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lradviesgroep-my.sharepoint.com/personal/b_janssen_dlr_nl/Documents/Bureaublad/"/>
    </mc:Choice>
  </mc:AlternateContent>
  <xr:revisionPtr revIDLastSave="30" documentId="8_{58BB2EC4-6455-4B4E-A394-DE5D5B44840B}" xr6:coauthVersionLast="47" xr6:coauthVersionMax="47" xr10:uidLastSave="{8BB1AD96-A478-46DE-8719-9640E5E45608}"/>
  <bookViews>
    <workbookView xWindow="28680" yWindow="-120" windowWidth="29040" windowHeight="15720" tabRatio="671" activeTab="3" xr2:uid="{00000000-000D-0000-FFFF-FFFF00000000}"/>
  </bookViews>
  <sheets>
    <sheet name="Overzicht kosten totaal" sheetId="9" r:id="rId1"/>
    <sheet name="Case Nieuwbouw" sheetId="10" r:id="rId2"/>
    <sheet name="Verrekenprijzen" sheetId="6" r:id="rId3"/>
    <sheet name="Prijzenblad Onderhoud" sheetId="1" r:id="rId4"/>
  </sheets>
  <externalReferences>
    <externalReference r:id="rId5"/>
  </externalReferences>
  <definedNames>
    <definedName name="_xlnm._FilterDatabase" localSheetId="3" hidden="1">'Prijzenblad Onderhoud'!$A$4:$V$47</definedName>
    <definedName name="Adres">'[1]10.1 Installatie overzicht'!$E$4:$E$4</definedName>
    <definedName name="_xlnm.Print_Area" localSheetId="3">'Prijzenblad Onderhoud'!$A$1:$AF$47</definedName>
    <definedName name="_xlnm.Print_Titles" localSheetId="3">'Prijzenblad Onderhoud'!$1:$6</definedName>
    <definedName name="_xlnm.Print_Titles" localSheetId="2">Verrekenprijzen!$1:$1</definedName>
    <definedName name="Amperes">#REF!</definedName>
    <definedName name="Urgentie">'[1]4.2 Responstijden'!$B$18:$B$21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9" l="1"/>
  <c r="D9" i="9" s="1"/>
  <c r="AA5" i="1"/>
  <c r="E42" i="6"/>
  <c r="C8" i="9" s="1"/>
  <c r="D42" i="6"/>
  <c r="C7" i="9" s="1"/>
  <c r="C4" i="9" l="1"/>
  <c r="D4" i="9" s="1"/>
  <c r="D7" i="9"/>
  <c r="E6" i="6"/>
  <c r="E5" i="6"/>
  <c r="E4" i="6"/>
  <c r="C4" i="10"/>
  <c r="C9" i="10"/>
  <c r="D7" i="6"/>
  <c r="E7" i="6" l="1"/>
  <c r="C6" i="9" s="1"/>
  <c r="Z7" i="1"/>
  <c r="D8" i="9"/>
  <c r="D6" i="9" l="1"/>
  <c r="C12" i="10"/>
  <c r="C10" i="9" s="1"/>
  <c r="D10" i="9" l="1"/>
  <c r="Z8" i="1"/>
  <c r="Z9" i="1"/>
  <c r="Z10" i="1"/>
  <c r="Z11" i="1"/>
  <c r="Z12" i="1"/>
  <c r="Z13" i="1"/>
  <c r="Z14" i="1"/>
  <c r="Z15" i="1"/>
  <c r="Z16" i="1"/>
  <c r="Z17" i="1"/>
  <c r="Z1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AD5" i="1"/>
  <c r="AC5" i="1"/>
  <c r="AB5" i="1"/>
  <c r="C5" i="9" l="1"/>
  <c r="D5" i="9" s="1"/>
  <c r="D12" i="9" s="1"/>
  <c r="AF5" i="1"/>
  <c r="Z5" i="1"/>
  <c r="C1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admin-automat</author>
  </authors>
  <commentList>
    <comment ref="P4" authorId="0" shapeId="0" xr:uid="{00000000-0006-0000-0000-000001000000}">
      <text>
        <r>
          <rPr>
            <sz val="8"/>
            <color indexed="81"/>
            <rFont val="Tahoma"/>
            <family val="2"/>
          </rPr>
          <t>tractie, hydraulisch, etc./frequentieregeling, softstarter, etc.</t>
        </r>
      </text>
    </comment>
  </commentList>
</comments>
</file>

<file path=xl/sharedStrings.xml><?xml version="1.0" encoding="utf-8"?>
<sst xmlns="http://schemas.openxmlformats.org/spreadsheetml/2006/main" count="613" uniqueCount="250">
  <si>
    <t xml:space="preserve">Omschrijving </t>
  </si>
  <si>
    <t>Weegfactor</t>
  </si>
  <si>
    <t xml:space="preserve">Inschrijfbedrag </t>
  </si>
  <si>
    <t>Gewogen bedrag</t>
  </si>
  <si>
    <t>Bron</t>
  </si>
  <si>
    <t>Preventief onderhoud</t>
  </si>
  <si>
    <t xml:space="preserve">Prijzenblad Onderhoud "cel AA5" </t>
  </si>
  <si>
    <t xml:space="preserve">Correctief onderhoud </t>
  </si>
  <si>
    <t xml:space="preserve">Prijzenblad Onderhoud "cel AB5" </t>
  </si>
  <si>
    <t xml:space="preserve">Uurtarieven </t>
  </si>
  <si>
    <t>Verrekenprijzen "cel E7"</t>
  </si>
  <si>
    <t xml:space="preserve">Verrekenprijzen materiaal </t>
  </si>
  <si>
    <t xml:space="preserve">Verrekenprijzen "cel D42" </t>
  </si>
  <si>
    <t>Verrekenprijzen uren</t>
  </si>
  <si>
    <t xml:space="preserve">Verrekenprijzen "cel E42" </t>
  </si>
  <si>
    <t>Verrekenprijzen "cel D15"</t>
  </si>
  <si>
    <t>Case Rotterdam en Zaamdam</t>
  </si>
  <si>
    <t>Case Nieuwbouw "cel C10"</t>
  </si>
  <si>
    <t xml:space="preserve">Totaal </t>
  </si>
  <si>
    <t xml:space="preserve">Invulinstructie: Alle gele cellen in de tabbladen in te vullen. Totalen worden overgenomen in bovenstaande tabel. </t>
  </si>
  <si>
    <t xml:space="preserve">Case vervangen Liftinstallaties </t>
  </si>
  <si>
    <t>Inschrijving 100% conform PvE en werkomschrijving</t>
  </si>
  <si>
    <t xml:space="preserve">Bandbreedte </t>
  </si>
  <si>
    <t>Case Rotterdam 4 liften</t>
  </si>
  <si>
    <t>Lift 1</t>
  </si>
  <si>
    <t>Lift 2</t>
  </si>
  <si>
    <t>Lift 3</t>
  </si>
  <si>
    <t>Lift 4</t>
  </si>
  <si>
    <r>
      <t xml:space="preserve">€45.000 -   </t>
    </r>
    <r>
      <rPr>
        <sz val="11"/>
        <color theme="1"/>
        <rFont val="Aptos Narrow"/>
        <family val="2"/>
      </rPr>
      <t>€</t>
    </r>
    <r>
      <rPr>
        <sz val="11"/>
        <color theme="1"/>
        <rFont val="Tahoma"/>
        <family val="2"/>
      </rPr>
      <t>75.000</t>
    </r>
  </si>
  <si>
    <t>Case Zaandam 2 liften</t>
  </si>
  <si>
    <t>Specificatie diensten</t>
  </si>
  <si>
    <t>Weging (uren)</t>
  </si>
  <si>
    <t>Tarief (€)</t>
  </si>
  <si>
    <t>Totaal (€)</t>
  </si>
  <si>
    <t xml:space="preserve">Algemeen uurtarief liftmonteur </t>
  </si>
  <si>
    <t>Uurtarief specifiek planmatig onderhoud (PO)</t>
  </si>
  <si>
    <t>Voorrijtarief bij storingen (incl. rijstijd)</t>
  </si>
  <si>
    <t>Totaal kosten uurloon</t>
  </si>
  <si>
    <t>Toeslagen / opslag inkoop materialen (winstpercentage)</t>
  </si>
  <si>
    <t>percentage</t>
  </si>
  <si>
    <t>€ 0 t/m € 500</t>
  </si>
  <si>
    <t>€ 500 t/m € 2.500</t>
  </si>
  <si>
    <t>€ 2.500 t/m € 3.500</t>
  </si>
  <si>
    <t>€ 3.500 en hoger</t>
  </si>
  <si>
    <t>Eenmalige implenetatiekosten</t>
  </si>
  <si>
    <t>Inkoop materialen</t>
  </si>
  <si>
    <t>Opslag/winst percentage</t>
  </si>
  <si>
    <t>Specificatie materialen</t>
  </si>
  <si>
    <t>Uitgangspunten:
- afwijking max. 10% van de opgegeven tarieven mogelijk tijdens looptijd van de overeenkomst 
- o.b.v. stuksprijzen</t>
  </si>
  <si>
    <t>Component</t>
  </si>
  <si>
    <t>Specificatie</t>
  </si>
  <si>
    <t>Referentie</t>
  </si>
  <si>
    <t>Prijs materialen (€)</t>
  </si>
  <si>
    <t>Prijs montage incl.  evt. keuring (€)</t>
  </si>
  <si>
    <t>Vervangen frequentie regeling</t>
  </si>
  <si>
    <t>Ziehl Abegg</t>
  </si>
  <si>
    <t xml:space="preserve">ZaDyn 4 of gelijkwaardig </t>
  </si>
  <si>
    <t>Vervangen Softstarter</t>
  </si>
  <si>
    <t>Geschikt voor 1000 kg hefvermogen</t>
  </si>
  <si>
    <t xml:space="preserve">RST </t>
  </si>
  <si>
    <t>Besturing incl. CL frequentieregeling</t>
  </si>
  <si>
    <t xml:space="preserve">1000 kg nominaal hefvermogen </t>
  </si>
  <si>
    <t>Motor / Machinecombinatie</t>
  </si>
  <si>
    <t>1000 kg nominaal hefvermogen</t>
  </si>
  <si>
    <t>Laagfrequent gebruik</t>
  </si>
  <si>
    <t>Vervangen Tractieschijf en Draagkabels</t>
  </si>
  <si>
    <t>1 op1 ophanging</t>
  </si>
  <si>
    <t>Drako kwaliteit,</t>
  </si>
  <si>
    <t>Vervangen Plunjerpakking</t>
  </si>
  <si>
    <t>enkelvoudige plunjer, max 130mm</t>
  </si>
  <si>
    <t xml:space="preserve">Giehl </t>
  </si>
  <si>
    <t>Revisie stuurblok</t>
  </si>
  <si>
    <t>vervangen 'O' ringen, pakkingen en klepzittingen</t>
  </si>
  <si>
    <t>Giehl</t>
  </si>
  <si>
    <t>Vervangen Stuurblok</t>
  </si>
  <si>
    <t>1000 kg nominaal hefvermogen, snelheid 0,6 m/s</t>
  </si>
  <si>
    <t>Vervangen Cabinetableau</t>
  </si>
  <si>
    <t>RVS, antivandaal, excl bouwk. werkzaamheden</t>
  </si>
  <si>
    <t>Vervangen Schachttableaus</t>
  </si>
  <si>
    <t>Vervangen kooilicht armatuur</t>
  </si>
  <si>
    <t>incl noodverlichting</t>
  </si>
  <si>
    <t>TL of LED verlichting</t>
  </si>
  <si>
    <t>Vervangen Lichtlijst, inclusief montage</t>
  </si>
  <si>
    <t>Veiligheidsklasse 3</t>
  </si>
  <si>
    <t>Afstand tussen opnemers max. 1 meter.</t>
  </si>
  <si>
    <t>Vervangen Frequentie geregelde kooideuraandrijving</t>
  </si>
  <si>
    <t>Eigen fabrikaat</t>
  </si>
  <si>
    <t xml:space="preserve">Schachtdeur inclusief kozijn, panelen bekleed met RVS, </t>
  </si>
  <si>
    <t>2 delig telescoop, eenzijdig openend, excl bouwk. werkzaamheden</t>
  </si>
  <si>
    <t xml:space="preserve">Selcom Hydrabelt </t>
  </si>
  <si>
    <t>Kooideur met deuraandrijving compleet incl. frequentieregeling</t>
  </si>
  <si>
    <t>2 delig telescoop eenzijdig openend</t>
  </si>
  <si>
    <t xml:space="preserve">TOTAAL </t>
  </si>
  <si>
    <t>NAW gegevens</t>
  </si>
  <si>
    <t>Installaties</t>
  </si>
  <si>
    <t>Keuringen</t>
  </si>
  <si>
    <t>Componenten</t>
  </si>
  <si>
    <t>Prestatie</t>
  </si>
  <si>
    <t>Inschrijving: Prijzen en Uren</t>
  </si>
  <si>
    <t>Soort complex</t>
  </si>
  <si>
    <t>Kenmerk</t>
  </si>
  <si>
    <t>Adres en Plaats</t>
  </si>
  <si>
    <t>Fabrikaatnummer installatie</t>
  </si>
  <si>
    <t>Type installatie</t>
  </si>
  <si>
    <t>Huidige ohbedrijf</t>
  </si>
  <si>
    <t>Installatienr huidige ohbedrijf</t>
  </si>
  <si>
    <t xml:space="preserve">Fabrikaat </t>
  </si>
  <si>
    <t>Bouwjaar installatie</t>
  </si>
  <si>
    <t xml:space="preserve">Aantal stopplaatsen </t>
  </si>
  <si>
    <t xml:space="preserve">Hefvermogen (kg) </t>
  </si>
  <si>
    <t>Snelheid (m/s)</t>
  </si>
  <si>
    <t>Keuringsnorm</t>
  </si>
  <si>
    <t>Keurende instantie</t>
  </si>
  <si>
    <t>Nr keurende instantie</t>
  </si>
  <si>
    <t>Soort installatie/aandrijving</t>
  </si>
  <si>
    <t xml:space="preserve">Type en soort besturing </t>
  </si>
  <si>
    <t>Bouwjaar besturing</t>
  </si>
  <si>
    <t>Type en soort schachtdeur</t>
  </si>
  <si>
    <t>Aantal schachtdeuren</t>
  </si>
  <si>
    <t>Aantal cabinedeuren</t>
  </si>
  <si>
    <t>Spreek-/luisterverbinding</t>
  </si>
  <si>
    <t>Minimaal conditieniveau 
volgens NEN 2767</t>
  </si>
  <si>
    <t>Aantal technische storingen
recent per jaar</t>
  </si>
  <si>
    <t>Maximaal aantal toegestane 
technische storingen per jaar</t>
  </si>
  <si>
    <t>Kosten onderhoud per jaar, 
inclusief reiskosten, exclusief btw</t>
  </si>
  <si>
    <t>Tijdbesteding per 
onderhoudsbeurt (uur)</t>
  </si>
  <si>
    <t>Contractprijs onderhoud: 
totale kosten onderhoud per jaar</t>
  </si>
  <si>
    <t>Correctief onderhoud:eigen risico (€)</t>
  </si>
  <si>
    <t>kosten voor extra of aanvullende service (ook wel 24-uursservice genoemd) (€)</t>
  </si>
  <si>
    <t>Aantal onderhoudsbeurten (MINIMAAL 4)</t>
  </si>
  <si>
    <t>Totaal uren
preventief onderhoud</t>
  </si>
  <si>
    <t>Kantoor</t>
  </si>
  <si>
    <t>KG Cascadeplein 5 Groningen</t>
  </si>
  <si>
    <t>61NF0124</t>
  </si>
  <si>
    <t>LIFT</t>
  </si>
  <si>
    <t>OTIS</t>
  </si>
  <si>
    <t>Otis</t>
  </si>
  <si>
    <t>1.6</t>
  </si>
  <si>
    <t>NEN EN L 81-1 Personenlift tractie</t>
  </si>
  <si>
    <t>NivL</t>
  </si>
  <si>
    <t>nb</t>
  </si>
  <si>
    <t>61NF0125</t>
  </si>
  <si>
    <t>61NF0126</t>
  </si>
  <si>
    <t>61NF0127</t>
  </si>
  <si>
    <t>KG Graadt van Roggenweg 400 Utrecht</t>
  </si>
  <si>
    <t>61SA1520</t>
  </si>
  <si>
    <t>A1520</t>
  </si>
  <si>
    <t>61SA1521</t>
  </si>
  <si>
    <t>A1521</t>
  </si>
  <si>
    <t>61SA1522</t>
  </si>
  <si>
    <t>A1522</t>
  </si>
  <si>
    <t>1.0</t>
  </si>
  <si>
    <t>61SA1523</t>
  </si>
  <si>
    <t>A1523</t>
  </si>
  <si>
    <t>61SA1524</t>
  </si>
  <si>
    <t>A1524</t>
  </si>
  <si>
    <t>KG Laurentiusplein 8 Roermond</t>
  </si>
  <si>
    <t>61NF0166</t>
  </si>
  <si>
    <t>F0166</t>
  </si>
  <si>
    <t>0.5</t>
  </si>
  <si>
    <t>NF0165</t>
  </si>
  <si>
    <t>F0165</t>
  </si>
  <si>
    <t>KG Posthumalaan 100 Rotterdam</t>
  </si>
  <si>
    <t>61NF1795</t>
  </si>
  <si>
    <t>F1795</t>
  </si>
  <si>
    <t>Otis bv</t>
  </si>
  <si>
    <t>61NF1796</t>
  </si>
  <si>
    <t>F1796</t>
  </si>
  <si>
    <t>61NF1797</t>
  </si>
  <si>
    <t>F1797</t>
  </si>
  <si>
    <t>61NF1800</t>
  </si>
  <si>
    <t>F1800</t>
  </si>
  <si>
    <t>61NF1799</t>
  </si>
  <si>
    <t>F1799</t>
  </si>
  <si>
    <t>0.4</t>
  </si>
  <si>
    <t>61NF1798</t>
  </si>
  <si>
    <t>F1798</t>
  </si>
  <si>
    <t>KG Rat Verleghstraat 2 Breda</t>
  </si>
  <si>
    <t>61NF0183</t>
  </si>
  <si>
    <t>F0183</t>
  </si>
  <si>
    <t>61NF0184</t>
  </si>
  <si>
    <t>F0184</t>
  </si>
  <si>
    <t>61NF0185</t>
  </si>
  <si>
    <t>F0185</t>
  </si>
  <si>
    <t>KG Snipperlingsdijk 2 Deventer</t>
  </si>
  <si>
    <t>E9987</t>
  </si>
  <si>
    <t>NEN EN 81-1 Personenlift tractie</t>
  </si>
  <si>
    <t>E9988</t>
  </si>
  <si>
    <t>E9989</t>
  </si>
  <si>
    <t>NEN EN 81-2 Personenlift hydraulisch</t>
  </si>
  <si>
    <t>KG Stationsplein 1 Leiden</t>
  </si>
  <si>
    <t>H109166</t>
  </si>
  <si>
    <t>A1507</t>
  </si>
  <si>
    <t>Kone BV</t>
  </si>
  <si>
    <t>A1508</t>
  </si>
  <si>
    <t>A1509</t>
  </si>
  <si>
    <t>Kone_OTIS MOD</t>
  </si>
  <si>
    <t>2000_2023 MOD</t>
  </si>
  <si>
    <t>351/0043</t>
  </si>
  <si>
    <t>A1510</t>
  </si>
  <si>
    <t>Lodige Benelux</t>
  </si>
  <si>
    <t>KG Stationsstraat 112 Zaandam</t>
  </si>
  <si>
    <t>S39342</t>
  </si>
  <si>
    <t>A1526</t>
  </si>
  <si>
    <t>S39341</t>
  </si>
  <si>
    <t>LA1525</t>
  </si>
  <si>
    <t>KG Takenhofplein 4 Nijmegen</t>
  </si>
  <si>
    <t>OA1512</t>
  </si>
  <si>
    <t>Schindler</t>
  </si>
  <si>
    <t>A1513</t>
  </si>
  <si>
    <t>AR86734</t>
  </si>
  <si>
    <t>F8518</t>
  </si>
  <si>
    <t>Aritco</t>
  </si>
  <si>
    <t>2.0</t>
  </si>
  <si>
    <t>NEN EN M 81-41 Hefplateau</t>
  </si>
  <si>
    <t>KG van Heuven Goedhartlaan 1 Amstelveen</t>
  </si>
  <si>
    <t>61NE4959</t>
  </si>
  <si>
    <t>E4959</t>
  </si>
  <si>
    <t>NEN 1081 Personenlift</t>
  </si>
  <si>
    <t>61NE4960</t>
  </si>
  <si>
    <t>E4960</t>
  </si>
  <si>
    <t>61NE4961</t>
  </si>
  <si>
    <t>E4961</t>
  </si>
  <si>
    <t>Otis BV</t>
  </si>
  <si>
    <t>61NE4962</t>
  </si>
  <si>
    <t>E4962</t>
  </si>
  <si>
    <t>61NE4963</t>
  </si>
  <si>
    <t>E4963</t>
  </si>
  <si>
    <t>61NF4964</t>
  </si>
  <si>
    <t>E4964</t>
  </si>
  <si>
    <t>61NE4965</t>
  </si>
  <si>
    <t>E4965</t>
  </si>
  <si>
    <t>61NE4966</t>
  </si>
  <si>
    <t>E4966</t>
  </si>
  <si>
    <t>Otis Bv</t>
  </si>
  <si>
    <t>61SY3517</t>
  </si>
  <si>
    <t>E3517</t>
  </si>
  <si>
    <r>
      <rPr>
        <sz val="11"/>
        <color theme="1"/>
        <rFont val="Aptos Narrow"/>
        <family val="2"/>
      </rPr>
      <t>€6</t>
    </r>
    <r>
      <rPr>
        <sz val="11"/>
        <color theme="1"/>
        <rFont val="Tahoma"/>
        <family val="2"/>
      </rPr>
      <t xml:space="preserve">0.000 - </t>
    </r>
    <r>
      <rPr>
        <sz val="11"/>
        <color theme="1"/>
        <rFont val="Aptos Narrow"/>
        <family val="2"/>
      </rPr>
      <t>€8</t>
    </r>
    <r>
      <rPr>
        <sz val="11"/>
        <color theme="1"/>
        <rFont val="Tahoma"/>
        <family val="2"/>
      </rPr>
      <t>5.000</t>
    </r>
  </si>
  <si>
    <r>
      <rPr>
        <sz val="11"/>
        <color theme="1"/>
        <rFont val="Aptos Narrow"/>
        <family val="2"/>
      </rPr>
      <t>€</t>
    </r>
    <r>
      <rPr>
        <sz val="11"/>
        <color theme="1"/>
        <rFont val="Tahoma"/>
        <family val="2"/>
      </rPr>
      <t xml:space="preserve">75.000 - </t>
    </r>
    <r>
      <rPr>
        <sz val="11"/>
        <color theme="1"/>
        <rFont val="Aptos Narrow"/>
        <family val="2"/>
      </rPr>
      <t>€</t>
    </r>
    <r>
      <rPr>
        <sz val="11"/>
        <color theme="1"/>
        <rFont val="Tahoma"/>
        <family val="2"/>
      </rPr>
      <t>125.000</t>
    </r>
  </si>
  <si>
    <t>Preventief onderhoud: onderhoudsbeurten (€) inclusief reinigen, incl. 24-uursservice, incl. keuring en ass. keuring</t>
  </si>
  <si>
    <t>Werkdagen (06:30-18:00)</t>
  </si>
  <si>
    <t xml:space="preserve">Bandbreedte standaardtarief </t>
  </si>
  <si>
    <t>€75 - 100</t>
  </si>
  <si>
    <t>€75 - 150</t>
  </si>
  <si>
    <t>Implementatiekosten</t>
  </si>
  <si>
    <t>9 stopplaatsen</t>
  </si>
  <si>
    <t>9 stopplaatsen neerwaarts verzamelend</t>
  </si>
  <si>
    <t>0.15</t>
  </si>
  <si>
    <t>2001_2024 MOD</t>
  </si>
  <si>
    <t>61KG3068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</si>
</sst>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_-"/>
    <numFmt numFmtId="166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Tahoma"/>
      <family val="2"/>
    </font>
    <font>
      <sz val="11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178">
    <xf numFmtId="0" fontId="0" fillId="0" borderId="0" xfId="0"/>
    <xf numFmtId="0" fontId="8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7" fillId="0" borderId="24" xfId="0" applyFont="1" applyBorder="1"/>
    <xf numFmtId="0" fontId="17" fillId="0" borderId="20" xfId="0" applyFont="1" applyBorder="1"/>
    <xf numFmtId="0" fontId="17" fillId="0" borderId="0" xfId="0" applyFont="1"/>
    <xf numFmtId="0" fontId="16" fillId="3" borderId="38" xfId="0" applyFont="1" applyFill="1" applyBorder="1"/>
    <xf numFmtId="0" fontId="16" fillId="3" borderId="39" xfId="0" applyFont="1" applyFill="1" applyBorder="1"/>
    <xf numFmtId="0" fontId="16" fillId="3" borderId="29" xfId="0" applyFont="1" applyFill="1" applyBorder="1"/>
    <xf numFmtId="44" fontId="16" fillId="3" borderId="39" xfId="0" applyNumberFormat="1" applyFont="1" applyFill="1" applyBorder="1"/>
    <xf numFmtId="44" fontId="17" fillId="0" borderId="20" xfId="0" applyNumberFormat="1" applyFont="1" applyBorder="1"/>
    <xf numFmtId="44" fontId="17" fillId="0" borderId="0" xfId="0" applyNumberFormat="1" applyFont="1"/>
    <xf numFmtId="44" fontId="0" fillId="0" borderId="0" xfId="0" applyNumberFormat="1"/>
    <xf numFmtId="44" fontId="16" fillId="3" borderId="41" xfId="0" applyNumberFormat="1" applyFont="1" applyFill="1" applyBorder="1"/>
    <xf numFmtId="44" fontId="2" fillId="0" borderId="0" xfId="1" applyFont="1" applyFill="1" applyBorder="1" applyAlignment="1">
      <alignment horizontal="left" vertical="center" wrapText="1"/>
    </xf>
    <xf numFmtId="0" fontId="16" fillId="3" borderId="42" xfId="0" applyFont="1" applyFill="1" applyBorder="1"/>
    <xf numFmtId="0" fontId="17" fillId="6" borderId="24" xfId="0" applyFont="1" applyFill="1" applyBorder="1"/>
    <xf numFmtId="0" fontId="17" fillId="6" borderId="19" xfId="0" applyFont="1" applyFill="1" applyBorder="1"/>
    <xf numFmtId="44" fontId="17" fillId="6" borderId="20" xfId="0" applyNumberFormat="1" applyFont="1" applyFill="1" applyBorder="1"/>
    <xf numFmtId="0" fontId="17" fillId="6" borderId="21" xfId="0" applyFont="1" applyFill="1" applyBorder="1"/>
    <xf numFmtId="0" fontId="16" fillId="6" borderId="25" xfId="0" applyFont="1" applyFill="1" applyBorder="1"/>
    <xf numFmtId="0" fontId="16" fillId="6" borderId="43" xfId="0" applyFont="1" applyFill="1" applyBorder="1"/>
    <xf numFmtId="44" fontId="16" fillId="6" borderId="30" xfId="0" applyNumberFormat="1" applyFont="1" applyFill="1" applyBorder="1"/>
    <xf numFmtId="0" fontId="17" fillId="6" borderId="31" xfId="0" applyFont="1" applyFill="1" applyBorder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4" fontId="2" fillId="6" borderId="20" xfId="1" applyFont="1" applyFill="1" applyBorder="1" applyAlignment="1">
      <alignment horizontal="left" vertical="center"/>
    </xf>
    <xf numFmtId="44" fontId="10" fillId="6" borderId="20" xfId="1" applyFont="1" applyFill="1" applyBorder="1" applyAlignment="1">
      <alignment horizontal="left" vertical="center"/>
    </xf>
    <xf numFmtId="0" fontId="3" fillId="0" borderId="20" xfId="2" applyFont="1" applyBorder="1" applyAlignment="1">
      <alignment horizontal="left" vertical="center"/>
    </xf>
    <xf numFmtId="0" fontId="2" fillId="6" borderId="19" xfId="2" applyFont="1" applyFill="1" applyBorder="1" applyAlignment="1">
      <alignment horizontal="left" vertical="center"/>
    </xf>
    <xf numFmtId="44" fontId="2" fillId="3" borderId="26" xfId="1" applyFont="1" applyFill="1" applyBorder="1" applyAlignment="1">
      <alignment horizontal="left" vertical="center"/>
    </xf>
    <xf numFmtId="44" fontId="2" fillId="0" borderId="0" xfId="1" applyFont="1" applyFill="1" applyBorder="1" applyAlignment="1" applyProtection="1">
      <alignment horizontal="left" vertical="center" wrapText="1"/>
    </xf>
    <xf numFmtId="44" fontId="2" fillId="0" borderId="0" xfId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27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/>
    </xf>
    <xf numFmtId="0" fontId="3" fillId="0" borderId="37" xfId="2" applyFont="1" applyBorder="1" applyAlignment="1">
      <alignment horizontal="left" vertical="center"/>
    </xf>
    <xf numFmtId="0" fontId="3" fillId="0" borderId="28" xfId="2" applyFont="1" applyBorder="1" applyAlignment="1">
      <alignment horizontal="left" vertical="center"/>
    </xf>
    <xf numFmtId="0" fontId="8" fillId="0" borderId="35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44" fontId="3" fillId="4" borderId="24" xfId="2" applyNumberFormat="1" applyFont="1" applyFill="1" applyBorder="1" applyAlignment="1" applyProtection="1">
      <alignment horizontal="left" vertical="center"/>
      <protection locked="0"/>
    </xf>
    <xf numFmtId="0" fontId="8" fillId="0" borderId="36" xfId="2" applyFont="1" applyBorder="1" applyAlignment="1">
      <alignment vertical="center"/>
    </xf>
    <xf numFmtId="0" fontId="8" fillId="0" borderId="33" xfId="2" applyFont="1" applyBorder="1" applyAlignment="1">
      <alignment vertical="center"/>
    </xf>
    <xf numFmtId="44" fontId="3" fillId="4" borderId="25" xfId="2" applyNumberFormat="1" applyFont="1" applyFill="1" applyBorder="1" applyAlignment="1" applyProtection="1">
      <alignment horizontal="left" vertical="center"/>
      <protection locked="0"/>
    </xf>
    <xf numFmtId="0" fontId="9" fillId="0" borderId="36" xfId="2" applyFont="1" applyBorder="1" applyAlignment="1">
      <alignment vertical="center"/>
    </xf>
    <xf numFmtId="0" fontId="0" fillId="0" borderId="32" xfId="0" applyBorder="1" applyAlignment="1">
      <alignment vertical="center"/>
    </xf>
    <xf numFmtId="0" fontId="8" fillId="2" borderId="1" xfId="2" applyFont="1" applyFill="1" applyBorder="1" applyAlignment="1">
      <alignment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8" fillId="2" borderId="3" xfId="2" applyFont="1" applyFill="1" applyBorder="1" applyAlignment="1">
      <alignment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vertical="center"/>
    </xf>
    <xf numFmtId="0" fontId="9" fillId="3" borderId="18" xfId="2" applyFont="1" applyFill="1" applyBorder="1" applyAlignment="1">
      <alignment horizontal="center" vertical="center"/>
    </xf>
    <xf numFmtId="44" fontId="9" fillId="6" borderId="18" xfId="1" applyFont="1" applyFill="1" applyBorder="1" applyAlignment="1">
      <alignment horizontal="center" vertical="center" wrapText="1"/>
    </xf>
    <xf numFmtId="44" fontId="9" fillId="6" borderId="19" xfId="1" applyFont="1" applyFill="1" applyBorder="1" applyAlignment="1">
      <alignment horizontal="center" vertical="center" wrapText="1"/>
    </xf>
    <xf numFmtId="44" fontId="9" fillId="5" borderId="21" xfId="1" applyFont="1" applyFill="1" applyBorder="1" applyAlignment="1">
      <alignment horizontal="center" vertical="center" wrapText="1"/>
    </xf>
    <xf numFmtId="0" fontId="9" fillId="6" borderId="12" xfId="3" applyFont="1" applyFill="1" applyBorder="1" applyAlignment="1">
      <alignment horizontal="center" vertical="center" wrapText="1"/>
    </xf>
    <xf numFmtId="0" fontId="12" fillId="6" borderId="21" xfId="3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textRotation="90" wrapText="1"/>
    </xf>
    <xf numFmtId="0" fontId="9" fillId="3" borderId="14" xfId="2" applyFont="1" applyFill="1" applyBorder="1" applyAlignment="1">
      <alignment horizontal="center" vertical="center" textRotation="90" wrapText="1"/>
    </xf>
    <xf numFmtId="0" fontId="12" fillId="3" borderId="21" xfId="2" applyFont="1" applyFill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164" fontId="8" fillId="0" borderId="7" xfId="2" applyNumberFormat="1" applyFont="1" applyBorder="1" applyAlignment="1">
      <alignment vertical="center" wrapText="1"/>
    </xf>
    <xf numFmtId="164" fontId="8" fillId="0" borderId="15" xfId="2" applyNumberFormat="1" applyFont="1" applyBorder="1" applyAlignment="1">
      <alignment vertical="center" wrapText="1"/>
    </xf>
    <xf numFmtId="165" fontId="2" fillId="6" borderId="20" xfId="2" applyNumberFormat="1" applyFont="1" applyFill="1" applyBorder="1" applyAlignment="1">
      <alignment horizontal="left" vertical="center"/>
    </xf>
    <xf numFmtId="44" fontId="3" fillId="4" borderId="21" xfId="2" applyNumberFormat="1" applyFont="1" applyFill="1" applyBorder="1" applyAlignment="1" applyProtection="1">
      <alignment horizontal="left" vertical="center"/>
      <protection locked="0"/>
    </xf>
    <xf numFmtId="44" fontId="3" fillId="4" borderId="31" xfId="2" applyNumberFormat="1" applyFont="1" applyFill="1" applyBorder="1" applyAlignment="1" applyProtection="1">
      <alignment horizontal="left" vertical="center"/>
      <protection locked="0"/>
    </xf>
    <xf numFmtId="44" fontId="15" fillId="6" borderId="33" xfId="0" applyNumberFormat="1" applyFont="1" applyFill="1" applyBorder="1" applyAlignment="1">
      <alignment vertical="center"/>
    </xf>
    <xf numFmtId="44" fontId="15" fillId="6" borderId="36" xfId="0" applyNumberFormat="1" applyFont="1" applyFill="1" applyBorder="1" applyAlignment="1">
      <alignment vertical="center"/>
    </xf>
    <xf numFmtId="0" fontId="18" fillId="0" borderId="0" xfId="0" applyFont="1"/>
    <xf numFmtId="9" fontId="3" fillId="4" borderId="27" xfId="2" applyNumberFormat="1" applyFont="1" applyFill="1" applyBorder="1" applyAlignment="1" applyProtection="1">
      <alignment horizontal="left" vertical="center"/>
      <protection locked="0"/>
    </xf>
    <xf numFmtId="9" fontId="3" fillId="4" borderId="18" xfId="2" applyNumberFormat="1" applyFont="1" applyFill="1" applyBorder="1" applyAlignment="1" applyProtection="1">
      <alignment horizontal="left" vertical="center"/>
      <protection locked="0"/>
    </xf>
    <xf numFmtId="9" fontId="3" fillId="4" borderId="37" xfId="2" applyNumberFormat="1" applyFont="1" applyFill="1" applyBorder="1" applyAlignment="1" applyProtection="1">
      <alignment horizontal="left" vertical="center"/>
      <protection locked="0"/>
    </xf>
    <xf numFmtId="9" fontId="3" fillId="4" borderId="28" xfId="2" applyNumberFormat="1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17" fillId="6" borderId="20" xfId="0" applyFont="1" applyFill="1" applyBorder="1"/>
    <xf numFmtId="44" fontId="2" fillId="6" borderId="20" xfId="2" applyNumberFormat="1" applyFont="1" applyFill="1" applyBorder="1" applyAlignment="1">
      <alignment horizontal="left" vertical="center"/>
    </xf>
    <xf numFmtId="0" fontId="2" fillId="0" borderId="14" xfId="2" applyFont="1" applyBorder="1" applyAlignment="1">
      <alignment horizontal="left" vertical="center"/>
    </xf>
    <xf numFmtId="44" fontId="2" fillId="0" borderId="14" xfId="2" applyNumberFormat="1" applyFont="1" applyBorder="1" applyAlignment="1">
      <alignment horizontal="left" vertical="center"/>
    </xf>
    <xf numFmtId="0" fontId="17" fillId="0" borderId="12" xfId="0" applyFont="1" applyBorder="1"/>
    <xf numFmtId="44" fontId="1" fillId="0" borderId="0" xfId="0" applyNumberFormat="1" applyFont="1" applyAlignment="1">
      <alignment vertical="center"/>
    </xf>
    <xf numFmtId="44" fontId="2" fillId="0" borderId="12" xfId="2" applyNumberFormat="1" applyFont="1" applyBorder="1" applyAlignment="1">
      <alignment horizontal="left" vertical="center"/>
    </xf>
    <xf numFmtId="44" fontId="1" fillId="0" borderId="20" xfId="0" applyNumberFormat="1" applyFont="1" applyBorder="1" applyAlignment="1">
      <alignment vertical="center"/>
    </xf>
    <xf numFmtId="9" fontId="1" fillId="0" borderId="0" xfId="0" applyNumberFormat="1" applyFont="1" applyAlignment="1">
      <alignment vertical="center"/>
    </xf>
    <xf numFmtId="44" fontId="2" fillId="0" borderId="0" xfId="1" applyFont="1" applyFill="1" applyBorder="1" applyAlignment="1">
      <alignment horizontal="left" vertical="center"/>
    </xf>
    <xf numFmtId="44" fontId="19" fillId="6" borderId="20" xfId="1" applyFont="1" applyFill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2" fillId="6" borderId="19" xfId="2" applyFont="1" applyFill="1" applyBorder="1" applyAlignment="1">
      <alignment horizontal="center" vertical="center"/>
    </xf>
    <xf numFmtId="44" fontId="2" fillId="6" borderId="20" xfId="1" applyFont="1" applyFill="1" applyBorder="1" applyAlignment="1">
      <alignment horizontal="center" vertical="center"/>
    </xf>
    <xf numFmtId="44" fontId="16" fillId="3" borderId="29" xfId="0" applyNumberFormat="1" applyFont="1" applyFill="1" applyBorder="1"/>
    <xf numFmtId="44" fontId="17" fillId="0" borderId="21" xfId="0" applyNumberFormat="1" applyFont="1" applyBorder="1"/>
    <xf numFmtId="0" fontId="15" fillId="0" borderId="0" xfId="0" applyFont="1"/>
    <xf numFmtId="0" fontId="2" fillId="6" borderId="20" xfId="2" applyFont="1" applyFill="1" applyBorder="1" applyAlignment="1">
      <alignment horizontal="left" vertical="center"/>
    </xf>
    <xf numFmtId="0" fontId="17" fillId="0" borderId="23" xfId="0" applyFont="1" applyBorder="1"/>
    <xf numFmtId="0" fontId="17" fillId="0" borderId="34" xfId="0" applyFont="1" applyBorder="1"/>
    <xf numFmtId="44" fontId="17" fillId="0" borderId="34" xfId="0" applyNumberFormat="1" applyFont="1" applyBorder="1"/>
    <xf numFmtId="44" fontId="17" fillId="0" borderId="44" xfId="0" applyNumberFormat="1" applyFont="1" applyBorder="1"/>
    <xf numFmtId="0" fontId="16" fillId="0" borderId="45" xfId="0" applyFont="1" applyBorder="1"/>
    <xf numFmtId="0" fontId="16" fillId="0" borderId="46" xfId="0" applyFont="1" applyBorder="1"/>
    <xf numFmtId="44" fontId="16" fillId="0" borderId="46" xfId="0" applyNumberFormat="1" applyFont="1" applyBorder="1"/>
    <xf numFmtId="44" fontId="16" fillId="0" borderId="47" xfId="0" applyNumberFormat="1" applyFont="1" applyBorder="1"/>
    <xf numFmtId="44" fontId="2" fillId="3" borderId="5" xfId="1" applyFont="1" applyFill="1" applyBorder="1" applyAlignment="1">
      <alignment horizontal="left" vertical="center" wrapText="1"/>
    </xf>
    <xf numFmtId="44" fontId="2" fillId="3" borderId="7" xfId="1" applyFont="1" applyFill="1" applyBorder="1" applyAlignment="1">
      <alignment horizontal="left" vertical="center" wrapText="1"/>
    </xf>
    <xf numFmtId="44" fontId="2" fillId="3" borderId="48" xfId="1" applyFont="1" applyFill="1" applyBorder="1" applyAlignment="1">
      <alignment horizontal="left" vertical="center" wrapText="1"/>
    </xf>
    <xf numFmtId="44" fontId="2" fillId="2" borderId="0" xfId="1" applyFont="1" applyFill="1" applyBorder="1" applyAlignment="1">
      <alignment horizontal="left" vertical="center" wrapText="1"/>
    </xf>
    <xf numFmtId="44" fontId="2" fillId="3" borderId="33" xfId="1" applyFont="1" applyFill="1" applyBorder="1" applyAlignment="1">
      <alignment horizontal="left" vertical="center" wrapText="1"/>
    </xf>
    <xf numFmtId="44" fontId="2" fillId="3" borderId="5" xfId="1" applyFont="1" applyFill="1" applyBorder="1" applyAlignment="1">
      <alignment horizontal="left" vertical="center"/>
    </xf>
    <xf numFmtId="44" fontId="2" fillId="3" borderId="6" xfId="1" applyFont="1" applyFill="1" applyBorder="1" applyAlignment="1">
      <alignment horizontal="left" vertical="center"/>
    </xf>
    <xf numFmtId="44" fontId="2" fillId="3" borderId="7" xfId="1" applyFont="1" applyFill="1" applyBorder="1" applyAlignment="1">
      <alignment horizontal="left" vertical="center"/>
    </xf>
    <xf numFmtId="44" fontId="2" fillId="3" borderId="48" xfId="1" applyFont="1" applyFill="1" applyBorder="1" applyAlignment="1">
      <alignment horizontal="left" vertical="center"/>
    </xf>
    <xf numFmtId="44" fontId="2" fillId="3" borderId="32" xfId="1" applyFont="1" applyFill="1" applyBorder="1" applyAlignment="1">
      <alignment horizontal="left" vertical="center"/>
    </xf>
    <xf numFmtId="44" fontId="2" fillId="3" borderId="33" xfId="1" applyFont="1" applyFill="1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0" fillId="2" borderId="0" xfId="0" applyFill="1"/>
    <xf numFmtId="44" fontId="0" fillId="2" borderId="0" xfId="0" applyNumberFormat="1" applyFill="1"/>
    <xf numFmtId="0" fontId="0" fillId="4" borderId="32" xfId="0" applyFill="1" applyBorder="1" applyAlignment="1">
      <alignment horizontal="left" vertical="top"/>
    </xf>
    <xf numFmtId="0" fontId="0" fillId="4" borderId="33" xfId="0" applyFill="1" applyBorder="1" applyAlignment="1">
      <alignment horizontal="left" vertical="top"/>
    </xf>
    <xf numFmtId="0" fontId="16" fillId="4" borderId="48" xfId="0" applyFont="1" applyFill="1" applyBorder="1" applyAlignment="1">
      <alignment horizontal="left" vertical="top"/>
    </xf>
    <xf numFmtId="44" fontId="17" fillId="0" borderId="21" xfId="0" applyNumberFormat="1" applyFont="1" applyBorder="1" applyAlignment="1">
      <alignment wrapText="1"/>
    </xf>
    <xf numFmtId="0" fontId="19" fillId="6" borderId="20" xfId="0" applyFont="1" applyFill="1" applyBorder="1" applyAlignment="1">
      <alignment horizontal="center"/>
    </xf>
    <xf numFmtId="166" fontId="17" fillId="0" borderId="20" xfId="1" applyNumberFormat="1" applyFont="1" applyBorder="1"/>
    <xf numFmtId="0" fontId="9" fillId="3" borderId="20" xfId="2" applyFont="1" applyFill="1" applyBorder="1" applyAlignment="1">
      <alignment horizontal="center" vertical="center" textRotation="90" wrapText="1"/>
    </xf>
    <xf numFmtId="0" fontId="12" fillId="3" borderId="20" xfId="3" applyFont="1" applyFill="1" applyBorder="1" applyAlignment="1">
      <alignment horizontal="center" vertical="center" textRotation="90" wrapText="1"/>
    </xf>
    <xf numFmtId="44" fontId="17" fillId="4" borderId="20" xfId="0" applyNumberFormat="1" applyFont="1" applyFill="1" applyBorder="1" applyProtection="1">
      <protection locked="0"/>
    </xf>
    <xf numFmtId="0" fontId="17" fillId="6" borderId="19" xfId="0" applyFont="1" applyFill="1" applyBorder="1" applyProtection="1">
      <protection locked="0"/>
    </xf>
    <xf numFmtId="0" fontId="13" fillId="4" borderId="21" xfId="2" applyFont="1" applyFill="1" applyBorder="1" applyAlignment="1" applyProtection="1">
      <alignment vertical="center" wrapText="1"/>
      <protection locked="0"/>
    </xf>
    <xf numFmtId="9" fontId="1" fillId="4" borderId="20" xfId="0" applyNumberFormat="1" applyFont="1" applyFill="1" applyBorder="1" applyAlignment="1" applyProtection="1">
      <alignment vertical="center"/>
      <protection locked="0"/>
    </xf>
    <xf numFmtId="44" fontId="1" fillId="4" borderId="20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0" borderId="40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3" fillId="0" borderId="20" xfId="2" applyFont="1" applyBorder="1" applyAlignment="1">
      <alignment horizontal="left" vertical="center"/>
    </xf>
    <xf numFmtId="0" fontId="2" fillId="6" borderId="40" xfId="2" applyFont="1" applyFill="1" applyBorder="1" applyAlignment="1">
      <alignment horizontal="left" vertical="center"/>
    </xf>
    <xf numFmtId="0" fontId="2" fillId="6" borderId="19" xfId="2" applyFont="1" applyFill="1" applyBorder="1" applyAlignment="1">
      <alignment horizontal="left" vertical="center"/>
    </xf>
    <xf numFmtId="0" fontId="2" fillId="6" borderId="20" xfId="2" applyFont="1" applyFill="1" applyBorder="1" applyAlignment="1">
      <alignment horizontal="left" vertical="center"/>
    </xf>
    <xf numFmtId="0" fontId="9" fillId="3" borderId="8" xfId="3" applyFont="1" applyFill="1" applyBorder="1" applyAlignment="1">
      <alignment horizontal="center" vertical="center" wrapText="1"/>
    </xf>
    <xf numFmtId="0" fontId="9" fillId="3" borderId="9" xfId="3" applyFont="1" applyFill="1" applyBorder="1" applyAlignment="1">
      <alignment horizontal="center" vertical="center" wrapText="1"/>
    </xf>
    <xf numFmtId="0" fontId="9" fillId="3" borderId="10" xfId="3" applyFont="1" applyFill="1" applyBorder="1" applyAlignment="1">
      <alignment horizontal="center" vertical="center" wrapText="1"/>
    </xf>
    <xf numFmtId="0" fontId="9" fillId="3" borderId="6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9" fillId="3" borderId="7" xfId="3" applyFont="1" applyFill="1" applyBorder="1" applyAlignment="1">
      <alignment horizontal="center" vertical="center" wrapText="1"/>
    </xf>
    <xf numFmtId="0" fontId="9" fillId="3" borderId="12" xfId="3" applyFont="1" applyFill="1" applyBorder="1" applyAlignment="1">
      <alignment horizontal="center" vertical="center" textRotation="90" wrapText="1"/>
    </xf>
    <xf numFmtId="0" fontId="9" fillId="3" borderId="0" xfId="3" applyFont="1" applyFill="1" applyAlignment="1">
      <alignment horizontal="center" vertical="center" textRotation="90" wrapText="1"/>
    </xf>
    <xf numFmtId="0" fontId="9" fillId="3" borderId="12" xfId="3" applyFont="1" applyFill="1" applyBorder="1" applyAlignment="1">
      <alignment horizontal="center" vertical="center" textRotation="90"/>
    </xf>
    <xf numFmtId="0" fontId="9" fillId="3" borderId="0" xfId="3" applyFont="1" applyFill="1" applyAlignment="1">
      <alignment horizontal="center" vertical="center" textRotation="90"/>
    </xf>
    <xf numFmtId="0" fontId="9" fillId="3" borderId="11" xfId="3" applyFont="1" applyFill="1" applyBorder="1" applyAlignment="1">
      <alignment horizontal="center" vertical="center" textRotation="90"/>
    </xf>
    <xf numFmtId="0" fontId="9" fillId="3" borderId="16" xfId="3" applyFont="1" applyFill="1" applyBorder="1" applyAlignment="1">
      <alignment horizontal="center" vertical="center" textRotation="90"/>
    </xf>
    <xf numFmtId="49" fontId="9" fillId="3" borderId="12" xfId="3" applyNumberFormat="1" applyFont="1" applyFill="1" applyBorder="1" applyAlignment="1">
      <alignment horizontal="center" vertical="center" textRotation="90" wrapText="1"/>
    </xf>
    <xf numFmtId="49" fontId="9" fillId="3" borderId="0" xfId="3" applyNumberFormat="1" applyFont="1" applyFill="1" applyAlignment="1">
      <alignment horizontal="center" vertical="center" textRotation="90" wrapText="1"/>
    </xf>
    <xf numFmtId="0" fontId="9" fillId="3" borderId="13" xfId="3" applyFont="1" applyFill="1" applyBorder="1" applyAlignment="1">
      <alignment horizontal="center" vertical="center" textRotation="90" wrapText="1"/>
    </xf>
    <xf numFmtId="0" fontId="9" fillId="3" borderId="17" xfId="3" applyFont="1" applyFill="1" applyBorder="1" applyAlignment="1">
      <alignment horizontal="center" vertical="center" textRotation="90" wrapText="1"/>
    </xf>
    <xf numFmtId="0" fontId="9" fillId="3" borderId="13" xfId="3" applyFont="1" applyFill="1" applyBorder="1" applyAlignment="1">
      <alignment horizontal="center" vertical="center" textRotation="90"/>
    </xf>
    <xf numFmtId="0" fontId="9" fillId="3" borderId="17" xfId="3" applyFont="1" applyFill="1" applyBorder="1" applyAlignment="1">
      <alignment horizontal="center" vertical="center" textRotation="90"/>
    </xf>
    <xf numFmtId="0" fontId="9" fillId="3" borderId="11" xfId="3" applyFont="1" applyFill="1" applyBorder="1" applyAlignment="1">
      <alignment horizontal="center" vertical="center" textRotation="90" wrapText="1"/>
    </xf>
    <xf numFmtId="0" fontId="9" fillId="3" borderId="16" xfId="3" applyFont="1" applyFill="1" applyBorder="1" applyAlignment="1">
      <alignment horizontal="center" vertical="center" textRotation="90" wrapText="1"/>
    </xf>
    <xf numFmtId="0" fontId="9" fillId="3" borderId="6" xfId="3" applyFont="1" applyFill="1" applyBorder="1" applyAlignment="1">
      <alignment horizontal="center" vertical="center" textRotation="90"/>
    </xf>
    <xf numFmtId="0" fontId="9" fillId="3" borderId="14" xfId="2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 wrapText="1"/>
    </xf>
    <xf numFmtId="0" fontId="12" fillId="3" borderId="15" xfId="2" applyFont="1" applyFill="1" applyBorder="1" applyAlignment="1">
      <alignment horizontal="center" vertical="center" wrapText="1"/>
    </xf>
    <xf numFmtId="0" fontId="9" fillId="3" borderId="34" xfId="2" applyFont="1" applyFill="1" applyBorder="1" applyAlignment="1">
      <alignment horizontal="center" vertical="center" textRotation="90" wrapText="1"/>
    </xf>
    <xf numFmtId="0" fontId="4" fillId="0" borderId="22" xfId="0" applyFont="1" applyBorder="1" applyAlignment="1">
      <alignment vertical="center" textRotation="90" wrapText="1"/>
    </xf>
    <xf numFmtId="0" fontId="8" fillId="5" borderId="20" xfId="0" applyFont="1" applyFill="1" applyBorder="1" applyAlignment="1">
      <alignment horizontal="left" vertical="center"/>
    </xf>
    <xf numFmtId="0" fontId="8" fillId="5" borderId="21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</cellXfs>
  <cellStyles count="8">
    <cellStyle name="Standaard" xfId="0" builtinId="0"/>
    <cellStyle name="Standaard 2" xfId="2" xr:uid="{00000000-0005-0000-0000-000001000000}"/>
    <cellStyle name="Standaard 2 3" xfId="7" xr:uid="{BD34647A-EA84-41CC-BCC6-3C2EEA588940}"/>
    <cellStyle name="Standaard 2 4" xfId="6" xr:uid="{00000000-0005-0000-0000-000002000000}"/>
    <cellStyle name="Standaard 5" xfId="3" xr:uid="{00000000-0005-0000-0000-000003000000}"/>
    <cellStyle name="Standaard 7" xfId="5" xr:uid="{00000000-0005-0000-0000-000004000000}"/>
    <cellStyle name="Standaard 8" xfId="4" xr:uid="{00000000-0005-0000-0000-000005000000}"/>
    <cellStyle name="Valuta" xfId="1" builtinId="4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urlicon.nl/Documents%20and%20Settings/denniss/Local%20Settings/Temporary%20Internet%20Files/Content.Outlook/F7I1EGQH/Sjablonen/Bestekken/Lift%20-%20onderhoud/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8">
          <cell r="B18" t="str">
            <v>Urgent</v>
          </cell>
        </row>
        <row r="19">
          <cell r="B19" t="str">
            <v>Hoog</v>
          </cell>
        </row>
        <row r="20">
          <cell r="B20" t="str">
            <v>Normaal</v>
          </cell>
        </row>
        <row r="21">
          <cell r="B21" t="str">
            <v>Laag</v>
          </cell>
        </row>
      </sheetData>
      <sheetData sheetId="6" refreshError="1"/>
      <sheetData sheetId="7">
        <row r="4">
          <cell r="E4" t="str">
            <v>Quellijnstraat 62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BDB8-513D-463E-BC4B-6786AD75E955}">
  <dimension ref="A1:G24"/>
  <sheetViews>
    <sheetView zoomScale="120" zoomScaleNormal="120" workbookViewId="0">
      <selection activeCell="D16" sqref="D16"/>
    </sheetView>
  </sheetViews>
  <sheetFormatPr defaultRowHeight="15" x14ac:dyDescent="0.25"/>
  <cols>
    <col min="1" max="1" width="41.42578125" customWidth="1"/>
    <col min="2" max="2" width="13.42578125" customWidth="1"/>
    <col min="3" max="4" width="20.42578125" style="12" customWidth="1"/>
    <col min="5" max="5" width="37.85546875" style="12" customWidth="1"/>
  </cols>
  <sheetData>
    <row r="1" spans="1:7" ht="15.75" x14ac:dyDescent="0.25">
      <c r="A1" s="77"/>
    </row>
    <row r="2" spans="1:7" ht="15.75" thickBot="1" x14ac:dyDescent="0.3"/>
    <row r="3" spans="1:7" x14ac:dyDescent="0.25">
      <c r="A3" s="6" t="s">
        <v>0</v>
      </c>
      <c r="B3" s="7" t="s">
        <v>1</v>
      </c>
      <c r="C3" s="9" t="s">
        <v>2</v>
      </c>
      <c r="D3" s="13" t="s">
        <v>3</v>
      </c>
      <c r="E3" s="101" t="s">
        <v>4</v>
      </c>
    </row>
    <row r="4" spans="1:7" x14ac:dyDescent="0.25">
      <c r="A4" s="3" t="s">
        <v>5</v>
      </c>
      <c r="B4" s="4">
        <v>1</v>
      </c>
      <c r="C4" s="10">
        <f>'Prijzenblad Onderhoud'!AA5</f>
        <v>0</v>
      </c>
      <c r="D4" s="10">
        <f>C4</f>
        <v>0</v>
      </c>
      <c r="E4" s="102" t="s">
        <v>6</v>
      </c>
      <c r="G4" s="140"/>
    </row>
    <row r="5" spans="1:7" x14ac:dyDescent="0.25">
      <c r="A5" s="3" t="s">
        <v>7</v>
      </c>
      <c r="B5" s="4">
        <v>1</v>
      </c>
      <c r="C5" s="10">
        <f>'Prijzenblad Onderhoud'!AB5</f>
        <v>0</v>
      </c>
      <c r="D5" s="10">
        <f>C5</f>
        <v>0</v>
      </c>
      <c r="E5" s="102" t="s">
        <v>8</v>
      </c>
      <c r="G5" s="140"/>
    </row>
    <row r="6" spans="1:7" x14ac:dyDescent="0.25">
      <c r="A6" s="3" t="s">
        <v>9</v>
      </c>
      <c r="B6" s="4">
        <v>1</v>
      </c>
      <c r="C6" s="10">
        <f>Verrekenprijzen!E7</f>
        <v>0</v>
      </c>
      <c r="D6" s="10">
        <f t="shared" ref="D6:D10" si="0">C6*B6</f>
        <v>0</v>
      </c>
      <c r="E6" s="102" t="s">
        <v>10</v>
      </c>
      <c r="G6" s="140"/>
    </row>
    <row r="7" spans="1:7" x14ac:dyDescent="0.25">
      <c r="A7" s="3" t="s">
        <v>11</v>
      </c>
      <c r="B7" s="4">
        <v>0.7</v>
      </c>
      <c r="C7" s="10">
        <f>Verrekenprijzen!D42</f>
        <v>0</v>
      </c>
      <c r="D7" s="10">
        <f t="shared" si="0"/>
        <v>0</v>
      </c>
      <c r="E7" s="102" t="s">
        <v>12</v>
      </c>
      <c r="G7" s="140"/>
    </row>
    <row r="8" spans="1:7" x14ac:dyDescent="0.25">
      <c r="A8" s="3" t="s">
        <v>13</v>
      </c>
      <c r="B8" s="4">
        <v>1</v>
      </c>
      <c r="C8" s="10">
        <f>Verrekenprijzen!E42</f>
        <v>0</v>
      </c>
      <c r="D8" s="10">
        <f t="shared" si="0"/>
        <v>0</v>
      </c>
      <c r="E8" s="102" t="s">
        <v>14</v>
      </c>
      <c r="G8" s="140"/>
    </row>
    <row r="9" spans="1:7" x14ac:dyDescent="0.25">
      <c r="A9" s="3" t="s">
        <v>244</v>
      </c>
      <c r="B9" s="4">
        <v>0.5</v>
      </c>
      <c r="C9" s="10">
        <f>Verrekenprijzen!D15</f>
        <v>0</v>
      </c>
      <c r="D9" s="10">
        <f>C9*B9</f>
        <v>0</v>
      </c>
      <c r="E9" s="102" t="s">
        <v>15</v>
      </c>
      <c r="G9" s="140"/>
    </row>
    <row r="10" spans="1:7" x14ac:dyDescent="0.25">
      <c r="A10" s="3" t="s">
        <v>16</v>
      </c>
      <c r="B10" s="4">
        <v>0.4</v>
      </c>
      <c r="C10" s="10">
        <f>'Case Nieuwbouw'!C12</f>
        <v>0</v>
      </c>
      <c r="D10" s="10">
        <f t="shared" si="0"/>
        <v>0</v>
      </c>
      <c r="E10" s="102" t="s">
        <v>17</v>
      </c>
      <c r="G10" s="140"/>
    </row>
    <row r="11" spans="1:7" ht="15.75" thickBot="1" x14ac:dyDescent="0.3">
      <c r="A11" s="105"/>
      <c r="B11" s="106"/>
      <c r="C11" s="107"/>
      <c r="D11" s="107"/>
      <c r="E11" s="108"/>
      <c r="G11" s="140"/>
    </row>
    <row r="12" spans="1:7" ht="15.75" thickBot="1" x14ac:dyDescent="0.3">
      <c r="A12" s="109" t="s">
        <v>18</v>
      </c>
      <c r="B12" s="110"/>
      <c r="C12" s="111">
        <f>SUM(C4:C11)</f>
        <v>0</v>
      </c>
      <c r="D12" s="111">
        <f>SUM(D4:D11)</f>
        <v>0</v>
      </c>
      <c r="E12" s="112"/>
      <c r="G12" s="140"/>
    </row>
    <row r="13" spans="1:7" ht="15.75" thickBot="1" x14ac:dyDescent="0.3">
      <c r="A13" s="5"/>
      <c r="B13" s="5"/>
      <c r="C13" s="11"/>
      <c r="D13" s="11"/>
      <c r="E13" s="11"/>
    </row>
    <row r="14" spans="1:7" ht="15.75" thickBot="1" x14ac:dyDescent="0.3">
      <c r="A14" s="129" t="s">
        <v>19</v>
      </c>
      <c r="B14" s="127"/>
      <c r="C14" s="127"/>
      <c r="D14" s="127"/>
      <c r="E14" s="128"/>
    </row>
    <row r="15" spans="1:7" x14ac:dyDescent="0.25">
      <c r="A15" s="124"/>
      <c r="B15" s="124"/>
      <c r="C15" s="124"/>
      <c r="D15" s="124"/>
      <c r="E15" s="124"/>
      <c r="F15" s="125"/>
    </row>
    <row r="16" spans="1:7" x14ac:dyDescent="0.25">
      <c r="A16" s="124"/>
      <c r="B16" s="124"/>
      <c r="C16" s="124"/>
      <c r="D16" s="124"/>
      <c r="E16" s="124"/>
      <c r="F16" s="125"/>
    </row>
    <row r="17" spans="1:6" x14ac:dyDescent="0.25">
      <c r="A17" s="124"/>
      <c r="B17" s="124"/>
      <c r="C17" s="124"/>
      <c r="D17" s="124"/>
      <c r="E17" s="124"/>
      <c r="F17" s="125"/>
    </row>
    <row r="18" spans="1:6" x14ac:dyDescent="0.25">
      <c r="A18" s="124"/>
      <c r="B18" s="124"/>
      <c r="C18" s="124"/>
      <c r="D18" s="124"/>
      <c r="E18" s="124"/>
      <c r="F18" s="125"/>
    </row>
    <row r="19" spans="1:6" x14ac:dyDescent="0.25">
      <c r="A19" s="124"/>
      <c r="B19" s="124"/>
      <c r="C19" s="124"/>
      <c r="D19" s="124"/>
      <c r="E19" s="124"/>
      <c r="F19" s="125"/>
    </row>
    <row r="20" spans="1:6" x14ac:dyDescent="0.25">
      <c r="A20" s="124"/>
      <c r="B20" s="124"/>
      <c r="C20" s="124"/>
      <c r="D20" s="124"/>
      <c r="E20" s="124"/>
      <c r="F20" s="125"/>
    </row>
    <row r="21" spans="1:6" x14ac:dyDescent="0.25">
      <c r="A21" s="124"/>
      <c r="B21" s="124"/>
      <c r="C21" s="124"/>
      <c r="D21" s="124"/>
      <c r="E21" s="124"/>
      <c r="F21" s="125"/>
    </row>
    <row r="22" spans="1:6" x14ac:dyDescent="0.25">
      <c r="A22" s="124"/>
      <c r="B22" s="124"/>
      <c r="C22" s="124"/>
      <c r="D22" s="124"/>
      <c r="E22" s="124"/>
      <c r="F22" s="125"/>
    </row>
    <row r="23" spans="1:6" x14ac:dyDescent="0.25">
      <c r="A23" s="125"/>
      <c r="B23" s="125"/>
      <c r="C23" s="126"/>
      <c r="D23" s="126"/>
      <c r="E23" s="126"/>
      <c r="F23" s="125"/>
    </row>
    <row r="24" spans="1:6" x14ac:dyDescent="0.25">
      <c r="A24" s="125"/>
      <c r="B24" s="125"/>
      <c r="C24" s="126"/>
      <c r="D24" s="126"/>
      <c r="E24" s="126"/>
      <c r="F24" s="125"/>
    </row>
  </sheetData>
  <sheetProtection algorithmName="SHA-512" hashValue="mVf4TC8SkpPjZvKm1VQIRgGg+bsArK8atUwamnb/CMTwQaCbC3qO1HcG12UIEciyFp+h1h/K4DkJELkWfbvB3g==" saltValue="ODP3IaOyzYoVvOADu4PSow==" spinCount="100000" sheet="1" objects="1" scenarios="1"/>
  <mergeCells count="1">
    <mergeCell ref="G4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6AD5-97B9-474C-9832-60327C64D1E3}">
  <sheetPr>
    <tabColor rgb="FF92D050"/>
  </sheetPr>
  <dimension ref="A1:G19"/>
  <sheetViews>
    <sheetView workbookViewId="0">
      <selection activeCell="B11" sqref="B11"/>
    </sheetView>
  </sheetViews>
  <sheetFormatPr defaultRowHeight="15" x14ac:dyDescent="0.25"/>
  <cols>
    <col min="1" max="1" width="44.5703125" customWidth="1"/>
    <col min="2" max="2" width="21.42578125" customWidth="1"/>
    <col min="3" max="3" width="20.42578125" style="12" customWidth="1"/>
    <col min="4" max="4" width="32.5703125" customWidth="1"/>
    <col min="6" max="6" width="12.5703125" customWidth="1"/>
    <col min="7" max="7" width="17.140625" customWidth="1"/>
  </cols>
  <sheetData>
    <row r="1" spans="1:7" x14ac:dyDescent="0.25">
      <c r="A1" s="103" t="s">
        <v>20</v>
      </c>
    </row>
    <row r="2" spans="1:7" ht="15.75" thickBot="1" x14ac:dyDescent="0.3">
      <c r="A2" t="s">
        <v>21</v>
      </c>
    </row>
    <row r="3" spans="1:7" x14ac:dyDescent="0.25">
      <c r="A3" s="6"/>
      <c r="B3" s="15" t="s">
        <v>2</v>
      </c>
      <c r="C3" s="9"/>
      <c r="D3" s="8" t="s">
        <v>22</v>
      </c>
    </row>
    <row r="4" spans="1:7" x14ac:dyDescent="0.25">
      <c r="A4" s="16" t="s">
        <v>23</v>
      </c>
      <c r="B4" s="17"/>
      <c r="C4" s="18">
        <f>SUM(B5:B8)</f>
        <v>0</v>
      </c>
      <c r="D4" s="19"/>
    </row>
    <row r="5" spans="1:7" x14ac:dyDescent="0.25">
      <c r="A5" s="3" t="s">
        <v>24</v>
      </c>
      <c r="B5" s="135"/>
      <c r="C5" s="10"/>
      <c r="D5" s="102" t="s">
        <v>238</v>
      </c>
      <c r="F5" s="12"/>
      <c r="G5" s="12"/>
    </row>
    <row r="6" spans="1:7" x14ac:dyDescent="0.25">
      <c r="A6" s="3" t="s">
        <v>25</v>
      </c>
      <c r="B6" s="135"/>
      <c r="C6" s="10"/>
      <c r="D6" s="102" t="s">
        <v>238</v>
      </c>
      <c r="F6" s="12"/>
      <c r="G6" s="12"/>
    </row>
    <row r="7" spans="1:7" x14ac:dyDescent="0.25">
      <c r="A7" s="3" t="s">
        <v>26</v>
      </c>
      <c r="B7" s="135"/>
      <c r="C7" s="10"/>
      <c r="D7" s="102" t="s">
        <v>238</v>
      </c>
      <c r="F7" s="12"/>
      <c r="G7" s="12"/>
    </row>
    <row r="8" spans="1:7" x14ac:dyDescent="0.25">
      <c r="A8" s="3" t="s">
        <v>27</v>
      </c>
      <c r="B8" s="135"/>
      <c r="C8" s="10"/>
      <c r="D8" s="102" t="s">
        <v>28</v>
      </c>
      <c r="F8" s="12"/>
      <c r="G8" s="12"/>
    </row>
    <row r="9" spans="1:7" x14ac:dyDescent="0.25">
      <c r="A9" s="16" t="s">
        <v>29</v>
      </c>
      <c r="B9" s="136"/>
      <c r="C9" s="18">
        <f>SUM(B10:B11)</f>
        <v>0</v>
      </c>
      <c r="D9" s="19"/>
      <c r="F9" s="12"/>
      <c r="G9" s="12"/>
    </row>
    <row r="10" spans="1:7" x14ac:dyDescent="0.25">
      <c r="A10" s="3" t="s">
        <v>24</v>
      </c>
      <c r="B10" s="135"/>
      <c r="C10" s="10"/>
      <c r="D10" s="130" t="s">
        <v>237</v>
      </c>
      <c r="F10" s="12"/>
      <c r="G10" s="12"/>
    </row>
    <row r="11" spans="1:7" x14ac:dyDescent="0.25">
      <c r="A11" s="3" t="s">
        <v>25</v>
      </c>
      <c r="B11" s="135"/>
      <c r="C11" s="10"/>
      <c r="D11" s="130" t="s">
        <v>237</v>
      </c>
      <c r="F11" s="12"/>
      <c r="G11" s="12"/>
    </row>
    <row r="12" spans="1:7" ht="15.75" thickBot="1" x14ac:dyDescent="0.3">
      <c r="A12" s="20" t="s">
        <v>18</v>
      </c>
      <c r="B12" s="21"/>
      <c r="C12" s="22">
        <f>SUM(C4:C11)</f>
        <v>0</v>
      </c>
      <c r="D12" s="23"/>
      <c r="F12" s="12"/>
      <c r="G12" s="12"/>
    </row>
    <row r="13" spans="1:7" x14ac:dyDescent="0.25">
      <c r="A13" s="5"/>
      <c r="B13" s="5"/>
      <c r="C13" s="11"/>
      <c r="D13" s="5"/>
      <c r="F13" s="12"/>
      <c r="G13" s="12"/>
    </row>
    <row r="14" spans="1:7" x14ac:dyDescent="0.25">
      <c r="A14" s="5"/>
      <c r="B14" s="5"/>
      <c r="C14" s="11"/>
      <c r="D14" s="5"/>
      <c r="F14" s="12"/>
      <c r="G14" s="12"/>
    </row>
    <row r="15" spans="1:7" x14ac:dyDescent="0.25">
      <c r="A15" s="5"/>
      <c r="B15" s="5"/>
      <c r="C15" s="11"/>
      <c r="D15" s="5"/>
      <c r="F15" s="12"/>
      <c r="G15" s="12"/>
    </row>
    <row r="16" spans="1:7" x14ac:dyDescent="0.25">
      <c r="A16" s="5"/>
      <c r="B16" s="5"/>
      <c r="C16" s="11"/>
      <c r="D16" s="5"/>
      <c r="F16" s="12"/>
      <c r="G16" s="12"/>
    </row>
    <row r="17" spans="1:7" x14ac:dyDescent="0.25">
      <c r="A17" s="5"/>
      <c r="B17" s="5"/>
      <c r="C17" s="11"/>
      <c r="D17" s="5"/>
      <c r="F17" s="12"/>
      <c r="G17" s="12"/>
    </row>
    <row r="18" spans="1:7" x14ac:dyDescent="0.25">
      <c r="F18" s="12"/>
      <c r="G18" s="12"/>
    </row>
    <row r="19" spans="1:7" x14ac:dyDescent="0.25">
      <c r="F19" s="12"/>
      <c r="G19" s="12"/>
    </row>
  </sheetData>
  <sheetProtection algorithmName="SHA-512" hashValue="tw47BN6a1Ft9zamZqj3i4b/YQvezK9NHmrAMe7SLy+e+Bh1WFwSZO6UJqj8SSaPdTVc3EY7kjGe8eu98WVOq6w==" saltValue="Rprxt4wLXHZxPFRavVBW+Q==" spinCount="100000" sheet="1" objects="1" scenarios="1"/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E44E-066A-490F-9C08-4014326628CB}">
  <sheetPr>
    <tabColor rgb="FF92D050"/>
    <pageSetUpPr fitToPage="1"/>
  </sheetPr>
  <dimension ref="A1:J42"/>
  <sheetViews>
    <sheetView topLeftCell="B25" zoomScale="90" zoomScaleNormal="90" workbookViewId="0">
      <selection activeCell="F30" sqref="F29:F30"/>
    </sheetView>
  </sheetViews>
  <sheetFormatPr defaultColWidth="36.42578125" defaultRowHeight="15" x14ac:dyDescent="0.25"/>
  <cols>
    <col min="1" max="1" width="53.85546875" style="26" bestFit="1" customWidth="1"/>
    <col min="2" max="2" width="57" style="26" bestFit="1" customWidth="1"/>
    <col min="3" max="3" width="34.5703125" style="26" bestFit="1" customWidth="1"/>
    <col min="4" max="5" width="30.42578125" style="26" customWidth="1"/>
    <col min="6" max="6" width="29.5703125" style="26" customWidth="1"/>
    <col min="7" max="7" width="15.85546875" style="26" customWidth="1"/>
    <col min="8" max="8" width="49" style="26" customWidth="1"/>
    <col min="9" max="9" width="31.140625" style="26" customWidth="1"/>
    <col min="10" max="10" width="15.42578125" style="26" bestFit="1" customWidth="1"/>
    <col min="11" max="11" width="57" style="26" bestFit="1" customWidth="1"/>
    <col min="12" max="12" width="36" style="26" bestFit="1" customWidth="1"/>
    <col min="13" max="13" width="18.42578125" style="26" bestFit="1" customWidth="1"/>
    <col min="14" max="14" width="32.5703125" style="26" bestFit="1" customWidth="1"/>
    <col min="15" max="15" width="14.42578125" style="26" bestFit="1" customWidth="1"/>
    <col min="16" max="16381" width="36.42578125" style="26" customWidth="1"/>
    <col min="16382" max="16384" width="36.42578125" style="26"/>
  </cols>
  <sheetData>
    <row r="1" spans="1:8" x14ac:dyDescent="0.25">
      <c r="A1" s="82" t="s">
        <v>7</v>
      </c>
      <c r="B1" s="83"/>
      <c r="C1" s="83"/>
      <c r="D1" s="84"/>
      <c r="E1" s="84"/>
      <c r="F1" s="85"/>
      <c r="H1" s="27"/>
    </row>
    <row r="2" spans="1:8" x14ac:dyDescent="0.25">
      <c r="A2" s="28"/>
      <c r="B2" s="24"/>
      <c r="C2" s="24"/>
      <c r="D2" s="25"/>
      <c r="E2" s="25"/>
    </row>
    <row r="3" spans="1:8" s="27" customFormat="1" x14ac:dyDescent="0.15">
      <c r="A3" s="29" t="s">
        <v>30</v>
      </c>
      <c r="B3" s="30"/>
      <c r="C3" s="96" t="s">
        <v>31</v>
      </c>
      <c r="D3" s="100" t="s">
        <v>32</v>
      </c>
      <c r="E3" s="100" t="s">
        <v>33</v>
      </c>
      <c r="F3" s="131" t="s">
        <v>241</v>
      </c>
    </row>
    <row r="4" spans="1:8" s="27" customFormat="1" x14ac:dyDescent="0.2">
      <c r="A4" s="31" t="s">
        <v>34</v>
      </c>
      <c r="B4" s="31" t="s">
        <v>240</v>
      </c>
      <c r="C4" s="97">
        <v>300</v>
      </c>
      <c r="D4" s="139"/>
      <c r="E4" s="93">
        <f>C4*D4</f>
        <v>0</v>
      </c>
      <c r="F4" s="132" t="s">
        <v>242</v>
      </c>
    </row>
    <row r="5" spans="1:8" s="27" customFormat="1" x14ac:dyDescent="0.2">
      <c r="A5" s="31" t="s">
        <v>35</v>
      </c>
      <c r="B5" s="31" t="s">
        <v>240</v>
      </c>
      <c r="C5" s="97">
        <v>200</v>
      </c>
      <c r="D5" s="139"/>
      <c r="E5" s="93">
        <f>C5*D5</f>
        <v>0</v>
      </c>
      <c r="F5" s="4" t="s">
        <v>243</v>
      </c>
    </row>
    <row r="6" spans="1:8" s="27" customFormat="1" x14ac:dyDescent="0.2">
      <c r="A6" s="141" t="s">
        <v>36</v>
      </c>
      <c r="B6" s="142"/>
      <c r="C6" s="98">
        <v>150</v>
      </c>
      <c r="D6" s="139"/>
      <c r="E6" s="93">
        <f>C6*D6</f>
        <v>0</v>
      </c>
      <c r="F6" s="4" t="s">
        <v>243</v>
      </c>
      <c r="H6" s="91"/>
    </row>
    <row r="7" spans="1:8" s="27" customFormat="1" x14ac:dyDescent="0.2">
      <c r="A7" s="144" t="s">
        <v>37</v>
      </c>
      <c r="B7" s="145"/>
      <c r="C7" s="99"/>
      <c r="D7" s="87">
        <f>SUM(D4:D6)</f>
        <v>0</v>
      </c>
      <c r="E7" s="87">
        <f>SUM(E4:E6)</f>
        <v>0</v>
      </c>
      <c r="F7" s="86"/>
    </row>
    <row r="8" spans="1:8" s="27" customFormat="1" x14ac:dyDescent="0.2">
      <c r="A8" s="88"/>
      <c r="B8" s="88"/>
      <c r="C8" s="88"/>
      <c r="D8" s="89"/>
      <c r="E8" s="92"/>
      <c r="F8" s="90"/>
    </row>
    <row r="9" spans="1:8" s="27" customFormat="1" x14ac:dyDescent="0.25">
      <c r="A9" s="144" t="s">
        <v>38</v>
      </c>
      <c r="B9" s="145"/>
      <c r="C9" s="32"/>
      <c r="D9" s="72" t="s">
        <v>39</v>
      </c>
      <c r="E9" s="94"/>
    </row>
    <row r="10" spans="1:8" s="27" customFormat="1" x14ac:dyDescent="0.25">
      <c r="A10" s="143" t="s">
        <v>40</v>
      </c>
      <c r="B10" s="143"/>
      <c r="C10" s="31"/>
      <c r="D10" s="138"/>
      <c r="E10" s="94"/>
    </row>
    <row r="11" spans="1:8" s="27" customFormat="1" x14ac:dyDescent="0.25">
      <c r="A11" s="143" t="s">
        <v>41</v>
      </c>
      <c r="B11" s="143"/>
      <c r="C11" s="31"/>
      <c r="D11" s="138"/>
      <c r="E11" s="94"/>
    </row>
    <row r="12" spans="1:8" s="27" customFormat="1" x14ac:dyDescent="0.25">
      <c r="A12" s="143" t="s">
        <v>42</v>
      </c>
      <c r="B12" s="143"/>
      <c r="C12" s="31"/>
      <c r="D12" s="138"/>
      <c r="E12" s="94"/>
    </row>
    <row r="13" spans="1:8" s="27" customFormat="1" x14ac:dyDescent="0.25">
      <c r="A13" s="143" t="s">
        <v>43</v>
      </c>
      <c r="B13" s="143"/>
      <c r="C13" s="31"/>
      <c r="D13" s="138"/>
      <c r="E13" s="94"/>
    </row>
    <row r="14" spans="1:8" s="27" customFormat="1" x14ac:dyDescent="0.25">
      <c r="A14" s="146" t="s">
        <v>44</v>
      </c>
      <c r="B14" s="146"/>
      <c r="C14" s="104"/>
      <c r="D14" s="29" t="s">
        <v>32</v>
      </c>
      <c r="E14" s="95"/>
    </row>
    <row r="15" spans="1:8" s="27" customFormat="1" x14ac:dyDescent="0.25">
      <c r="A15" s="143" t="s">
        <v>244</v>
      </c>
      <c r="B15" s="143"/>
      <c r="C15" s="31"/>
      <c r="D15" s="139"/>
      <c r="E15" s="91"/>
    </row>
    <row r="16" spans="1:8" s="27" customFormat="1" x14ac:dyDescent="0.25">
      <c r="A16" s="26"/>
      <c r="B16" s="26"/>
      <c r="C16" s="26"/>
    </row>
    <row r="17" spans="1:10" s="27" customFormat="1" ht="15.75" thickBot="1" x14ac:dyDescent="0.3">
      <c r="A17" s="25"/>
      <c r="B17" s="25"/>
      <c r="C17" s="25"/>
      <c r="D17" s="25"/>
      <c r="E17" s="25"/>
      <c r="F17" s="25"/>
      <c r="G17" s="25"/>
      <c r="H17" s="26"/>
      <c r="I17" s="26"/>
      <c r="J17" s="26"/>
    </row>
    <row r="18" spans="1:10" ht="37.5" customHeight="1" x14ac:dyDescent="0.25">
      <c r="A18" s="33" t="s">
        <v>45</v>
      </c>
      <c r="B18" s="33" t="s">
        <v>46</v>
      </c>
      <c r="C18" s="27"/>
      <c r="D18" s="34"/>
      <c r="E18" s="34"/>
      <c r="F18" s="35"/>
      <c r="G18" s="36"/>
    </row>
    <row r="19" spans="1:10" x14ac:dyDescent="0.25">
      <c r="A19" s="37" t="s">
        <v>40</v>
      </c>
      <c r="B19" s="78"/>
      <c r="C19" s="27"/>
      <c r="D19" s="25"/>
      <c r="E19" s="25"/>
      <c r="F19" s="27"/>
      <c r="G19" s="36"/>
    </row>
    <row r="20" spans="1:10" x14ac:dyDescent="0.25">
      <c r="A20" s="38" t="s">
        <v>41</v>
      </c>
      <c r="B20" s="79"/>
      <c r="C20" s="27"/>
      <c r="D20" s="25"/>
      <c r="E20" s="25"/>
      <c r="F20" s="27"/>
      <c r="G20" s="36"/>
    </row>
    <row r="21" spans="1:10" x14ac:dyDescent="0.25">
      <c r="A21" s="39" t="s">
        <v>42</v>
      </c>
      <c r="B21" s="80"/>
      <c r="C21" s="27"/>
      <c r="D21" s="25"/>
      <c r="E21" s="25"/>
      <c r="F21" s="27"/>
      <c r="G21" s="36"/>
    </row>
    <row r="22" spans="1:10" ht="15.75" thickBot="1" x14ac:dyDescent="0.3">
      <c r="A22" s="40" t="s">
        <v>43</v>
      </c>
      <c r="B22" s="81"/>
      <c r="C22" s="25"/>
      <c r="D22" s="25"/>
      <c r="E22" s="25"/>
      <c r="F22" s="27"/>
      <c r="G22" s="36"/>
    </row>
    <row r="23" spans="1:10" x14ac:dyDescent="0.25">
      <c r="A23" s="25"/>
      <c r="B23" s="25"/>
      <c r="C23" s="27"/>
      <c r="D23" s="27"/>
      <c r="E23" s="27"/>
      <c r="F23" s="27"/>
      <c r="G23" s="36"/>
    </row>
    <row r="24" spans="1:10" ht="15.75" thickBot="1" x14ac:dyDescent="0.3">
      <c r="A24" s="27"/>
      <c r="B24" s="27"/>
      <c r="C24" s="27"/>
      <c r="D24" s="27"/>
      <c r="E24" s="27"/>
      <c r="F24" s="27"/>
      <c r="G24" s="27"/>
    </row>
    <row r="25" spans="1:10" ht="68.099999999999994" customHeight="1" thickBot="1" x14ac:dyDescent="0.3">
      <c r="A25" s="121" t="s">
        <v>47</v>
      </c>
      <c r="B25" s="122"/>
      <c r="C25" s="123"/>
      <c r="D25" s="115" t="s">
        <v>48</v>
      </c>
      <c r="E25" s="117"/>
      <c r="F25" s="116"/>
      <c r="G25" s="14"/>
    </row>
    <row r="26" spans="1:10" ht="22.5" x14ac:dyDescent="0.25">
      <c r="A26" s="118" t="s">
        <v>49</v>
      </c>
      <c r="B26" s="119" t="s">
        <v>50</v>
      </c>
      <c r="C26" s="120" t="s">
        <v>51</v>
      </c>
      <c r="D26" s="113" t="s">
        <v>52</v>
      </c>
      <c r="E26" s="114" t="s">
        <v>53</v>
      </c>
      <c r="G26" s="14"/>
    </row>
    <row r="27" spans="1:10" ht="15.75" thickBot="1" x14ac:dyDescent="0.3">
      <c r="A27" s="41" t="s">
        <v>54</v>
      </c>
      <c r="B27" s="42" t="s">
        <v>55</v>
      </c>
      <c r="C27" s="42" t="s">
        <v>56</v>
      </c>
      <c r="D27" s="44"/>
      <c r="E27" s="73"/>
      <c r="G27" s="43"/>
    </row>
    <row r="28" spans="1:10" ht="15.75" thickBot="1" x14ac:dyDescent="0.3">
      <c r="A28" s="41" t="s">
        <v>57</v>
      </c>
      <c r="B28" s="42" t="s">
        <v>58</v>
      </c>
      <c r="C28" s="42" t="s">
        <v>59</v>
      </c>
      <c r="D28" s="44"/>
      <c r="E28" s="73"/>
      <c r="G28" s="43"/>
    </row>
    <row r="29" spans="1:10" ht="15.75" thickBot="1" x14ac:dyDescent="0.3">
      <c r="A29" s="41" t="s">
        <v>60</v>
      </c>
      <c r="B29" s="42" t="s">
        <v>61</v>
      </c>
      <c r="C29" s="42" t="s">
        <v>246</v>
      </c>
      <c r="D29" s="44"/>
      <c r="E29" s="73"/>
      <c r="G29" s="43"/>
    </row>
    <row r="30" spans="1:10" ht="15.75" thickBot="1" x14ac:dyDescent="0.3">
      <c r="A30" s="41" t="s">
        <v>62</v>
      </c>
      <c r="B30" s="42" t="s">
        <v>63</v>
      </c>
      <c r="C30" s="42" t="s">
        <v>64</v>
      </c>
      <c r="D30" s="44"/>
      <c r="E30" s="73"/>
      <c r="G30" s="43"/>
    </row>
    <row r="31" spans="1:10" ht="15.75" thickBot="1" x14ac:dyDescent="0.3">
      <c r="A31" s="41" t="s">
        <v>65</v>
      </c>
      <c r="B31" s="42" t="s">
        <v>66</v>
      </c>
      <c r="C31" s="42" t="s">
        <v>67</v>
      </c>
      <c r="D31" s="44"/>
      <c r="E31" s="73"/>
      <c r="G31" s="43"/>
    </row>
    <row r="32" spans="1:10" ht="15.75" thickBot="1" x14ac:dyDescent="0.3">
      <c r="A32" s="41" t="s">
        <v>68</v>
      </c>
      <c r="B32" s="42" t="s">
        <v>69</v>
      </c>
      <c r="C32" s="42" t="s">
        <v>70</v>
      </c>
      <c r="D32" s="44"/>
      <c r="E32" s="73"/>
      <c r="G32" s="43"/>
    </row>
    <row r="33" spans="1:7" ht="15.75" thickBot="1" x14ac:dyDescent="0.3">
      <c r="A33" s="41" t="s">
        <v>71</v>
      </c>
      <c r="B33" s="42" t="s">
        <v>72</v>
      </c>
      <c r="C33" s="42" t="s">
        <v>73</v>
      </c>
      <c r="D33" s="44"/>
      <c r="E33" s="73"/>
      <c r="G33" s="43"/>
    </row>
    <row r="34" spans="1:7" ht="15.75" thickBot="1" x14ac:dyDescent="0.3">
      <c r="A34" s="41" t="s">
        <v>74</v>
      </c>
      <c r="B34" s="42" t="s">
        <v>75</v>
      </c>
      <c r="C34" s="42" t="s">
        <v>70</v>
      </c>
      <c r="D34" s="44"/>
      <c r="E34" s="73"/>
      <c r="G34" s="43"/>
    </row>
    <row r="35" spans="1:7" ht="15.75" thickBot="1" x14ac:dyDescent="0.3">
      <c r="A35" s="41" t="s">
        <v>76</v>
      </c>
      <c r="B35" s="42" t="s">
        <v>77</v>
      </c>
      <c r="C35" s="42" t="s">
        <v>245</v>
      </c>
      <c r="D35" s="44"/>
      <c r="E35" s="73"/>
      <c r="G35" s="43"/>
    </row>
    <row r="36" spans="1:7" ht="15.75" thickBot="1" x14ac:dyDescent="0.3">
      <c r="A36" s="41" t="s">
        <v>78</v>
      </c>
      <c r="B36" s="42" t="s">
        <v>77</v>
      </c>
      <c r="C36" s="42" t="s">
        <v>245</v>
      </c>
      <c r="D36" s="44"/>
      <c r="E36" s="73"/>
      <c r="G36" s="43"/>
    </row>
    <row r="37" spans="1:7" ht="15.75" thickBot="1" x14ac:dyDescent="0.3">
      <c r="A37" s="41" t="s">
        <v>79</v>
      </c>
      <c r="B37" s="42" t="s">
        <v>80</v>
      </c>
      <c r="C37" s="42" t="s">
        <v>81</v>
      </c>
      <c r="D37" s="44"/>
      <c r="E37" s="73"/>
      <c r="G37" s="43"/>
    </row>
    <row r="38" spans="1:7" ht="15.75" thickBot="1" x14ac:dyDescent="0.3">
      <c r="A38" s="41" t="s">
        <v>82</v>
      </c>
      <c r="B38" s="42" t="s">
        <v>83</v>
      </c>
      <c r="C38" s="42" t="s">
        <v>84</v>
      </c>
      <c r="D38" s="44"/>
      <c r="E38" s="73"/>
      <c r="G38" s="43"/>
    </row>
    <row r="39" spans="1:7" ht="15.75" thickBot="1" x14ac:dyDescent="0.3">
      <c r="A39" s="45" t="s">
        <v>85</v>
      </c>
      <c r="B39" s="46"/>
      <c r="C39" s="46" t="s">
        <v>86</v>
      </c>
      <c r="D39" s="44"/>
      <c r="E39" s="73"/>
      <c r="G39" s="43"/>
    </row>
    <row r="40" spans="1:7" ht="15.75" thickBot="1" x14ac:dyDescent="0.3">
      <c r="A40" s="45" t="s">
        <v>87</v>
      </c>
      <c r="B40" s="46" t="s">
        <v>88</v>
      </c>
      <c r="C40" s="46" t="s">
        <v>89</v>
      </c>
      <c r="D40" s="44"/>
      <c r="E40" s="73"/>
      <c r="G40" s="43"/>
    </row>
    <row r="41" spans="1:7" ht="15.75" thickBot="1" x14ac:dyDescent="0.3">
      <c r="A41" s="45" t="s">
        <v>90</v>
      </c>
      <c r="B41" s="46" t="s">
        <v>91</v>
      </c>
      <c r="C41" s="46" t="s">
        <v>89</v>
      </c>
      <c r="D41" s="47"/>
      <c r="E41" s="74"/>
      <c r="G41" s="43"/>
    </row>
    <row r="42" spans="1:7" ht="15.75" thickBot="1" x14ac:dyDescent="0.3">
      <c r="A42" s="48" t="s">
        <v>92</v>
      </c>
      <c r="B42" s="49"/>
      <c r="C42" s="49"/>
      <c r="D42" s="76">
        <f>SUM(D27:D41)</f>
        <v>0</v>
      </c>
      <c r="E42" s="75">
        <f>SUM(E27:E41)</f>
        <v>0</v>
      </c>
    </row>
  </sheetData>
  <sheetProtection algorithmName="SHA-512" hashValue="EM7Sut5AvtrXbI3V4Yx30viAn3c+4nbfJF0rzotdUte9QiJofivXAC/1QYCSZO6wu0Jsymt4ElJVUsATx39UnA==" saltValue="2xtondTNCQzBv/cAb7iH8Q==" spinCount="100000" sheet="1" objects="1" scenarios="1"/>
  <mergeCells count="9">
    <mergeCell ref="A6:B6"/>
    <mergeCell ref="A10:B10"/>
    <mergeCell ref="A9:B9"/>
    <mergeCell ref="A14:B14"/>
    <mergeCell ref="A15:B15"/>
    <mergeCell ref="A7:B7"/>
    <mergeCell ref="A11:B11"/>
    <mergeCell ref="A12:B12"/>
    <mergeCell ref="A13:B13"/>
  </mergeCells>
  <pageMargins left="0.70866141732283505" right="0.70866141732283505" top="0.74803149606299202" bottom="0.74803149606299202" header="0.31496062992126" footer="0.31496062992126"/>
  <pageSetup scale="55" orientation="landscape" r:id="rId1"/>
  <headerFooter>
    <oddHeader>&amp;C&amp;"Tahoma,Vet"&amp;A</oddHeader>
    <oddFooter>&amp;C&amp;"Tahoma,Standaard"&amp;9Bestand: &amp;F&amp;R&amp;"Calibritahoma,Standaard"&amp;9&amp;P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F47"/>
  <sheetViews>
    <sheetView tabSelected="1" zoomScale="90" zoomScaleNormal="90" workbookViewId="0">
      <selection activeCell="I21" sqref="I21"/>
    </sheetView>
  </sheetViews>
  <sheetFormatPr defaultColWidth="9.140625" defaultRowHeight="12.75" outlineLevelCol="1" x14ac:dyDescent="0.25"/>
  <cols>
    <col min="1" max="2" width="9.140625" style="53" customWidth="1" outlineLevel="1"/>
    <col min="3" max="3" width="38.85546875" style="53" customWidth="1" outlineLevel="1"/>
    <col min="4" max="4" width="15" style="53" customWidth="1"/>
    <col min="5" max="7" width="9.140625" style="53" customWidth="1" outlineLevel="1"/>
    <col min="8" max="8" width="18" style="53" customWidth="1" outlineLevel="1"/>
    <col min="9" max="9" width="17.140625" style="53" customWidth="1" outlineLevel="1"/>
    <col min="10" max="12" width="9.140625" style="53" customWidth="1" outlineLevel="1"/>
    <col min="13" max="13" width="33" style="53" customWidth="1"/>
    <col min="14" max="14" width="9.140625" style="53"/>
    <col min="15" max="15" width="11.5703125" style="53" customWidth="1" outlineLevel="1"/>
    <col min="16" max="16" width="13.5703125" style="53" hidden="1" customWidth="1"/>
    <col min="17" max="22" width="9.140625" style="53" hidden="1" customWidth="1" outlineLevel="1"/>
    <col min="23" max="23" width="9.140625" style="53" collapsed="1"/>
    <col min="24" max="25" width="9.140625" style="53" customWidth="1" outlineLevel="1"/>
    <col min="26" max="26" width="16.42578125" style="53" customWidth="1"/>
    <col min="27" max="27" width="16.5703125" style="53" customWidth="1"/>
    <col min="28" max="28" width="16.42578125" style="53" customWidth="1" outlineLevel="1"/>
    <col min="29" max="29" width="16.42578125" style="53" hidden="1" customWidth="1" outlineLevel="1"/>
    <col min="30" max="32" width="9.140625" style="53" customWidth="1" outlineLevel="1"/>
    <col min="33" max="33" width="8.85546875" style="53" customWidth="1"/>
    <col min="34" max="16384" width="9.140625" style="53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50"/>
      <c r="AA1" s="50"/>
      <c r="AB1" s="50"/>
      <c r="AC1" s="50"/>
      <c r="AD1" s="51"/>
      <c r="AE1" s="51"/>
      <c r="AF1" s="52"/>
    </row>
    <row r="2" spans="1:32" ht="13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54"/>
      <c r="AA2" s="54"/>
      <c r="AB2" s="54"/>
      <c r="AC2" s="54"/>
      <c r="AD2" s="55"/>
      <c r="AE2" s="55"/>
      <c r="AF2" s="56"/>
    </row>
    <row r="3" spans="1:32" x14ac:dyDescent="0.25">
      <c r="A3" s="150" t="s">
        <v>93</v>
      </c>
      <c r="B3" s="150"/>
      <c r="C3" s="150"/>
      <c r="D3" s="151" t="s">
        <v>94</v>
      </c>
      <c r="E3" s="150"/>
      <c r="F3" s="150"/>
      <c r="G3" s="150"/>
      <c r="H3" s="150"/>
      <c r="I3" s="150"/>
      <c r="J3" s="150"/>
      <c r="K3" s="150"/>
      <c r="L3" s="152"/>
      <c r="M3" s="151" t="s">
        <v>95</v>
      </c>
      <c r="N3" s="150"/>
      <c r="O3" s="152"/>
      <c r="P3" s="151" t="s">
        <v>96</v>
      </c>
      <c r="Q3" s="150"/>
      <c r="R3" s="150"/>
      <c r="S3" s="150"/>
      <c r="T3" s="150"/>
      <c r="U3" s="150"/>
      <c r="V3" s="152"/>
      <c r="W3" s="151" t="s">
        <v>97</v>
      </c>
      <c r="X3" s="150"/>
      <c r="Y3" s="152"/>
      <c r="Z3" s="147" t="s">
        <v>98</v>
      </c>
      <c r="AA3" s="148"/>
      <c r="AB3" s="148"/>
      <c r="AC3" s="148"/>
      <c r="AD3" s="148"/>
      <c r="AE3" s="148"/>
      <c r="AF3" s="149"/>
    </row>
    <row r="4" spans="1:32" ht="27" customHeight="1" x14ac:dyDescent="0.25">
      <c r="A4" s="153" t="s">
        <v>99</v>
      </c>
      <c r="B4" s="155" t="s">
        <v>100</v>
      </c>
      <c r="C4" s="155" t="s">
        <v>101</v>
      </c>
      <c r="D4" s="157" t="s">
        <v>102</v>
      </c>
      <c r="E4" s="159" t="s">
        <v>103</v>
      </c>
      <c r="F4" s="153" t="s">
        <v>104</v>
      </c>
      <c r="G4" s="155" t="s">
        <v>105</v>
      </c>
      <c r="H4" s="159" t="s">
        <v>106</v>
      </c>
      <c r="I4" s="153" t="s">
        <v>107</v>
      </c>
      <c r="J4" s="153" t="s">
        <v>108</v>
      </c>
      <c r="K4" s="153" t="s">
        <v>109</v>
      </c>
      <c r="L4" s="161" t="s">
        <v>110</v>
      </c>
      <c r="M4" s="157" t="s">
        <v>111</v>
      </c>
      <c r="N4" s="155" t="s">
        <v>112</v>
      </c>
      <c r="O4" s="163" t="s">
        <v>113</v>
      </c>
      <c r="P4" s="165" t="s">
        <v>114</v>
      </c>
      <c r="Q4" s="153" t="s">
        <v>115</v>
      </c>
      <c r="R4" s="155" t="s">
        <v>116</v>
      </c>
      <c r="S4" s="153" t="s">
        <v>117</v>
      </c>
      <c r="T4" s="153" t="s">
        <v>118</v>
      </c>
      <c r="U4" s="153" t="s">
        <v>119</v>
      </c>
      <c r="V4" s="161" t="s">
        <v>120</v>
      </c>
      <c r="W4" s="165" t="s">
        <v>121</v>
      </c>
      <c r="X4" s="153" t="s">
        <v>122</v>
      </c>
      <c r="Y4" s="153" t="s">
        <v>123</v>
      </c>
      <c r="Z4" s="57"/>
      <c r="AA4" s="168" t="s">
        <v>124</v>
      </c>
      <c r="AB4" s="168"/>
      <c r="AC4" s="169"/>
      <c r="AD4" s="170"/>
      <c r="AE4" s="170"/>
      <c r="AF4" s="171"/>
    </row>
    <row r="5" spans="1:32" x14ac:dyDescent="0.25">
      <c r="A5" s="154"/>
      <c r="B5" s="156"/>
      <c r="C5" s="156"/>
      <c r="D5" s="158"/>
      <c r="E5" s="160"/>
      <c r="F5" s="154"/>
      <c r="G5" s="156"/>
      <c r="H5" s="160"/>
      <c r="I5" s="154"/>
      <c r="J5" s="154"/>
      <c r="K5" s="154"/>
      <c r="L5" s="162"/>
      <c r="M5" s="158"/>
      <c r="N5" s="156"/>
      <c r="O5" s="164"/>
      <c r="P5" s="166"/>
      <c r="Q5" s="154"/>
      <c r="R5" s="156"/>
      <c r="S5" s="154"/>
      <c r="T5" s="154"/>
      <c r="U5" s="154"/>
      <c r="V5" s="162"/>
      <c r="W5" s="158"/>
      <c r="X5" s="154"/>
      <c r="Y5" s="154"/>
      <c r="Z5" s="58">
        <f t="shared" ref="Z5:AD5" si="0">SUM(Z7:Z47)</f>
        <v>0</v>
      </c>
      <c r="AA5" s="59">
        <f>SUM(AA7:AA47)</f>
        <v>0</v>
      </c>
      <c r="AB5" s="59">
        <f t="shared" si="0"/>
        <v>0</v>
      </c>
      <c r="AC5" s="60">
        <f t="shared" si="0"/>
        <v>0</v>
      </c>
      <c r="AD5" s="61">
        <f t="shared" si="0"/>
        <v>0</v>
      </c>
      <c r="AE5" s="172" t="s">
        <v>125</v>
      </c>
      <c r="AF5" s="62">
        <f>SUM(AF7:AF47)</f>
        <v>0</v>
      </c>
    </row>
    <row r="6" spans="1:32" ht="137.25" customHeight="1" x14ac:dyDescent="0.25">
      <c r="A6" s="154"/>
      <c r="B6" s="156"/>
      <c r="C6" s="156"/>
      <c r="D6" s="158"/>
      <c r="E6" s="160"/>
      <c r="F6" s="154"/>
      <c r="G6" s="156"/>
      <c r="H6" s="160"/>
      <c r="I6" s="154"/>
      <c r="J6" s="154"/>
      <c r="K6" s="154"/>
      <c r="L6" s="162"/>
      <c r="M6" s="158"/>
      <c r="N6" s="167"/>
      <c r="O6" s="164"/>
      <c r="P6" s="166"/>
      <c r="Q6" s="154"/>
      <c r="R6" s="156"/>
      <c r="S6" s="154"/>
      <c r="T6" s="154"/>
      <c r="U6" s="154"/>
      <c r="V6" s="162"/>
      <c r="W6" s="158"/>
      <c r="X6" s="154"/>
      <c r="Y6" s="154"/>
      <c r="Z6" s="63" t="s">
        <v>126</v>
      </c>
      <c r="AA6" s="64" t="s">
        <v>239</v>
      </c>
      <c r="AB6" s="133" t="s">
        <v>127</v>
      </c>
      <c r="AC6" s="64" t="s">
        <v>128</v>
      </c>
      <c r="AD6" s="134" t="s">
        <v>129</v>
      </c>
      <c r="AE6" s="173"/>
      <c r="AF6" s="65" t="s">
        <v>130</v>
      </c>
    </row>
    <row r="7" spans="1:32" x14ac:dyDescent="0.25">
      <c r="A7" s="66" t="s">
        <v>131</v>
      </c>
      <c r="B7" s="66">
        <v>52847</v>
      </c>
      <c r="C7" s="66" t="s">
        <v>132</v>
      </c>
      <c r="D7" s="67" t="s">
        <v>133</v>
      </c>
      <c r="E7" s="66" t="s">
        <v>134</v>
      </c>
      <c r="F7" s="66" t="s">
        <v>135</v>
      </c>
      <c r="G7" s="66" t="s">
        <v>133</v>
      </c>
      <c r="H7" s="66" t="s">
        <v>136</v>
      </c>
      <c r="I7" s="66">
        <v>1999</v>
      </c>
      <c r="J7" s="174">
        <v>8</v>
      </c>
      <c r="K7" s="174">
        <v>1025</v>
      </c>
      <c r="L7" s="175">
        <v>1</v>
      </c>
      <c r="M7" s="67" t="s">
        <v>138</v>
      </c>
      <c r="N7" s="69" t="s">
        <v>139</v>
      </c>
      <c r="O7" s="68">
        <v>972600203</v>
      </c>
      <c r="P7" s="67"/>
      <c r="Q7" s="66"/>
      <c r="R7" s="66"/>
      <c r="S7" s="66"/>
      <c r="T7" s="66"/>
      <c r="U7" s="66"/>
      <c r="V7" s="68"/>
      <c r="W7" s="67">
        <v>3</v>
      </c>
      <c r="X7" s="66" t="s">
        <v>140</v>
      </c>
      <c r="Y7" s="68">
        <v>2.7</v>
      </c>
      <c r="Z7" s="70">
        <f>SUM(AA7:AC7)</f>
        <v>0</v>
      </c>
      <c r="AA7" s="137"/>
      <c r="AB7" s="137"/>
      <c r="AC7" s="137"/>
      <c r="AD7" s="137"/>
      <c r="AE7" s="137"/>
      <c r="AF7" s="137"/>
    </row>
    <row r="8" spans="1:32" x14ac:dyDescent="0.25">
      <c r="A8" s="66" t="s">
        <v>131</v>
      </c>
      <c r="B8" s="66">
        <v>52848</v>
      </c>
      <c r="C8" s="66" t="s">
        <v>132</v>
      </c>
      <c r="D8" s="67" t="s">
        <v>141</v>
      </c>
      <c r="E8" s="66" t="s">
        <v>134</v>
      </c>
      <c r="F8" s="66" t="s">
        <v>135</v>
      </c>
      <c r="G8" s="66" t="s">
        <v>141</v>
      </c>
      <c r="H8" s="66" t="s">
        <v>136</v>
      </c>
      <c r="I8" s="66">
        <v>1999</v>
      </c>
      <c r="J8" s="174">
        <v>8</v>
      </c>
      <c r="K8" s="174">
        <v>1000</v>
      </c>
      <c r="L8" s="175">
        <v>1</v>
      </c>
      <c r="M8" s="67" t="s">
        <v>138</v>
      </c>
      <c r="N8" s="69" t="s">
        <v>139</v>
      </c>
      <c r="O8" s="68">
        <v>972600204</v>
      </c>
      <c r="P8" s="67"/>
      <c r="Q8" s="66"/>
      <c r="R8" s="66"/>
      <c r="S8" s="66"/>
      <c r="T8" s="66"/>
      <c r="U8" s="66"/>
      <c r="V8" s="68"/>
      <c r="W8" s="67">
        <v>3</v>
      </c>
      <c r="X8" s="66" t="s">
        <v>140</v>
      </c>
      <c r="Y8" s="68">
        <v>2.7</v>
      </c>
      <c r="Z8" s="70">
        <f t="shared" ref="Z8:Z47" si="1">SUM(AA8:AC8)</f>
        <v>0</v>
      </c>
      <c r="AA8" s="137"/>
      <c r="AB8" s="137"/>
      <c r="AC8" s="137"/>
      <c r="AD8" s="137"/>
      <c r="AE8" s="137"/>
      <c r="AF8" s="137"/>
    </row>
    <row r="9" spans="1:32" x14ac:dyDescent="0.25">
      <c r="A9" s="66" t="s">
        <v>131</v>
      </c>
      <c r="B9" s="66">
        <v>52849</v>
      </c>
      <c r="C9" s="66" t="s">
        <v>132</v>
      </c>
      <c r="D9" s="67" t="s">
        <v>142</v>
      </c>
      <c r="E9" s="66" t="s">
        <v>134</v>
      </c>
      <c r="F9" s="66" t="s">
        <v>135</v>
      </c>
      <c r="G9" s="66" t="s">
        <v>142</v>
      </c>
      <c r="H9" s="66" t="s">
        <v>136</v>
      </c>
      <c r="I9" s="66">
        <v>1999</v>
      </c>
      <c r="J9" s="174">
        <v>8</v>
      </c>
      <c r="K9" s="174">
        <v>1000</v>
      </c>
      <c r="L9" s="175">
        <v>1</v>
      </c>
      <c r="M9" s="67" t="s">
        <v>138</v>
      </c>
      <c r="N9" s="69" t="s">
        <v>139</v>
      </c>
      <c r="O9" s="68">
        <v>972600201</v>
      </c>
      <c r="P9" s="67"/>
      <c r="Q9" s="66"/>
      <c r="R9" s="66"/>
      <c r="S9" s="66"/>
      <c r="T9" s="66"/>
      <c r="U9" s="66"/>
      <c r="V9" s="68"/>
      <c r="W9" s="67">
        <v>3</v>
      </c>
      <c r="X9" s="66" t="s">
        <v>140</v>
      </c>
      <c r="Y9" s="68">
        <v>2.7</v>
      </c>
      <c r="Z9" s="70">
        <f t="shared" si="1"/>
        <v>0</v>
      </c>
      <c r="AA9" s="137"/>
      <c r="AB9" s="137"/>
      <c r="AC9" s="137"/>
      <c r="AD9" s="137"/>
      <c r="AE9" s="137"/>
      <c r="AF9" s="137"/>
    </row>
    <row r="10" spans="1:32" x14ac:dyDescent="0.25">
      <c r="A10" s="66" t="s">
        <v>131</v>
      </c>
      <c r="B10" s="66">
        <v>52850</v>
      </c>
      <c r="C10" s="66" t="s">
        <v>132</v>
      </c>
      <c r="D10" s="67" t="s">
        <v>143</v>
      </c>
      <c r="E10" s="66" t="s">
        <v>134</v>
      </c>
      <c r="F10" s="66" t="s">
        <v>135</v>
      </c>
      <c r="G10" s="66" t="s">
        <v>143</v>
      </c>
      <c r="H10" s="66" t="s">
        <v>136</v>
      </c>
      <c r="I10" s="66">
        <v>1999</v>
      </c>
      <c r="J10" s="174">
        <v>8</v>
      </c>
      <c r="K10" s="176">
        <v>1000</v>
      </c>
      <c r="L10" s="175">
        <v>1</v>
      </c>
      <c r="M10" s="67" t="s">
        <v>138</v>
      </c>
      <c r="N10" s="69" t="s">
        <v>139</v>
      </c>
      <c r="O10" s="68">
        <v>972600202</v>
      </c>
      <c r="P10" s="67"/>
      <c r="Q10" s="66"/>
      <c r="R10" s="66"/>
      <c r="S10" s="66"/>
      <c r="T10" s="66"/>
      <c r="U10" s="66"/>
      <c r="V10" s="68"/>
      <c r="W10" s="67">
        <v>3</v>
      </c>
      <c r="X10" s="66" t="s">
        <v>140</v>
      </c>
      <c r="Y10" s="68">
        <v>2.7</v>
      </c>
      <c r="Z10" s="70">
        <f>SUM(AA10:AC10)</f>
        <v>0</v>
      </c>
      <c r="AA10" s="137"/>
      <c r="AB10" s="137"/>
      <c r="AC10" s="137"/>
      <c r="AD10" s="137"/>
      <c r="AE10" s="137"/>
      <c r="AF10" s="137"/>
    </row>
    <row r="11" spans="1:32" x14ac:dyDescent="0.25">
      <c r="A11" s="66" t="s">
        <v>131</v>
      </c>
      <c r="B11" s="66">
        <v>52866</v>
      </c>
      <c r="C11" s="66" t="s">
        <v>144</v>
      </c>
      <c r="D11" s="67" t="s">
        <v>145</v>
      </c>
      <c r="E11" s="66" t="s">
        <v>134</v>
      </c>
      <c r="F11" s="66" t="s">
        <v>135</v>
      </c>
      <c r="G11" s="66" t="s">
        <v>146</v>
      </c>
      <c r="H11" s="174" t="s">
        <v>196</v>
      </c>
      <c r="I11" s="174" t="s">
        <v>248</v>
      </c>
      <c r="J11" s="174">
        <v>11</v>
      </c>
      <c r="K11" s="174">
        <v>1275</v>
      </c>
      <c r="L11" s="175" t="s">
        <v>213</v>
      </c>
      <c r="M11" s="67" t="s">
        <v>138</v>
      </c>
      <c r="N11" s="69" t="s">
        <v>139</v>
      </c>
      <c r="O11" s="68">
        <v>353100301</v>
      </c>
      <c r="P11" s="67"/>
      <c r="Q11" s="66"/>
      <c r="R11" s="66"/>
      <c r="S11" s="66"/>
      <c r="T11" s="66"/>
      <c r="U11" s="66"/>
      <c r="V11" s="68"/>
      <c r="W11" s="67">
        <v>3</v>
      </c>
      <c r="X11" s="66" t="s">
        <v>140</v>
      </c>
      <c r="Y11" s="68">
        <v>2.7</v>
      </c>
      <c r="Z11" s="70">
        <f t="shared" si="1"/>
        <v>0</v>
      </c>
      <c r="AA11" s="137"/>
      <c r="AB11" s="137"/>
      <c r="AC11" s="137"/>
      <c r="AD11" s="137"/>
      <c r="AE11" s="137"/>
      <c r="AF11" s="137"/>
    </row>
    <row r="12" spans="1:32" x14ac:dyDescent="0.25">
      <c r="A12" s="66" t="s">
        <v>131</v>
      </c>
      <c r="B12" s="66">
        <v>52867</v>
      </c>
      <c r="C12" s="66" t="s">
        <v>144</v>
      </c>
      <c r="D12" s="67" t="s">
        <v>147</v>
      </c>
      <c r="E12" s="66" t="s">
        <v>134</v>
      </c>
      <c r="F12" s="66" t="s">
        <v>135</v>
      </c>
      <c r="G12" s="66" t="s">
        <v>148</v>
      </c>
      <c r="H12" s="174" t="s">
        <v>196</v>
      </c>
      <c r="I12" s="174" t="s">
        <v>248</v>
      </c>
      <c r="J12" s="174">
        <v>11</v>
      </c>
      <c r="K12" s="174">
        <v>1275</v>
      </c>
      <c r="L12" s="175" t="s">
        <v>213</v>
      </c>
      <c r="M12" s="67" t="s">
        <v>138</v>
      </c>
      <c r="N12" s="69" t="s">
        <v>139</v>
      </c>
      <c r="O12" s="68">
        <v>353100302</v>
      </c>
      <c r="P12" s="67"/>
      <c r="Q12" s="66"/>
      <c r="R12" s="66"/>
      <c r="S12" s="66"/>
      <c r="T12" s="66"/>
      <c r="U12" s="66"/>
      <c r="V12" s="68"/>
      <c r="W12" s="67">
        <v>3</v>
      </c>
      <c r="X12" s="66" t="s">
        <v>140</v>
      </c>
      <c r="Y12" s="68">
        <v>2.7</v>
      </c>
      <c r="Z12" s="70">
        <f t="shared" si="1"/>
        <v>0</v>
      </c>
      <c r="AA12" s="137"/>
      <c r="AB12" s="137"/>
      <c r="AC12" s="137"/>
      <c r="AD12" s="137"/>
      <c r="AE12" s="137"/>
      <c r="AF12" s="137"/>
    </row>
    <row r="13" spans="1:32" x14ac:dyDescent="0.25">
      <c r="A13" s="66" t="s">
        <v>131</v>
      </c>
      <c r="B13" s="66">
        <v>52868</v>
      </c>
      <c r="C13" s="66" t="s">
        <v>144</v>
      </c>
      <c r="D13" s="67" t="s">
        <v>149</v>
      </c>
      <c r="E13" s="66" t="s">
        <v>134</v>
      </c>
      <c r="F13" s="66" t="s">
        <v>135</v>
      </c>
      <c r="G13" s="66" t="s">
        <v>150</v>
      </c>
      <c r="H13" s="174" t="s">
        <v>196</v>
      </c>
      <c r="I13" s="174" t="s">
        <v>248</v>
      </c>
      <c r="J13" s="174">
        <v>15</v>
      </c>
      <c r="K13" s="174">
        <v>1000</v>
      </c>
      <c r="L13" s="175" t="s">
        <v>213</v>
      </c>
      <c r="M13" s="67" t="s">
        <v>138</v>
      </c>
      <c r="N13" s="69" t="s">
        <v>139</v>
      </c>
      <c r="O13" s="68">
        <v>353100303</v>
      </c>
      <c r="P13" s="67"/>
      <c r="Q13" s="66"/>
      <c r="R13" s="66"/>
      <c r="S13" s="66"/>
      <c r="T13" s="66"/>
      <c r="U13" s="66"/>
      <c r="V13" s="68"/>
      <c r="W13" s="67">
        <v>3</v>
      </c>
      <c r="X13" s="66" t="s">
        <v>140</v>
      </c>
      <c r="Y13" s="68">
        <v>2.7</v>
      </c>
      <c r="Z13" s="70">
        <f t="shared" si="1"/>
        <v>0</v>
      </c>
      <c r="AA13" s="137"/>
      <c r="AB13" s="137"/>
      <c r="AC13" s="137"/>
      <c r="AD13" s="137"/>
      <c r="AE13" s="137"/>
      <c r="AF13" s="137"/>
    </row>
    <row r="14" spans="1:32" x14ac:dyDescent="0.25">
      <c r="A14" s="66" t="s">
        <v>131</v>
      </c>
      <c r="B14" s="66">
        <v>52869</v>
      </c>
      <c r="C14" s="66" t="s">
        <v>144</v>
      </c>
      <c r="D14" s="67" t="s">
        <v>152</v>
      </c>
      <c r="E14" s="66" t="s">
        <v>134</v>
      </c>
      <c r="F14" s="66" t="s">
        <v>135</v>
      </c>
      <c r="G14" s="66" t="s">
        <v>153</v>
      </c>
      <c r="H14" s="174" t="s">
        <v>196</v>
      </c>
      <c r="I14" s="174" t="s">
        <v>248</v>
      </c>
      <c r="J14" s="174">
        <v>15</v>
      </c>
      <c r="K14" s="174">
        <v>1000</v>
      </c>
      <c r="L14" s="175" t="s">
        <v>213</v>
      </c>
      <c r="M14" s="67" t="s">
        <v>138</v>
      </c>
      <c r="N14" s="69" t="s">
        <v>139</v>
      </c>
      <c r="O14" s="68">
        <v>353100304</v>
      </c>
      <c r="P14" s="67"/>
      <c r="Q14" s="66"/>
      <c r="R14" s="66"/>
      <c r="S14" s="66"/>
      <c r="T14" s="66"/>
      <c r="U14" s="66"/>
      <c r="V14" s="68"/>
      <c r="W14" s="67">
        <v>3</v>
      </c>
      <c r="X14" s="66" t="s">
        <v>140</v>
      </c>
      <c r="Y14" s="68">
        <v>2.7</v>
      </c>
      <c r="Z14" s="70">
        <f t="shared" si="1"/>
        <v>0</v>
      </c>
      <c r="AA14" s="137"/>
      <c r="AB14" s="137"/>
      <c r="AC14" s="137"/>
      <c r="AD14" s="137"/>
      <c r="AE14" s="137"/>
      <c r="AF14" s="137"/>
    </row>
    <row r="15" spans="1:32" x14ac:dyDescent="0.25">
      <c r="A15" s="66" t="s">
        <v>131</v>
      </c>
      <c r="B15" s="66">
        <v>52870</v>
      </c>
      <c r="C15" s="66" t="s">
        <v>144</v>
      </c>
      <c r="D15" s="67" t="s">
        <v>154</v>
      </c>
      <c r="E15" s="66" t="s">
        <v>134</v>
      </c>
      <c r="F15" s="66" t="s">
        <v>135</v>
      </c>
      <c r="G15" s="66" t="s">
        <v>155</v>
      </c>
      <c r="H15" s="174" t="s">
        <v>196</v>
      </c>
      <c r="I15" s="174" t="s">
        <v>248</v>
      </c>
      <c r="J15" s="174">
        <v>15</v>
      </c>
      <c r="K15" s="174">
        <v>1000</v>
      </c>
      <c r="L15" s="175" t="s">
        <v>213</v>
      </c>
      <c r="M15" s="67" t="s">
        <v>138</v>
      </c>
      <c r="N15" s="69" t="s">
        <v>139</v>
      </c>
      <c r="O15" s="68">
        <v>353100305</v>
      </c>
      <c r="P15" s="67"/>
      <c r="Q15" s="66"/>
      <c r="R15" s="66"/>
      <c r="S15" s="66"/>
      <c r="T15" s="66"/>
      <c r="U15" s="66"/>
      <c r="V15" s="68"/>
      <c r="W15" s="67">
        <v>3</v>
      </c>
      <c r="X15" s="66" t="s">
        <v>140</v>
      </c>
      <c r="Y15" s="68">
        <v>2.7</v>
      </c>
      <c r="Z15" s="70">
        <f t="shared" si="1"/>
        <v>0</v>
      </c>
      <c r="AA15" s="137"/>
      <c r="AB15" s="137"/>
      <c r="AC15" s="137"/>
      <c r="AD15" s="137"/>
      <c r="AE15" s="137"/>
      <c r="AF15" s="137"/>
    </row>
    <row r="16" spans="1:32" x14ac:dyDescent="0.25">
      <c r="A16" s="66" t="s">
        <v>131</v>
      </c>
      <c r="B16" s="66">
        <v>52856</v>
      </c>
      <c r="C16" s="66" t="s">
        <v>156</v>
      </c>
      <c r="D16" s="67" t="s">
        <v>157</v>
      </c>
      <c r="E16" s="66" t="s">
        <v>134</v>
      </c>
      <c r="F16" s="66" t="s">
        <v>135</v>
      </c>
      <c r="G16" s="66" t="s">
        <v>158</v>
      </c>
      <c r="H16" s="66" t="s">
        <v>136</v>
      </c>
      <c r="I16" s="66">
        <v>1999</v>
      </c>
      <c r="J16" s="174">
        <v>12</v>
      </c>
      <c r="K16" s="174">
        <v>1025</v>
      </c>
      <c r="L16" s="175">
        <v>1</v>
      </c>
      <c r="M16" s="67" t="s">
        <v>138</v>
      </c>
      <c r="N16" s="69" t="s">
        <v>139</v>
      </c>
      <c r="O16" s="68">
        <v>604301501</v>
      </c>
      <c r="P16" s="67"/>
      <c r="Q16" s="66"/>
      <c r="R16" s="66"/>
      <c r="S16" s="66"/>
      <c r="T16" s="66"/>
      <c r="U16" s="66"/>
      <c r="V16" s="68"/>
      <c r="W16" s="67">
        <v>3</v>
      </c>
      <c r="X16" s="66" t="s">
        <v>140</v>
      </c>
      <c r="Y16" s="68">
        <v>2.7</v>
      </c>
      <c r="Z16" s="70">
        <f t="shared" si="1"/>
        <v>0</v>
      </c>
      <c r="AA16" s="137"/>
      <c r="AB16" s="137"/>
      <c r="AC16" s="137"/>
      <c r="AD16" s="137"/>
      <c r="AE16" s="137"/>
      <c r="AF16" s="137"/>
    </row>
    <row r="17" spans="1:32" x14ac:dyDescent="0.25">
      <c r="A17" s="66" t="s">
        <v>131</v>
      </c>
      <c r="B17" s="66">
        <v>52857</v>
      </c>
      <c r="C17" s="66" t="s">
        <v>156</v>
      </c>
      <c r="D17" s="67" t="s">
        <v>160</v>
      </c>
      <c r="E17" s="66" t="s">
        <v>134</v>
      </c>
      <c r="F17" s="66" t="s">
        <v>135</v>
      </c>
      <c r="G17" s="66" t="s">
        <v>161</v>
      </c>
      <c r="H17" s="66" t="s">
        <v>136</v>
      </c>
      <c r="I17" s="66">
        <v>1999</v>
      </c>
      <c r="J17" s="174">
        <v>13</v>
      </c>
      <c r="K17" s="174">
        <v>1025</v>
      </c>
      <c r="L17" s="175">
        <v>1</v>
      </c>
      <c r="M17" s="67" t="s">
        <v>138</v>
      </c>
      <c r="N17" s="69" t="s">
        <v>139</v>
      </c>
      <c r="O17" s="68">
        <v>604301502</v>
      </c>
      <c r="P17" s="67"/>
      <c r="Q17" s="66"/>
      <c r="R17" s="66"/>
      <c r="S17" s="66"/>
      <c r="T17" s="66"/>
      <c r="U17" s="66"/>
      <c r="V17" s="68"/>
      <c r="W17" s="67">
        <v>3</v>
      </c>
      <c r="X17" s="66" t="s">
        <v>140</v>
      </c>
      <c r="Y17" s="68">
        <v>2.7</v>
      </c>
      <c r="Z17" s="70">
        <f t="shared" si="1"/>
        <v>0</v>
      </c>
      <c r="AA17" s="137"/>
      <c r="AB17" s="137"/>
      <c r="AC17" s="137"/>
      <c r="AD17" s="137"/>
      <c r="AE17" s="137"/>
      <c r="AF17" s="137"/>
    </row>
    <row r="18" spans="1:32" x14ac:dyDescent="0.25">
      <c r="A18" s="66" t="s">
        <v>131</v>
      </c>
      <c r="B18" s="66">
        <v>52859</v>
      </c>
      <c r="C18" s="66" t="s">
        <v>162</v>
      </c>
      <c r="D18" s="67" t="s">
        <v>163</v>
      </c>
      <c r="E18" s="66" t="s">
        <v>134</v>
      </c>
      <c r="F18" s="66" t="s">
        <v>135</v>
      </c>
      <c r="G18" s="66" t="s">
        <v>164</v>
      </c>
      <c r="H18" s="66" t="s">
        <v>165</v>
      </c>
      <c r="I18" s="66">
        <v>2002</v>
      </c>
      <c r="J18" s="174">
        <v>10</v>
      </c>
      <c r="K18" s="176">
        <v>1000</v>
      </c>
      <c r="L18" s="177" t="s">
        <v>137</v>
      </c>
      <c r="M18" s="67" t="s">
        <v>138</v>
      </c>
      <c r="N18" s="69" t="s">
        <v>139</v>
      </c>
      <c r="O18" s="68">
        <v>307205003</v>
      </c>
      <c r="P18" s="67"/>
      <c r="Q18" s="66"/>
      <c r="R18" s="66"/>
      <c r="S18" s="66"/>
      <c r="T18" s="66"/>
      <c r="U18" s="66"/>
      <c r="V18" s="68"/>
      <c r="W18" s="67">
        <v>3</v>
      </c>
      <c r="X18" s="66" t="s">
        <v>140</v>
      </c>
      <c r="Y18" s="68">
        <v>2.7</v>
      </c>
      <c r="Z18" s="70">
        <f t="shared" si="1"/>
        <v>0</v>
      </c>
      <c r="AA18" s="137"/>
      <c r="AB18" s="137"/>
      <c r="AC18" s="137"/>
      <c r="AD18" s="137"/>
      <c r="AE18" s="137"/>
      <c r="AF18" s="137"/>
    </row>
    <row r="19" spans="1:32" x14ac:dyDescent="0.25">
      <c r="A19" s="66" t="s">
        <v>131</v>
      </c>
      <c r="B19" s="66">
        <v>52860</v>
      </c>
      <c r="C19" s="66" t="s">
        <v>162</v>
      </c>
      <c r="D19" s="67" t="s">
        <v>166</v>
      </c>
      <c r="E19" s="66" t="s">
        <v>134</v>
      </c>
      <c r="F19" s="66" t="s">
        <v>135</v>
      </c>
      <c r="G19" s="66" t="s">
        <v>167</v>
      </c>
      <c r="H19" s="66" t="s">
        <v>165</v>
      </c>
      <c r="I19" s="66">
        <v>2002</v>
      </c>
      <c r="J19" s="174">
        <v>10</v>
      </c>
      <c r="K19" s="174">
        <v>1000</v>
      </c>
      <c r="L19" s="177" t="s">
        <v>137</v>
      </c>
      <c r="M19" s="67" t="s">
        <v>138</v>
      </c>
      <c r="N19" s="69" t="s">
        <v>139</v>
      </c>
      <c r="O19" s="68">
        <v>307205004</v>
      </c>
      <c r="P19" s="67"/>
      <c r="Q19" s="66"/>
      <c r="R19" s="66"/>
      <c r="S19" s="66"/>
      <c r="T19" s="66"/>
      <c r="U19" s="66"/>
      <c r="V19" s="68"/>
      <c r="W19" s="67">
        <v>3</v>
      </c>
      <c r="X19" s="66" t="s">
        <v>140</v>
      </c>
      <c r="Y19" s="68">
        <v>2.7</v>
      </c>
      <c r="Z19" s="71">
        <f t="shared" si="1"/>
        <v>0</v>
      </c>
      <c r="AA19" s="137"/>
      <c r="AB19" s="137"/>
      <c r="AC19" s="137"/>
      <c r="AD19" s="137"/>
      <c r="AE19" s="137"/>
      <c r="AF19" s="137"/>
    </row>
    <row r="20" spans="1:32" x14ac:dyDescent="0.25">
      <c r="A20" s="66" t="s">
        <v>131</v>
      </c>
      <c r="B20" s="66">
        <v>52861</v>
      </c>
      <c r="C20" s="66" t="s">
        <v>162</v>
      </c>
      <c r="D20" s="67" t="s">
        <v>168</v>
      </c>
      <c r="E20" s="66" t="s">
        <v>134</v>
      </c>
      <c r="F20" s="66" t="s">
        <v>135</v>
      </c>
      <c r="G20" s="66" t="s">
        <v>169</v>
      </c>
      <c r="H20" s="66" t="s">
        <v>165</v>
      </c>
      <c r="I20" s="66">
        <v>2002</v>
      </c>
      <c r="J20" s="174">
        <v>12</v>
      </c>
      <c r="K20" s="176">
        <v>1000</v>
      </c>
      <c r="L20" s="175" t="s">
        <v>137</v>
      </c>
      <c r="M20" s="67" t="s">
        <v>138</v>
      </c>
      <c r="N20" s="69" t="s">
        <v>139</v>
      </c>
      <c r="O20" s="68">
        <v>307205001</v>
      </c>
      <c r="P20" s="67"/>
      <c r="Q20" s="66"/>
      <c r="R20" s="66"/>
      <c r="S20" s="66"/>
      <c r="T20" s="66"/>
      <c r="U20" s="66"/>
      <c r="V20" s="68"/>
      <c r="W20" s="67">
        <v>3</v>
      </c>
      <c r="X20" s="66" t="s">
        <v>140</v>
      </c>
      <c r="Y20" s="68">
        <v>2.7</v>
      </c>
      <c r="Z20" s="71">
        <f t="shared" si="1"/>
        <v>0</v>
      </c>
      <c r="AA20" s="137"/>
      <c r="AB20" s="137"/>
      <c r="AC20" s="137"/>
      <c r="AD20" s="137"/>
      <c r="AE20" s="137"/>
      <c r="AF20" s="137"/>
    </row>
    <row r="21" spans="1:32" x14ac:dyDescent="0.25">
      <c r="A21" s="66" t="s">
        <v>131</v>
      </c>
      <c r="B21" s="66">
        <v>52862</v>
      </c>
      <c r="C21" s="66" t="s">
        <v>162</v>
      </c>
      <c r="D21" s="67" t="s">
        <v>170</v>
      </c>
      <c r="E21" s="66" t="s">
        <v>134</v>
      </c>
      <c r="F21" s="66" t="s">
        <v>135</v>
      </c>
      <c r="G21" s="66" t="s">
        <v>171</v>
      </c>
      <c r="H21" s="66" t="s">
        <v>165</v>
      </c>
      <c r="I21" s="66">
        <v>2002</v>
      </c>
      <c r="J21" s="174">
        <v>2</v>
      </c>
      <c r="K21" s="176">
        <v>1000</v>
      </c>
      <c r="L21" s="175" t="s">
        <v>151</v>
      </c>
      <c r="M21" s="67" t="s">
        <v>138</v>
      </c>
      <c r="N21" s="69" t="s">
        <v>139</v>
      </c>
      <c r="O21" s="68">
        <v>307205005</v>
      </c>
      <c r="P21" s="67"/>
      <c r="Q21" s="66"/>
      <c r="R21" s="66"/>
      <c r="S21" s="66"/>
      <c r="T21" s="66"/>
      <c r="U21" s="66"/>
      <c r="V21" s="68"/>
      <c r="W21" s="67">
        <v>3</v>
      </c>
      <c r="X21" s="66" t="s">
        <v>140</v>
      </c>
      <c r="Y21" s="68">
        <v>2.7</v>
      </c>
      <c r="Z21" s="71">
        <f t="shared" si="1"/>
        <v>0</v>
      </c>
      <c r="AA21" s="137"/>
      <c r="AB21" s="137"/>
      <c r="AC21" s="137"/>
      <c r="AD21" s="137"/>
      <c r="AE21" s="137"/>
      <c r="AF21" s="137"/>
    </row>
    <row r="22" spans="1:32" x14ac:dyDescent="0.25">
      <c r="A22" s="66" t="s">
        <v>131</v>
      </c>
      <c r="B22" s="66">
        <v>52863</v>
      </c>
      <c r="C22" s="66" t="s">
        <v>162</v>
      </c>
      <c r="D22" s="67" t="s">
        <v>172</v>
      </c>
      <c r="E22" s="66" t="s">
        <v>134</v>
      </c>
      <c r="F22" s="66" t="s">
        <v>135</v>
      </c>
      <c r="G22" s="66" t="s">
        <v>173</v>
      </c>
      <c r="H22" s="66" t="s">
        <v>165</v>
      </c>
      <c r="I22" s="66">
        <v>2002</v>
      </c>
      <c r="J22" s="174">
        <v>8</v>
      </c>
      <c r="K22" s="174">
        <v>1000</v>
      </c>
      <c r="L22" s="175" t="s">
        <v>137</v>
      </c>
      <c r="M22" s="67" t="s">
        <v>138</v>
      </c>
      <c r="N22" s="69" t="s">
        <v>139</v>
      </c>
      <c r="O22" s="68">
        <v>307205007</v>
      </c>
      <c r="P22" s="67"/>
      <c r="Q22" s="66"/>
      <c r="R22" s="66"/>
      <c r="S22" s="66"/>
      <c r="T22" s="66"/>
      <c r="U22" s="66"/>
      <c r="V22" s="68"/>
      <c r="W22" s="67">
        <v>3</v>
      </c>
      <c r="X22" s="66" t="s">
        <v>140</v>
      </c>
      <c r="Y22" s="68">
        <v>2.7</v>
      </c>
      <c r="Z22" s="71">
        <f t="shared" si="1"/>
        <v>0</v>
      </c>
      <c r="AA22" s="137"/>
      <c r="AB22" s="137"/>
      <c r="AC22" s="137"/>
      <c r="AD22" s="137"/>
      <c r="AE22" s="137"/>
      <c r="AF22" s="137"/>
    </row>
    <row r="23" spans="1:32" x14ac:dyDescent="0.25">
      <c r="A23" s="66" t="s">
        <v>131</v>
      </c>
      <c r="B23" s="66">
        <v>52864</v>
      </c>
      <c r="C23" s="66" t="s">
        <v>162</v>
      </c>
      <c r="D23" s="67" t="s">
        <v>175</v>
      </c>
      <c r="E23" s="66" t="s">
        <v>134</v>
      </c>
      <c r="F23" s="66" t="s">
        <v>135</v>
      </c>
      <c r="G23" s="66" t="s">
        <v>176</v>
      </c>
      <c r="H23" s="66" t="s">
        <v>165</v>
      </c>
      <c r="I23" s="66">
        <v>2002</v>
      </c>
      <c r="J23" s="174">
        <v>8</v>
      </c>
      <c r="K23" s="174">
        <v>1000</v>
      </c>
      <c r="L23" s="175" t="s">
        <v>137</v>
      </c>
      <c r="M23" s="67" t="s">
        <v>138</v>
      </c>
      <c r="N23" s="69" t="s">
        <v>139</v>
      </c>
      <c r="O23" s="68">
        <v>307205002</v>
      </c>
      <c r="P23" s="67"/>
      <c r="Q23" s="66"/>
      <c r="R23" s="66"/>
      <c r="S23" s="66"/>
      <c r="T23" s="66"/>
      <c r="U23" s="66"/>
      <c r="V23" s="68"/>
      <c r="W23" s="67">
        <v>3</v>
      </c>
      <c r="X23" s="66" t="s">
        <v>140</v>
      </c>
      <c r="Y23" s="68">
        <v>2.7</v>
      </c>
      <c r="Z23" s="71">
        <f t="shared" si="1"/>
        <v>0</v>
      </c>
      <c r="AA23" s="137"/>
      <c r="AB23" s="137"/>
      <c r="AC23" s="137"/>
      <c r="AD23" s="137"/>
      <c r="AE23" s="137"/>
      <c r="AF23" s="137"/>
    </row>
    <row r="24" spans="1:32" x14ac:dyDescent="0.25">
      <c r="A24" s="66" t="s">
        <v>131</v>
      </c>
      <c r="B24" s="66">
        <v>52839</v>
      </c>
      <c r="C24" s="66" t="s">
        <v>177</v>
      </c>
      <c r="D24" s="67" t="s">
        <v>178</v>
      </c>
      <c r="E24" s="66" t="s">
        <v>134</v>
      </c>
      <c r="F24" s="66" t="s">
        <v>135</v>
      </c>
      <c r="G24" s="66" t="s">
        <v>179</v>
      </c>
      <c r="H24" s="66" t="s">
        <v>136</v>
      </c>
      <c r="I24" s="66">
        <v>2000</v>
      </c>
      <c r="J24" s="174">
        <v>9</v>
      </c>
      <c r="K24" s="176">
        <v>1000</v>
      </c>
      <c r="L24" s="175" t="s">
        <v>137</v>
      </c>
      <c r="M24" s="67" t="s">
        <v>138</v>
      </c>
      <c r="N24" s="69" t="s">
        <v>139</v>
      </c>
      <c r="O24" s="68">
        <v>481501701</v>
      </c>
      <c r="P24" s="67"/>
      <c r="Q24" s="66"/>
      <c r="R24" s="66"/>
      <c r="S24" s="66"/>
      <c r="T24" s="66"/>
      <c r="U24" s="66"/>
      <c r="V24" s="68"/>
      <c r="W24" s="67">
        <v>3</v>
      </c>
      <c r="X24" s="66" t="s">
        <v>140</v>
      </c>
      <c r="Y24" s="68">
        <v>2.7</v>
      </c>
      <c r="Z24" s="71">
        <f t="shared" si="1"/>
        <v>0</v>
      </c>
      <c r="AA24" s="137"/>
      <c r="AB24" s="137"/>
      <c r="AC24" s="137"/>
      <c r="AD24" s="137"/>
      <c r="AE24" s="137"/>
      <c r="AF24" s="137"/>
    </row>
    <row r="25" spans="1:32" x14ac:dyDescent="0.25">
      <c r="A25" s="66" t="s">
        <v>131</v>
      </c>
      <c r="B25" s="66">
        <v>52840</v>
      </c>
      <c r="C25" s="66" t="s">
        <v>177</v>
      </c>
      <c r="D25" s="67" t="s">
        <v>180</v>
      </c>
      <c r="E25" s="66" t="s">
        <v>134</v>
      </c>
      <c r="F25" s="66" t="s">
        <v>135</v>
      </c>
      <c r="G25" s="66" t="s">
        <v>181</v>
      </c>
      <c r="H25" s="66" t="s">
        <v>136</v>
      </c>
      <c r="I25" s="66">
        <v>2000</v>
      </c>
      <c r="J25" s="174">
        <v>9</v>
      </c>
      <c r="K25" s="176">
        <v>1000</v>
      </c>
      <c r="L25" s="175" t="s">
        <v>137</v>
      </c>
      <c r="M25" s="67" t="s">
        <v>138</v>
      </c>
      <c r="N25" s="69" t="s">
        <v>139</v>
      </c>
      <c r="O25" s="68">
        <v>481501702</v>
      </c>
      <c r="P25" s="67"/>
      <c r="Q25" s="66"/>
      <c r="R25" s="66"/>
      <c r="S25" s="66"/>
      <c r="T25" s="66"/>
      <c r="U25" s="66"/>
      <c r="V25" s="68"/>
      <c r="W25" s="67">
        <v>3</v>
      </c>
      <c r="X25" s="66" t="s">
        <v>140</v>
      </c>
      <c r="Y25" s="68">
        <v>2.7</v>
      </c>
      <c r="Z25" s="71">
        <f t="shared" si="1"/>
        <v>0</v>
      </c>
      <c r="AA25" s="137"/>
      <c r="AB25" s="137"/>
      <c r="AC25" s="137"/>
      <c r="AD25" s="137"/>
      <c r="AE25" s="137"/>
      <c r="AF25" s="137"/>
    </row>
    <row r="26" spans="1:32" x14ac:dyDescent="0.25">
      <c r="A26" s="66" t="s">
        <v>131</v>
      </c>
      <c r="B26" s="66">
        <v>52841</v>
      </c>
      <c r="C26" s="66" t="s">
        <v>177</v>
      </c>
      <c r="D26" s="67" t="s">
        <v>182</v>
      </c>
      <c r="E26" s="66" t="s">
        <v>134</v>
      </c>
      <c r="F26" s="66" t="s">
        <v>135</v>
      </c>
      <c r="G26" s="66" t="s">
        <v>183</v>
      </c>
      <c r="H26" s="66" t="s">
        <v>136</v>
      </c>
      <c r="I26" s="66">
        <v>2000</v>
      </c>
      <c r="J26" s="174">
        <v>10</v>
      </c>
      <c r="K26" s="176">
        <v>1000</v>
      </c>
      <c r="L26" s="175" t="s">
        <v>137</v>
      </c>
      <c r="M26" s="67" t="s">
        <v>138</v>
      </c>
      <c r="N26" s="69" t="s">
        <v>139</v>
      </c>
      <c r="O26" s="68">
        <v>481501703</v>
      </c>
      <c r="P26" s="67"/>
      <c r="Q26" s="66"/>
      <c r="R26" s="66"/>
      <c r="S26" s="66"/>
      <c r="T26" s="66"/>
      <c r="U26" s="66"/>
      <c r="V26" s="68"/>
      <c r="W26" s="67">
        <v>3</v>
      </c>
      <c r="X26" s="66" t="s">
        <v>140</v>
      </c>
      <c r="Y26" s="68">
        <v>2.7</v>
      </c>
      <c r="Z26" s="71">
        <f t="shared" si="1"/>
        <v>0</v>
      </c>
      <c r="AA26" s="137"/>
      <c r="AB26" s="137"/>
      <c r="AC26" s="137"/>
      <c r="AD26" s="137"/>
      <c r="AE26" s="137"/>
      <c r="AF26" s="137"/>
    </row>
    <row r="27" spans="1:32" x14ac:dyDescent="0.25">
      <c r="A27" s="66" t="s">
        <v>131</v>
      </c>
      <c r="B27" s="66">
        <v>52844</v>
      </c>
      <c r="C27" s="66" t="s">
        <v>184</v>
      </c>
      <c r="D27" s="67" t="s">
        <v>185</v>
      </c>
      <c r="E27" s="66" t="s">
        <v>134</v>
      </c>
      <c r="F27" s="66" t="s">
        <v>135</v>
      </c>
      <c r="G27" s="66" t="s">
        <v>185</v>
      </c>
      <c r="H27" s="66" t="s">
        <v>136</v>
      </c>
      <c r="I27" s="66">
        <v>1999</v>
      </c>
      <c r="J27" s="174">
        <v>8</v>
      </c>
      <c r="K27" s="176">
        <v>1000</v>
      </c>
      <c r="L27" s="177" t="s">
        <v>151</v>
      </c>
      <c r="M27" s="67" t="s">
        <v>186</v>
      </c>
      <c r="N27" s="69" t="s">
        <v>139</v>
      </c>
      <c r="O27" s="68">
        <v>741700402</v>
      </c>
      <c r="P27" s="67"/>
      <c r="Q27" s="66"/>
      <c r="R27" s="66"/>
      <c r="S27" s="66"/>
      <c r="T27" s="66"/>
      <c r="U27" s="66"/>
      <c r="V27" s="68"/>
      <c r="W27" s="67">
        <v>3</v>
      </c>
      <c r="X27" s="66" t="s">
        <v>140</v>
      </c>
      <c r="Y27" s="68">
        <v>2.7</v>
      </c>
      <c r="Z27" s="71">
        <f t="shared" si="1"/>
        <v>0</v>
      </c>
      <c r="AA27" s="137"/>
      <c r="AB27" s="137"/>
      <c r="AC27" s="137"/>
      <c r="AD27" s="137"/>
      <c r="AE27" s="137"/>
      <c r="AF27" s="137"/>
    </row>
    <row r="28" spans="1:32" x14ac:dyDescent="0.25">
      <c r="A28" s="66" t="s">
        <v>131</v>
      </c>
      <c r="B28" s="66">
        <v>52845</v>
      </c>
      <c r="C28" s="66" t="s">
        <v>184</v>
      </c>
      <c r="D28" s="67" t="s">
        <v>187</v>
      </c>
      <c r="E28" s="66" t="s">
        <v>134</v>
      </c>
      <c r="F28" s="66" t="s">
        <v>135</v>
      </c>
      <c r="G28" s="66" t="s">
        <v>187</v>
      </c>
      <c r="H28" s="66" t="s">
        <v>136</v>
      </c>
      <c r="I28" s="66">
        <v>1999</v>
      </c>
      <c r="J28" s="174">
        <v>9</v>
      </c>
      <c r="K28" s="176">
        <v>1000</v>
      </c>
      <c r="L28" s="177" t="s">
        <v>151</v>
      </c>
      <c r="M28" s="67" t="s">
        <v>186</v>
      </c>
      <c r="N28" s="69" t="s">
        <v>139</v>
      </c>
      <c r="O28" s="68">
        <v>741700403</v>
      </c>
      <c r="P28" s="67"/>
      <c r="Q28" s="66"/>
      <c r="R28" s="66"/>
      <c r="S28" s="66"/>
      <c r="T28" s="66"/>
      <c r="U28" s="66"/>
      <c r="V28" s="68"/>
      <c r="W28" s="67">
        <v>3</v>
      </c>
      <c r="X28" s="66" t="s">
        <v>140</v>
      </c>
      <c r="Y28" s="68">
        <v>2.7</v>
      </c>
      <c r="Z28" s="71">
        <f t="shared" si="1"/>
        <v>0</v>
      </c>
      <c r="AA28" s="137"/>
      <c r="AB28" s="137"/>
      <c r="AC28" s="137"/>
      <c r="AD28" s="137"/>
      <c r="AE28" s="137"/>
      <c r="AF28" s="137"/>
    </row>
    <row r="29" spans="1:32" x14ac:dyDescent="0.25">
      <c r="A29" s="66" t="s">
        <v>131</v>
      </c>
      <c r="B29" s="66">
        <v>52846</v>
      </c>
      <c r="C29" s="66" t="s">
        <v>184</v>
      </c>
      <c r="D29" s="67" t="s">
        <v>188</v>
      </c>
      <c r="E29" s="66" t="s">
        <v>134</v>
      </c>
      <c r="F29" s="66" t="s">
        <v>135</v>
      </c>
      <c r="G29" s="66" t="s">
        <v>188</v>
      </c>
      <c r="H29" s="66" t="s">
        <v>136</v>
      </c>
      <c r="I29" s="66">
        <v>2000</v>
      </c>
      <c r="J29" s="174">
        <v>2</v>
      </c>
      <c r="K29" s="174">
        <v>1600</v>
      </c>
      <c r="L29" s="175" t="s">
        <v>174</v>
      </c>
      <c r="M29" s="67" t="s">
        <v>189</v>
      </c>
      <c r="N29" s="69" t="s">
        <v>139</v>
      </c>
      <c r="O29" s="68">
        <v>741700401</v>
      </c>
      <c r="P29" s="67"/>
      <c r="Q29" s="66"/>
      <c r="R29" s="66"/>
      <c r="S29" s="66"/>
      <c r="T29" s="66"/>
      <c r="U29" s="66"/>
      <c r="V29" s="68"/>
      <c r="W29" s="67">
        <v>3</v>
      </c>
      <c r="X29" s="66" t="s">
        <v>140</v>
      </c>
      <c r="Y29" s="68">
        <v>2.7</v>
      </c>
      <c r="Z29" s="71">
        <f t="shared" si="1"/>
        <v>0</v>
      </c>
      <c r="AA29" s="137"/>
      <c r="AB29" s="137"/>
      <c r="AC29" s="137"/>
      <c r="AD29" s="137"/>
      <c r="AE29" s="137"/>
      <c r="AF29" s="137"/>
    </row>
    <row r="30" spans="1:32" x14ac:dyDescent="0.25">
      <c r="A30" s="66" t="s">
        <v>131</v>
      </c>
      <c r="B30" s="66">
        <v>52851</v>
      </c>
      <c r="C30" s="66" t="s">
        <v>190</v>
      </c>
      <c r="D30" s="67" t="s">
        <v>191</v>
      </c>
      <c r="E30" s="66" t="s">
        <v>134</v>
      </c>
      <c r="F30" s="66" t="s">
        <v>135</v>
      </c>
      <c r="G30" s="66" t="s">
        <v>192</v>
      </c>
      <c r="H30" s="174" t="s">
        <v>196</v>
      </c>
      <c r="I30" s="174" t="s">
        <v>197</v>
      </c>
      <c r="J30" s="174">
        <v>14</v>
      </c>
      <c r="K30" s="174">
        <v>1000</v>
      </c>
      <c r="L30" s="175" t="s">
        <v>137</v>
      </c>
      <c r="M30" s="67" t="s">
        <v>138</v>
      </c>
      <c r="N30" s="69" t="s">
        <v>139</v>
      </c>
      <c r="O30" s="68">
        <v>231208301</v>
      </c>
      <c r="P30" s="67"/>
      <c r="Q30" s="66"/>
      <c r="R30" s="66"/>
      <c r="S30" s="66"/>
      <c r="T30" s="66"/>
      <c r="U30" s="66"/>
      <c r="V30" s="68"/>
      <c r="W30" s="67">
        <v>3</v>
      </c>
      <c r="X30" s="66" t="s">
        <v>140</v>
      </c>
      <c r="Y30" s="68">
        <v>2.7</v>
      </c>
      <c r="Z30" s="71">
        <f t="shared" si="1"/>
        <v>0</v>
      </c>
      <c r="AA30" s="137"/>
      <c r="AB30" s="137"/>
      <c r="AC30" s="137"/>
      <c r="AD30" s="137"/>
      <c r="AE30" s="137"/>
      <c r="AF30" s="137"/>
    </row>
    <row r="31" spans="1:32" x14ac:dyDescent="0.25">
      <c r="A31" s="66" t="s">
        <v>131</v>
      </c>
      <c r="B31" s="66">
        <v>52852</v>
      </c>
      <c r="C31" s="66" t="s">
        <v>190</v>
      </c>
      <c r="D31" s="67" t="s">
        <v>191</v>
      </c>
      <c r="E31" s="66" t="s">
        <v>134</v>
      </c>
      <c r="F31" s="66" t="s">
        <v>135</v>
      </c>
      <c r="G31" s="66" t="s">
        <v>194</v>
      </c>
      <c r="H31" s="174" t="s">
        <v>196</v>
      </c>
      <c r="I31" s="174" t="s">
        <v>197</v>
      </c>
      <c r="J31" s="174">
        <v>14</v>
      </c>
      <c r="K31" s="174">
        <v>1000</v>
      </c>
      <c r="L31" s="175" t="s">
        <v>137</v>
      </c>
      <c r="M31" s="67" t="s">
        <v>138</v>
      </c>
      <c r="N31" s="69" t="s">
        <v>139</v>
      </c>
      <c r="O31" s="68">
        <v>231208302</v>
      </c>
      <c r="P31" s="67"/>
      <c r="Q31" s="66"/>
      <c r="R31" s="66"/>
      <c r="S31" s="66"/>
      <c r="T31" s="66"/>
      <c r="U31" s="66"/>
      <c r="V31" s="68"/>
      <c r="W31" s="67">
        <v>3</v>
      </c>
      <c r="X31" s="66" t="s">
        <v>140</v>
      </c>
      <c r="Y31" s="68">
        <v>2.7</v>
      </c>
      <c r="Z31" s="71">
        <f t="shared" si="1"/>
        <v>0</v>
      </c>
      <c r="AA31" s="137"/>
      <c r="AB31" s="137"/>
      <c r="AC31" s="137"/>
      <c r="AD31" s="137"/>
      <c r="AE31" s="137"/>
      <c r="AF31" s="137"/>
    </row>
    <row r="32" spans="1:32" x14ac:dyDescent="0.25">
      <c r="A32" s="66" t="s">
        <v>131</v>
      </c>
      <c r="B32" s="66">
        <v>52853</v>
      </c>
      <c r="C32" s="66" t="s">
        <v>190</v>
      </c>
      <c r="D32" s="67" t="s">
        <v>249</v>
      </c>
      <c r="E32" s="66" t="s">
        <v>134</v>
      </c>
      <c r="F32" s="66" t="s">
        <v>135</v>
      </c>
      <c r="G32" s="66" t="s">
        <v>195</v>
      </c>
      <c r="H32" s="66" t="s">
        <v>196</v>
      </c>
      <c r="I32" s="66" t="s">
        <v>197</v>
      </c>
      <c r="J32" s="174">
        <v>16</v>
      </c>
      <c r="K32" s="174">
        <v>1000</v>
      </c>
      <c r="L32" s="175" t="s">
        <v>137</v>
      </c>
      <c r="M32" s="67" t="s">
        <v>138</v>
      </c>
      <c r="N32" s="69" t="s">
        <v>139</v>
      </c>
      <c r="O32" s="68" t="s">
        <v>140</v>
      </c>
      <c r="P32" s="67"/>
      <c r="Q32" s="66"/>
      <c r="R32" s="66"/>
      <c r="S32" s="66"/>
      <c r="T32" s="66"/>
      <c r="U32" s="66"/>
      <c r="V32" s="68"/>
      <c r="W32" s="67">
        <v>3</v>
      </c>
      <c r="X32" s="66" t="s">
        <v>140</v>
      </c>
      <c r="Y32" s="68">
        <v>2.7</v>
      </c>
      <c r="Z32" s="71">
        <f t="shared" si="1"/>
        <v>0</v>
      </c>
      <c r="AA32" s="137"/>
      <c r="AB32" s="137"/>
      <c r="AC32" s="137"/>
      <c r="AD32" s="137"/>
      <c r="AE32" s="137"/>
      <c r="AF32" s="137"/>
    </row>
    <row r="33" spans="1:32" x14ac:dyDescent="0.25">
      <c r="A33" s="66" t="s">
        <v>131</v>
      </c>
      <c r="B33" s="66">
        <v>53670</v>
      </c>
      <c r="C33" s="66" t="s">
        <v>190</v>
      </c>
      <c r="D33" s="67" t="s">
        <v>198</v>
      </c>
      <c r="E33" s="66" t="s">
        <v>134</v>
      </c>
      <c r="F33" s="66" t="s">
        <v>135</v>
      </c>
      <c r="G33" s="66" t="s">
        <v>199</v>
      </c>
      <c r="H33" s="66" t="s">
        <v>200</v>
      </c>
      <c r="I33" s="66">
        <v>2011</v>
      </c>
      <c r="J33" s="174">
        <v>2</v>
      </c>
      <c r="K33" s="176">
        <v>1000</v>
      </c>
      <c r="L33" s="175" t="s">
        <v>247</v>
      </c>
      <c r="M33" s="67" t="s">
        <v>138</v>
      </c>
      <c r="N33" s="69" t="s">
        <v>139</v>
      </c>
      <c r="O33" s="68">
        <v>2063397</v>
      </c>
      <c r="P33" s="67"/>
      <c r="Q33" s="66"/>
      <c r="R33" s="66"/>
      <c r="S33" s="66"/>
      <c r="T33" s="66"/>
      <c r="U33" s="66"/>
      <c r="V33" s="68"/>
      <c r="W33" s="67">
        <v>3</v>
      </c>
      <c r="X33" s="66" t="s">
        <v>140</v>
      </c>
      <c r="Y33" s="68">
        <v>2.7</v>
      </c>
      <c r="Z33" s="71">
        <f t="shared" si="1"/>
        <v>0</v>
      </c>
      <c r="AA33" s="137"/>
      <c r="AB33" s="137"/>
      <c r="AC33" s="137"/>
      <c r="AD33" s="137"/>
      <c r="AE33" s="137"/>
      <c r="AF33" s="137"/>
    </row>
    <row r="34" spans="1:32" x14ac:dyDescent="0.25">
      <c r="A34" s="66" t="s">
        <v>131</v>
      </c>
      <c r="B34" s="66">
        <v>52891</v>
      </c>
      <c r="C34" s="66" t="s">
        <v>201</v>
      </c>
      <c r="D34" s="67" t="s">
        <v>202</v>
      </c>
      <c r="E34" s="66" t="s">
        <v>134</v>
      </c>
      <c r="F34" s="66" t="s">
        <v>135</v>
      </c>
      <c r="G34" s="66" t="s">
        <v>203</v>
      </c>
      <c r="H34" s="66" t="s">
        <v>193</v>
      </c>
      <c r="I34" s="66">
        <v>1999</v>
      </c>
      <c r="J34" s="174">
        <v>5</v>
      </c>
      <c r="K34" s="174">
        <v>630</v>
      </c>
      <c r="L34" s="175" t="s">
        <v>151</v>
      </c>
      <c r="M34" s="67" t="s">
        <v>138</v>
      </c>
      <c r="N34" s="69" t="s">
        <v>139</v>
      </c>
      <c r="O34" s="68">
        <v>150604902</v>
      </c>
      <c r="P34" s="67"/>
      <c r="Q34" s="66"/>
      <c r="R34" s="66"/>
      <c r="S34" s="66"/>
      <c r="T34" s="66"/>
      <c r="U34" s="66"/>
      <c r="V34" s="68"/>
      <c r="W34" s="67">
        <v>3</v>
      </c>
      <c r="X34" s="66" t="s">
        <v>140</v>
      </c>
      <c r="Y34" s="68">
        <v>2.7</v>
      </c>
      <c r="Z34" s="71">
        <f t="shared" si="1"/>
        <v>0</v>
      </c>
      <c r="AA34" s="137"/>
      <c r="AB34" s="137"/>
      <c r="AC34" s="137"/>
      <c r="AD34" s="137"/>
      <c r="AE34" s="137"/>
      <c r="AF34" s="137"/>
    </row>
    <row r="35" spans="1:32" x14ac:dyDescent="0.25">
      <c r="A35" s="66" t="s">
        <v>131</v>
      </c>
      <c r="B35" s="66">
        <v>52892</v>
      </c>
      <c r="C35" s="66" t="s">
        <v>201</v>
      </c>
      <c r="D35" s="67" t="s">
        <v>204</v>
      </c>
      <c r="E35" s="66" t="s">
        <v>134</v>
      </c>
      <c r="F35" s="66" t="s">
        <v>135</v>
      </c>
      <c r="G35" s="66" t="s">
        <v>205</v>
      </c>
      <c r="H35" s="66" t="s">
        <v>193</v>
      </c>
      <c r="I35" s="66">
        <v>2000</v>
      </c>
      <c r="J35" s="174">
        <v>5</v>
      </c>
      <c r="K35" s="176">
        <v>1000</v>
      </c>
      <c r="L35" s="177" t="s">
        <v>151</v>
      </c>
      <c r="M35" s="67" t="s">
        <v>138</v>
      </c>
      <c r="N35" s="69" t="s">
        <v>139</v>
      </c>
      <c r="O35" s="68">
        <v>150604901</v>
      </c>
      <c r="P35" s="67"/>
      <c r="Q35" s="66"/>
      <c r="R35" s="66"/>
      <c r="S35" s="66"/>
      <c r="T35" s="66"/>
      <c r="U35" s="66"/>
      <c r="V35" s="68"/>
      <c r="W35" s="67">
        <v>3</v>
      </c>
      <c r="X35" s="66" t="s">
        <v>140</v>
      </c>
      <c r="Y35" s="68">
        <v>2.7</v>
      </c>
      <c r="Z35" s="71">
        <f t="shared" si="1"/>
        <v>0</v>
      </c>
      <c r="AA35" s="137"/>
      <c r="AB35" s="137"/>
      <c r="AC35" s="137"/>
      <c r="AD35" s="137"/>
      <c r="AE35" s="137"/>
      <c r="AF35" s="137"/>
    </row>
    <row r="36" spans="1:32" x14ac:dyDescent="0.25">
      <c r="A36" s="66" t="s">
        <v>131</v>
      </c>
      <c r="B36" s="66">
        <v>49276</v>
      </c>
      <c r="C36" s="66" t="s">
        <v>206</v>
      </c>
      <c r="D36" s="67">
        <v>14773</v>
      </c>
      <c r="E36" s="66" t="s">
        <v>134</v>
      </c>
      <c r="F36" s="66" t="s">
        <v>135</v>
      </c>
      <c r="G36" s="66" t="s">
        <v>207</v>
      </c>
      <c r="H36" s="66" t="s">
        <v>208</v>
      </c>
      <c r="I36" s="66">
        <v>1999</v>
      </c>
      <c r="J36" s="174">
        <v>14</v>
      </c>
      <c r="K36" s="174">
        <v>1250</v>
      </c>
      <c r="L36" s="177" t="s">
        <v>137</v>
      </c>
      <c r="M36" s="67" t="s">
        <v>186</v>
      </c>
      <c r="N36" s="69" t="s">
        <v>139</v>
      </c>
      <c r="O36" s="68">
        <v>653802901</v>
      </c>
      <c r="P36" s="67"/>
      <c r="Q36" s="66"/>
      <c r="R36" s="66"/>
      <c r="S36" s="66"/>
      <c r="T36" s="66"/>
      <c r="U36" s="66"/>
      <c r="V36" s="68"/>
      <c r="W36" s="67">
        <v>3</v>
      </c>
      <c r="X36" s="66" t="s">
        <v>140</v>
      </c>
      <c r="Y36" s="68">
        <v>2.7</v>
      </c>
      <c r="Z36" s="71">
        <f t="shared" si="1"/>
        <v>0</v>
      </c>
      <c r="AA36" s="137"/>
      <c r="AB36" s="137"/>
      <c r="AC36" s="137"/>
      <c r="AD36" s="137"/>
      <c r="AE36" s="137"/>
      <c r="AF36" s="137"/>
    </row>
    <row r="37" spans="1:32" x14ac:dyDescent="0.25">
      <c r="A37" s="66" t="s">
        <v>131</v>
      </c>
      <c r="B37" s="66">
        <v>52893</v>
      </c>
      <c r="C37" s="66" t="s">
        <v>206</v>
      </c>
      <c r="D37" s="67">
        <v>14774</v>
      </c>
      <c r="E37" s="66" t="s">
        <v>134</v>
      </c>
      <c r="F37" s="66" t="s">
        <v>135</v>
      </c>
      <c r="G37" s="66" t="s">
        <v>209</v>
      </c>
      <c r="H37" s="66" t="s">
        <v>208</v>
      </c>
      <c r="I37" s="66">
        <v>1999</v>
      </c>
      <c r="J37" s="174">
        <v>14</v>
      </c>
      <c r="K37" s="174">
        <v>630</v>
      </c>
      <c r="L37" s="177" t="s">
        <v>137</v>
      </c>
      <c r="M37" s="67" t="s">
        <v>186</v>
      </c>
      <c r="N37" s="69" t="s">
        <v>139</v>
      </c>
      <c r="O37" s="68">
        <v>653802902</v>
      </c>
      <c r="P37" s="67"/>
      <c r="Q37" s="66"/>
      <c r="R37" s="66"/>
      <c r="S37" s="66"/>
      <c r="T37" s="66"/>
      <c r="U37" s="66"/>
      <c r="V37" s="68"/>
      <c r="W37" s="67">
        <v>3</v>
      </c>
      <c r="X37" s="66" t="s">
        <v>140</v>
      </c>
      <c r="Y37" s="68">
        <v>2.7</v>
      </c>
      <c r="Z37" s="71">
        <f t="shared" si="1"/>
        <v>0</v>
      </c>
      <c r="AA37" s="137"/>
      <c r="AB37" s="137"/>
      <c r="AC37" s="137"/>
      <c r="AD37" s="137"/>
      <c r="AE37" s="137"/>
      <c r="AF37" s="137"/>
    </row>
    <row r="38" spans="1:32" x14ac:dyDescent="0.25">
      <c r="A38" s="66" t="s">
        <v>131</v>
      </c>
      <c r="B38" s="66">
        <v>52894</v>
      </c>
      <c r="C38" s="66" t="s">
        <v>206</v>
      </c>
      <c r="D38" s="67" t="s">
        <v>210</v>
      </c>
      <c r="E38" s="66" t="s">
        <v>134</v>
      </c>
      <c r="F38" s="66" t="s">
        <v>135</v>
      </c>
      <c r="G38" s="66" t="s">
        <v>211</v>
      </c>
      <c r="H38" s="66" t="s">
        <v>212</v>
      </c>
      <c r="I38" s="66">
        <v>2014</v>
      </c>
      <c r="J38" s="174">
        <v>2</v>
      </c>
      <c r="K38" s="174">
        <v>500</v>
      </c>
      <c r="L38" s="175" t="s">
        <v>247</v>
      </c>
      <c r="M38" s="67" t="s">
        <v>214</v>
      </c>
      <c r="N38" s="69" t="s">
        <v>139</v>
      </c>
      <c r="O38" s="68">
        <v>100334155</v>
      </c>
      <c r="P38" s="67"/>
      <c r="Q38" s="66"/>
      <c r="R38" s="66"/>
      <c r="S38" s="66"/>
      <c r="T38" s="66"/>
      <c r="U38" s="66"/>
      <c r="V38" s="68"/>
      <c r="W38" s="67">
        <v>3</v>
      </c>
      <c r="X38" s="66" t="s">
        <v>140</v>
      </c>
      <c r="Y38" s="68">
        <v>2.7</v>
      </c>
      <c r="Z38" s="71">
        <f t="shared" si="1"/>
        <v>0</v>
      </c>
      <c r="AA38" s="137"/>
      <c r="AB38" s="137"/>
      <c r="AC38" s="137"/>
      <c r="AD38" s="137"/>
      <c r="AE38" s="137"/>
      <c r="AF38" s="137"/>
    </row>
    <row r="39" spans="1:32" x14ac:dyDescent="0.25">
      <c r="A39" s="66" t="s">
        <v>131</v>
      </c>
      <c r="B39" s="66">
        <v>52825</v>
      </c>
      <c r="C39" s="66" t="s">
        <v>215</v>
      </c>
      <c r="D39" s="67" t="s">
        <v>216</v>
      </c>
      <c r="E39" s="66" t="s">
        <v>134</v>
      </c>
      <c r="F39" s="66" t="s">
        <v>135</v>
      </c>
      <c r="G39" s="66" t="s">
        <v>217</v>
      </c>
      <c r="H39" s="66" t="s">
        <v>165</v>
      </c>
      <c r="I39" s="66">
        <v>1990</v>
      </c>
      <c r="J39" s="174">
        <v>6</v>
      </c>
      <c r="K39" s="174">
        <v>1600</v>
      </c>
      <c r="L39" s="175" t="s">
        <v>137</v>
      </c>
      <c r="M39" s="67" t="s">
        <v>218</v>
      </c>
      <c r="N39" s="69" t="s">
        <v>139</v>
      </c>
      <c r="O39" s="68">
        <v>118107101</v>
      </c>
      <c r="P39" s="67"/>
      <c r="Q39" s="66"/>
      <c r="R39" s="66"/>
      <c r="S39" s="66"/>
      <c r="T39" s="66"/>
      <c r="U39" s="66"/>
      <c r="V39" s="68"/>
      <c r="W39" s="67">
        <v>3</v>
      </c>
      <c r="X39" s="66" t="s">
        <v>140</v>
      </c>
      <c r="Y39" s="68">
        <v>2.7</v>
      </c>
      <c r="Z39" s="71">
        <f t="shared" si="1"/>
        <v>0</v>
      </c>
      <c r="AA39" s="137"/>
      <c r="AB39" s="137"/>
      <c r="AC39" s="137"/>
      <c r="AD39" s="137"/>
      <c r="AE39" s="137"/>
      <c r="AF39" s="137"/>
    </row>
    <row r="40" spans="1:32" x14ac:dyDescent="0.25">
      <c r="A40" s="66" t="s">
        <v>131</v>
      </c>
      <c r="B40" s="66">
        <v>52826</v>
      </c>
      <c r="C40" s="66" t="s">
        <v>215</v>
      </c>
      <c r="D40" s="67" t="s">
        <v>219</v>
      </c>
      <c r="E40" s="66" t="s">
        <v>134</v>
      </c>
      <c r="F40" s="66" t="s">
        <v>135</v>
      </c>
      <c r="G40" s="66" t="s">
        <v>220</v>
      </c>
      <c r="H40" s="66" t="s">
        <v>165</v>
      </c>
      <c r="I40" s="66">
        <v>1990</v>
      </c>
      <c r="J40" s="174">
        <v>6</v>
      </c>
      <c r="K40" s="174">
        <v>1600</v>
      </c>
      <c r="L40" s="175" t="s">
        <v>137</v>
      </c>
      <c r="M40" s="67" t="s">
        <v>218</v>
      </c>
      <c r="N40" s="69" t="s">
        <v>139</v>
      </c>
      <c r="O40" s="68">
        <v>118107102</v>
      </c>
      <c r="P40" s="67"/>
      <c r="Q40" s="66"/>
      <c r="R40" s="66"/>
      <c r="S40" s="66"/>
      <c r="T40" s="66"/>
      <c r="U40" s="66"/>
      <c r="V40" s="68"/>
      <c r="W40" s="67">
        <v>3</v>
      </c>
      <c r="X40" s="66" t="s">
        <v>140</v>
      </c>
      <c r="Y40" s="68">
        <v>2.7</v>
      </c>
      <c r="Z40" s="71">
        <f t="shared" si="1"/>
        <v>0</v>
      </c>
      <c r="AA40" s="137"/>
      <c r="AB40" s="137"/>
      <c r="AC40" s="137"/>
      <c r="AD40" s="137"/>
      <c r="AE40" s="137"/>
      <c r="AF40" s="137"/>
    </row>
    <row r="41" spans="1:32" x14ac:dyDescent="0.25">
      <c r="A41" s="66" t="s">
        <v>131</v>
      </c>
      <c r="B41" s="66">
        <v>52827</v>
      </c>
      <c r="C41" s="66" t="s">
        <v>215</v>
      </c>
      <c r="D41" s="67" t="s">
        <v>221</v>
      </c>
      <c r="E41" s="66" t="s">
        <v>134</v>
      </c>
      <c r="F41" s="66" t="s">
        <v>135</v>
      </c>
      <c r="G41" s="66" t="s">
        <v>222</v>
      </c>
      <c r="H41" s="66" t="s">
        <v>223</v>
      </c>
      <c r="I41" s="66">
        <v>1990</v>
      </c>
      <c r="J41" s="174">
        <v>5</v>
      </c>
      <c r="K41" s="174">
        <v>900</v>
      </c>
      <c r="L41" s="175" t="s">
        <v>137</v>
      </c>
      <c r="M41" s="67" t="s">
        <v>218</v>
      </c>
      <c r="N41" s="69" t="s">
        <v>139</v>
      </c>
      <c r="O41" s="68">
        <v>118107114</v>
      </c>
      <c r="P41" s="67"/>
      <c r="Q41" s="66"/>
      <c r="R41" s="66"/>
      <c r="S41" s="66"/>
      <c r="T41" s="66"/>
      <c r="U41" s="66"/>
      <c r="V41" s="68"/>
      <c r="W41" s="67">
        <v>3</v>
      </c>
      <c r="X41" s="66" t="s">
        <v>140</v>
      </c>
      <c r="Y41" s="68">
        <v>2.7</v>
      </c>
      <c r="Z41" s="71">
        <f t="shared" si="1"/>
        <v>0</v>
      </c>
      <c r="AA41" s="137"/>
      <c r="AB41" s="137"/>
      <c r="AC41" s="137"/>
      <c r="AD41" s="137"/>
      <c r="AE41" s="137"/>
      <c r="AF41" s="137"/>
    </row>
    <row r="42" spans="1:32" x14ac:dyDescent="0.25">
      <c r="A42" s="66" t="s">
        <v>131</v>
      </c>
      <c r="B42" s="66">
        <v>52828</v>
      </c>
      <c r="C42" s="66" t="s">
        <v>215</v>
      </c>
      <c r="D42" s="67" t="s">
        <v>224</v>
      </c>
      <c r="E42" s="66" t="s">
        <v>134</v>
      </c>
      <c r="F42" s="66" t="s">
        <v>135</v>
      </c>
      <c r="G42" s="66" t="s">
        <v>225</v>
      </c>
      <c r="H42" s="66" t="s">
        <v>223</v>
      </c>
      <c r="I42" s="66">
        <v>1990</v>
      </c>
      <c r="J42" s="174">
        <v>5</v>
      </c>
      <c r="K42" s="174">
        <v>900</v>
      </c>
      <c r="L42" s="175" t="s">
        <v>137</v>
      </c>
      <c r="M42" s="67" t="s">
        <v>218</v>
      </c>
      <c r="N42" s="69" t="s">
        <v>139</v>
      </c>
      <c r="O42" s="68">
        <v>118107113</v>
      </c>
      <c r="P42" s="67"/>
      <c r="Q42" s="66"/>
      <c r="R42" s="66"/>
      <c r="S42" s="66"/>
      <c r="T42" s="66"/>
      <c r="U42" s="66"/>
      <c r="V42" s="68"/>
      <c r="W42" s="67">
        <v>3</v>
      </c>
      <c r="X42" s="66" t="s">
        <v>140</v>
      </c>
      <c r="Y42" s="68">
        <v>2.7</v>
      </c>
      <c r="Z42" s="71">
        <f t="shared" si="1"/>
        <v>0</v>
      </c>
      <c r="AA42" s="137"/>
      <c r="AB42" s="137"/>
      <c r="AC42" s="137"/>
      <c r="AD42" s="137"/>
      <c r="AE42" s="137"/>
      <c r="AF42" s="137"/>
    </row>
    <row r="43" spans="1:32" x14ac:dyDescent="0.25">
      <c r="A43" s="66" t="s">
        <v>131</v>
      </c>
      <c r="B43" s="66">
        <v>52829</v>
      </c>
      <c r="C43" s="66" t="s">
        <v>215</v>
      </c>
      <c r="D43" s="67" t="s">
        <v>226</v>
      </c>
      <c r="E43" s="66" t="s">
        <v>134</v>
      </c>
      <c r="F43" s="66" t="s">
        <v>135</v>
      </c>
      <c r="G43" s="66" t="s">
        <v>227</v>
      </c>
      <c r="H43" s="66" t="s">
        <v>165</v>
      </c>
      <c r="I43" s="66">
        <v>1990</v>
      </c>
      <c r="J43" s="176">
        <v>5</v>
      </c>
      <c r="K43" s="174">
        <v>900</v>
      </c>
      <c r="L43" s="175" t="s">
        <v>137</v>
      </c>
      <c r="M43" s="67" t="s">
        <v>218</v>
      </c>
      <c r="N43" s="69" t="s">
        <v>139</v>
      </c>
      <c r="O43" s="68">
        <v>118107112</v>
      </c>
      <c r="P43" s="67"/>
      <c r="Q43" s="66"/>
      <c r="R43" s="66"/>
      <c r="S43" s="66"/>
      <c r="T43" s="66"/>
      <c r="U43" s="66"/>
      <c r="V43" s="68"/>
      <c r="W43" s="67">
        <v>3</v>
      </c>
      <c r="X43" s="66" t="s">
        <v>140</v>
      </c>
      <c r="Y43" s="68">
        <v>2.7</v>
      </c>
      <c r="Z43" s="71">
        <f t="shared" si="1"/>
        <v>0</v>
      </c>
      <c r="AA43" s="137"/>
      <c r="AB43" s="137"/>
      <c r="AC43" s="137"/>
      <c r="AD43" s="137"/>
      <c r="AE43" s="137"/>
      <c r="AF43" s="137"/>
    </row>
    <row r="44" spans="1:32" x14ac:dyDescent="0.25">
      <c r="A44" s="66" t="s">
        <v>131</v>
      </c>
      <c r="B44" s="66">
        <v>52830</v>
      </c>
      <c r="C44" s="66" t="s">
        <v>215</v>
      </c>
      <c r="D44" s="67" t="s">
        <v>228</v>
      </c>
      <c r="E44" s="66" t="s">
        <v>134</v>
      </c>
      <c r="F44" s="66" t="s">
        <v>135</v>
      </c>
      <c r="G44" s="66" t="s">
        <v>229</v>
      </c>
      <c r="H44" s="66" t="s">
        <v>165</v>
      </c>
      <c r="I44" s="66">
        <v>1990</v>
      </c>
      <c r="J44" s="174">
        <v>2</v>
      </c>
      <c r="K44" s="174">
        <v>630</v>
      </c>
      <c r="L44" s="175" t="s">
        <v>151</v>
      </c>
      <c r="M44" s="67" t="s">
        <v>218</v>
      </c>
      <c r="N44" s="69" t="s">
        <v>139</v>
      </c>
      <c r="O44" s="68">
        <v>118107103</v>
      </c>
      <c r="P44" s="67"/>
      <c r="Q44" s="66"/>
      <c r="R44" s="66"/>
      <c r="S44" s="66"/>
      <c r="T44" s="66"/>
      <c r="U44" s="66"/>
      <c r="V44" s="68"/>
      <c r="W44" s="67">
        <v>3</v>
      </c>
      <c r="X44" s="66" t="s">
        <v>140</v>
      </c>
      <c r="Y44" s="68">
        <v>2.7</v>
      </c>
      <c r="Z44" s="71">
        <f t="shared" si="1"/>
        <v>0</v>
      </c>
      <c r="AA44" s="137"/>
      <c r="AB44" s="137"/>
      <c r="AC44" s="137"/>
      <c r="AD44" s="137"/>
      <c r="AE44" s="137"/>
      <c r="AF44" s="137"/>
    </row>
    <row r="45" spans="1:32" x14ac:dyDescent="0.25">
      <c r="A45" s="66" t="s">
        <v>131</v>
      </c>
      <c r="B45" s="66">
        <v>52831</v>
      </c>
      <c r="C45" s="66" t="s">
        <v>215</v>
      </c>
      <c r="D45" s="67" t="s">
        <v>230</v>
      </c>
      <c r="E45" s="66" t="s">
        <v>134</v>
      </c>
      <c r="F45" s="66" t="s">
        <v>135</v>
      </c>
      <c r="G45" s="66" t="s">
        <v>231</v>
      </c>
      <c r="H45" s="66" t="s">
        <v>165</v>
      </c>
      <c r="I45" s="66">
        <v>1990</v>
      </c>
      <c r="J45" s="174">
        <v>5</v>
      </c>
      <c r="K45" s="174">
        <v>800</v>
      </c>
      <c r="L45" s="175" t="s">
        <v>137</v>
      </c>
      <c r="M45" s="67" t="s">
        <v>218</v>
      </c>
      <c r="N45" s="69" t="s">
        <v>139</v>
      </c>
      <c r="O45" s="68">
        <v>118107104</v>
      </c>
      <c r="P45" s="67"/>
      <c r="Q45" s="66"/>
      <c r="R45" s="66"/>
      <c r="S45" s="66"/>
      <c r="T45" s="66"/>
      <c r="U45" s="66"/>
      <c r="V45" s="68"/>
      <c r="W45" s="67">
        <v>3</v>
      </c>
      <c r="X45" s="66" t="s">
        <v>140</v>
      </c>
      <c r="Y45" s="68">
        <v>2.7</v>
      </c>
      <c r="Z45" s="71">
        <f t="shared" si="1"/>
        <v>0</v>
      </c>
      <c r="AA45" s="137"/>
      <c r="AB45" s="137"/>
      <c r="AC45" s="137"/>
      <c r="AD45" s="137"/>
      <c r="AE45" s="137"/>
      <c r="AF45" s="137"/>
    </row>
    <row r="46" spans="1:32" x14ac:dyDescent="0.25">
      <c r="A46" s="66" t="s">
        <v>131</v>
      </c>
      <c r="B46" s="66">
        <v>52832</v>
      </c>
      <c r="C46" s="66" t="s">
        <v>215</v>
      </c>
      <c r="D46" s="67" t="s">
        <v>232</v>
      </c>
      <c r="E46" s="66" t="s">
        <v>134</v>
      </c>
      <c r="F46" s="66" t="s">
        <v>135</v>
      </c>
      <c r="G46" s="66" t="s">
        <v>233</v>
      </c>
      <c r="H46" s="66" t="s">
        <v>234</v>
      </c>
      <c r="I46" s="66">
        <v>1990</v>
      </c>
      <c r="J46" s="174">
        <v>5</v>
      </c>
      <c r="K46" s="174">
        <v>800</v>
      </c>
      <c r="L46" s="175" t="s">
        <v>137</v>
      </c>
      <c r="M46" s="67" t="s">
        <v>218</v>
      </c>
      <c r="N46" s="69" t="s">
        <v>139</v>
      </c>
      <c r="O46" s="68">
        <v>118107105</v>
      </c>
      <c r="P46" s="67"/>
      <c r="Q46" s="66"/>
      <c r="R46" s="66"/>
      <c r="S46" s="66"/>
      <c r="T46" s="66"/>
      <c r="U46" s="66"/>
      <c r="V46" s="68"/>
      <c r="W46" s="67">
        <v>3</v>
      </c>
      <c r="X46" s="66" t="s">
        <v>140</v>
      </c>
      <c r="Y46" s="68">
        <v>2.7</v>
      </c>
      <c r="Z46" s="71">
        <f t="shared" si="1"/>
        <v>0</v>
      </c>
      <c r="AA46" s="137"/>
      <c r="AB46" s="137"/>
      <c r="AC46" s="137"/>
      <c r="AD46" s="137"/>
      <c r="AE46" s="137"/>
      <c r="AF46" s="137"/>
    </row>
    <row r="47" spans="1:32" x14ac:dyDescent="0.25">
      <c r="A47" s="66" t="s">
        <v>131</v>
      </c>
      <c r="B47" s="66">
        <v>52833</v>
      </c>
      <c r="C47" s="66" t="s">
        <v>215</v>
      </c>
      <c r="D47" s="67" t="s">
        <v>235</v>
      </c>
      <c r="E47" s="66" t="s">
        <v>134</v>
      </c>
      <c r="F47" s="66" t="s">
        <v>135</v>
      </c>
      <c r="G47" s="66" t="s">
        <v>236</v>
      </c>
      <c r="H47" s="66" t="s">
        <v>165</v>
      </c>
      <c r="I47" s="66">
        <v>1990</v>
      </c>
      <c r="J47" s="174">
        <v>2</v>
      </c>
      <c r="K47" s="174">
        <v>630</v>
      </c>
      <c r="L47" s="175" t="s">
        <v>159</v>
      </c>
      <c r="M47" s="67" t="s">
        <v>218</v>
      </c>
      <c r="N47" s="69" t="s">
        <v>139</v>
      </c>
      <c r="O47" s="68">
        <v>118107106</v>
      </c>
      <c r="P47" s="67"/>
      <c r="Q47" s="66"/>
      <c r="R47" s="66"/>
      <c r="S47" s="66"/>
      <c r="T47" s="66"/>
      <c r="U47" s="66"/>
      <c r="V47" s="68"/>
      <c r="W47" s="67">
        <v>3</v>
      </c>
      <c r="X47" s="66" t="s">
        <v>140</v>
      </c>
      <c r="Y47" s="68">
        <v>2.7</v>
      </c>
      <c r="Z47" s="71">
        <f t="shared" si="1"/>
        <v>0</v>
      </c>
      <c r="AA47" s="137"/>
      <c r="AB47" s="137"/>
      <c r="AC47" s="137"/>
      <c r="AD47" s="137"/>
      <c r="AE47" s="137"/>
      <c r="AF47" s="137"/>
    </row>
  </sheetData>
  <autoFilter ref="A4:V47" xr:uid="{00000000-0001-0000-0000-000000000000}">
    <sortState xmlns:xlrd2="http://schemas.microsoft.com/office/spreadsheetml/2017/richdata2" ref="A9:V47">
      <sortCondition ref="C4:C47"/>
    </sortState>
  </autoFilter>
  <mergeCells count="34">
    <mergeCell ref="W4:W6"/>
    <mergeCell ref="X4:X6"/>
    <mergeCell ref="Y4:Y6"/>
    <mergeCell ref="AA4:AC4"/>
    <mergeCell ref="AD4:AF4"/>
    <mergeCell ref="AE5:AE6"/>
    <mergeCell ref="V4:V6"/>
    <mergeCell ref="J4:J6"/>
    <mergeCell ref="K4:K6"/>
    <mergeCell ref="L4:L6"/>
    <mergeCell ref="M4:M6"/>
    <mergeCell ref="O4:O6"/>
    <mergeCell ref="P4:P6"/>
    <mergeCell ref="Q4:Q6"/>
    <mergeCell ref="R4:R6"/>
    <mergeCell ref="S4:S6"/>
    <mergeCell ref="T4:T6"/>
    <mergeCell ref="U4:U6"/>
    <mergeCell ref="N4:N6"/>
    <mergeCell ref="I4:I6"/>
    <mergeCell ref="A4:A6"/>
    <mergeCell ref="B4:B6"/>
    <mergeCell ref="C4:C6"/>
    <mergeCell ref="D4:D6"/>
    <mergeCell ref="E4:E6"/>
    <mergeCell ref="F4:F6"/>
    <mergeCell ref="G4:G6"/>
    <mergeCell ref="H4:H6"/>
    <mergeCell ref="Z3:AF3"/>
    <mergeCell ref="A3:C3"/>
    <mergeCell ref="D3:L3"/>
    <mergeCell ref="M3:O3"/>
    <mergeCell ref="P3:V3"/>
    <mergeCell ref="W3:Y3"/>
  </mergeCells>
  <phoneticPr fontId="14" type="noConversion"/>
  <conditionalFormatting sqref="A7:Y47">
    <cfRule type="containsBlanks" dxfId="0" priority="1">
      <formula>LEN(TRIM(A7))=0</formula>
    </cfRule>
  </conditionalFormatting>
  <pageMargins left="0.25" right="0.25" top="0.75" bottom="0.75" header="0.3" footer="0.3"/>
  <pageSetup scale="34" fitToHeight="0" orientation="landscape" r:id="rId1"/>
  <headerFooter>
    <oddHeader>&amp;C&amp;"Tahoma,Vet"&amp;A</oddHeader>
    <oddFooter>&amp;L&amp;"Tahoma,Standaard"&amp;9ELC.A.1&amp;C&amp;"Tahoma,Standaard"&amp;9Bestand: &amp;F&amp;R&amp;"Tahoma,Standaard"&amp;9&amp;P van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d3a92735-4626-485d-b499-1eae95cc67aa">
      <Value>5</Value>
      <Value>4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 op afdelingsniveau</TermName>
          <TermId xmlns="http://schemas.microsoft.com/office/infopath/2007/PartnerControls">60da5963-d00e-47c9-be14-cb098e0acc4e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Facilities - Accountmanagement</TermName>
          <TermId xmlns="http://schemas.microsoft.com/office/infopath/2007/PartnerControls">c0f345be-60c7-441a-9311-7664f368faed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2bf8f2cd-3067-4bc5-8064-f792227c33b9">SVB-1703083453-163</_dlc_DocId>
    <_dlc_DocIdUrl xmlns="2bf8f2cd-3067-4bc5-8064-f792227c33b9">
      <Url>https://svbnl.sharepoint.com/sites/TAA-M-EALiftinstallatiest.b.v.SVBlocaties/_layouts/15/DocIdRedir.aspx?ID=SVB-1703083453-163</Url>
      <Description>SVB-1703083453-163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5F78A3DD006DF246A7992F965663DAA9" ma:contentTypeVersion="5" ma:contentTypeDescription="" ma:contentTypeScope="" ma:versionID="6d4db39ca8a2340cfcf500fbe34c501b">
  <xsd:schema xmlns:xsd="http://www.w3.org/2001/XMLSchema" xmlns:xs="http://www.w3.org/2001/XMLSchema" xmlns:p="http://schemas.microsoft.com/office/2006/metadata/properties" xmlns:ns2="d3a92735-4626-485d-b499-1eae95cc67aa" xmlns:ns3="2bf8f2cd-3067-4bc5-8064-f792227c33b9" targetNamespace="http://schemas.microsoft.com/office/2006/metadata/properties" ma:root="true" ma:fieldsID="01b14ac41070ac5bbcd75024ddd21e7d" ns2:_="" ns3:_="">
    <xsd:import namespace="d3a92735-4626-485d-b499-1eae95cc67aa"/>
    <xsd:import namespace="2bf8f2cd-3067-4bc5-8064-f792227c33b9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a9c3d5c-c2f2-4ed2-87a2-60659282b911}" ma:internalName="TaxCatchAll" ma:showField="CatchAllData" ma:web="2bf8f2cd-3067-4bc5-8064-f792227c3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a9c3d5c-c2f2-4ed2-87a2-60659282b911}" ma:internalName="TaxCatchAllLabel" ma:readOnly="true" ma:showField="CatchAllDataLabel" ma:web="2bf8f2cd-3067-4bc5-8064-f792227c3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8f2cd-3067-4bc5-8064-f792227c33b9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Props1.xml><?xml version="1.0" encoding="utf-8"?>
<ds:datastoreItem xmlns:ds="http://schemas.openxmlformats.org/officeDocument/2006/customXml" ds:itemID="{1EE24833-F581-4C6A-9EA8-4B091BF74FA3}">
  <ds:schemaRefs>
    <ds:schemaRef ds:uri="http://www.w3.org/XML/1998/namespace"/>
    <ds:schemaRef ds:uri="2bf8f2cd-3067-4bc5-8064-f792227c33b9"/>
    <ds:schemaRef ds:uri="http://purl.org/dc/elements/1.1/"/>
    <ds:schemaRef ds:uri="d3a92735-4626-485d-b499-1eae95cc67aa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4EFC43-FECA-4A3D-8208-FB56D39FB08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D8D2854-AE99-4033-B178-4F53C9B2010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82E92B-DE0E-4590-AEEF-73999CCCB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2bf8f2cd-3067-4bc5-8064-f792227c33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252DEC9-AF25-4D4A-B30E-05A6F3620734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Overzicht kosten totaal</vt:lpstr>
      <vt:lpstr>Case Nieuwbouw</vt:lpstr>
      <vt:lpstr>Verrekenprijzen</vt:lpstr>
      <vt:lpstr>Prijzenblad Onderhoud</vt:lpstr>
      <vt:lpstr>'Prijzenblad Onderhoud'!Afdrukbereik</vt:lpstr>
      <vt:lpstr>'Prijzenblad Onderhoud'!Afdruktitels</vt:lpstr>
      <vt:lpstr>Verrekenprijzen!Afdruktitels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Eurlicon</dc:creator>
  <cp:keywords/>
  <dc:description/>
  <cp:lastModifiedBy>Bart Janssen | DLR Eurlicon</cp:lastModifiedBy>
  <cp:revision/>
  <dcterms:created xsi:type="dcterms:W3CDTF">2014-11-26T14:52:47Z</dcterms:created>
  <dcterms:modified xsi:type="dcterms:W3CDTF">2025-09-25T06:20:59Z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0x01010000DE4F45DB4E6C4C8455F1EC030BB93D005F78A3DD006DF246A7992F965663DAA9</vt:lpwstr>
  </property>
  <property fmtid="{D5CDD505-2E9C-101B-9397-08002B2CF9AE}" pid="3" name="Order">
    <vt:r8>20000</vt:r8>
  </property>
  <property fmtid="{D5CDD505-2E9C-101B-9397-08002B2CF9AE}" pid="4" name="MediaServiceImageTags">
    <vt:lpwstr/>
  </property>
  <property fmtid="{D5CDD505-2E9C-101B-9397-08002B2CF9AE}" pid="5" name="Procestype">
    <vt:lpwstr>4;#Bedrijfsvoering op afdelingsniveau|60da5963-d00e-47c9-be14-cb098e0acc4e</vt:lpwstr>
  </property>
  <property fmtid="{D5CDD505-2E9C-101B-9397-08002B2CF9AE}" pid="6" name="_dlc_DocIdItemGuid">
    <vt:lpwstr>bfe85324-a89f-478a-91a5-68e4c7180d96</vt:lpwstr>
  </property>
  <property fmtid="{D5CDD505-2E9C-101B-9397-08002B2CF9AE}" pid="7" name="Organisatieonderdeel">
    <vt:lpwstr>5;#BV - Facilities - Accountmanagement|c0f345be-60c7-441a-9311-7664f368faed</vt:lpwstr>
  </property>
  <property fmtid="{D5CDD505-2E9C-101B-9397-08002B2CF9AE}" pid="8" name="Archiefvormer">
    <vt:lpwstr>1;#SVB|75f70ad2-9ad6-4557-b3c1-5a3bfe422971</vt:lpwstr>
  </property>
  <property fmtid="{D5CDD505-2E9C-101B-9397-08002B2CF9AE}" pid="9" name="lcf76f155ced4ddcb4097134ff3c332f">
    <vt:lpwstr/>
  </property>
</Properties>
</file>