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wmf" ContentType="image/x-wmf"/>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drawings/drawing2.xml" ContentType="application/vnd.openxmlformats-officedocument.drawingml.chartshapes+xml"/>
  <Override PartName="/xl/drawings/drawing3.xml" ContentType="application/vnd.openxmlformats-officedocument.drawing+xml"/>
  <Override PartName="/xl/charts/chart2.xml" ContentType="application/vnd.openxmlformats-officedocument.drawingml.chart+xml"/>
  <Override PartName="/xl/drawings/drawing4.xml" ContentType="application/vnd.openxmlformats-officedocument.drawingml.chartshape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7928"/>
  <workbookPr defaultThemeVersion="124226"/>
  <mc:AlternateContent xmlns:mc="http://schemas.openxmlformats.org/markup-compatibility/2006">
    <mc:Choice Requires="x15">
      <x15ac:absPath xmlns:x15ac="http://schemas.microsoft.com/office/spreadsheetml/2010/11/ac" url="I:\inkoop\Initiële Inkoop\02. Aanbestedingstrajecten\2025\F-EU-25-01 Afwasstraat CK en Restaurant\2c. Aanbestedingssdocumenten (PVE)\Bijlage C Prijzenblad GEREED\"/>
    </mc:Choice>
  </mc:AlternateContent>
  <xr:revisionPtr revIDLastSave="0" documentId="13_ncr:1_{14F15095-466E-448C-AE1D-3EF37C31081A}" xr6:coauthVersionLast="47" xr6:coauthVersionMax="47" xr10:uidLastSave="{00000000-0000-0000-0000-000000000000}"/>
  <workbookProtection workbookAlgorithmName="SHA-512" workbookHashValue="aOP5Fu5/RTGkhw6iZgL9jlFVxyFHZcu+ft+U/2TjRJx7W/3qXYRnFPWnoBFsh7VGUAjaTC/fqEwKlvJ0DwzXnw==" workbookSaltValue="xfzD3406ub0weLOxiN+dQg==" workbookSpinCount="100000" lockStructure="1"/>
  <bookViews>
    <workbookView xWindow="28680" yWindow="-120" windowWidth="29040" windowHeight="15720" tabRatio="800" activeTab="3" xr2:uid="{00000000-000D-0000-FFFF-FFFF00000000}"/>
  </bookViews>
  <sheets>
    <sheet name="1. Voorblad" sheetId="20" r:id="rId1"/>
    <sheet name="2. Prijzenblad" sheetId="19" r:id="rId2"/>
    <sheet name="3. Formule P1" sheetId="12" r:id="rId3"/>
    <sheet name="4. Formule P2" sheetId="13" r:id="rId4"/>
  </sheets>
  <definedNames>
    <definedName name="MaxPnt" localSheetId="2">'3. Formule P1'!$B$9</definedName>
    <definedName name="MaxPnt" localSheetId="3">'4. Formule P2'!$B$10</definedName>
    <definedName name="MaxPnt">#REF!</definedName>
    <definedName name="PrIn" localSheetId="2">'3. Formule P1'!$B$12</definedName>
    <definedName name="PrIn" localSheetId="3">'4. Formule P2'!$B$13</definedName>
    <definedName name="PrIn">#REF!</definedName>
    <definedName name="PrKn" localSheetId="2">'3. Formule P1'!$B$6</definedName>
    <definedName name="PrKn" localSheetId="3">'4. Formule P2'!$B$7</definedName>
    <definedName name="PrKn">#REF!</definedName>
    <definedName name="PrMax" localSheetId="2">'3. Formule P1'!$B$8</definedName>
    <definedName name="PrMax" localSheetId="3">'4. Formule P2'!$B$9</definedName>
    <definedName name="PrMax">#REF!</definedName>
    <definedName name="PuKn" localSheetId="2">'3. Formule P1'!$B$7</definedName>
    <definedName name="PuKn" localSheetId="3">'4. Formule P2'!$B$8</definedName>
    <definedName name="PuKn">#REF!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13" i="13" l="1"/>
  <c r="B12" i="12"/>
  <c r="M6" i="12" l="1"/>
  <c r="E16" i="19"/>
  <c r="C20" i="13"/>
  <c r="B20" i="13"/>
  <c r="C19" i="13"/>
  <c r="B19" i="13"/>
  <c r="M11" i="13"/>
  <c r="L11" i="13"/>
  <c r="N10" i="13"/>
  <c r="M10" i="13"/>
  <c r="J8" i="13"/>
  <c r="I8" i="13"/>
  <c r="K7" i="13"/>
  <c r="J7" i="13"/>
  <c r="C19" i="12"/>
  <c r="B19" i="12"/>
  <c r="C18" i="12"/>
  <c r="B18" i="12"/>
  <c r="M10" i="12"/>
  <c r="L10" i="12"/>
  <c r="N9" i="12"/>
  <c r="M9" i="12"/>
  <c r="J7" i="12"/>
  <c r="I7" i="12"/>
  <c r="K6" i="12"/>
  <c r="J6" i="12"/>
  <c r="A23" i="13" l="1"/>
  <c r="M8" i="13" s="1"/>
  <c r="A22" i="12"/>
  <c r="M7" i="12" s="1"/>
  <c r="M7" i="13" l="1"/>
</calcChain>
</file>

<file path=xl/sharedStrings.xml><?xml version="1.0" encoding="utf-8"?>
<sst xmlns="http://schemas.openxmlformats.org/spreadsheetml/2006/main" count="106" uniqueCount="64">
  <si>
    <t>Prijsknippunt</t>
  </si>
  <si>
    <t>Puntenknippunt</t>
  </si>
  <si>
    <t>Maximale prijs</t>
  </si>
  <si>
    <t>Inschrijvingsprijs</t>
  </si>
  <si>
    <t>x</t>
  </si>
  <si>
    <t>y</t>
  </si>
  <si>
    <t>euro</t>
  </si>
  <si>
    <t>punten</t>
  </si>
  <si>
    <t>Gegevens perceel</t>
  </si>
  <si>
    <t>Gegevens inschrijver</t>
  </si>
  <si>
    <t>Berekende gegevens grafiek</t>
  </si>
  <si>
    <t>Deel 1</t>
  </si>
  <si>
    <t>Deel 2</t>
  </si>
  <si>
    <t>A</t>
  </si>
  <si>
    <t>B</t>
  </si>
  <si>
    <t>Score</t>
  </si>
  <si>
    <r>
      <t>Grafiekformule: Punten =</t>
    </r>
    <r>
      <rPr>
        <i/>
        <sz val="11"/>
        <color theme="1"/>
        <rFont val="Calibri"/>
        <family val="2"/>
        <scheme val="minor"/>
      </rPr>
      <t xml:space="preserve"> </t>
    </r>
    <r>
      <rPr>
        <b/>
        <i/>
        <sz val="11"/>
        <color rgb="FFFF0000"/>
        <rFont val="Calibri"/>
        <family val="2"/>
        <scheme val="minor"/>
      </rPr>
      <t>A</t>
    </r>
    <r>
      <rPr>
        <sz val="11"/>
        <color theme="1"/>
        <rFont val="Calibri"/>
        <family val="2"/>
        <scheme val="minor"/>
      </rPr>
      <t xml:space="preserve"> x Inschrijvingsprijs + </t>
    </r>
    <r>
      <rPr>
        <b/>
        <i/>
        <sz val="11"/>
        <color rgb="FFFF0000"/>
        <rFont val="Calibri"/>
        <family val="2"/>
        <scheme val="minor"/>
      </rPr>
      <t>B</t>
    </r>
  </si>
  <si>
    <t>Maximum pnt</t>
  </si>
  <si>
    <t>PrKn</t>
  </si>
  <si>
    <t>PuKn</t>
  </si>
  <si>
    <t>PrMax</t>
  </si>
  <si>
    <t xml:space="preserve">Formule voor A en B is: </t>
  </si>
  <si>
    <t>(0-PuKn)/(PrMax-PrKn)</t>
  </si>
  <si>
    <t>PrMax*PuKn/(PrMax-PrKn)</t>
  </si>
  <si>
    <t>Onderdeel</t>
  </si>
  <si>
    <t>Aantal</t>
  </si>
  <si>
    <t xml:space="preserve">&lt; optie &gt; </t>
  </si>
  <si>
    <t xml:space="preserve">&lt; .. &gt; </t>
  </si>
  <si>
    <t>Uitgangspunten bij het invullen van het prijzenblad:</t>
  </si>
  <si>
    <t>* Inschrijver dient alleen de gele velden in te vullen en het prijzenblad te ondertekenen (indienen in zowel PDF als Excel).</t>
  </si>
  <si>
    <t>* Indien u een korting wilt aanbieden, dient u deze te verwerken in de geoffreerde prijzen.</t>
  </si>
  <si>
    <t>De Inschrijver verklaart dat:</t>
  </si>
  <si>
    <t>Deze aanbieding wordt gedaan overeenkomstig het gestelde in onderhavige aanbestedingsstukken met inachtneming van de de eventuele Nota van Inlichtingen.</t>
  </si>
  <si>
    <t>Ondertekening</t>
  </si>
  <si>
    <t>Functie:</t>
  </si>
  <si>
    <t>Datum:</t>
  </si>
  <si>
    <t>Handtekening:</t>
  </si>
  <si>
    <t>Bijlage C Prijzenblad EA Afwasstraat Centrale Keuken en Restaurant LUMC</t>
  </si>
  <si>
    <t xml:space="preserve">* Inschrijver dient deze bijlage te completeren door tabblad 2 in te vullen. </t>
  </si>
  <si>
    <t>* Tabblad 3 en 4: Formule Prijzenblad bevat de rekenformule waarmee Inschrijver zijn eigen punten kan berekenen.</t>
  </si>
  <si>
    <t>* Alle prijzen zijn exclusief BTW en in €. Afronding is op twee decimalen.</t>
  </si>
  <si>
    <t>* Alle kosten zijn gebaseerd op kostenpeil contractjaar 1. Vanaf contractjaar 3 (na de garantieperiode) is indexatie mogelijk.</t>
  </si>
  <si>
    <t>Naam Inschrijver:</t>
  </si>
  <si>
    <t>Naam tekenbevoegde:</t>
  </si>
  <si>
    <t>Prijs per eenheid excl. btw</t>
  </si>
  <si>
    <t>BTW %</t>
  </si>
  <si>
    <t>Montage, installatie en inbedrijfstellen</t>
  </si>
  <si>
    <t>Aankoopprijs apparatuur Afwasstraat Centrale Keuken</t>
  </si>
  <si>
    <t>Aankoopprijs apparatuur Afwasstraat Restaurant</t>
  </si>
  <si>
    <t>All-in onderhoudskosten per jaar (jaar 3 t/m jaar 15)</t>
  </si>
  <si>
    <t>Prijs per jaar excl. btw</t>
  </si>
  <si>
    <t>Totaalprijs excl. btw</t>
  </si>
  <si>
    <t>Onderhoud op basis van all-in onderhoudscontract (preventief + correctief + onderdelen,  inclusief updates en verplichte upgrades), gedurende 15 jaar. De eerste twee jaar vallen onder garantie. De prijs geldt voor jaar 3 t/m jaar 15 (uitgezonderd indexatiemogelijkheden).</t>
  </si>
  <si>
    <t xml:space="preserve">Prijsformule P1 Service en onderhoud Afwasstraat Centrale Keuken en Restaurant </t>
  </si>
  <si>
    <t>Gegevens</t>
  </si>
  <si>
    <t xml:space="preserve">Prijsformule P2 Aanschaf Afwasstraat Centrale Keuken en Restaurant </t>
  </si>
  <si>
    <t>Plafondbedrag netto investering EUR 472.000,= excl. BTW</t>
  </si>
  <si>
    <t>Totale eenmalige kosten apparatuur</t>
  </si>
  <si>
    <t>Plafondbedrag netto onderhoud EUR 9.000,= excl. btw per jaar</t>
  </si>
  <si>
    <t>A. Aanschaf apparatuur - eenmalig (P2)</t>
  </si>
  <si>
    <t>B. Onderhoudskosten apparatuur (P1)</t>
  </si>
  <si>
    <t>* Inschrijver kan in tabblad 2 onder A. Aanschaf apparatuur zelf kosten toevoegen die benodigd zijn voor de aanschaf van de apparatuur, inclusief alle kosten voor het gebruiksklaar opleveren van de apparatuur. Er mogen naast deze kosten geen aanvullende kosten in rekening worden gebracht.</t>
  </si>
  <si>
    <t xml:space="preserve">* Let op: Indien het plafondbedrag bij P2 wordt overschreden, wordt de Inschrijving terzijde gelegd. Voor P1 geldt geen uitsluiting, maar een toekenning van 0 punten bij een Inschrijfprijs boven het plafondbedrag.
</t>
  </si>
  <si>
    <t>* Voor de beoordeling zullen de prijzen in cel B21 en E16 in tabblad 2 worden gebruikt.
* Inschrijver voegt separaat een nadere toelichting en onderbouwing op de ingediende prijzen en aangeboden apparatuur (type/serienummer etc.) toe.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</si>
</sst>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164" formatCode="_-&quot;€&quot;\ * #,##0.00_-;_-&quot;€&quot;\ * #,##0.00\-;_-&quot;€&quot;\ * &quot;-&quot;??_-;_-@_-"/>
    <numFmt numFmtId="165" formatCode="0.00000"/>
    <numFmt numFmtId="166" formatCode="0.000"/>
    <numFmt numFmtId="167" formatCode="_-[$€-413]\ * #,##0_-;_-[$€-413]\ * #,##0\-;_-[$€-413]\ * &quot;-&quot;??_-;_-@_-"/>
    <numFmt numFmtId="169" formatCode="_-[$€-413]\ * #,##0.00_-;_-[$€-413]\ * #,##0.00\-;_-[$€-413]\ * &quot;-&quot;??_-;_-@_-"/>
    <numFmt numFmtId="175" formatCode="&quot;€&quot;\ #,##0.00"/>
  </numFmts>
  <fonts count="24" x14ac:knownFonts="1">
    <font>
      <sz val="11"/>
      <color theme="1"/>
      <name val="Calibri"/>
      <family val="2"/>
      <scheme val="minor"/>
    </font>
    <font>
      <b/>
      <sz val="11"/>
      <color theme="1"/>
      <name val="Calibri"/>
      <family val="2"/>
      <scheme val="minor"/>
    </font>
    <font>
      <i/>
      <sz val="11"/>
      <color theme="1"/>
      <name val="Calibri"/>
      <family val="2"/>
      <scheme val="minor"/>
    </font>
    <font>
      <b/>
      <i/>
      <sz val="11"/>
      <color rgb="FFFF0000"/>
      <name val="Calibri"/>
      <family val="2"/>
      <scheme val="minor"/>
    </font>
    <font>
      <b/>
      <sz val="22"/>
      <color theme="1"/>
      <name val="Calibri"/>
      <family val="2"/>
      <scheme val="minor"/>
    </font>
    <font>
      <sz val="11"/>
      <color theme="1"/>
      <name val="Calibri"/>
      <family val="2"/>
      <scheme val="minor"/>
    </font>
    <font>
      <b/>
      <sz val="20"/>
      <color theme="0"/>
      <name val="Calibri"/>
      <family val="2"/>
      <scheme val="minor"/>
    </font>
    <font>
      <sz val="12"/>
      <color theme="1"/>
      <name val="Calibri"/>
      <family val="2"/>
      <scheme val="minor"/>
    </font>
    <font>
      <b/>
      <u/>
      <sz val="10"/>
      <name val="Arial"/>
      <family val="2"/>
    </font>
    <font>
      <sz val="10"/>
      <color rgb="FF000000"/>
      <name val="Arial"/>
      <family val="2"/>
    </font>
    <font>
      <sz val="8"/>
      <name val="Arial"/>
      <family val="2"/>
    </font>
    <font>
      <b/>
      <sz val="8"/>
      <name val="Arial"/>
      <family val="2"/>
    </font>
    <font>
      <b/>
      <i/>
      <sz val="8"/>
      <name val="Arial"/>
      <family val="2"/>
    </font>
    <font>
      <b/>
      <sz val="12"/>
      <name val="Calibri"/>
      <family val="2"/>
      <scheme val="minor"/>
    </font>
    <font>
      <b/>
      <sz val="14"/>
      <name val="Calibri"/>
      <family val="2"/>
      <scheme val="minor"/>
    </font>
    <font>
      <sz val="10"/>
      <color indexed="8"/>
      <name val="Calibri"/>
      <family val="2"/>
      <scheme val="minor"/>
    </font>
    <font>
      <sz val="10"/>
      <name val="Calibri"/>
      <family val="2"/>
      <scheme val="minor"/>
    </font>
    <font>
      <b/>
      <sz val="11"/>
      <name val="Calibri"/>
      <family val="2"/>
      <scheme val="minor"/>
    </font>
    <font>
      <b/>
      <sz val="10"/>
      <color theme="1"/>
      <name val="Calibri"/>
      <family val="2"/>
      <scheme val="minor"/>
    </font>
    <font>
      <sz val="11"/>
      <color rgb="FF000000"/>
      <name val="Calibri"/>
      <family val="2"/>
      <scheme val="minor"/>
    </font>
    <font>
      <sz val="11"/>
      <name val="Calibri"/>
      <family val="2"/>
      <scheme val="minor"/>
    </font>
    <font>
      <b/>
      <i/>
      <sz val="11"/>
      <name val="Calibri"/>
      <family val="2"/>
      <scheme val="minor"/>
    </font>
    <font>
      <i/>
      <sz val="11"/>
      <name val="Calibri"/>
      <family val="2"/>
      <scheme val="minor"/>
    </font>
    <font>
      <sz val="9"/>
      <name val="Arial"/>
      <family val="2"/>
    </font>
  </fonts>
  <fills count="9">
    <fill>
      <patternFill patternType="none"/>
    </fill>
    <fill>
      <patternFill patternType="gray125"/>
    </fill>
    <fill>
      <patternFill patternType="solid">
        <fgColor theme="0" tint="-0.14999847407452621"/>
        <bgColor indexed="64"/>
      </patternFill>
    </fill>
    <fill>
      <patternFill patternType="solid">
        <fgColor rgb="FF00FF00"/>
        <bgColor indexed="64"/>
      </patternFill>
    </fill>
    <fill>
      <patternFill patternType="solid">
        <fgColor theme="3" tint="0.39997558519241921"/>
        <bgColor indexed="64"/>
      </patternFill>
    </fill>
    <fill>
      <patternFill patternType="solid">
        <fgColor rgb="FFFFFF99"/>
        <bgColor indexed="64"/>
      </patternFill>
    </fill>
    <fill>
      <patternFill patternType="solid">
        <fgColor theme="4" tint="0.79998168889431442"/>
        <bgColor indexed="64"/>
      </patternFill>
    </fill>
    <fill>
      <patternFill patternType="solid">
        <fgColor theme="4" tint="0.39997558519241921"/>
        <bgColor indexed="64"/>
      </patternFill>
    </fill>
    <fill>
      <patternFill patternType="solid">
        <fgColor rgb="FFFFFF99"/>
        <bgColor rgb="FF000000"/>
      </patternFill>
    </fill>
  </fills>
  <borders count="18">
    <border>
      <left/>
      <right/>
      <top/>
      <bottom/>
      <diagonal/>
    </border>
    <border>
      <left style="thin">
        <color auto="1"/>
      </left>
      <right/>
      <top/>
      <bottom/>
      <diagonal/>
    </border>
    <border>
      <left style="thin">
        <color indexed="64"/>
      </left>
      <right style="thin">
        <color indexed="64"/>
      </right>
      <top style="thin">
        <color indexed="64"/>
      </top>
      <bottom style="thin">
        <color indexed="64"/>
      </bottom>
      <diagonal/>
    </border>
    <border>
      <left style="medium">
        <color indexed="64"/>
      </left>
      <right style="medium">
        <color indexed="64"/>
      </right>
      <top style="medium">
        <color indexed="64"/>
      </top>
      <bottom/>
      <diagonal/>
    </border>
    <border>
      <left/>
      <right/>
      <top style="medium">
        <color auto="1"/>
      </top>
      <bottom/>
      <diagonal/>
    </border>
    <border>
      <left/>
      <right/>
      <top/>
      <bottom style="medium">
        <color auto="1"/>
      </bottom>
      <diagonal/>
    </border>
    <border>
      <left/>
      <right/>
      <top style="thin">
        <color auto="1"/>
      </top>
      <bottom style="thin">
        <color auto="1"/>
      </bottom>
      <diagonal/>
    </border>
    <border>
      <left style="medium">
        <color indexed="64"/>
      </left>
      <right style="medium">
        <color indexed="64"/>
      </right>
      <top/>
      <bottom style="medium">
        <color indexed="64"/>
      </bottom>
      <diagonal/>
    </border>
    <border>
      <left/>
      <right style="thin">
        <color auto="1"/>
      </right>
      <top style="thin">
        <color auto="1"/>
      </top>
      <bottom style="thin">
        <color auto="1"/>
      </bottom>
      <diagonal/>
    </border>
    <border>
      <left style="medium">
        <color indexed="64"/>
      </left>
      <right/>
      <top/>
      <bottom/>
      <diagonal/>
    </border>
    <border>
      <left style="medium">
        <color indexed="64"/>
      </left>
      <right/>
      <top/>
      <bottom style="medium">
        <color indexed="64"/>
      </bottom>
      <diagonal/>
    </border>
    <border>
      <left style="thin">
        <color indexed="64"/>
      </left>
      <right/>
      <top style="thin">
        <color indexed="64"/>
      </top>
      <bottom style="thin">
        <color indexed="64"/>
      </bottom>
      <diagonal/>
    </border>
    <border>
      <left/>
      <right style="medium">
        <color indexed="64"/>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style="medium">
        <color indexed="64"/>
      </right>
      <top/>
      <bottom/>
      <diagonal/>
    </border>
    <border>
      <left style="thin">
        <color indexed="64"/>
      </left>
      <right style="thin">
        <color indexed="64"/>
      </right>
      <top/>
      <bottom style="thin">
        <color indexed="64"/>
      </bottom>
      <diagonal/>
    </border>
  </borders>
  <cellStyleXfs count="3">
    <xf numFmtId="0" fontId="0" fillId="0" borderId="0"/>
    <xf numFmtId="164" fontId="5" fillId="0" borderId="0" applyFont="0" applyFill="0" applyBorder="0" applyAlignment="0" applyProtection="0"/>
    <xf numFmtId="0" fontId="7" fillId="0" borderId="0"/>
  </cellStyleXfs>
  <cellXfs count="95">
    <xf numFmtId="0" fontId="0" fillId="0" borderId="0" xfId="0"/>
    <xf numFmtId="0" fontId="0" fillId="0" borderId="0" xfId="0" applyFill="1" applyProtection="1"/>
    <xf numFmtId="0" fontId="0" fillId="0" borderId="0" xfId="0" applyProtection="1"/>
    <xf numFmtId="0" fontId="1" fillId="0" borderId="0" xfId="0" applyFont="1" applyFill="1" applyProtection="1"/>
    <xf numFmtId="0" fontId="0" fillId="0" borderId="0" xfId="0" applyAlignment="1" applyProtection="1">
      <alignment horizontal="right"/>
    </xf>
    <xf numFmtId="1" fontId="0" fillId="0" borderId="0" xfId="0" applyNumberFormat="1" applyProtection="1"/>
    <xf numFmtId="0" fontId="3" fillId="0" borderId="0" xfId="0" applyFont="1" applyAlignment="1" applyProtection="1">
      <alignment horizontal="center"/>
    </xf>
    <xf numFmtId="165" fontId="1" fillId="3" borderId="0" xfId="0" applyNumberFormat="1" applyFont="1" applyFill="1" applyProtection="1"/>
    <xf numFmtId="0" fontId="7" fillId="0" borderId="0" xfId="2"/>
    <xf numFmtId="0" fontId="9" fillId="0" borderId="0" xfId="2" applyFont="1" applyAlignment="1">
      <alignment horizontal="left" vertical="top"/>
    </xf>
    <xf numFmtId="167" fontId="9" fillId="0" borderId="0" xfId="2" applyNumberFormat="1" applyFont="1" applyAlignment="1">
      <alignment horizontal="left" vertical="top"/>
    </xf>
    <xf numFmtId="0" fontId="10" fillId="0" borderId="0" xfId="2" applyFont="1" applyAlignment="1">
      <alignment horizontal="left" vertical="top"/>
    </xf>
    <xf numFmtId="167" fontId="10" fillId="0" borderId="0" xfId="2" applyNumberFormat="1" applyFont="1" applyAlignment="1">
      <alignment horizontal="left" vertical="top"/>
    </xf>
    <xf numFmtId="0" fontId="10" fillId="0" borderId="0" xfId="2" applyFont="1" applyAlignment="1">
      <alignment wrapText="1"/>
    </xf>
    <xf numFmtId="0" fontId="11" fillId="0" borderId="0" xfId="2" applyFont="1" applyAlignment="1">
      <alignment wrapText="1"/>
    </xf>
    <xf numFmtId="164" fontId="0" fillId="4" borderId="0" xfId="0" applyNumberFormat="1" applyFill="1" applyProtection="1">
      <protection locked="0"/>
    </xf>
    <xf numFmtId="0" fontId="10" fillId="0" borderId="0" xfId="2" applyFont="1" applyFill="1" applyBorder="1" applyAlignment="1">
      <alignment horizontal="left" vertical="top" wrapText="1"/>
    </xf>
    <xf numFmtId="0" fontId="0" fillId="2" borderId="0" xfId="0" applyFill="1" applyAlignment="1" applyProtection="1">
      <alignment horizontal="center"/>
    </xf>
    <xf numFmtId="0" fontId="1" fillId="2" borderId="0" xfId="0" applyFont="1" applyFill="1" applyAlignment="1" applyProtection="1">
      <alignment horizontal="center"/>
    </xf>
    <xf numFmtId="166" fontId="4" fillId="3" borderId="0" xfId="0" applyNumberFormat="1" applyFont="1" applyFill="1" applyAlignment="1" applyProtection="1">
      <alignment horizontal="center" vertical="center"/>
    </xf>
    <xf numFmtId="1" fontId="4" fillId="0" borderId="0" xfId="0" applyNumberFormat="1" applyFont="1" applyFill="1" applyAlignment="1" applyProtection="1">
      <alignment horizontal="center" vertical="center"/>
    </xf>
    <xf numFmtId="0" fontId="1" fillId="0" borderId="0" xfId="0" applyFont="1" applyFill="1" applyAlignment="1" applyProtection="1">
      <alignment horizontal="right"/>
    </xf>
    <xf numFmtId="0" fontId="16" fillId="0" borderId="0" xfId="0" applyFont="1" applyAlignment="1">
      <alignment vertical="center" wrapText="1"/>
    </xf>
    <xf numFmtId="0" fontId="17" fillId="2" borderId="2" xfId="0" applyFont="1" applyFill="1" applyBorder="1" applyAlignment="1">
      <alignment horizontal="left" wrapText="1"/>
    </xf>
    <xf numFmtId="0" fontId="17" fillId="6" borderId="9" xfId="0" applyFont="1" applyFill="1" applyBorder="1" applyAlignment="1">
      <alignment horizontal="left" vertical="center"/>
    </xf>
    <xf numFmtId="0" fontId="17" fillId="6" borderId="0" xfId="0" applyFont="1" applyFill="1" applyAlignment="1">
      <alignment horizontal="left" vertical="center"/>
    </xf>
    <xf numFmtId="0" fontId="17" fillId="6" borderId="16" xfId="0" applyFont="1" applyFill="1" applyBorder="1" applyAlignment="1">
      <alignment horizontal="left" vertical="center"/>
    </xf>
    <xf numFmtId="0" fontId="15" fillId="6" borderId="9" xfId="0" applyFont="1" applyFill="1" applyBorder="1" applyAlignment="1">
      <alignment horizontal="left" wrapText="1"/>
    </xf>
    <xf numFmtId="0" fontId="15" fillId="6" borderId="0" xfId="0" applyFont="1" applyFill="1" applyAlignment="1">
      <alignment horizontal="left" wrapText="1"/>
    </xf>
    <xf numFmtId="0" fontId="15" fillId="6" borderId="16" xfId="0" applyFont="1" applyFill="1" applyBorder="1" applyAlignment="1">
      <alignment horizontal="left" wrapText="1"/>
    </xf>
    <xf numFmtId="0" fontId="16" fillId="6" borderId="9" xfId="0" applyFont="1" applyFill="1" applyBorder="1" applyAlignment="1">
      <alignment horizontal="left" vertical="center" wrapText="1"/>
    </xf>
    <xf numFmtId="0" fontId="16" fillId="6" borderId="0" xfId="0" applyFont="1" applyFill="1" applyAlignment="1">
      <alignment horizontal="left" vertical="center" wrapText="1"/>
    </xf>
    <xf numFmtId="0" fontId="16" fillId="6" borderId="16" xfId="0" applyFont="1" applyFill="1" applyBorder="1" applyAlignment="1">
      <alignment horizontal="left" vertical="center" wrapText="1"/>
    </xf>
    <xf numFmtId="0" fontId="16" fillId="6" borderId="9" xfId="0" applyFont="1" applyFill="1" applyBorder="1" applyAlignment="1">
      <alignment horizontal="left" vertical="center"/>
    </xf>
    <xf numFmtId="0" fontId="16" fillId="6" borderId="0" xfId="0" applyFont="1" applyFill="1" applyAlignment="1">
      <alignment horizontal="left" vertical="center"/>
    </xf>
    <xf numFmtId="0" fontId="16" fillId="6" borderId="16" xfId="0" applyFont="1" applyFill="1" applyBorder="1" applyAlignment="1">
      <alignment horizontal="left" vertical="center"/>
    </xf>
    <xf numFmtId="0" fontId="16" fillId="6" borderId="10" xfId="0" applyFont="1" applyFill="1" applyBorder="1" applyAlignment="1">
      <alignment horizontal="left" vertical="center" wrapText="1"/>
    </xf>
    <xf numFmtId="0" fontId="16" fillId="6" borderId="5" xfId="0" applyFont="1" applyFill="1" applyBorder="1" applyAlignment="1">
      <alignment horizontal="left" vertical="center" wrapText="1"/>
    </xf>
    <xf numFmtId="0" fontId="16" fillId="6" borderId="12" xfId="0" applyFont="1" applyFill="1" applyBorder="1" applyAlignment="1">
      <alignment horizontal="left" vertical="center" wrapText="1"/>
    </xf>
    <xf numFmtId="0" fontId="18" fillId="6" borderId="2" xfId="0" applyFont="1" applyFill="1" applyBorder="1" applyAlignment="1">
      <alignment horizontal="left"/>
    </xf>
    <xf numFmtId="0" fontId="9" fillId="0" borderId="0" xfId="2" applyFont="1" applyBorder="1" applyAlignment="1">
      <alignment horizontal="left" vertical="top"/>
    </xf>
    <xf numFmtId="169" fontId="12" fillId="0" borderId="0" xfId="2" applyNumberFormat="1" applyFont="1" applyFill="1" applyBorder="1" applyAlignment="1">
      <alignment vertical="top"/>
    </xf>
    <xf numFmtId="0" fontId="7" fillId="0" borderId="0" xfId="2" applyBorder="1"/>
    <xf numFmtId="0" fontId="10" fillId="0" borderId="0" xfId="2" applyFont="1" applyFill="1" applyBorder="1" applyAlignment="1">
      <alignment vertical="top" wrapText="1"/>
    </xf>
    <xf numFmtId="0" fontId="0" fillId="0" borderId="0" xfId="0" applyFill="1" applyAlignment="1">
      <alignment horizontal="center"/>
    </xf>
    <xf numFmtId="0" fontId="8" fillId="0" borderId="1" xfId="2" applyFont="1" applyFill="1" applyBorder="1" applyAlignment="1">
      <alignment horizontal="left" vertical="center" wrapText="1"/>
    </xf>
    <xf numFmtId="0" fontId="8" fillId="0" borderId="0" xfId="2" applyFont="1" applyFill="1" applyAlignment="1">
      <alignment horizontal="left" vertical="center" wrapText="1"/>
    </xf>
    <xf numFmtId="0" fontId="9" fillId="0" borderId="0" xfId="2" applyFont="1" applyFill="1" applyAlignment="1">
      <alignment horizontal="left" vertical="top"/>
    </xf>
    <xf numFmtId="167" fontId="9" fillId="0" borderId="0" xfId="2" applyNumberFormat="1" applyFont="1" applyFill="1" applyAlignment="1">
      <alignment horizontal="left" vertical="top"/>
    </xf>
    <xf numFmtId="0" fontId="6" fillId="0" borderId="0" xfId="0" applyFont="1" applyFill="1" applyAlignment="1">
      <alignment vertical="top"/>
    </xf>
    <xf numFmtId="0" fontId="14" fillId="7" borderId="13" xfId="0" applyFont="1" applyFill="1" applyBorder="1" applyAlignment="1">
      <alignment horizontal="left" vertical="center" wrapText="1"/>
    </xf>
    <xf numFmtId="0" fontId="14" fillId="7" borderId="14" xfId="0" applyFont="1" applyFill="1" applyBorder="1" applyAlignment="1">
      <alignment horizontal="left" vertical="center" wrapText="1"/>
    </xf>
    <xf numFmtId="0" fontId="14" fillId="7" borderId="15" xfId="0" applyFont="1" applyFill="1" applyBorder="1" applyAlignment="1">
      <alignment horizontal="left" vertical="center" wrapText="1"/>
    </xf>
    <xf numFmtId="0" fontId="0" fillId="0" borderId="0" xfId="0" applyAlignment="1" applyProtection="1">
      <alignment vertical="top" wrapText="1"/>
    </xf>
    <xf numFmtId="0" fontId="1" fillId="2" borderId="0" xfId="0" applyFont="1" applyFill="1" applyAlignment="1" applyProtection="1">
      <alignment horizontal="left"/>
    </xf>
    <xf numFmtId="0" fontId="13" fillId="6" borderId="3" xfId="2" applyFont="1" applyFill="1" applyBorder="1" applyAlignment="1">
      <alignment horizontal="left" vertical="center" wrapText="1"/>
    </xf>
    <xf numFmtId="0" fontId="17" fillId="0" borderId="2" xfId="2" applyFont="1" applyBorder="1" applyAlignment="1">
      <alignment horizontal="left" vertical="top"/>
    </xf>
    <xf numFmtId="167" fontId="17" fillId="0" borderId="2" xfId="2" applyNumberFormat="1" applyFont="1" applyBorder="1" applyAlignment="1">
      <alignment horizontal="left" vertical="top"/>
    </xf>
    <xf numFmtId="0" fontId="5" fillId="0" borderId="0" xfId="0" applyFont="1"/>
    <xf numFmtId="0" fontId="17" fillId="0" borderId="0" xfId="2" applyFont="1" applyFill="1" applyBorder="1" applyAlignment="1">
      <alignment wrapText="1"/>
    </xf>
    <xf numFmtId="0" fontId="19" fillId="0" borderId="0" xfId="2" applyFont="1" applyAlignment="1">
      <alignment horizontal="left" vertical="top"/>
    </xf>
    <xf numFmtId="0" fontId="19" fillId="0" borderId="4" xfId="2" applyFont="1" applyBorder="1" applyAlignment="1">
      <alignment horizontal="left" vertical="top"/>
    </xf>
    <xf numFmtId="167" fontId="19" fillId="0" borderId="0" xfId="2" applyNumberFormat="1" applyFont="1" applyBorder="1" applyAlignment="1">
      <alignment horizontal="left" vertical="top"/>
    </xf>
    <xf numFmtId="0" fontId="20" fillId="0" borderId="2" xfId="2" applyFont="1" applyFill="1" applyBorder="1" applyAlignment="1">
      <alignment horizontal="left" vertical="top" wrapText="1"/>
    </xf>
    <xf numFmtId="0" fontId="20" fillId="0" borderId="0" xfId="2" applyFont="1" applyFill="1" applyBorder="1" applyAlignment="1">
      <alignment vertical="top" wrapText="1"/>
    </xf>
    <xf numFmtId="0" fontId="17" fillId="0" borderId="2" xfId="2" applyFont="1" applyFill="1" applyBorder="1" applyAlignment="1">
      <alignment horizontal="left" vertical="top" wrapText="1"/>
    </xf>
    <xf numFmtId="0" fontId="20" fillId="0" borderId="0" xfId="2" applyFont="1" applyFill="1" applyBorder="1" applyAlignment="1">
      <alignment horizontal="left" vertical="top" wrapText="1"/>
    </xf>
    <xf numFmtId="169" fontId="21" fillId="0" borderId="0" xfId="2" applyNumberFormat="1" applyFont="1" applyFill="1" applyBorder="1" applyAlignment="1">
      <alignment vertical="top"/>
    </xf>
    <xf numFmtId="0" fontId="21" fillId="0" borderId="0" xfId="2" applyFont="1" applyAlignment="1">
      <alignment horizontal="left" vertical="top" wrapText="1"/>
    </xf>
    <xf numFmtId="0" fontId="21" fillId="0" borderId="0" xfId="2" applyFont="1" applyBorder="1" applyAlignment="1">
      <alignment horizontal="left" vertical="top" wrapText="1"/>
    </xf>
    <xf numFmtId="0" fontId="22" fillId="0" borderId="0" xfId="2" applyFont="1"/>
    <xf numFmtId="0" fontId="13" fillId="0" borderId="10" xfId="2" applyFont="1" applyBorder="1" applyAlignment="1">
      <alignment horizontal="left" vertical="top" wrapText="1"/>
    </xf>
    <xf numFmtId="0" fontId="13" fillId="0" borderId="5" xfId="2" applyFont="1" applyBorder="1" applyAlignment="1">
      <alignment horizontal="left" vertical="top" wrapText="1"/>
    </xf>
    <xf numFmtId="0" fontId="13" fillId="0" borderId="12" xfId="2" applyFont="1" applyBorder="1" applyAlignment="1">
      <alignment horizontal="left" vertical="top" wrapText="1"/>
    </xf>
    <xf numFmtId="0" fontId="22" fillId="0" borderId="0" xfId="2" applyFont="1" applyBorder="1"/>
    <xf numFmtId="0" fontId="13" fillId="6" borderId="3" xfId="2" applyFont="1" applyFill="1" applyBorder="1" applyAlignment="1">
      <alignment vertical="center" wrapText="1"/>
    </xf>
    <xf numFmtId="169" fontId="10" fillId="0" borderId="0" xfId="2" applyNumberFormat="1" applyFont="1" applyBorder="1" applyAlignment="1">
      <alignment horizontal="left" vertical="top"/>
    </xf>
    <xf numFmtId="0" fontId="17" fillId="0" borderId="2" xfId="2" applyFont="1" applyBorder="1" applyAlignment="1">
      <alignment vertical="center" wrapText="1"/>
    </xf>
    <xf numFmtId="0" fontId="16" fillId="6" borderId="0" xfId="0" applyFont="1" applyFill="1" applyBorder="1" applyAlignment="1">
      <alignment horizontal="left" vertical="center" wrapText="1"/>
    </xf>
    <xf numFmtId="175" fontId="21" fillId="0" borderId="7" xfId="2" applyNumberFormat="1" applyFont="1" applyFill="1" applyBorder="1" applyAlignment="1">
      <alignment horizontal="left" vertical="top"/>
    </xf>
    <xf numFmtId="0" fontId="20" fillId="5" borderId="2" xfId="2" applyFont="1" applyFill="1" applyBorder="1" applyAlignment="1" applyProtection="1">
      <alignment horizontal="left" vertical="top" wrapText="1"/>
      <protection locked="0"/>
    </xf>
    <xf numFmtId="175" fontId="23" fillId="5" borderId="2" xfId="2" applyNumberFormat="1" applyFont="1" applyFill="1" applyBorder="1" applyAlignment="1" applyProtection="1">
      <alignment horizontal="center" vertical="top"/>
      <protection locked="0"/>
    </xf>
    <xf numFmtId="0" fontId="10" fillId="5" borderId="2" xfId="1" applyNumberFormat="1" applyFont="1" applyFill="1" applyBorder="1" applyAlignment="1" applyProtection="1">
      <alignment horizontal="left" vertical="top"/>
      <protection locked="0"/>
    </xf>
    <xf numFmtId="0" fontId="10" fillId="8" borderId="2" xfId="2" applyNumberFormat="1" applyFont="1" applyFill="1" applyBorder="1" applyAlignment="1" applyProtection="1">
      <alignment horizontal="left" vertical="top"/>
      <protection locked="0"/>
    </xf>
    <xf numFmtId="175" fontId="10" fillId="5" borderId="2" xfId="2" applyNumberFormat="1" applyFont="1" applyFill="1" applyBorder="1" applyAlignment="1" applyProtection="1">
      <alignment horizontal="left" vertical="top"/>
      <protection locked="0"/>
    </xf>
    <xf numFmtId="0" fontId="10" fillId="5" borderId="2" xfId="2" applyNumberFormat="1" applyFont="1" applyFill="1" applyBorder="1" applyAlignment="1" applyProtection="1">
      <alignment horizontal="left" vertical="top"/>
      <protection locked="0"/>
    </xf>
    <xf numFmtId="0" fontId="10" fillId="0" borderId="2" xfId="2" applyFont="1" applyBorder="1" applyAlignment="1" applyProtection="1">
      <alignment horizontal="left" vertical="top" wrapText="1"/>
      <protection locked="0"/>
    </xf>
    <xf numFmtId="0" fontId="10" fillId="0" borderId="2" xfId="2" applyFont="1" applyBorder="1" applyAlignment="1" applyProtection="1">
      <alignment horizontal="left" vertical="top"/>
      <protection locked="0"/>
    </xf>
    <xf numFmtId="167" fontId="10" fillId="0" borderId="2" xfId="2" applyNumberFormat="1" applyFont="1" applyBorder="1" applyAlignment="1" applyProtection="1">
      <alignment horizontal="left" vertical="top"/>
      <protection locked="0"/>
    </xf>
    <xf numFmtId="175" fontId="20" fillId="8" borderId="2" xfId="2" applyNumberFormat="1" applyFont="1" applyFill="1" applyBorder="1" applyAlignment="1" applyProtection="1">
      <alignment vertical="top"/>
      <protection locked="0"/>
    </xf>
    <xf numFmtId="0" fontId="21" fillId="8" borderId="17" xfId="2" applyNumberFormat="1" applyFont="1" applyFill="1" applyBorder="1" applyAlignment="1" applyProtection="1">
      <alignment vertical="top"/>
      <protection locked="0"/>
    </xf>
    <xf numFmtId="0" fontId="0" fillId="5" borderId="2" xfId="0" applyFill="1" applyBorder="1" applyAlignment="1" applyProtection="1">
      <alignment horizontal="center"/>
      <protection locked="0"/>
    </xf>
    <xf numFmtId="0" fontId="0" fillId="5" borderId="11" xfId="0" applyFill="1" applyBorder="1" applyAlignment="1" applyProtection="1">
      <alignment horizontal="center"/>
      <protection locked="0"/>
    </xf>
    <xf numFmtId="0" fontId="0" fillId="5" borderId="6" xfId="0" applyFill="1" applyBorder="1" applyAlignment="1" applyProtection="1">
      <alignment horizontal="center"/>
      <protection locked="0"/>
    </xf>
    <xf numFmtId="0" fontId="0" fillId="5" borderId="8" xfId="0" applyFill="1" applyBorder="1" applyAlignment="1" applyProtection="1">
      <alignment horizontal="center"/>
      <protection locked="0"/>
    </xf>
  </cellXfs>
  <cellStyles count="3">
    <cellStyle name="Normal 4" xfId="2" xr:uid="{35952803-9AFB-4D26-9427-D0B932B1FA3D}"/>
    <cellStyle name="Standaard" xfId="0" builtinId="0"/>
    <cellStyle name="Valuta" xfId="1" builtinId="4"/>
  </cellStyles>
  <dxfs count="2">
    <dxf>
      <fill>
        <patternFill>
          <bgColor rgb="FF00FF00"/>
        </patternFill>
      </fill>
    </dxf>
    <dxf>
      <fill>
        <patternFill>
          <bgColor rgb="FF00FF00"/>
        </patternFill>
      </fill>
    </dxf>
  </dxfs>
  <tableStyles count="0" defaultTableStyle="TableStyleMedium2" defaultPivotStyle="PivotStyleLight16"/>
  <colors>
    <mruColors>
      <color rgb="FFFFFF99"/>
      <color rgb="FF00FF00"/>
      <color rgb="FFFF0000"/>
      <color rgb="FF09AF0D"/>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charts/_rels/chart1.xml.rels><?xml version="1.0" encoding="UTF-8" standalone="yes"?>
<Relationships xmlns="http://schemas.openxmlformats.org/package/2006/relationships"><Relationship Id="rId1" Type="http://schemas.openxmlformats.org/officeDocument/2006/relationships/chartUserShapes" Target="../drawings/drawing2.xml"/></Relationships>
</file>

<file path=xl/charts/_rels/chart2.xml.rels><?xml version="1.0" encoding="UTF-8" standalone="yes"?>
<Relationships xmlns="http://schemas.openxmlformats.org/package/2006/relationships"><Relationship Id="rId1" Type="http://schemas.openxmlformats.org/officeDocument/2006/relationships/chartUserShapes" Target="../drawings/drawing4.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nl-NL"/>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nl-NL"/>
              <a:t>Gunningscriterium P1</a:t>
            </a:r>
            <a:r>
              <a:rPr lang="nl-NL" baseline="0"/>
              <a:t> </a:t>
            </a:r>
            <a:endParaRPr lang="nl-NL"/>
          </a:p>
        </c:rich>
      </c:tx>
      <c:overlay val="0"/>
    </c:title>
    <c:autoTitleDeleted val="0"/>
    <c:plotArea>
      <c:layout>
        <c:manualLayout>
          <c:layoutTarget val="inner"/>
          <c:xMode val="edge"/>
          <c:yMode val="edge"/>
          <c:x val="3.527948463662179E-2"/>
          <c:y val="9.9516014854989593E-2"/>
          <c:w val="0.92917455442029184"/>
          <c:h val="0.75592881802637779"/>
        </c:manualLayout>
      </c:layout>
      <c:scatterChart>
        <c:scatterStyle val="lineMarker"/>
        <c:varyColors val="0"/>
        <c:ser>
          <c:idx val="0"/>
          <c:order val="0"/>
          <c:marker>
            <c:symbol val="diamond"/>
            <c:size val="5"/>
          </c:marker>
          <c:dLbls>
            <c:dLbl>
              <c:idx val="0"/>
              <c:delete val="1"/>
              <c:extLst>
                <c:ext xmlns:c15="http://schemas.microsoft.com/office/drawing/2012/chart" uri="{CE6537A1-D6FC-4f65-9D91-7224C49458BB}"/>
                <c:ext xmlns:c16="http://schemas.microsoft.com/office/drawing/2014/chart" uri="{C3380CC4-5D6E-409C-BE32-E72D297353CC}">
                  <c16:uniqueId val="{00000000-9841-4512-AB8D-EECCD7782BCD}"/>
                </c:ext>
              </c:extLst>
            </c:dLbl>
            <c:spPr>
              <a:noFill/>
              <a:ln>
                <a:noFill/>
              </a:ln>
              <a:effectLst/>
            </c:spPr>
            <c:dLblPos val="t"/>
            <c:showLegendKey val="0"/>
            <c:showVal val="1"/>
            <c:showCatName val="1"/>
            <c:showSerName val="0"/>
            <c:showPercent val="0"/>
            <c:showBubbleSize val="0"/>
            <c:separator>; </c:separator>
            <c:showLeaderLines val="0"/>
            <c:extLst>
              <c:ext xmlns:c15="http://schemas.microsoft.com/office/drawing/2012/chart" uri="{CE6537A1-D6FC-4f65-9D91-7224C49458BB}">
                <c15:showLeaderLines val="0"/>
              </c:ext>
            </c:extLst>
          </c:dLbls>
          <c:xVal>
            <c:numRef>
              <c:f>'3. Formule P1'!$I$6:$J$6</c:f>
              <c:numCache>
                <c:formatCode>General</c:formatCode>
                <c:ptCount val="2"/>
                <c:pt idx="0">
                  <c:v>0</c:v>
                </c:pt>
                <c:pt idx="1">
                  <c:v>6000</c:v>
                </c:pt>
              </c:numCache>
            </c:numRef>
          </c:xVal>
          <c:yVal>
            <c:numRef>
              <c:f>'3. Formule P1'!$I$7:$J$7</c:f>
              <c:numCache>
                <c:formatCode>General</c:formatCode>
                <c:ptCount val="2"/>
                <c:pt idx="0">
                  <c:v>240</c:v>
                </c:pt>
                <c:pt idx="1">
                  <c:v>240</c:v>
                </c:pt>
              </c:numCache>
            </c:numRef>
          </c:yVal>
          <c:smooth val="0"/>
          <c:extLst>
            <c:ext xmlns:c16="http://schemas.microsoft.com/office/drawing/2014/chart" uri="{C3380CC4-5D6E-409C-BE32-E72D297353CC}">
              <c16:uniqueId val="{00000001-9841-4512-AB8D-EECCD7782BCD}"/>
            </c:ext>
          </c:extLst>
        </c:ser>
        <c:ser>
          <c:idx val="1"/>
          <c:order val="1"/>
          <c:tx>
            <c:v>twee</c:v>
          </c:tx>
          <c:marker>
            <c:symbol val="diamond"/>
            <c:size val="5"/>
          </c:marker>
          <c:dLbls>
            <c:dLbl>
              <c:idx val="1"/>
              <c:delete val="1"/>
              <c:extLst>
                <c:ext xmlns:c15="http://schemas.microsoft.com/office/drawing/2012/chart" uri="{CE6537A1-D6FC-4f65-9D91-7224C49458BB}"/>
                <c:ext xmlns:c16="http://schemas.microsoft.com/office/drawing/2014/chart" uri="{C3380CC4-5D6E-409C-BE32-E72D297353CC}">
                  <c16:uniqueId val="{00000002-9841-4512-AB8D-EECCD7782BCD}"/>
                </c:ext>
              </c:extLst>
            </c:dLbl>
            <c:spPr>
              <a:noFill/>
              <a:ln>
                <a:noFill/>
              </a:ln>
              <a:effectLst/>
            </c:spPr>
            <c:dLblPos val="t"/>
            <c:showLegendKey val="0"/>
            <c:showVal val="1"/>
            <c:showCatName val="1"/>
            <c:showSerName val="0"/>
            <c:showPercent val="0"/>
            <c:showBubbleSize val="0"/>
            <c:separator>; </c:separator>
            <c:showLeaderLines val="0"/>
            <c:extLst>
              <c:ext xmlns:c15="http://schemas.microsoft.com/office/drawing/2012/chart" uri="{CE6537A1-D6FC-4f65-9D91-7224C49458BB}">
                <c15:showLeaderLines val="0"/>
              </c:ext>
            </c:extLst>
          </c:dLbls>
          <c:xVal>
            <c:numRef>
              <c:f>'3. Formule P1'!$J$6:$K$6</c:f>
              <c:numCache>
                <c:formatCode>General</c:formatCode>
                <c:ptCount val="2"/>
                <c:pt idx="0">
                  <c:v>6000</c:v>
                </c:pt>
                <c:pt idx="1">
                  <c:v>9000</c:v>
                </c:pt>
              </c:numCache>
            </c:numRef>
          </c:xVal>
          <c:yVal>
            <c:numRef>
              <c:f>'3. Formule P1'!$J$7:$K$7</c:f>
              <c:numCache>
                <c:formatCode>General</c:formatCode>
                <c:ptCount val="2"/>
                <c:pt idx="0">
                  <c:v>240</c:v>
                </c:pt>
                <c:pt idx="1">
                  <c:v>0</c:v>
                </c:pt>
              </c:numCache>
            </c:numRef>
          </c:yVal>
          <c:smooth val="0"/>
          <c:extLst>
            <c:ext xmlns:c16="http://schemas.microsoft.com/office/drawing/2014/chart" uri="{C3380CC4-5D6E-409C-BE32-E72D297353CC}">
              <c16:uniqueId val="{00000003-9841-4512-AB8D-EECCD7782BCD}"/>
            </c:ext>
          </c:extLst>
        </c:ser>
        <c:ser>
          <c:idx val="2"/>
          <c:order val="2"/>
          <c:tx>
            <c:v>drie</c:v>
          </c:tx>
          <c:marker>
            <c:symbol val="square"/>
            <c:size val="10"/>
            <c:spPr>
              <a:solidFill>
                <a:srgbClr val="00FF00"/>
              </a:solidFill>
            </c:spPr>
          </c:marker>
          <c:dPt>
            <c:idx val="0"/>
            <c:marker>
              <c:spPr>
                <a:solidFill>
                  <a:srgbClr val="00FF00"/>
                </a:solidFill>
                <a:ln>
                  <a:solidFill>
                    <a:schemeClr val="accent2">
                      <a:lumMod val="40000"/>
                      <a:lumOff val="60000"/>
                    </a:schemeClr>
                  </a:solidFill>
                </a:ln>
              </c:spPr>
            </c:marker>
            <c:bubble3D val="0"/>
            <c:extLst>
              <c:ext xmlns:c16="http://schemas.microsoft.com/office/drawing/2014/chart" uri="{C3380CC4-5D6E-409C-BE32-E72D297353CC}">
                <c16:uniqueId val="{00000004-9841-4512-AB8D-EECCD7782BCD}"/>
              </c:ext>
            </c:extLst>
          </c:dPt>
          <c:dLbls>
            <c:dLbl>
              <c:idx val="0"/>
              <c:layout>
                <c:manualLayout>
                  <c:x val="-6.3377048800797933E-2"/>
                  <c:y val="8.7511972474762348E-2"/>
                </c:manualLayout>
              </c:layout>
              <c:dLblPos val="r"/>
              <c:showLegendKey val="0"/>
              <c:showVal val="1"/>
              <c:showCatName val="1"/>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4-9841-4512-AB8D-EECCD7782BCD}"/>
                </c:ext>
              </c:extLst>
            </c:dLbl>
            <c:spPr>
              <a:noFill/>
            </c:spPr>
            <c:txPr>
              <a:bodyPr/>
              <a:lstStyle/>
              <a:p>
                <a:pPr>
                  <a:defRPr b="1">
                    <a:solidFill>
                      <a:srgbClr val="00B050"/>
                    </a:solidFill>
                  </a:defRPr>
                </a:pPr>
                <a:endParaRPr lang="nl-NL"/>
              </a:p>
            </c:txPr>
            <c:dLblPos val="b"/>
            <c:showLegendKey val="0"/>
            <c:showVal val="1"/>
            <c:showCatName val="1"/>
            <c:showSerName val="0"/>
            <c:showPercent val="0"/>
            <c:showBubbleSize val="0"/>
            <c:separator>; </c:separator>
            <c:showLeaderLines val="0"/>
            <c:extLst>
              <c:ext xmlns:c15="http://schemas.microsoft.com/office/drawing/2012/chart" uri="{CE6537A1-D6FC-4f65-9D91-7224C49458BB}">
                <c15:showLeaderLines val="0"/>
              </c:ext>
            </c:extLst>
          </c:dLbls>
          <c:xVal>
            <c:numRef>
              <c:f>'3. Formule P1'!$M$6</c:f>
              <c:numCache>
                <c:formatCode>General</c:formatCode>
                <c:ptCount val="1"/>
                <c:pt idx="0">
                  <c:v>0</c:v>
                </c:pt>
              </c:numCache>
            </c:numRef>
          </c:xVal>
          <c:yVal>
            <c:numRef>
              <c:f>'3. Formule P1'!$M$7</c:f>
              <c:numCache>
                <c:formatCode>0</c:formatCode>
                <c:ptCount val="1"/>
                <c:pt idx="0">
                  <c:v>240</c:v>
                </c:pt>
              </c:numCache>
            </c:numRef>
          </c:yVal>
          <c:smooth val="0"/>
          <c:extLst>
            <c:ext xmlns:c16="http://schemas.microsoft.com/office/drawing/2014/chart" uri="{C3380CC4-5D6E-409C-BE32-E72D297353CC}">
              <c16:uniqueId val="{00000005-9841-4512-AB8D-EECCD7782BCD}"/>
            </c:ext>
          </c:extLst>
        </c:ser>
        <c:ser>
          <c:idx val="3"/>
          <c:order val="3"/>
          <c:tx>
            <c:v>vier</c:v>
          </c:tx>
          <c:spPr>
            <a:ln w="6350">
              <a:solidFill>
                <a:schemeClr val="tx1"/>
              </a:solidFill>
              <a:prstDash val="sysDot"/>
            </a:ln>
          </c:spPr>
          <c:marker>
            <c:symbol val="x"/>
            <c:size val="3"/>
            <c:spPr>
              <a:solidFill>
                <a:schemeClr val="bg1"/>
              </a:solidFill>
            </c:spPr>
          </c:marker>
          <c:dLbls>
            <c:delete val="1"/>
          </c:dLbls>
          <c:xVal>
            <c:numRef>
              <c:f>'3. Formule P1'!$L$9:$M$9</c:f>
              <c:numCache>
                <c:formatCode>General</c:formatCode>
                <c:ptCount val="2"/>
                <c:pt idx="0">
                  <c:v>0</c:v>
                </c:pt>
                <c:pt idx="1">
                  <c:v>6000</c:v>
                </c:pt>
              </c:numCache>
            </c:numRef>
          </c:xVal>
          <c:yVal>
            <c:numRef>
              <c:f>'3. Formule P1'!$L$10:$M$10</c:f>
              <c:numCache>
                <c:formatCode>General</c:formatCode>
                <c:ptCount val="2"/>
                <c:pt idx="0">
                  <c:v>240</c:v>
                </c:pt>
                <c:pt idx="1">
                  <c:v>240</c:v>
                </c:pt>
              </c:numCache>
            </c:numRef>
          </c:yVal>
          <c:smooth val="0"/>
          <c:extLst>
            <c:ext xmlns:c16="http://schemas.microsoft.com/office/drawing/2014/chart" uri="{C3380CC4-5D6E-409C-BE32-E72D297353CC}">
              <c16:uniqueId val="{00000006-9841-4512-AB8D-EECCD7782BCD}"/>
            </c:ext>
          </c:extLst>
        </c:ser>
        <c:ser>
          <c:idx val="4"/>
          <c:order val="4"/>
          <c:tx>
            <c:v>vijf</c:v>
          </c:tx>
          <c:spPr>
            <a:ln w="6350">
              <a:solidFill>
                <a:schemeClr val="tx1"/>
              </a:solidFill>
              <a:prstDash val="sysDot"/>
            </a:ln>
          </c:spPr>
          <c:marker>
            <c:symbol val="x"/>
            <c:size val="3"/>
            <c:spPr>
              <a:solidFill>
                <a:schemeClr val="bg1"/>
              </a:solidFill>
            </c:spPr>
          </c:marker>
          <c:dLbls>
            <c:delete val="1"/>
          </c:dLbls>
          <c:xVal>
            <c:numRef>
              <c:f>'3. Formule P1'!$M$9:$N$9</c:f>
              <c:numCache>
                <c:formatCode>General</c:formatCode>
                <c:ptCount val="2"/>
                <c:pt idx="0">
                  <c:v>6000</c:v>
                </c:pt>
                <c:pt idx="1">
                  <c:v>6000</c:v>
                </c:pt>
              </c:numCache>
            </c:numRef>
          </c:xVal>
          <c:yVal>
            <c:numRef>
              <c:f>'3. Formule P1'!$M$10:$N$10</c:f>
              <c:numCache>
                <c:formatCode>General</c:formatCode>
                <c:ptCount val="2"/>
                <c:pt idx="0">
                  <c:v>240</c:v>
                </c:pt>
                <c:pt idx="1">
                  <c:v>0</c:v>
                </c:pt>
              </c:numCache>
            </c:numRef>
          </c:yVal>
          <c:smooth val="0"/>
          <c:extLst>
            <c:ext xmlns:c16="http://schemas.microsoft.com/office/drawing/2014/chart" uri="{C3380CC4-5D6E-409C-BE32-E72D297353CC}">
              <c16:uniqueId val="{00000007-9841-4512-AB8D-EECCD7782BCD}"/>
            </c:ext>
          </c:extLst>
        </c:ser>
        <c:dLbls>
          <c:showLegendKey val="0"/>
          <c:showVal val="1"/>
          <c:showCatName val="1"/>
          <c:showSerName val="0"/>
          <c:showPercent val="0"/>
          <c:showBubbleSize val="0"/>
        </c:dLbls>
        <c:axId val="131378560"/>
        <c:axId val="131397120"/>
      </c:scatterChart>
      <c:valAx>
        <c:axId val="131378560"/>
        <c:scaling>
          <c:orientation val="minMax"/>
        </c:scaling>
        <c:delete val="0"/>
        <c:axPos val="b"/>
        <c:numFmt formatCode="General" sourceLinked="0"/>
        <c:majorTickMark val="none"/>
        <c:minorTickMark val="none"/>
        <c:tickLblPos val="nextTo"/>
        <c:crossAx val="131397120"/>
        <c:crossesAt val="0"/>
        <c:crossBetween val="midCat"/>
      </c:valAx>
      <c:valAx>
        <c:axId val="131397120"/>
        <c:scaling>
          <c:orientation val="minMax"/>
          <c:min val="0"/>
        </c:scaling>
        <c:delete val="0"/>
        <c:axPos val="l"/>
        <c:numFmt formatCode="General" sourceLinked="1"/>
        <c:majorTickMark val="out"/>
        <c:minorTickMark val="none"/>
        <c:tickLblPos val="nextTo"/>
        <c:crossAx val="131378560"/>
        <c:crossesAt val="0"/>
        <c:crossBetween val="midCat"/>
      </c:valAx>
      <c:spPr>
        <a:ln w="3175">
          <a:solidFill>
            <a:schemeClr val="tx1"/>
          </a:solidFill>
          <a:prstDash val="sysDot"/>
        </a:ln>
      </c:spPr>
    </c:plotArea>
    <c:plotVisOnly val="1"/>
    <c:dispBlanksAs val="gap"/>
    <c:showDLblsOverMax val="0"/>
  </c:chart>
  <c:printSettings>
    <c:headerFooter/>
    <c:pageMargins b="0.75000000000000011" l="0.70000000000000007" r="0.70000000000000007" t="0.75000000000000011" header="0.30000000000000004" footer="0.30000000000000004"/>
    <c:pageSetup/>
  </c:printSettings>
  <c:userShapes r:id="rId1"/>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nl-NL"/>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nl-NL"/>
              <a:t>Gunningscriterium P2</a:t>
            </a:r>
          </a:p>
        </c:rich>
      </c:tx>
      <c:overlay val="0"/>
    </c:title>
    <c:autoTitleDeleted val="0"/>
    <c:plotArea>
      <c:layout>
        <c:manualLayout>
          <c:layoutTarget val="inner"/>
          <c:xMode val="edge"/>
          <c:yMode val="edge"/>
          <c:x val="3.527948463662179E-2"/>
          <c:y val="9.9516014854989593E-2"/>
          <c:w val="0.92917455442029184"/>
          <c:h val="0.75592881802637779"/>
        </c:manualLayout>
      </c:layout>
      <c:scatterChart>
        <c:scatterStyle val="lineMarker"/>
        <c:varyColors val="0"/>
        <c:ser>
          <c:idx val="0"/>
          <c:order val="0"/>
          <c:marker>
            <c:symbol val="diamond"/>
            <c:size val="5"/>
          </c:marker>
          <c:dLbls>
            <c:dLbl>
              <c:idx val="0"/>
              <c:delete val="1"/>
              <c:extLst>
                <c:ext xmlns:c15="http://schemas.microsoft.com/office/drawing/2012/chart" uri="{CE6537A1-D6FC-4f65-9D91-7224C49458BB}"/>
                <c:ext xmlns:c16="http://schemas.microsoft.com/office/drawing/2014/chart" uri="{C3380CC4-5D6E-409C-BE32-E72D297353CC}">
                  <c16:uniqueId val="{00000000-C7DB-4332-BDAA-7AA8C706CFFC}"/>
                </c:ext>
              </c:extLst>
            </c:dLbl>
            <c:spPr>
              <a:noFill/>
              <a:ln>
                <a:noFill/>
              </a:ln>
              <a:effectLst/>
            </c:spPr>
            <c:dLblPos val="t"/>
            <c:showLegendKey val="0"/>
            <c:showVal val="1"/>
            <c:showCatName val="1"/>
            <c:showSerName val="0"/>
            <c:showPercent val="0"/>
            <c:showBubbleSize val="0"/>
            <c:separator>; </c:separator>
            <c:showLeaderLines val="0"/>
            <c:extLst>
              <c:ext xmlns:c15="http://schemas.microsoft.com/office/drawing/2012/chart" uri="{CE6537A1-D6FC-4f65-9D91-7224C49458BB}">
                <c15:showLeaderLines val="0"/>
              </c:ext>
            </c:extLst>
          </c:dLbls>
          <c:xVal>
            <c:numRef>
              <c:f>'4. Formule P2'!$I$7:$J$7</c:f>
              <c:numCache>
                <c:formatCode>General</c:formatCode>
                <c:ptCount val="2"/>
                <c:pt idx="0">
                  <c:v>0</c:v>
                </c:pt>
                <c:pt idx="1">
                  <c:v>440000</c:v>
                </c:pt>
              </c:numCache>
            </c:numRef>
          </c:xVal>
          <c:yVal>
            <c:numRef>
              <c:f>'4. Formule P2'!$I$8:$J$8</c:f>
              <c:numCache>
                <c:formatCode>General</c:formatCode>
                <c:ptCount val="2"/>
                <c:pt idx="0">
                  <c:v>60</c:v>
                </c:pt>
                <c:pt idx="1">
                  <c:v>60</c:v>
                </c:pt>
              </c:numCache>
            </c:numRef>
          </c:yVal>
          <c:smooth val="0"/>
          <c:extLst>
            <c:ext xmlns:c16="http://schemas.microsoft.com/office/drawing/2014/chart" uri="{C3380CC4-5D6E-409C-BE32-E72D297353CC}">
              <c16:uniqueId val="{00000001-C7DB-4332-BDAA-7AA8C706CFFC}"/>
            </c:ext>
          </c:extLst>
        </c:ser>
        <c:ser>
          <c:idx val="1"/>
          <c:order val="1"/>
          <c:tx>
            <c:v>twee</c:v>
          </c:tx>
          <c:marker>
            <c:symbol val="diamond"/>
            <c:size val="5"/>
          </c:marker>
          <c:dLbls>
            <c:dLbl>
              <c:idx val="1"/>
              <c:delete val="1"/>
              <c:extLst>
                <c:ext xmlns:c15="http://schemas.microsoft.com/office/drawing/2012/chart" uri="{CE6537A1-D6FC-4f65-9D91-7224C49458BB}"/>
                <c:ext xmlns:c16="http://schemas.microsoft.com/office/drawing/2014/chart" uri="{C3380CC4-5D6E-409C-BE32-E72D297353CC}">
                  <c16:uniqueId val="{00000002-C7DB-4332-BDAA-7AA8C706CFFC}"/>
                </c:ext>
              </c:extLst>
            </c:dLbl>
            <c:spPr>
              <a:noFill/>
              <a:ln>
                <a:noFill/>
              </a:ln>
              <a:effectLst/>
            </c:spPr>
            <c:dLblPos val="t"/>
            <c:showLegendKey val="0"/>
            <c:showVal val="1"/>
            <c:showCatName val="1"/>
            <c:showSerName val="0"/>
            <c:showPercent val="0"/>
            <c:showBubbleSize val="0"/>
            <c:separator>; </c:separator>
            <c:showLeaderLines val="0"/>
            <c:extLst>
              <c:ext xmlns:c15="http://schemas.microsoft.com/office/drawing/2012/chart" uri="{CE6537A1-D6FC-4f65-9D91-7224C49458BB}">
                <c15:showLeaderLines val="0"/>
              </c:ext>
            </c:extLst>
          </c:dLbls>
          <c:xVal>
            <c:numRef>
              <c:f>'4. Formule P2'!$J$7:$K$7</c:f>
              <c:numCache>
                <c:formatCode>General</c:formatCode>
                <c:ptCount val="2"/>
                <c:pt idx="0">
                  <c:v>440000</c:v>
                </c:pt>
                <c:pt idx="1">
                  <c:v>472000</c:v>
                </c:pt>
              </c:numCache>
            </c:numRef>
          </c:xVal>
          <c:yVal>
            <c:numRef>
              <c:f>'4. Formule P2'!$J$8:$K$8</c:f>
              <c:numCache>
                <c:formatCode>General</c:formatCode>
                <c:ptCount val="2"/>
                <c:pt idx="0">
                  <c:v>60</c:v>
                </c:pt>
                <c:pt idx="1">
                  <c:v>0</c:v>
                </c:pt>
              </c:numCache>
            </c:numRef>
          </c:yVal>
          <c:smooth val="0"/>
          <c:extLst>
            <c:ext xmlns:c16="http://schemas.microsoft.com/office/drawing/2014/chart" uri="{C3380CC4-5D6E-409C-BE32-E72D297353CC}">
              <c16:uniqueId val="{00000003-C7DB-4332-BDAA-7AA8C706CFFC}"/>
            </c:ext>
          </c:extLst>
        </c:ser>
        <c:ser>
          <c:idx val="2"/>
          <c:order val="2"/>
          <c:tx>
            <c:v>drie</c:v>
          </c:tx>
          <c:marker>
            <c:symbol val="square"/>
            <c:size val="10"/>
            <c:spPr>
              <a:solidFill>
                <a:srgbClr val="00FF00"/>
              </a:solidFill>
            </c:spPr>
          </c:marker>
          <c:dPt>
            <c:idx val="0"/>
            <c:marker>
              <c:spPr>
                <a:solidFill>
                  <a:srgbClr val="00FF00"/>
                </a:solidFill>
                <a:ln>
                  <a:solidFill>
                    <a:schemeClr val="accent2">
                      <a:lumMod val="40000"/>
                      <a:lumOff val="60000"/>
                    </a:schemeClr>
                  </a:solidFill>
                </a:ln>
              </c:spPr>
            </c:marker>
            <c:bubble3D val="0"/>
            <c:extLst>
              <c:ext xmlns:c16="http://schemas.microsoft.com/office/drawing/2014/chart" uri="{C3380CC4-5D6E-409C-BE32-E72D297353CC}">
                <c16:uniqueId val="{00000004-C7DB-4332-BDAA-7AA8C706CFFC}"/>
              </c:ext>
            </c:extLst>
          </c:dPt>
          <c:dLbls>
            <c:dLbl>
              <c:idx val="0"/>
              <c:layout>
                <c:manualLayout>
                  <c:x val="-6.3377048800797933E-2"/>
                  <c:y val="8.7511972474762348E-2"/>
                </c:manualLayout>
              </c:layout>
              <c:dLblPos val="r"/>
              <c:showLegendKey val="0"/>
              <c:showVal val="1"/>
              <c:showCatName val="1"/>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4-C7DB-4332-BDAA-7AA8C706CFFC}"/>
                </c:ext>
              </c:extLst>
            </c:dLbl>
            <c:spPr>
              <a:noFill/>
            </c:spPr>
            <c:txPr>
              <a:bodyPr/>
              <a:lstStyle/>
              <a:p>
                <a:pPr>
                  <a:defRPr b="1">
                    <a:solidFill>
                      <a:srgbClr val="00B050"/>
                    </a:solidFill>
                  </a:defRPr>
                </a:pPr>
                <a:endParaRPr lang="nl-NL"/>
              </a:p>
            </c:txPr>
            <c:dLblPos val="b"/>
            <c:showLegendKey val="0"/>
            <c:showVal val="1"/>
            <c:showCatName val="1"/>
            <c:showSerName val="0"/>
            <c:showPercent val="0"/>
            <c:showBubbleSize val="0"/>
            <c:separator>; </c:separator>
            <c:showLeaderLines val="0"/>
            <c:extLst>
              <c:ext xmlns:c15="http://schemas.microsoft.com/office/drawing/2012/chart" uri="{CE6537A1-D6FC-4f65-9D91-7224C49458BB}">
                <c15:showLeaderLines val="0"/>
              </c:ext>
            </c:extLst>
          </c:dLbls>
          <c:xVal>
            <c:numRef>
              <c:f>'4. Formule P2'!$M$7</c:f>
              <c:numCache>
                <c:formatCode>General</c:formatCode>
                <c:ptCount val="1"/>
                <c:pt idx="0">
                  <c:v>0</c:v>
                </c:pt>
              </c:numCache>
            </c:numRef>
          </c:xVal>
          <c:yVal>
            <c:numRef>
              <c:f>'4. Formule P2'!$M$8</c:f>
              <c:numCache>
                <c:formatCode>0</c:formatCode>
                <c:ptCount val="1"/>
                <c:pt idx="0">
                  <c:v>60</c:v>
                </c:pt>
              </c:numCache>
            </c:numRef>
          </c:yVal>
          <c:smooth val="0"/>
          <c:extLst>
            <c:ext xmlns:c16="http://schemas.microsoft.com/office/drawing/2014/chart" uri="{C3380CC4-5D6E-409C-BE32-E72D297353CC}">
              <c16:uniqueId val="{00000005-C7DB-4332-BDAA-7AA8C706CFFC}"/>
            </c:ext>
          </c:extLst>
        </c:ser>
        <c:ser>
          <c:idx val="3"/>
          <c:order val="3"/>
          <c:tx>
            <c:v>vier</c:v>
          </c:tx>
          <c:spPr>
            <a:ln w="6350">
              <a:solidFill>
                <a:schemeClr val="tx1"/>
              </a:solidFill>
              <a:prstDash val="sysDot"/>
            </a:ln>
          </c:spPr>
          <c:marker>
            <c:symbol val="x"/>
            <c:size val="3"/>
            <c:spPr>
              <a:solidFill>
                <a:schemeClr val="bg1"/>
              </a:solidFill>
            </c:spPr>
          </c:marker>
          <c:dLbls>
            <c:delete val="1"/>
          </c:dLbls>
          <c:xVal>
            <c:numRef>
              <c:f>'4. Formule P2'!$L$10:$M$10</c:f>
              <c:numCache>
                <c:formatCode>General</c:formatCode>
                <c:ptCount val="2"/>
                <c:pt idx="0">
                  <c:v>0</c:v>
                </c:pt>
                <c:pt idx="1">
                  <c:v>440000</c:v>
                </c:pt>
              </c:numCache>
            </c:numRef>
          </c:xVal>
          <c:yVal>
            <c:numRef>
              <c:f>'4. Formule P2'!$L$11:$M$11</c:f>
              <c:numCache>
                <c:formatCode>General</c:formatCode>
                <c:ptCount val="2"/>
                <c:pt idx="0">
                  <c:v>60</c:v>
                </c:pt>
                <c:pt idx="1">
                  <c:v>60</c:v>
                </c:pt>
              </c:numCache>
            </c:numRef>
          </c:yVal>
          <c:smooth val="0"/>
          <c:extLst>
            <c:ext xmlns:c16="http://schemas.microsoft.com/office/drawing/2014/chart" uri="{C3380CC4-5D6E-409C-BE32-E72D297353CC}">
              <c16:uniqueId val="{00000006-C7DB-4332-BDAA-7AA8C706CFFC}"/>
            </c:ext>
          </c:extLst>
        </c:ser>
        <c:ser>
          <c:idx val="4"/>
          <c:order val="4"/>
          <c:tx>
            <c:v>vijf</c:v>
          </c:tx>
          <c:spPr>
            <a:ln w="6350">
              <a:solidFill>
                <a:schemeClr val="tx1"/>
              </a:solidFill>
              <a:prstDash val="sysDot"/>
            </a:ln>
          </c:spPr>
          <c:marker>
            <c:symbol val="x"/>
            <c:size val="3"/>
            <c:spPr>
              <a:solidFill>
                <a:schemeClr val="bg1"/>
              </a:solidFill>
            </c:spPr>
          </c:marker>
          <c:dLbls>
            <c:delete val="1"/>
          </c:dLbls>
          <c:xVal>
            <c:numRef>
              <c:f>'4. Formule P2'!$M$10:$N$10</c:f>
              <c:numCache>
                <c:formatCode>General</c:formatCode>
                <c:ptCount val="2"/>
                <c:pt idx="0">
                  <c:v>440000</c:v>
                </c:pt>
                <c:pt idx="1">
                  <c:v>440000</c:v>
                </c:pt>
              </c:numCache>
            </c:numRef>
          </c:xVal>
          <c:yVal>
            <c:numRef>
              <c:f>'4. Formule P2'!$M$11:$N$11</c:f>
              <c:numCache>
                <c:formatCode>General</c:formatCode>
                <c:ptCount val="2"/>
                <c:pt idx="0">
                  <c:v>60</c:v>
                </c:pt>
                <c:pt idx="1">
                  <c:v>0</c:v>
                </c:pt>
              </c:numCache>
            </c:numRef>
          </c:yVal>
          <c:smooth val="0"/>
          <c:extLst>
            <c:ext xmlns:c16="http://schemas.microsoft.com/office/drawing/2014/chart" uri="{C3380CC4-5D6E-409C-BE32-E72D297353CC}">
              <c16:uniqueId val="{00000007-C7DB-4332-BDAA-7AA8C706CFFC}"/>
            </c:ext>
          </c:extLst>
        </c:ser>
        <c:dLbls>
          <c:showLegendKey val="0"/>
          <c:showVal val="1"/>
          <c:showCatName val="1"/>
          <c:showSerName val="0"/>
          <c:showPercent val="0"/>
          <c:showBubbleSize val="0"/>
        </c:dLbls>
        <c:axId val="131378560"/>
        <c:axId val="131397120"/>
      </c:scatterChart>
      <c:valAx>
        <c:axId val="131378560"/>
        <c:scaling>
          <c:orientation val="minMax"/>
        </c:scaling>
        <c:delete val="0"/>
        <c:axPos val="b"/>
        <c:numFmt formatCode="General" sourceLinked="0"/>
        <c:majorTickMark val="none"/>
        <c:minorTickMark val="none"/>
        <c:tickLblPos val="nextTo"/>
        <c:crossAx val="131397120"/>
        <c:crossesAt val="0"/>
        <c:crossBetween val="midCat"/>
      </c:valAx>
      <c:valAx>
        <c:axId val="131397120"/>
        <c:scaling>
          <c:orientation val="minMax"/>
          <c:min val="0"/>
        </c:scaling>
        <c:delete val="0"/>
        <c:axPos val="l"/>
        <c:numFmt formatCode="General" sourceLinked="1"/>
        <c:majorTickMark val="out"/>
        <c:minorTickMark val="none"/>
        <c:tickLblPos val="nextTo"/>
        <c:crossAx val="131378560"/>
        <c:crossesAt val="0"/>
        <c:crossBetween val="midCat"/>
      </c:valAx>
      <c:spPr>
        <a:ln w="3175">
          <a:solidFill>
            <a:schemeClr val="tx1"/>
          </a:solidFill>
          <a:prstDash val="sysDot"/>
        </a:ln>
      </c:spPr>
    </c:plotArea>
    <c:plotVisOnly val="1"/>
    <c:dispBlanksAs val="gap"/>
    <c:showDLblsOverMax val="0"/>
  </c:chart>
  <c:printSettings>
    <c:headerFooter/>
    <c:pageMargins b="0.75000000000000011" l="0.70000000000000007" r="0.70000000000000007" t="0.75000000000000011" header="0.30000000000000004" footer="0.30000000000000004"/>
    <c:pageSetup/>
  </c:printSettings>
  <c:userShapes r:id="rId1"/>
</c:chartSpace>
</file>

<file path=xl/drawings/_rels/drawing1.xml.rels><?xml version="1.0" encoding="UTF-8" standalone="yes"?>
<Relationships xmlns="http://schemas.openxmlformats.org/package/2006/relationships"><Relationship Id="rId1" Type="http://schemas.openxmlformats.org/officeDocument/2006/relationships/chart" Target="../charts/chart1.xml"/></Relationships>
</file>

<file path=xl/drawings/_rels/drawing3.xml.rels><?xml version="1.0" encoding="UTF-8" standalone="yes"?>
<Relationships xmlns="http://schemas.openxmlformats.org/package/2006/relationships"><Relationship Id="rId1" Type="http://schemas.openxmlformats.org/officeDocument/2006/relationships/chart" Target="../charts/chart2.xml"/></Relationships>
</file>

<file path=xl/drawings/drawing1.xml><?xml version="1.0" encoding="utf-8"?>
<xdr:wsDr xmlns:xdr="http://schemas.openxmlformats.org/drawingml/2006/spreadsheetDrawing" xmlns:a="http://schemas.openxmlformats.org/drawingml/2006/main">
  <xdr:twoCellAnchor>
    <xdr:from>
      <xdr:col>5</xdr:col>
      <xdr:colOff>33336</xdr:colOff>
      <xdr:row>2</xdr:row>
      <xdr:rowOff>0</xdr:rowOff>
    </xdr:from>
    <xdr:to>
      <xdr:col>15</xdr:col>
      <xdr:colOff>609599</xdr:colOff>
      <xdr:row>25</xdr:row>
      <xdr:rowOff>19050</xdr:rowOff>
    </xdr:to>
    <xdr:graphicFrame macro="">
      <xdr:nvGraphicFramePr>
        <xdr:cNvPr id="2" name="Grafiek 1">
          <a:extLst>
            <a:ext uri="{FF2B5EF4-FFF2-40B4-BE49-F238E27FC236}">
              <a16:creationId xmlns:a16="http://schemas.microsoft.com/office/drawing/2014/main" id="{D8546170-821B-4C55-8094-129BD634BF3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2.xml><?xml version="1.0" encoding="utf-8"?>
<c:userShapes xmlns:c="http://schemas.openxmlformats.org/drawingml/2006/chart">
  <cdr:relSizeAnchor xmlns:cdr="http://schemas.openxmlformats.org/drawingml/2006/chartDrawing">
    <cdr:from>
      <cdr:x>0.03783</cdr:x>
      <cdr:y>0.08714</cdr:y>
    </cdr:from>
    <cdr:to>
      <cdr:x>0.12348</cdr:x>
      <cdr:y>0.12656</cdr:y>
    </cdr:to>
    <cdr:sp macro="" textlink="">
      <cdr:nvSpPr>
        <cdr:cNvPr id="6" name="Tekstvak 5"/>
        <cdr:cNvSpPr txBox="1"/>
      </cdr:nvSpPr>
      <cdr:spPr>
        <a:xfrm xmlns:a="http://schemas.openxmlformats.org/drawingml/2006/main">
          <a:off x="252414" y="400050"/>
          <a:ext cx="571500" cy="180975"/>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nl-NL" sz="1000" b="1"/>
            <a:t>Punten</a:t>
          </a:r>
        </a:p>
      </cdr:txBody>
    </cdr:sp>
  </cdr:relSizeAnchor>
  <cdr:relSizeAnchor xmlns:cdr="http://schemas.openxmlformats.org/drawingml/2006/chartDrawing">
    <cdr:from>
      <cdr:x>0.8858</cdr:x>
      <cdr:y>0.90664</cdr:y>
    </cdr:from>
    <cdr:to>
      <cdr:x>0.95432</cdr:x>
      <cdr:y>0.95851</cdr:y>
    </cdr:to>
    <cdr:sp macro="" textlink="">
      <cdr:nvSpPr>
        <cdr:cNvPr id="2" name="Tekstvak 1"/>
        <cdr:cNvSpPr txBox="1"/>
      </cdr:nvSpPr>
      <cdr:spPr>
        <a:xfrm xmlns:a="http://schemas.openxmlformats.org/drawingml/2006/main">
          <a:off x="5910265" y="4162425"/>
          <a:ext cx="457200" cy="238125"/>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nl-NL" sz="1000" b="1"/>
            <a:t>euro</a:t>
          </a:r>
        </a:p>
      </cdr:txBody>
    </cdr:sp>
  </cdr:relSizeAnchor>
</c:userShapes>
</file>

<file path=xl/drawings/drawing3.xml><?xml version="1.0" encoding="utf-8"?>
<xdr:wsDr xmlns:xdr="http://schemas.openxmlformats.org/drawingml/2006/spreadsheetDrawing" xmlns:a="http://schemas.openxmlformats.org/drawingml/2006/main">
  <xdr:twoCellAnchor>
    <xdr:from>
      <xdr:col>5</xdr:col>
      <xdr:colOff>33336</xdr:colOff>
      <xdr:row>3</xdr:row>
      <xdr:rowOff>0</xdr:rowOff>
    </xdr:from>
    <xdr:to>
      <xdr:col>15</xdr:col>
      <xdr:colOff>609599</xdr:colOff>
      <xdr:row>26</xdr:row>
      <xdr:rowOff>19050</xdr:rowOff>
    </xdr:to>
    <xdr:graphicFrame macro="">
      <xdr:nvGraphicFramePr>
        <xdr:cNvPr id="2" name="Grafiek 1">
          <a:extLst>
            <a:ext uri="{FF2B5EF4-FFF2-40B4-BE49-F238E27FC236}">
              <a16:creationId xmlns:a16="http://schemas.microsoft.com/office/drawing/2014/main" id="{B9AF37D2-5621-4AF9-8E03-9AD5DAC852C6}"/>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4.xml><?xml version="1.0" encoding="utf-8"?>
<c:userShapes xmlns:c="http://schemas.openxmlformats.org/drawingml/2006/chart">
  <cdr:relSizeAnchor xmlns:cdr="http://schemas.openxmlformats.org/drawingml/2006/chartDrawing">
    <cdr:from>
      <cdr:x>0.03783</cdr:x>
      <cdr:y>0.08714</cdr:y>
    </cdr:from>
    <cdr:to>
      <cdr:x>0.12348</cdr:x>
      <cdr:y>0.12656</cdr:y>
    </cdr:to>
    <cdr:sp macro="" textlink="">
      <cdr:nvSpPr>
        <cdr:cNvPr id="6" name="Tekstvak 5"/>
        <cdr:cNvSpPr txBox="1"/>
      </cdr:nvSpPr>
      <cdr:spPr>
        <a:xfrm xmlns:a="http://schemas.openxmlformats.org/drawingml/2006/main">
          <a:off x="252414" y="400050"/>
          <a:ext cx="571500" cy="180975"/>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nl-NL" sz="1000" b="1"/>
            <a:t>Punten</a:t>
          </a:r>
        </a:p>
      </cdr:txBody>
    </cdr:sp>
  </cdr:relSizeAnchor>
  <cdr:relSizeAnchor xmlns:cdr="http://schemas.openxmlformats.org/drawingml/2006/chartDrawing">
    <cdr:from>
      <cdr:x>0.8858</cdr:x>
      <cdr:y>0.90664</cdr:y>
    </cdr:from>
    <cdr:to>
      <cdr:x>0.95432</cdr:x>
      <cdr:y>0.95851</cdr:y>
    </cdr:to>
    <cdr:sp macro="" textlink="">
      <cdr:nvSpPr>
        <cdr:cNvPr id="2" name="Tekstvak 1"/>
        <cdr:cNvSpPr txBox="1"/>
      </cdr:nvSpPr>
      <cdr:spPr>
        <a:xfrm xmlns:a="http://schemas.openxmlformats.org/drawingml/2006/main">
          <a:off x="5910265" y="4162425"/>
          <a:ext cx="457200" cy="238125"/>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nl-NL" sz="1000" b="1"/>
            <a:t>euro</a:t>
          </a:r>
        </a:p>
      </cdr:txBody>
    </cdr:sp>
  </cdr:relSizeAnchor>
</c:userShape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A019DF4-B17C-4A0C-94A2-62290C3B6C8D}">
  <dimension ref="A1:E21"/>
  <sheetViews>
    <sheetView workbookViewId="0">
      <selection activeCell="A2" sqref="A2:E2"/>
    </sheetView>
  </sheetViews>
  <sheetFormatPr defaultRowHeight="15" x14ac:dyDescent="0.25"/>
  <cols>
    <col min="1" max="1" width="18.5703125" customWidth="1"/>
    <col min="2" max="2" width="11.85546875" customWidth="1"/>
    <col min="3" max="3" width="12.85546875" customWidth="1"/>
    <col min="4" max="4" width="21.5703125" customWidth="1"/>
    <col min="5" max="5" width="40.7109375" customWidth="1"/>
  </cols>
  <sheetData>
    <row r="1" spans="1:5" ht="41.25" customHeight="1" thickBot="1" x14ac:dyDescent="0.3">
      <c r="A1" s="50" t="s">
        <v>37</v>
      </c>
      <c r="B1" s="51"/>
      <c r="C1" s="51"/>
      <c r="D1" s="51"/>
      <c r="E1" s="52"/>
    </row>
    <row r="2" spans="1:5" ht="21.75" customHeight="1" x14ac:dyDescent="0.25">
      <c r="A2" s="24" t="s">
        <v>28</v>
      </c>
      <c r="B2" s="25"/>
      <c r="C2" s="25"/>
      <c r="D2" s="25"/>
      <c r="E2" s="26"/>
    </row>
    <row r="3" spans="1:5" x14ac:dyDescent="0.25">
      <c r="A3" s="27" t="s">
        <v>38</v>
      </c>
      <c r="B3" s="28"/>
      <c r="C3" s="28"/>
      <c r="D3" s="28"/>
      <c r="E3" s="29"/>
    </row>
    <row r="4" spans="1:5" x14ac:dyDescent="0.25">
      <c r="A4" s="27" t="s">
        <v>29</v>
      </c>
      <c r="B4" s="28"/>
      <c r="C4" s="28"/>
      <c r="D4" s="28"/>
      <c r="E4" s="29"/>
    </row>
    <row r="5" spans="1:5" x14ac:dyDescent="0.25">
      <c r="A5" s="27" t="s">
        <v>39</v>
      </c>
      <c r="B5" s="28"/>
      <c r="C5" s="28"/>
      <c r="D5" s="28"/>
      <c r="E5" s="29"/>
    </row>
    <row r="6" spans="1:5" ht="39" customHeight="1" x14ac:dyDescent="0.25">
      <c r="A6" s="30" t="s">
        <v>61</v>
      </c>
      <c r="B6" s="31"/>
      <c r="C6" s="31"/>
      <c r="D6" s="31"/>
      <c r="E6" s="32"/>
    </row>
    <row r="7" spans="1:5" x14ac:dyDescent="0.25">
      <c r="A7" s="30" t="s">
        <v>40</v>
      </c>
      <c r="B7" s="31"/>
      <c r="C7" s="31"/>
      <c r="D7" s="31"/>
      <c r="E7" s="32"/>
    </row>
    <row r="8" spans="1:5" x14ac:dyDescent="0.25">
      <c r="A8" s="33" t="s">
        <v>30</v>
      </c>
      <c r="B8" s="34"/>
      <c r="C8" s="34"/>
      <c r="D8" s="34"/>
      <c r="E8" s="35"/>
    </row>
    <row r="9" spans="1:5" x14ac:dyDescent="0.25">
      <c r="A9" s="30" t="s">
        <v>41</v>
      </c>
      <c r="B9" s="31"/>
      <c r="C9" s="31"/>
      <c r="D9" s="31"/>
      <c r="E9" s="32"/>
    </row>
    <row r="10" spans="1:5" ht="44.25" customHeight="1" x14ac:dyDescent="0.25">
      <c r="A10" s="30" t="s">
        <v>63</v>
      </c>
      <c r="B10" s="31"/>
      <c r="C10" s="31"/>
      <c r="D10" s="31"/>
      <c r="E10" s="32"/>
    </row>
    <row r="11" spans="1:5" ht="33" customHeight="1" x14ac:dyDescent="0.25">
      <c r="A11" s="30" t="s">
        <v>62</v>
      </c>
      <c r="B11" s="78"/>
      <c r="C11" s="78"/>
      <c r="D11" s="78"/>
      <c r="E11" s="32"/>
    </row>
    <row r="12" spans="1:5" x14ac:dyDescent="0.25">
      <c r="A12" s="24" t="s">
        <v>31</v>
      </c>
      <c r="B12" s="25"/>
      <c r="C12" s="25"/>
      <c r="D12" s="25"/>
      <c r="E12" s="26"/>
    </row>
    <row r="13" spans="1:5" ht="39.75" customHeight="1" thickBot="1" x14ac:dyDescent="0.3">
      <c r="A13" s="36" t="s">
        <v>32</v>
      </c>
      <c r="B13" s="37"/>
      <c r="C13" s="37"/>
      <c r="D13" s="37"/>
      <c r="E13" s="38"/>
    </row>
    <row r="14" spans="1:5" x14ac:dyDescent="0.25">
      <c r="A14" s="22"/>
    </row>
    <row r="16" spans="1:5" x14ac:dyDescent="0.25">
      <c r="A16" s="23" t="s">
        <v>33</v>
      </c>
      <c r="B16" s="23"/>
      <c r="C16" s="23"/>
      <c r="D16" s="23"/>
      <c r="E16" s="23"/>
    </row>
    <row r="17" spans="1:5" ht="18.75" customHeight="1" x14ac:dyDescent="0.25">
      <c r="A17" s="39" t="s">
        <v>42</v>
      </c>
      <c r="B17" s="91"/>
      <c r="C17" s="91"/>
      <c r="D17" s="91"/>
      <c r="E17" s="91"/>
    </row>
    <row r="18" spans="1:5" ht="18.75" customHeight="1" x14ac:dyDescent="0.25">
      <c r="A18" s="39" t="s">
        <v>43</v>
      </c>
      <c r="B18" s="92"/>
      <c r="C18" s="93"/>
      <c r="D18" s="93"/>
      <c r="E18" s="94"/>
    </row>
    <row r="19" spans="1:5" x14ac:dyDescent="0.25">
      <c r="A19" s="39" t="s">
        <v>34</v>
      </c>
      <c r="B19" s="91"/>
      <c r="C19" s="91"/>
      <c r="D19" s="91"/>
      <c r="E19" s="91"/>
    </row>
    <row r="20" spans="1:5" x14ac:dyDescent="0.25">
      <c r="A20" s="39" t="s">
        <v>35</v>
      </c>
      <c r="B20" s="91"/>
      <c r="C20" s="91"/>
      <c r="D20" s="91"/>
      <c r="E20" s="91"/>
    </row>
    <row r="21" spans="1:5" ht="47.25" customHeight="1" x14ac:dyDescent="0.25">
      <c r="A21" s="39" t="s">
        <v>36</v>
      </c>
      <c r="B21" s="91"/>
      <c r="C21" s="91"/>
      <c r="D21" s="91"/>
      <c r="E21" s="91"/>
    </row>
  </sheetData>
  <sheetProtection algorithmName="SHA-512" hashValue="BFAzmg4f+SvjboaQyIYYpSe435IzySv6K0H8JR3sz381oU3d8BKdO8dBgXime7m/s6zmjuQ44zNvhUYtnAUEMg==" saltValue="2sAYeLrowRzhHUmh+S378Q==" spinCount="100000" sheet="1" objects="1" scenarios="1"/>
  <mergeCells count="19">
    <mergeCell ref="A13:E13"/>
    <mergeCell ref="A16:E16"/>
    <mergeCell ref="B17:E17"/>
    <mergeCell ref="B19:E19"/>
    <mergeCell ref="B20:E20"/>
    <mergeCell ref="B21:E21"/>
    <mergeCell ref="B18:E18"/>
    <mergeCell ref="A7:E7"/>
    <mergeCell ref="A8:E8"/>
    <mergeCell ref="A9:E9"/>
    <mergeCell ref="A10:E10"/>
    <mergeCell ref="A12:E12"/>
    <mergeCell ref="A11:E11"/>
    <mergeCell ref="A1:E1"/>
    <mergeCell ref="A2:E2"/>
    <mergeCell ref="A3:E3"/>
    <mergeCell ref="A4:E4"/>
    <mergeCell ref="A5:E5"/>
    <mergeCell ref="A6:E6"/>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2A9DD0D-FC62-4FD6-BCD1-597ADBD10448}">
  <dimension ref="A1:T63"/>
  <sheetViews>
    <sheetView zoomScaleNormal="100" workbookViewId="0">
      <selection activeCell="B21" sqref="B21:C21"/>
    </sheetView>
  </sheetViews>
  <sheetFormatPr defaultRowHeight="15" x14ac:dyDescent="0.25"/>
  <cols>
    <col min="1" max="1" width="50.28515625" customWidth="1"/>
    <col min="2" max="2" width="25.28515625" customWidth="1"/>
    <col min="3" max="3" width="9" customWidth="1"/>
    <col min="4" max="4" width="9.5703125" customWidth="1"/>
    <col min="5" max="5" width="23.140625" customWidth="1"/>
    <col min="6" max="6" width="25.140625" customWidth="1"/>
    <col min="7" max="7" width="17.42578125" customWidth="1"/>
    <col min="8" max="8" width="23.140625" customWidth="1"/>
  </cols>
  <sheetData>
    <row r="1" spans="1:20" ht="40.5" customHeight="1" thickBot="1" x14ac:dyDescent="0.3">
      <c r="A1" s="50" t="s">
        <v>37</v>
      </c>
      <c r="B1" s="51"/>
      <c r="C1" s="51"/>
      <c r="D1" s="51"/>
      <c r="E1" s="52"/>
      <c r="F1" s="49"/>
      <c r="G1" s="44"/>
      <c r="H1" s="44"/>
    </row>
    <row r="2" spans="1:20" ht="13.5" customHeight="1" x14ac:dyDescent="0.25">
      <c r="A2" s="45"/>
      <c r="B2" s="46"/>
      <c r="C2" s="46"/>
      <c r="D2" s="46"/>
      <c r="E2" s="46"/>
      <c r="F2" s="46"/>
      <c r="G2" s="46"/>
      <c r="H2" s="46"/>
      <c r="I2" s="8"/>
      <c r="J2" s="8"/>
      <c r="K2" s="8"/>
      <c r="L2" s="8"/>
      <c r="M2" s="8"/>
      <c r="N2" s="8"/>
      <c r="O2" s="8"/>
      <c r="P2" s="8"/>
      <c r="Q2" s="8"/>
      <c r="R2" s="8"/>
      <c r="S2" s="8"/>
      <c r="T2" s="8"/>
    </row>
    <row r="3" spans="1:20" ht="16.5" thickBot="1" x14ac:dyDescent="0.3">
      <c r="A3" s="47"/>
      <c r="B3" s="47"/>
      <c r="C3" s="47"/>
      <c r="D3" s="47"/>
      <c r="E3" s="47"/>
      <c r="F3" s="48"/>
      <c r="G3" s="48"/>
      <c r="H3" s="47"/>
      <c r="I3" s="8"/>
      <c r="J3" s="8"/>
      <c r="K3" s="8"/>
      <c r="L3" s="8"/>
      <c r="M3" s="8"/>
      <c r="N3" s="8"/>
      <c r="O3" s="8"/>
      <c r="P3" s="8"/>
      <c r="Q3" s="8"/>
      <c r="R3" s="8"/>
      <c r="S3" s="8"/>
      <c r="T3" s="8"/>
    </row>
    <row r="4" spans="1:20" ht="21.75" customHeight="1" x14ac:dyDescent="0.25">
      <c r="A4" s="55" t="s">
        <v>59</v>
      </c>
      <c r="B4" s="11"/>
      <c r="C4" s="11"/>
      <c r="D4" s="11"/>
      <c r="E4" s="11"/>
      <c r="F4" s="12"/>
      <c r="G4" s="12"/>
      <c r="H4" s="11"/>
      <c r="I4" s="8"/>
      <c r="J4" s="8"/>
      <c r="K4" s="8"/>
      <c r="L4" s="8"/>
      <c r="M4" s="8"/>
      <c r="N4" s="8"/>
      <c r="O4" s="8"/>
      <c r="P4" s="8"/>
      <c r="Q4" s="8"/>
      <c r="R4" s="8"/>
      <c r="S4" s="8"/>
      <c r="T4" s="8"/>
    </row>
    <row r="5" spans="1:20" ht="18.75" customHeight="1" x14ac:dyDescent="0.25">
      <c r="A5" s="56" t="s">
        <v>24</v>
      </c>
      <c r="B5" s="57" t="s">
        <v>44</v>
      </c>
      <c r="C5" s="57" t="s">
        <v>45</v>
      </c>
      <c r="D5" s="57" t="s">
        <v>25</v>
      </c>
      <c r="E5" s="56" t="s">
        <v>51</v>
      </c>
      <c r="F5" s="8"/>
      <c r="G5" s="8"/>
      <c r="H5" s="8"/>
      <c r="I5" s="8"/>
      <c r="J5" s="8"/>
      <c r="K5" s="8"/>
      <c r="L5" s="8"/>
      <c r="M5" s="8"/>
      <c r="N5" s="8"/>
      <c r="O5" s="8"/>
      <c r="P5" s="8"/>
      <c r="Q5" s="8"/>
    </row>
    <row r="6" spans="1:20" ht="15.75" x14ac:dyDescent="0.25">
      <c r="A6" s="80" t="s">
        <v>47</v>
      </c>
      <c r="B6" s="81"/>
      <c r="C6" s="82"/>
      <c r="D6" s="83"/>
      <c r="E6" s="84"/>
      <c r="F6" s="8"/>
      <c r="G6" s="8"/>
      <c r="H6" s="8"/>
      <c r="I6" s="8"/>
      <c r="J6" s="8"/>
      <c r="K6" s="8"/>
      <c r="L6" s="8"/>
      <c r="M6" s="8"/>
      <c r="N6" s="8"/>
      <c r="O6" s="8"/>
      <c r="P6" s="8"/>
      <c r="Q6" s="8"/>
    </row>
    <row r="7" spans="1:20" ht="15.75" x14ac:dyDescent="0.25">
      <c r="A7" s="80" t="s">
        <v>46</v>
      </c>
      <c r="B7" s="81"/>
      <c r="C7" s="82"/>
      <c r="D7" s="83"/>
      <c r="E7" s="84"/>
      <c r="F7" s="8"/>
      <c r="G7" s="8"/>
      <c r="H7" s="8"/>
      <c r="I7" s="8"/>
      <c r="J7" s="8"/>
      <c r="K7" s="8"/>
      <c r="L7" s="8"/>
      <c r="M7" s="8"/>
      <c r="N7" s="8"/>
      <c r="O7" s="8"/>
      <c r="P7" s="8"/>
      <c r="Q7" s="8"/>
    </row>
    <row r="8" spans="1:20" ht="15.75" x14ac:dyDescent="0.25">
      <c r="A8" s="80" t="s">
        <v>26</v>
      </c>
      <c r="B8" s="81"/>
      <c r="C8" s="82"/>
      <c r="D8" s="83"/>
      <c r="E8" s="84"/>
      <c r="F8" s="8"/>
      <c r="G8" s="8"/>
      <c r="H8" s="8"/>
      <c r="I8" s="8"/>
      <c r="J8" s="8"/>
      <c r="K8" s="8"/>
      <c r="L8" s="8"/>
      <c r="M8" s="8"/>
      <c r="N8" s="8"/>
      <c r="O8" s="8"/>
      <c r="P8" s="8"/>
      <c r="Q8" s="8"/>
    </row>
    <row r="9" spans="1:20" ht="15.75" x14ac:dyDescent="0.25">
      <c r="A9" s="80" t="s">
        <v>27</v>
      </c>
      <c r="B9" s="81"/>
      <c r="C9" s="82"/>
      <c r="D9" s="83"/>
      <c r="E9" s="84"/>
      <c r="F9" s="8"/>
      <c r="G9" s="8"/>
      <c r="H9" s="8"/>
      <c r="I9" s="8"/>
      <c r="J9" s="8"/>
      <c r="K9" s="8"/>
      <c r="L9" s="8"/>
      <c r="M9" s="8"/>
      <c r="N9" s="8"/>
      <c r="O9" s="8"/>
      <c r="P9" s="8"/>
      <c r="Q9" s="8"/>
    </row>
    <row r="10" spans="1:20" ht="15.75" x14ac:dyDescent="0.25">
      <c r="A10" s="80"/>
      <c r="B10" s="81"/>
      <c r="C10" s="82"/>
      <c r="D10" s="83"/>
      <c r="E10" s="84"/>
      <c r="F10" s="8"/>
      <c r="G10" s="8"/>
      <c r="H10" s="8"/>
      <c r="I10" s="8"/>
      <c r="J10" s="8"/>
      <c r="K10" s="8"/>
      <c r="L10" s="8"/>
      <c r="M10" s="8"/>
      <c r="N10" s="8"/>
      <c r="O10" s="8"/>
      <c r="P10" s="8"/>
      <c r="Q10" s="8"/>
    </row>
    <row r="11" spans="1:20" ht="15.75" x14ac:dyDescent="0.25">
      <c r="A11" s="80" t="s">
        <v>48</v>
      </c>
      <c r="B11" s="81"/>
      <c r="C11" s="82"/>
      <c r="D11" s="83"/>
      <c r="E11" s="84"/>
      <c r="F11" s="8"/>
      <c r="G11" s="8"/>
      <c r="H11" s="8"/>
      <c r="I11" s="8"/>
      <c r="J11" s="8"/>
      <c r="K11" s="8"/>
      <c r="L11" s="8"/>
      <c r="M11" s="8"/>
      <c r="N11" s="8"/>
      <c r="O11" s="8"/>
      <c r="P11" s="8"/>
      <c r="Q11" s="8"/>
    </row>
    <row r="12" spans="1:20" ht="15.75" x14ac:dyDescent="0.25">
      <c r="A12" s="80" t="s">
        <v>46</v>
      </c>
      <c r="B12" s="81"/>
      <c r="C12" s="82"/>
      <c r="D12" s="83"/>
      <c r="E12" s="84"/>
      <c r="F12" s="8"/>
      <c r="G12" s="8"/>
      <c r="H12" s="8"/>
      <c r="I12" s="8"/>
      <c r="J12" s="8"/>
      <c r="K12" s="8"/>
      <c r="L12" s="8"/>
      <c r="M12" s="8"/>
      <c r="N12" s="8"/>
      <c r="O12" s="8"/>
      <c r="P12" s="8"/>
      <c r="Q12" s="8"/>
    </row>
    <row r="13" spans="1:20" ht="15.75" x14ac:dyDescent="0.25">
      <c r="A13" s="80" t="s">
        <v>26</v>
      </c>
      <c r="B13" s="81"/>
      <c r="C13" s="82"/>
      <c r="D13" s="83"/>
      <c r="E13" s="84"/>
      <c r="F13" s="8"/>
      <c r="G13" s="8"/>
      <c r="H13" s="8"/>
      <c r="I13" s="8"/>
      <c r="J13" s="8"/>
      <c r="K13" s="8"/>
      <c r="L13" s="8"/>
      <c r="M13" s="8"/>
      <c r="N13" s="8"/>
      <c r="O13" s="8"/>
      <c r="P13" s="8"/>
      <c r="Q13" s="8"/>
    </row>
    <row r="14" spans="1:20" ht="15.75" x14ac:dyDescent="0.25">
      <c r="A14" s="80" t="s">
        <v>27</v>
      </c>
      <c r="B14" s="81"/>
      <c r="C14" s="85"/>
      <c r="D14" s="83"/>
      <c r="E14" s="84"/>
      <c r="F14" s="8"/>
      <c r="G14" s="8"/>
      <c r="H14" s="8"/>
      <c r="I14" s="8"/>
      <c r="J14" s="8"/>
      <c r="K14" s="8"/>
      <c r="L14" s="8"/>
      <c r="M14" s="8"/>
      <c r="N14" s="8"/>
      <c r="O14" s="8"/>
      <c r="P14" s="8"/>
      <c r="Q14" s="8"/>
    </row>
    <row r="15" spans="1:20" ht="15.75" x14ac:dyDescent="0.25">
      <c r="A15" s="86"/>
      <c r="B15" s="87"/>
      <c r="C15" s="87"/>
      <c r="D15" s="88"/>
      <c r="E15" s="88"/>
      <c r="F15" s="76"/>
      <c r="G15" s="42"/>
      <c r="H15" s="8"/>
      <c r="I15" s="8"/>
      <c r="J15" s="8"/>
      <c r="K15" s="8"/>
      <c r="L15" s="8"/>
      <c r="M15" s="8"/>
      <c r="N15" s="8"/>
      <c r="O15" s="8"/>
      <c r="P15" s="8"/>
      <c r="Q15" s="8"/>
      <c r="R15" s="8"/>
    </row>
    <row r="16" spans="1:20" ht="21" customHeight="1" thickBot="1" x14ac:dyDescent="0.3">
      <c r="A16" s="71" t="s">
        <v>57</v>
      </c>
      <c r="B16" s="72"/>
      <c r="C16" s="72"/>
      <c r="D16" s="73"/>
      <c r="E16" s="79">
        <f>SUM(E6:E14)</f>
        <v>0</v>
      </c>
      <c r="F16" s="70" t="s">
        <v>56</v>
      </c>
      <c r="G16" s="58"/>
      <c r="I16" s="8"/>
      <c r="J16" s="8"/>
      <c r="K16" s="8"/>
      <c r="L16" s="8"/>
      <c r="M16" s="8"/>
      <c r="N16" s="8"/>
      <c r="O16" s="8"/>
      <c r="P16" s="8"/>
      <c r="Q16" s="8"/>
      <c r="R16" s="8"/>
      <c r="S16" s="8"/>
    </row>
    <row r="17" spans="1:20" ht="16.5" thickBot="1" x14ac:dyDescent="0.3">
      <c r="A17" s="60"/>
      <c r="B17" s="60"/>
      <c r="C17" s="61"/>
      <c r="D17" s="61"/>
      <c r="E17" s="61"/>
      <c r="F17" s="62"/>
      <c r="G17" s="62"/>
      <c r="H17" s="9"/>
      <c r="I17" s="8"/>
      <c r="J17" s="8"/>
      <c r="K17" s="8"/>
      <c r="L17" s="8"/>
      <c r="M17" s="8"/>
      <c r="N17" s="8"/>
      <c r="O17" s="8"/>
      <c r="P17" s="8"/>
      <c r="Q17" s="8"/>
      <c r="R17" s="8"/>
      <c r="S17" s="8"/>
      <c r="T17" s="8"/>
    </row>
    <row r="18" spans="1:20" ht="23.25" customHeight="1" x14ac:dyDescent="0.25">
      <c r="A18" s="75" t="s">
        <v>60</v>
      </c>
      <c r="B18" s="59"/>
      <c r="C18" s="59"/>
      <c r="D18" s="59"/>
      <c r="E18" s="59"/>
      <c r="F18" s="59"/>
      <c r="G18" s="59"/>
      <c r="H18" s="40"/>
      <c r="I18" s="8"/>
      <c r="J18" s="8"/>
      <c r="K18" s="8"/>
      <c r="L18" s="8"/>
      <c r="M18" s="8"/>
      <c r="N18" s="8"/>
      <c r="O18" s="8"/>
      <c r="P18" s="8"/>
      <c r="Q18" s="8"/>
      <c r="R18" s="8"/>
      <c r="S18" s="8"/>
      <c r="T18" s="8"/>
    </row>
    <row r="19" spans="1:20" ht="48" customHeight="1" x14ac:dyDescent="0.25">
      <c r="A19" s="63" t="s">
        <v>52</v>
      </c>
      <c r="B19" s="63"/>
      <c r="C19" s="63"/>
      <c r="D19" s="63"/>
      <c r="E19" s="63"/>
      <c r="F19" s="64"/>
      <c r="G19" s="64"/>
      <c r="H19" s="43"/>
      <c r="I19" s="42"/>
      <c r="J19" s="8"/>
      <c r="K19" s="8"/>
      <c r="L19" s="8"/>
      <c r="M19" s="8"/>
      <c r="N19" s="8"/>
      <c r="O19" s="8"/>
      <c r="P19" s="8"/>
      <c r="Q19" s="8"/>
      <c r="R19" s="8"/>
      <c r="S19" s="8"/>
      <c r="T19" s="8"/>
    </row>
    <row r="20" spans="1:20" ht="17.25" customHeight="1" x14ac:dyDescent="0.25">
      <c r="A20" s="65" t="s">
        <v>24</v>
      </c>
      <c r="B20" s="65" t="s">
        <v>50</v>
      </c>
      <c r="C20" s="65" t="s">
        <v>45</v>
      </c>
      <c r="D20" s="66"/>
      <c r="E20" s="66"/>
      <c r="F20" s="66"/>
      <c r="G20" s="66"/>
      <c r="H20" s="16"/>
      <c r="I20" s="8"/>
      <c r="J20" s="8"/>
      <c r="K20" s="8"/>
      <c r="L20" s="8"/>
      <c r="M20" s="8"/>
      <c r="N20" s="8"/>
      <c r="O20" s="8"/>
      <c r="P20" s="8"/>
      <c r="Q20" s="8"/>
      <c r="R20" s="8"/>
      <c r="S20" s="8"/>
      <c r="T20" s="8"/>
    </row>
    <row r="21" spans="1:20" ht="15.75" x14ac:dyDescent="0.25">
      <c r="A21" s="77" t="s">
        <v>49</v>
      </c>
      <c r="B21" s="89"/>
      <c r="C21" s="90"/>
      <c r="D21" s="74" t="s">
        <v>58</v>
      </c>
      <c r="E21" s="67"/>
      <c r="F21" s="67"/>
      <c r="G21" s="67"/>
      <c r="H21" s="41"/>
      <c r="J21" s="8"/>
      <c r="K21" s="8"/>
      <c r="L21" s="8"/>
      <c r="M21" s="8"/>
      <c r="N21" s="8"/>
    </row>
    <row r="22" spans="1:20" ht="15.75" x14ac:dyDescent="0.25">
      <c r="A22" s="68"/>
      <c r="B22" s="69"/>
      <c r="C22" s="68"/>
      <c r="D22" s="69"/>
      <c r="E22" s="69"/>
      <c r="F22" s="69"/>
      <c r="G22" s="69"/>
      <c r="H22" s="9"/>
      <c r="I22" s="8"/>
      <c r="J22" s="8"/>
      <c r="K22" s="8"/>
      <c r="L22" s="8"/>
      <c r="M22" s="8"/>
      <c r="N22" s="8"/>
      <c r="O22" s="8"/>
      <c r="P22" s="8"/>
      <c r="Q22" s="8"/>
      <c r="R22" s="8"/>
      <c r="S22" s="8"/>
      <c r="T22" s="8"/>
    </row>
    <row r="23" spans="1:20" ht="15.75" x14ac:dyDescent="0.25">
      <c r="A23" s="13"/>
      <c r="B23" s="9"/>
      <c r="C23" s="9"/>
      <c r="D23" s="9"/>
      <c r="E23" s="9"/>
      <c r="F23" s="10"/>
      <c r="G23" s="10"/>
      <c r="H23" s="9"/>
      <c r="I23" s="8"/>
      <c r="J23" s="8"/>
      <c r="K23" s="8"/>
      <c r="L23" s="8"/>
      <c r="M23" s="8"/>
      <c r="N23" s="8"/>
      <c r="O23" s="8"/>
      <c r="P23" s="8"/>
      <c r="Q23" s="8"/>
      <c r="R23" s="8"/>
      <c r="S23" s="8"/>
      <c r="T23" s="8"/>
    </row>
    <row r="24" spans="1:20" ht="15.75" x14ac:dyDescent="0.25">
      <c r="A24" s="14"/>
      <c r="B24" s="9"/>
      <c r="C24" s="9"/>
      <c r="D24" s="9"/>
      <c r="E24" s="9"/>
      <c r="F24" s="10"/>
      <c r="G24" s="10"/>
      <c r="H24" s="9"/>
      <c r="I24" s="8"/>
      <c r="J24" s="8"/>
      <c r="K24" s="8"/>
      <c r="L24" s="8"/>
      <c r="M24" s="8"/>
      <c r="N24" s="8"/>
      <c r="O24" s="8"/>
      <c r="P24" s="8"/>
      <c r="Q24" s="8"/>
      <c r="R24" s="8"/>
      <c r="S24" s="8"/>
      <c r="T24" s="8"/>
    </row>
    <row r="25" spans="1:20" ht="16.5" thickBot="1" x14ac:dyDescent="0.3">
      <c r="A25" s="8"/>
      <c r="B25" s="8"/>
      <c r="C25" s="8"/>
      <c r="D25" s="8"/>
      <c r="E25" s="8"/>
      <c r="F25" s="8"/>
      <c r="G25" s="8"/>
      <c r="H25" s="8"/>
      <c r="I25" s="8"/>
      <c r="J25" s="8"/>
      <c r="K25" s="8"/>
      <c r="L25" s="8"/>
      <c r="M25" s="8"/>
      <c r="N25" s="8"/>
      <c r="O25" s="8"/>
      <c r="P25" s="8"/>
      <c r="Q25" s="8"/>
      <c r="R25" s="8"/>
      <c r="S25" s="8"/>
      <c r="T25" s="8"/>
    </row>
    <row r="26" spans="1:20" ht="15.75" x14ac:dyDescent="0.25">
      <c r="A26" s="8"/>
      <c r="B26" s="8"/>
      <c r="C26" s="8"/>
      <c r="D26" s="8"/>
      <c r="E26" s="8"/>
      <c r="F26" s="8"/>
      <c r="G26" s="8"/>
      <c r="H26" s="8"/>
      <c r="I26" s="8"/>
      <c r="J26" s="8"/>
      <c r="K26" s="8"/>
      <c r="L26" s="8"/>
      <c r="M26" s="8"/>
      <c r="N26" s="8"/>
      <c r="O26" s="8"/>
      <c r="P26" s="8"/>
      <c r="Q26" s="8"/>
      <c r="R26" s="8"/>
      <c r="S26" s="8"/>
      <c r="T26" s="8"/>
    </row>
    <row r="27" spans="1:20" ht="15.75" x14ac:dyDescent="0.25">
      <c r="A27" s="8"/>
      <c r="B27" s="8"/>
      <c r="C27" s="8"/>
      <c r="D27" s="8"/>
      <c r="E27" s="8"/>
      <c r="F27" s="8"/>
      <c r="G27" s="8"/>
      <c r="H27" s="8"/>
      <c r="I27" s="8"/>
      <c r="J27" s="8"/>
      <c r="K27" s="8"/>
      <c r="L27" s="8"/>
      <c r="M27" s="8"/>
      <c r="N27" s="8"/>
      <c r="O27" s="8"/>
      <c r="P27" s="8"/>
      <c r="Q27" s="8"/>
      <c r="R27" s="8"/>
      <c r="S27" s="8"/>
      <c r="T27" s="8"/>
    </row>
    <row r="28" spans="1:20" ht="15.75" x14ac:dyDescent="0.25">
      <c r="A28" s="8"/>
      <c r="B28" s="8"/>
      <c r="C28" s="8"/>
      <c r="D28" s="8"/>
      <c r="E28" s="8"/>
      <c r="F28" s="8"/>
      <c r="G28" s="8"/>
      <c r="H28" s="8"/>
      <c r="I28" s="8"/>
      <c r="J28" s="8"/>
      <c r="K28" s="8"/>
      <c r="L28" s="8"/>
      <c r="M28" s="8"/>
      <c r="N28" s="8"/>
      <c r="O28" s="8"/>
      <c r="P28" s="8"/>
      <c r="Q28" s="8"/>
      <c r="R28" s="8"/>
      <c r="S28" s="8"/>
      <c r="T28" s="8"/>
    </row>
    <row r="29" spans="1:20" ht="15.75" x14ac:dyDescent="0.25">
      <c r="A29" s="8"/>
      <c r="B29" s="8"/>
      <c r="C29" s="8"/>
      <c r="D29" s="8"/>
      <c r="E29" s="8"/>
      <c r="F29" s="8"/>
      <c r="G29" s="8"/>
      <c r="H29" s="8"/>
      <c r="I29" s="8"/>
      <c r="J29" s="8"/>
      <c r="K29" s="8"/>
      <c r="L29" s="8"/>
      <c r="M29" s="8"/>
      <c r="N29" s="8"/>
      <c r="O29" s="8"/>
      <c r="P29" s="8"/>
      <c r="Q29" s="8"/>
      <c r="R29" s="8"/>
      <c r="S29" s="8"/>
      <c r="T29" s="8"/>
    </row>
    <row r="30" spans="1:20" ht="15.75" x14ac:dyDescent="0.25">
      <c r="A30" s="8"/>
      <c r="B30" s="8"/>
      <c r="C30" s="8"/>
      <c r="D30" s="8"/>
      <c r="E30" s="8"/>
      <c r="F30" s="8"/>
      <c r="G30" s="8"/>
      <c r="H30" s="8"/>
      <c r="I30" s="8"/>
      <c r="J30" s="8"/>
      <c r="K30" s="8"/>
      <c r="L30" s="8"/>
      <c r="M30" s="8"/>
      <c r="N30" s="8"/>
      <c r="O30" s="8"/>
      <c r="P30" s="8"/>
      <c r="Q30" s="8"/>
      <c r="R30" s="8"/>
      <c r="S30" s="8"/>
      <c r="T30" s="8"/>
    </row>
    <row r="31" spans="1:20" ht="15.75" x14ac:dyDescent="0.25">
      <c r="A31" s="8"/>
      <c r="B31" s="8"/>
      <c r="C31" s="8"/>
      <c r="D31" s="8"/>
      <c r="E31" s="8"/>
      <c r="F31" s="8"/>
      <c r="G31" s="8"/>
      <c r="H31" s="8"/>
      <c r="I31" s="8"/>
      <c r="J31" s="8"/>
      <c r="K31" s="8"/>
      <c r="L31" s="8"/>
      <c r="M31" s="8"/>
      <c r="N31" s="8"/>
      <c r="O31" s="8"/>
      <c r="P31" s="8"/>
      <c r="Q31" s="8"/>
      <c r="R31" s="8"/>
      <c r="S31" s="8"/>
      <c r="T31" s="8"/>
    </row>
    <row r="32" spans="1:20" x14ac:dyDescent="0.25">
      <c r="A32" s="8"/>
      <c r="B32" s="8"/>
      <c r="C32" s="8"/>
      <c r="D32" s="8"/>
      <c r="E32" s="8"/>
      <c r="F32" s="8"/>
      <c r="G32" s="8"/>
      <c r="H32" s="8"/>
      <c r="I32" s="8"/>
      <c r="J32" s="8"/>
      <c r="K32" s="8"/>
      <c r="L32" s="8"/>
      <c r="M32" s="8"/>
      <c r="N32" s="8"/>
      <c r="O32" s="8"/>
      <c r="P32" s="8"/>
      <c r="Q32" s="8"/>
      <c r="R32" s="8"/>
      <c r="S32" s="8"/>
      <c r="T32" s="8"/>
    </row>
    <row r="33" spans="1:20" ht="15.75" x14ac:dyDescent="0.25">
      <c r="A33" s="8"/>
      <c r="B33" s="8"/>
      <c r="C33" s="8"/>
      <c r="D33" s="8"/>
      <c r="E33" s="8"/>
      <c r="F33" s="8"/>
      <c r="G33" s="8"/>
      <c r="H33" s="8"/>
      <c r="I33" s="8"/>
      <c r="J33" s="8"/>
      <c r="K33" s="8"/>
      <c r="L33" s="8"/>
      <c r="M33" s="8"/>
      <c r="N33" s="8"/>
      <c r="O33" s="8"/>
      <c r="P33" s="8"/>
      <c r="Q33" s="8"/>
      <c r="R33" s="8"/>
      <c r="S33" s="8"/>
      <c r="T33" s="8"/>
    </row>
    <row r="34" spans="1:20" ht="15.75" x14ac:dyDescent="0.25">
      <c r="A34" s="8"/>
      <c r="B34" s="8"/>
      <c r="C34" s="8"/>
      <c r="D34" s="8"/>
      <c r="E34" s="8"/>
      <c r="F34" s="8"/>
      <c r="G34" s="8"/>
      <c r="H34" s="8"/>
      <c r="I34" s="8"/>
      <c r="J34" s="8"/>
      <c r="K34" s="8"/>
      <c r="L34" s="8"/>
      <c r="M34" s="8"/>
      <c r="N34" s="8"/>
      <c r="O34" s="8"/>
      <c r="P34" s="8"/>
      <c r="Q34" s="8"/>
      <c r="R34" s="8"/>
      <c r="S34" s="8"/>
      <c r="T34" s="8"/>
    </row>
    <row r="35" spans="1:20" ht="15.75" x14ac:dyDescent="0.25">
      <c r="A35" s="8"/>
      <c r="B35" s="8"/>
      <c r="C35" s="8"/>
      <c r="D35" s="8"/>
      <c r="E35" s="8"/>
      <c r="F35" s="8"/>
      <c r="G35" s="8"/>
      <c r="H35" s="8"/>
      <c r="I35" s="8"/>
      <c r="J35" s="8"/>
      <c r="K35" s="8"/>
      <c r="L35" s="8"/>
      <c r="M35" s="8"/>
      <c r="N35" s="8"/>
      <c r="O35" s="8"/>
      <c r="P35" s="8"/>
      <c r="Q35" s="8"/>
      <c r="R35" s="8"/>
      <c r="S35" s="8"/>
      <c r="T35" s="8"/>
    </row>
    <row r="36" spans="1:20" ht="15.75" x14ac:dyDescent="0.25">
      <c r="A36" s="8"/>
      <c r="B36" s="8"/>
      <c r="C36" s="8"/>
      <c r="D36" s="8"/>
      <c r="E36" s="8"/>
      <c r="F36" s="8"/>
      <c r="G36" s="8"/>
      <c r="H36" s="8"/>
      <c r="I36" s="8"/>
      <c r="J36" s="8"/>
      <c r="K36" s="8"/>
      <c r="L36" s="8"/>
      <c r="M36" s="8"/>
      <c r="N36" s="8"/>
      <c r="O36" s="8"/>
      <c r="P36" s="8"/>
      <c r="Q36" s="8"/>
      <c r="R36" s="8"/>
      <c r="S36" s="8"/>
      <c r="T36" s="8"/>
    </row>
    <row r="37" spans="1:20" ht="15.75" x14ac:dyDescent="0.25">
      <c r="A37" s="8"/>
      <c r="B37" s="8"/>
      <c r="C37" s="8"/>
      <c r="D37" s="8"/>
      <c r="E37" s="8"/>
      <c r="F37" s="8"/>
      <c r="G37" s="8"/>
      <c r="H37" s="8"/>
      <c r="I37" s="8"/>
      <c r="J37" s="8"/>
      <c r="K37" s="8"/>
      <c r="L37" s="8"/>
      <c r="M37" s="8"/>
      <c r="N37" s="8"/>
      <c r="O37" s="8"/>
      <c r="P37" s="8"/>
      <c r="Q37" s="8"/>
      <c r="R37" s="8"/>
      <c r="S37" s="8"/>
      <c r="T37" s="8"/>
    </row>
    <row r="38" spans="1:20" ht="15.75" x14ac:dyDescent="0.25">
      <c r="A38" s="8"/>
      <c r="B38" s="8"/>
      <c r="C38" s="8"/>
      <c r="D38" s="8"/>
      <c r="E38" s="8"/>
      <c r="F38" s="8"/>
      <c r="G38" s="8"/>
      <c r="H38" s="8"/>
      <c r="I38" s="8"/>
      <c r="J38" s="8"/>
      <c r="K38" s="8"/>
      <c r="L38" s="8"/>
      <c r="M38" s="8"/>
      <c r="N38" s="8"/>
      <c r="O38" s="8"/>
      <c r="P38" s="8"/>
      <c r="Q38" s="8"/>
      <c r="R38" s="8"/>
      <c r="S38" s="8"/>
      <c r="T38" s="8"/>
    </row>
    <row r="39" spans="1:20" ht="15.75" x14ac:dyDescent="0.25">
      <c r="A39" s="8"/>
      <c r="B39" s="8"/>
      <c r="C39" s="8"/>
      <c r="D39" s="8"/>
      <c r="E39" s="8"/>
      <c r="F39" s="8"/>
      <c r="G39" s="8"/>
      <c r="H39" s="8"/>
      <c r="I39" s="8"/>
      <c r="J39" s="8"/>
      <c r="K39" s="8"/>
      <c r="L39" s="8"/>
      <c r="M39" s="8"/>
      <c r="N39" s="8"/>
      <c r="O39" s="8"/>
      <c r="P39" s="8"/>
      <c r="Q39" s="8"/>
      <c r="R39" s="8"/>
      <c r="S39" s="8"/>
      <c r="T39" s="8"/>
    </row>
    <row r="40" spans="1:20" ht="15.75" x14ac:dyDescent="0.25">
      <c r="A40" s="8"/>
      <c r="B40" s="8"/>
      <c r="C40" s="8"/>
      <c r="D40" s="8"/>
      <c r="E40" s="8"/>
      <c r="F40" s="8"/>
      <c r="G40" s="8"/>
      <c r="H40" s="8"/>
      <c r="I40" s="8"/>
      <c r="J40" s="8"/>
      <c r="K40" s="8"/>
      <c r="L40" s="8"/>
      <c r="M40" s="8"/>
      <c r="N40" s="8"/>
      <c r="O40" s="8"/>
      <c r="P40" s="8"/>
      <c r="Q40" s="8"/>
      <c r="R40" s="8"/>
      <c r="S40" s="8"/>
      <c r="T40" s="8"/>
    </row>
    <row r="41" spans="1:20" ht="15.75" x14ac:dyDescent="0.25">
      <c r="A41" s="8"/>
      <c r="B41" s="8"/>
      <c r="C41" s="8"/>
      <c r="D41" s="8"/>
      <c r="E41" s="8"/>
      <c r="F41" s="8"/>
      <c r="G41" s="8"/>
      <c r="H41" s="8"/>
      <c r="I41" s="8"/>
      <c r="J41" s="8"/>
      <c r="K41" s="8"/>
      <c r="L41" s="8"/>
      <c r="M41" s="8"/>
      <c r="N41" s="8"/>
      <c r="O41" s="8"/>
      <c r="P41" s="8"/>
      <c r="Q41" s="8"/>
      <c r="R41" s="8"/>
      <c r="S41" s="8"/>
      <c r="T41" s="8"/>
    </row>
    <row r="42" spans="1:20" ht="15.75" x14ac:dyDescent="0.25">
      <c r="A42" s="8"/>
      <c r="B42" s="8"/>
      <c r="C42" s="8"/>
      <c r="D42" s="8"/>
      <c r="E42" s="8"/>
      <c r="F42" s="8"/>
      <c r="G42" s="8"/>
      <c r="H42" s="8"/>
      <c r="I42" s="8"/>
      <c r="J42" s="8"/>
      <c r="K42" s="8"/>
      <c r="L42" s="8"/>
      <c r="M42" s="8"/>
      <c r="N42" s="8"/>
      <c r="O42" s="8"/>
      <c r="P42" s="8"/>
      <c r="Q42" s="8"/>
      <c r="R42" s="8"/>
      <c r="S42" s="8"/>
      <c r="T42" s="8"/>
    </row>
    <row r="43" spans="1:20" ht="15.75" x14ac:dyDescent="0.25">
      <c r="A43" s="8"/>
      <c r="B43" s="8"/>
      <c r="C43" s="8"/>
      <c r="D43" s="8"/>
      <c r="E43" s="8"/>
      <c r="F43" s="8"/>
      <c r="G43" s="8"/>
      <c r="H43" s="8"/>
      <c r="I43" s="8"/>
      <c r="J43" s="8"/>
      <c r="K43" s="8"/>
      <c r="L43" s="8"/>
      <c r="M43" s="8"/>
      <c r="N43" s="8"/>
      <c r="O43" s="8"/>
      <c r="P43" s="8"/>
      <c r="Q43" s="8"/>
      <c r="R43" s="8"/>
      <c r="S43" s="8"/>
      <c r="T43" s="8"/>
    </row>
    <row r="44" spans="1:20" ht="15.75" x14ac:dyDescent="0.25">
      <c r="A44" s="8"/>
      <c r="B44" s="8"/>
      <c r="C44" s="8"/>
      <c r="D44" s="8"/>
      <c r="E44" s="8"/>
      <c r="F44" s="8"/>
      <c r="G44" s="8"/>
      <c r="H44" s="8"/>
      <c r="I44" s="8"/>
      <c r="J44" s="8"/>
      <c r="K44" s="8"/>
      <c r="L44" s="8"/>
      <c r="M44" s="8"/>
      <c r="N44" s="8"/>
      <c r="O44" s="8"/>
      <c r="P44" s="8"/>
      <c r="Q44" s="8"/>
      <c r="R44" s="8"/>
      <c r="S44" s="8"/>
      <c r="T44" s="8"/>
    </row>
    <row r="45" spans="1:20" ht="15.75" x14ac:dyDescent="0.25">
      <c r="A45" s="8"/>
      <c r="B45" s="8"/>
      <c r="C45" s="8"/>
      <c r="D45" s="8"/>
      <c r="E45" s="8"/>
      <c r="F45" s="8"/>
      <c r="G45" s="8"/>
      <c r="H45" s="8"/>
      <c r="I45" s="8"/>
      <c r="J45" s="8"/>
      <c r="K45" s="8"/>
      <c r="L45" s="8"/>
      <c r="M45" s="8"/>
      <c r="N45" s="8"/>
      <c r="O45" s="8"/>
      <c r="P45" s="8"/>
      <c r="Q45" s="8"/>
      <c r="R45" s="8"/>
      <c r="S45" s="8"/>
      <c r="T45" s="8"/>
    </row>
    <row r="46" spans="1:20" ht="15.75" x14ac:dyDescent="0.25">
      <c r="A46" s="8"/>
      <c r="B46" s="8"/>
      <c r="C46" s="8"/>
      <c r="D46" s="8"/>
      <c r="E46" s="8"/>
      <c r="F46" s="8"/>
      <c r="G46" s="8"/>
      <c r="H46" s="8"/>
      <c r="I46" s="8"/>
      <c r="J46" s="8"/>
      <c r="K46" s="8"/>
      <c r="L46" s="8"/>
      <c r="M46" s="8"/>
      <c r="N46" s="8"/>
      <c r="O46" s="8"/>
      <c r="P46" s="8"/>
      <c r="Q46" s="8"/>
      <c r="R46" s="8"/>
      <c r="S46" s="8"/>
      <c r="T46" s="8"/>
    </row>
    <row r="47" spans="1:20" ht="15.75" x14ac:dyDescent="0.25">
      <c r="A47" s="8"/>
      <c r="B47" s="8"/>
      <c r="C47" s="8"/>
      <c r="D47" s="8"/>
      <c r="E47" s="8"/>
      <c r="F47" s="8"/>
      <c r="G47" s="8"/>
      <c r="H47" s="8"/>
      <c r="I47" s="8"/>
      <c r="J47" s="8"/>
      <c r="K47" s="8"/>
      <c r="L47" s="8"/>
      <c r="M47" s="8"/>
      <c r="N47" s="8"/>
      <c r="O47" s="8"/>
      <c r="P47" s="8"/>
      <c r="Q47" s="8"/>
      <c r="R47" s="8"/>
      <c r="S47" s="8"/>
      <c r="T47" s="8"/>
    </row>
    <row r="48" spans="1:20" ht="15.75" x14ac:dyDescent="0.25">
      <c r="A48" s="8"/>
      <c r="B48" s="8"/>
      <c r="C48" s="8"/>
      <c r="D48" s="8"/>
      <c r="E48" s="8"/>
      <c r="F48" s="8"/>
      <c r="G48" s="8"/>
      <c r="H48" s="8"/>
      <c r="I48" s="8"/>
      <c r="J48" s="8"/>
      <c r="K48" s="8"/>
      <c r="L48" s="8"/>
      <c r="M48" s="8"/>
      <c r="N48" s="8"/>
      <c r="O48" s="8"/>
      <c r="P48" s="8"/>
      <c r="Q48" s="8"/>
      <c r="R48" s="8"/>
      <c r="S48" s="8"/>
      <c r="T48" s="8"/>
    </row>
    <row r="49" spans="1:20" ht="15.75" x14ac:dyDescent="0.25">
      <c r="A49" s="8"/>
      <c r="B49" s="8"/>
      <c r="C49" s="8"/>
      <c r="D49" s="8"/>
      <c r="E49" s="8"/>
      <c r="F49" s="8"/>
      <c r="G49" s="8"/>
      <c r="H49" s="8"/>
      <c r="I49" s="8"/>
      <c r="J49" s="8"/>
      <c r="K49" s="8"/>
      <c r="L49" s="8"/>
      <c r="M49" s="8"/>
      <c r="N49" s="8"/>
      <c r="O49" s="8"/>
      <c r="P49" s="8"/>
      <c r="Q49" s="8"/>
      <c r="R49" s="8"/>
      <c r="S49" s="8"/>
      <c r="T49" s="8"/>
    </row>
    <row r="50" spans="1:20" ht="15.75" x14ac:dyDescent="0.25">
      <c r="A50" s="8"/>
      <c r="B50" s="8"/>
      <c r="C50" s="8"/>
      <c r="D50" s="8"/>
      <c r="E50" s="8"/>
      <c r="F50" s="8"/>
      <c r="G50" s="8"/>
      <c r="H50" s="8"/>
      <c r="I50" s="8"/>
      <c r="J50" s="8"/>
      <c r="K50" s="8"/>
      <c r="L50" s="8"/>
      <c r="M50" s="8"/>
      <c r="N50" s="8"/>
      <c r="O50" s="8"/>
      <c r="P50" s="8"/>
      <c r="Q50" s="8"/>
      <c r="R50" s="8"/>
      <c r="S50" s="8"/>
      <c r="T50" s="8"/>
    </row>
    <row r="51" spans="1:20" ht="15.75" x14ac:dyDescent="0.25">
      <c r="A51" s="8"/>
      <c r="B51" s="8"/>
      <c r="C51" s="8"/>
      <c r="D51" s="8"/>
      <c r="E51" s="8"/>
      <c r="F51" s="8"/>
      <c r="G51" s="8"/>
      <c r="H51" s="8"/>
      <c r="I51" s="8"/>
      <c r="J51" s="8"/>
      <c r="K51" s="8"/>
      <c r="L51" s="8"/>
      <c r="M51" s="8"/>
      <c r="N51" s="8"/>
      <c r="O51" s="8"/>
      <c r="P51" s="8"/>
      <c r="Q51" s="8"/>
      <c r="R51" s="8"/>
      <c r="S51" s="8"/>
      <c r="T51" s="8"/>
    </row>
    <row r="52" spans="1:20" ht="15.75" x14ac:dyDescent="0.25">
      <c r="A52" s="8"/>
      <c r="B52" s="8"/>
      <c r="C52" s="8"/>
      <c r="D52" s="8"/>
      <c r="E52" s="8"/>
      <c r="F52" s="8"/>
      <c r="G52" s="8"/>
      <c r="H52" s="8"/>
      <c r="I52" s="8"/>
      <c r="J52" s="8"/>
      <c r="K52" s="8"/>
      <c r="L52" s="8"/>
      <c r="M52" s="8"/>
      <c r="N52" s="8"/>
      <c r="O52" s="8"/>
      <c r="P52" s="8"/>
      <c r="Q52" s="8"/>
      <c r="R52" s="8"/>
      <c r="S52" s="8"/>
      <c r="T52" s="8"/>
    </row>
    <row r="53" spans="1:20" ht="15.75" x14ac:dyDescent="0.25">
      <c r="A53" s="8"/>
      <c r="B53" s="8"/>
      <c r="C53" s="8"/>
      <c r="D53" s="8"/>
      <c r="E53" s="8"/>
      <c r="F53" s="8"/>
      <c r="G53" s="8"/>
      <c r="H53" s="8"/>
      <c r="I53" s="8"/>
      <c r="J53" s="8"/>
      <c r="K53" s="8"/>
      <c r="L53" s="8"/>
      <c r="M53" s="8"/>
      <c r="N53" s="8"/>
      <c r="O53" s="8"/>
      <c r="P53" s="8"/>
      <c r="Q53" s="8"/>
      <c r="R53" s="8"/>
      <c r="S53" s="8"/>
      <c r="T53" s="8"/>
    </row>
    <row r="54" spans="1:20" ht="15.75" x14ac:dyDescent="0.25">
      <c r="A54" s="8"/>
      <c r="B54" s="8"/>
      <c r="C54" s="8"/>
      <c r="D54" s="8"/>
      <c r="E54" s="8"/>
      <c r="F54" s="8"/>
      <c r="G54" s="8"/>
      <c r="H54" s="8"/>
      <c r="I54" s="8"/>
      <c r="J54" s="8"/>
      <c r="K54" s="8"/>
      <c r="L54" s="8"/>
      <c r="M54" s="8"/>
      <c r="N54" s="8"/>
      <c r="O54" s="8"/>
      <c r="P54" s="8"/>
      <c r="Q54" s="8"/>
      <c r="R54" s="8"/>
      <c r="S54" s="8"/>
      <c r="T54" s="8"/>
    </row>
    <row r="55" spans="1:20" ht="15.75" x14ac:dyDescent="0.25">
      <c r="A55" s="8"/>
      <c r="B55" s="8"/>
      <c r="C55" s="8"/>
      <c r="D55" s="8"/>
      <c r="E55" s="8"/>
      <c r="F55" s="8"/>
      <c r="G55" s="8"/>
      <c r="H55" s="8"/>
      <c r="I55" s="8"/>
      <c r="J55" s="8"/>
      <c r="K55" s="8"/>
      <c r="L55" s="8"/>
      <c r="M55" s="8"/>
      <c r="N55" s="8"/>
      <c r="O55" s="8"/>
      <c r="P55" s="8"/>
      <c r="Q55" s="8"/>
      <c r="R55" s="8"/>
      <c r="S55" s="8"/>
      <c r="T55" s="8"/>
    </row>
    <row r="56" spans="1:20" ht="15.75" x14ac:dyDescent="0.25">
      <c r="A56" s="8"/>
      <c r="B56" s="8"/>
      <c r="C56" s="8"/>
      <c r="D56" s="8"/>
      <c r="E56" s="8"/>
      <c r="F56" s="8"/>
      <c r="G56" s="8"/>
      <c r="H56" s="8"/>
      <c r="I56" s="8"/>
      <c r="J56" s="8"/>
      <c r="K56" s="8"/>
      <c r="L56" s="8"/>
      <c r="M56" s="8"/>
      <c r="N56" s="8"/>
      <c r="O56" s="8"/>
      <c r="P56" s="8"/>
      <c r="Q56" s="8"/>
      <c r="R56" s="8"/>
      <c r="S56" s="8"/>
      <c r="T56" s="8"/>
    </row>
    <row r="57" spans="1:20" ht="15.75" x14ac:dyDescent="0.25">
      <c r="A57" s="8"/>
      <c r="B57" s="8"/>
      <c r="C57" s="8"/>
      <c r="D57" s="8"/>
      <c r="E57" s="8"/>
      <c r="F57" s="8"/>
      <c r="G57" s="8"/>
      <c r="H57" s="8"/>
      <c r="I57" s="8"/>
      <c r="J57" s="8"/>
      <c r="K57" s="8"/>
      <c r="L57" s="8"/>
      <c r="M57" s="8"/>
      <c r="N57" s="8"/>
      <c r="O57" s="8"/>
      <c r="P57" s="8"/>
      <c r="Q57" s="8"/>
      <c r="R57" s="8"/>
      <c r="S57" s="8"/>
      <c r="T57" s="8"/>
    </row>
    <row r="58" spans="1:20" ht="15.75" x14ac:dyDescent="0.25">
      <c r="A58" s="8"/>
      <c r="B58" s="8"/>
      <c r="C58" s="8"/>
      <c r="D58" s="8"/>
      <c r="E58" s="8"/>
      <c r="F58" s="8"/>
      <c r="G58" s="8"/>
      <c r="H58" s="8"/>
      <c r="I58" s="8"/>
      <c r="J58" s="8"/>
      <c r="K58" s="8"/>
      <c r="L58" s="8"/>
      <c r="M58" s="8"/>
      <c r="N58" s="8"/>
      <c r="O58" s="8"/>
      <c r="P58" s="8"/>
      <c r="Q58" s="8"/>
      <c r="R58" s="8"/>
      <c r="S58" s="8"/>
      <c r="T58" s="8"/>
    </row>
    <row r="59" spans="1:20" ht="15.75" x14ac:dyDescent="0.25">
      <c r="A59" s="8"/>
      <c r="B59" s="8"/>
      <c r="C59" s="8"/>
      <c r="D59" s="8"/>
      <c r="E59" s="8"/>
      <c r="F59" s="8"/>
      <c r="G59" s="8"/>
      <c r="H59" s="8"/>
      <c r="I59" s="8"/>
      <c r="J59" s="8"/>
      <c r="K59" s="8"/>
      <c r="L59" s="8"/>
      <c r="M59" s="8"/>
      <c r="N59" s="8"/>
      <c r="O59" s="8"/>
      <c r="P59" s="8"/>
      <c r="Q59" s="8"/>
      <c r="R59" s="8"/>
      <c r="S59" s="8"/>
      <c r="T59" s="8"/>
    </row>
    <row r="60" spans="1:20" ht="15.75" x14ac:dyDescent="0.25">
      <c r="A60" s="8"/>
      <c r="B60" s="8"/>
      <c r="C60" s="8"/>
      <c r="D60" s="8"/>
      <c r="E60" s="8"/>
      <c r="F60" s="8"/>
      <c r="G60" s="8"/>
      <c r="H60" s="8"/>
      <c r="I60" s="8"/>
      <c r="J60" s="8"/>
      <c r="K60" s="8"/>
      <c r="L60" s="8"/>
      <c r="M60" s="8"/>
      <c r="N60" s="8"/>
      <c r="O60" s="8"/>
      <c r="P60" s="8"/>
      <c r="Q60" s="8"/>
      <c r="R60" s="8"/>
      <c r="S60" s="8"/>
      <c r="T60" s="8"/>
    </row>
    <row r="61" spans="1:20" ht="15.75" x14ac:dyDescent="0.25">
      <c r="A61" s="8"/>
      <c r="B61" s="8"/>
      <c r="C61" s="8"/>
      <c r="D61" s="8"/>
      <c r="E61" s="8"/>
      <c r="F61" s="8"/>
      <c r="G61" s="8"/>
      <c r="H61" s="8"/>
      <c r="I61" s="8"/>
      <c r="J61" s="8"/>
      <c r="K61" s="8"/>
      <c r="L61" s="8"/>
      <c r="M61" s="8"/>
      <c r="N61" s="8"/>
      <c r="O61" s="8"/>
      <c r="P61" s="8"/>
      <c r="Q61" s="8"/>
      <c r="R61" s="8"/>
      <c r="S61" s="8"/>
      <c r="T61" s="8"/>
    </row>
    <row r="62" spans="1:20" ht="15.75" x14ac:dyDescent="0.25">
      <c r="A62" s="8"/>
      <c r="B62" s="8"/>
      <c r="C62" s="8"/>
      <c r="D62" s="8"/>
      <c r="E62" s="8"/>
      <c r="F62" s="8"/>
      <c r="G62" s="8"/>
      <c r="H62" s="8"/>
      <c r="I62" s="8"/>
      <c r="J62" s="8"/>
      <c r="K62" s="8"/>
      <c r="L62" s="8"/>
      <c r="M62" s="8"/>
      <c r="N62" s="8"/>
      <c r="O62" s="8"/>
      <c r="P62" s="8"/>
      <c r="Q62" s="8"/>
      <c r="R62" s="8"/>
      <c r="S62" s="8"/>
      <c r="T62" s="8"/>
    </row>
    <row r="63" spans="1:20" ht="15.75" x14ac:dyDescent="0.25">
      <c r="A63" s="8"/>
      <c r="B63" s="8"/>
      <c r="C63" s="8"/>
      <c r="D63" s="8"/>
      <c r="E63" s="8"/>
      <c r="F63" s="8"/>
      <c r="G63" s="8"/>
      <c r="H63" s="8"/>
      <c r="I63" s="8"/>
      <c r="J63" s="8"/>
      <c r="K63" s="8"/>
      <c r="L63" s="8"/>
      <c r="M63" s="8"/>
      <c r="N63" s="8"/>
      <c r="O63" s="8"/>
      <c r="P63" s="8"/>
      <c r="Q63" s="8"/>
      <c r="R63" s="8"/>
      <c r="S63" s="8"/>
      <c r="T63" s="8"/>
    </row>
  </sheetData>
  <sheetProtection algorithmName="SHA-512" hashValue="swbyzsVMNlVhGCvC/wYGFh2wNPaj2FlMCbi4yl8ZWCqeT4jK5ioBcAe1CmYIVi+P8vezVRsGSk2mIGDQ6l3gRQ==" saltValue="DXc4/F/yrMjC2z7LYr6wXw==" spinCount="100000" sheet="1" objects="1" scenarios="1"/>
  <mergeCells count="3">
    <mergeCell ref="A19:E19"/>
    <mergeCell ref="A1:E1"/>
    <mergeCell ref="A16:D16"/>
  </mergeCells>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P29"/>
  <sheetViews>
    <sheetView zoomScaleNormal="100" workbookViewId="0">
      <selection activeCell="E26" sqref="A4:E26"/>
    </sheetView>
  </sheetViews>
  <sheetFormatPr defaultColWidth="9.140625" defaultRowHeight="15" x14ac:dyDescent="0.25"/>
  <cols>
    <col min="1" max="1" width="22.5703125" style="2" customWidth="1"/>
    <col min="2" max="2" width="18.7109375" style="2" customWidth="1"/>
    <col min="3" max="3" width="13.5703125" style="2" customWidth="1"/>
    <col min="4" max="4" width="29.140625" style="2" customWidth="1"/>
    <col min="5" max="5" width="12" style="2" customWidth="1"/>
    <col min="6" max="6" width="19" style="2" customWidth="1"/>
    <col min="7" max="16384" width="9.140625" style="2"/>
  </cols>
  <sheetData>
    <row r="1" spans="1:16" ht="27.75" customHeight="1" thickBot="1" x14ac:dyDescent="0.3">
      <c r="A1" s="50" t="s">
        <v>53</v>
      </c>
      <c r="B1" s="51"/>
      <c r="C1" s="51"/>
      <c r="D1" s="51"/>
      <c r="E1" s="52"/>
      <c r="F1" s="53"/>
      <c r="G1" s="53"/>
      <c r="H1" s="53"/>
      <c r="I1" s="53"/>
      <c r="J1" s="53"/>
      <c r="K1" s="53"/>
      <c r="L1" s="53"/>
      <c r="M1" s="53"/>
      <c r="N1" s="53"/>
      <c r="O1" s="53"/>
      <c r="P1" s="53"/>
    </row>
    <row r="2" spans="1:16" ht="13.5" customHeight="1" x14ac:dyDescent="0.25"/>
    <row r="3" spans="1:16" x14ac:dyDescent="0.25">
      <c r="A3" s="3"/>
      <c r="B3" s="21"/>
      <c r="C3" s="21"/>
      <c r="D3" s="21"/>
      <c r="E3" s="1"/>
    </row>
    <row r="4" spans="1:16" x14ac:dyDescent="0.25">
      <c r="E4" s="1"/>
    </row>
    <row r="5" spans="1:16" x14ac:dyDescent="0.25">
      <c r="A5" s="54" t="s">
        <v>54</v>
      </c>
      <c r="B5" s="54"/>
      <c r="C5" s="54"/>
      <c r="D5" s="54"/>
      <c r="E5" s="1"/>
      <c r="I5" s="2" t="s">
        <v>4</v>
      </c>
      <c r="J5" s="2" t="s">
        <v>5</v>
      </c>
    </row>
    <row r="6" spans="1:16" x14ac:dyDescent="0.25">
      <c r="A6" s="2" t="s">
        <v>0</v>
      </c>
      <c r="B6" s="1">
        <v>6000</v>
      </c>
      <c r="C6" s="4" t="s">
        <v>6</v>
      </c>
      <c r="D6" s="2" t="s">
        <v>18</v>
      </c>
      <c r="E6" s="1"/>
      <c r="I6" s="2">
        <v>0</v>
      </c>
      <c r="J6" s="2">
        <f>PrKn</f>
        <v>6000</v>
      </c>
      <c r="K6" s="2">
        <f>PrMax</f>
        <v>9000</v>
      </c>
      <c r="M6" s="2">
        <f>PrIn</f>
        <v>0</v>
      </c>
    </row>
    <row r="7" spans="1:16" x14ac:dyDescent="0.25">
      <c r="A7" s="2" t="s">
        <v>1</v>
      </c>
      <c r="B7" s="1">
        <v>240</v>
      </c>
      <c r="C7" s="4" t="s">
        <v>7</v>
      </c>
      <c r="D7" s="2" t="s">
        <v>19</v>
      </c>
      <c r="E7" s="1"/>
      <c r="I7" s="2">
        <f>MaxPnt</f>
        <v>240</v>
      </c>
      <c r="J7" s="2">
        <f>PuKn</f>
        <v>240</v>
      </c>
      <c r="K7" s="2">
        <v>0</v>
      </c>
      <c r="M7" s="5">
        <f>IF(PrIn&lt;=PrMax,A22,0)</f>
        <v>240</v>
      </c>
    </row>
    <row r="8" spans="1:16" x14ac:dyDescent="0.25">
      <c r="A8" s="2" t="s">
        <v>2</v>
      </c>
      <c r="B8" s="1">
        <v>9000</v>
      </c>
      <c r="C8" s="4" t="s">
        <v>6</v>
      </c>
      <c r="D8" s="2" t="s">
        <v>20</v>
      </c>
      <c r="E8" s="1"/>
    </row>
    <row r="9" spans="1:16" x14ac:dyDescent="0.25">
      <c r="A9" s="2" t="s">
        <v>17</v>
      </c>
      <c r="B9" s="1">
        <v>240</v>
      </c>
      <c r="C9" s="4" t="s">
        <v>7</v>
      </c>
      <c r="E9" s="1"/>
      <c r="L9" s="2">
        <v>0</v>
      </c>
      <c r="M9" s="2">
        <f>PrKn</f>
        <v>6000</v>
      </c>
      <c r="N9" s="2">
        <f>PrKn</f>
        <v>6000</v>
      </c>
    </row>
    <row r="10" spans="1:16" x14ac:dyDescent="0.25">
      <c r="E10" s="1"/>
      <c r="L10" s="2">
        <f>PuKn</f>
        <v>240</v>
      </c>
      <c r="M10" s="2">
        <f>PuKn</f>
        <v>240</v>
      </c>
      <c r="N10" s="2">
        <v>0</v>
      </c>
    </row>
    <row r="11" spans="1:16" x14ac:dyDescent="0.25">
      <c r="A11" s="17" t="s">
        <v>9</v>
      </c>
      <c r="B11" s="17"/>
      <c r="C11" s="17"/>
      <c r="D11" s="17"/>
      <c r="E11" s="1"/>
    </row>
    <row r="12" spans="1:16" x14ac:dyDescent="0.25">
      <c r="A12" s="2" t="s">
        <v>3</v>
      </c>
      <c r="B12" s="15">
        <f>'2. Prijzenblad'!B21</f>
        <v>0</v>
      </c>
      <c r="C12" s="4" t="s">
        <v>6</v>
      </c>
      <c r="E12" s="1"/>
    </row>
    <row r="13" spans="1:16" x14ac:dyDescent="0.25">
      <c r="E13" s="1"/>
    </row>
    <row r="14" spans="1:16" x14ac:dyDescent="0.25">
      <c r="A14" s="17" t="s">
        <v>10</v>
      </c>
      <c r="B14" s="17"/>
      <c r="C14" s="17"/>
      <c r="D14" s="17"/>
      <c r="E14" s="1"/>
    </row>
    <row r="15" spans="1:16" x14ac:dyDescent="0.25">
      <c r="A15" s="2" t="s">
        <v>16</v>
      </c>
      <c r="E15" s="1"/>
    </row>
    <row r="16" spans="1:16" x14ac:dyDescent="0.25">
      <c r="E16" s="1"/>
    </row>
    <row r="17" spans="1:5" x14ac:dyDescent="0.25">
      <c r="B17" s="6" t="s">
        <v>13</v>
      </c>
      <c r="C17" s="6" t="s">
        <v>14</v>
      </c>
      <c r="E17" s="1"/>
    </row>
    <row r="18" spans="1:5" x14ac:dyDescent="0.25">
      <c r="A18" s="2" t="s">
        <v>11</v>
      </c>
      <c r="B18" s="7">
        <f>(PuKn-MaxPnt)/PrKn</f>
        <v>0</v>
      </c>
      <c r="C18" s="7">
        <f>MaxPnt</f>
        <v>240</v>
      </c>
      <c r="E18" s="1"/>
    </row>
    <row r="19" spans="1:5" x14ac:dyDescent="0.25">
      <c r="A19" s="2" t="s">
        <v>12</v>
      </c>
      <c r="B19" s="7">
        <f>(0-PuKn)/(PrMax-PrKn)</f>
        <v>-0.08</v>
      </c>
      <c r="C19" s="7">
        <f>PrMax*PuKn/(PrMax-PrKn)</f>
        <v>720</v>
      </c>
      <c r="E19" s="1"/>
    </row>
    <row r="20" spans="1:5" x14ac:dyDescent="0.25">
      <c r="E20" s="1"/>
    </row>
    <row r="21" spans="1:5" x14ac:dyDescent="0.25">
      <c r="A21" s="18" t="s">
        <v>15</v>
      </c>
      <c r="B21" s="18"/>
      <c r="C21" s="18"/>
      <c r="D21" s="18"/>
      <c r="E21" s="1"/>
    </row>
    <row r="22" spans="1:5" x14ac:dyDescent="0.25">
      <c r="A22" s="19">
        <f>IF(PrIn&lt;=PrKn,ROUND((PuKn-MaxPnt)/PrKn*PrIn+MaxPnt,3),IF(PrIn&gt;=PrMax,"0",ROUND(((0-PuKn)/(PrMax-PrKn))*PrIn+PrMax*PuKn/(PrMax-PrKn),3)))</f>
        <v>240</v>
      </c>
      <c r="B22" s="19"/>
      <c r="C22" s="19"/>
      <c r="D22" s="19"/>
      <c r="E22" s="1"/>
    </row>
    <row r="23" spans="1:5" ht="15" customHeight="1" x14ac:dyDescent="0.25">
      <c r="A23" s="19"/>
      <c r="B23" s="19"/>
      <c r="C23" s="19"/>
      <c r="D23" s="19"/>
      <c r="E23" s="1"/>
    </row>
    <row r="24" spans="1:5" ht="15" customHeight="1" x14ac:dyDescent="0.25">
      <c r="A24" s="20" t="s">
        <v>7</v>
      </c>
      <c r="B24" s="20"/>
      <c r="C24" s="20"/>
      <c r="D24" s="20"/>
      <c r="E24" s="1"/>
    </row>
    <row r="25" spans="1:5" ht="15" customHeight="1" x14ac:dyDescent="0.25">
      <c r="A25" s="20"/>
      <c r="B25" s="20"/>
      <c r="C25" s="20"/>
      <c r="D25" s="20"/>
      <c r="E25" s="1"/>
    </row>
    <row r="27" spans="1:5" x14ac:dyDescent="0.25">
      <c r="A27" s="2" t="s">
        <v>21</v>
      </c>
    </row>
    <row r="28" spans="1:5" x14ac:dyDescent="0.25">
      <c r="A28" s="2" t="s">
        <v>13</v>
      </c>
      <c r="B28" s="2" t="s">
        <v>22</v>
      </c>
    </row>
    <row r="29" spans="1:5" x14ac:dyDescent="0.25">
      <c r="A29" s="2" t="s">
        <v>14</v>
      </c>
      <c r="B29" s="2" t="s">
        <v>23</v>
      </c>
    </row>
  </sheetData>
  <sheetProtection algorithmName="SHA-512" hashValue="Y3vBIydnk5RlTpJA1rOhf9C2yTi/DDfCR5KBQ1/Td0ZbpzqN5lqrpPltEs4aLOBCXYr2U0dE14b2AjCLemgMcA==" saltValue="n+F7mf9Y78C/MsW7y4EifQ==" spinCount="100000" sheet="1" objects="1" scenarios="1"/>
  <mergeCells count="8">
    <mergeCell ref="A14:D14"/>
    <mergeCell ref="A21:D21"/>
    <mergeCell ref="A22:D23"/>
    <mergeCell ref="A24:D25"/>
    <mergeCell ref="B3:D3"/>
    <mergeCell ref="A5:D5"/>
    <mergeCell ref="A11:D11"/>
    <mergeCell ref="A1:E1"/>
  </mergeCells>
  <conditionalFormatting sqref="A24:D25">
    <cfRule type="containsText" dxfId="1" priority="1" operator="containsText" text="punten">
      <formula>NOT(ISERROR(SEARCH("punten",A24)))</formula>
    </cfRule>
  </conditionalFormatting>
  <pageMargins left="0.51181102362204722" right="0.51181102362204722" top="0.74803149606299213" bottom="0.74803149606299213" header="0.31496062992125984" footer="0.31496062992125984"/>
  <pageSetup paperSize="9" scale="86" orientation="landscape"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P31"/>
  <sheetViews>
    <sheetView tabSelected="1" zoomScaleNormal="100" workbookViewId="0">
      <selection activeCell="F34" sqref="F34"/>
    </sheetView>
  </sheetViews>
  <sheetFormatPr defaultColWidth="9.140625" defaultRowHeight="15" x14ac:dyDescent="0.25"/>
  <cols>
    <col min="1" max="1" width="18.85546875" style="2" customWidth="1"/>
    <col min="2" max="2" width="18" style="2" customWidth="1"/>
    <col min="3" max="3" width="13.5703125" style="2" customWidth="1"/>
    <col min="4" max="4" width="23.7109375" style="2" customWidth="1"/>
    <col min="5" max="5" width="9.5703125" style="2" customWidth="1"/>
    <col min="6" max="7" width="9.140625" style="2"/>
    <col min="8" max="8" width="13.140625" style="2" bestFit="1" customWidth="1"/>
    <col min="9" max="16384" width="9.140625" style="2"/>
  </cols>
  <sheetData>
    <row r="1" spans="1:16" ht="28.5" customHeight="1" thickBot="1" x14ac:dyDescent="0.3">
      <c r="A1" s="50" t="s">
        <v>55</v>
      </c>
      <c r="B1" s="51"/>
      <c r="C1" s="51"/>
      <c r="D1" s="51"/>
      <c r="E1" s="52"/>
      <c r="F1" s="53"/>
      <c r="G1" s="53"/>
      <c r="H1" s="53"/>
      <c r="I1" s="53"/>
      <c r="J1" s="53"/>
      <c r="K1" s="53"/>
      <c r="L1" s="53"/>
      <c r="M1" s="53"/>
      <c r="N1" s="53"/>
      <c r="O1" s="53"/>
      <c r="P1" s="53"/>
    </row>
    <row r="2" spans="1:16" x14ac:dyDescent="0.25">
      <c r="A2" s="53"/>
      <c r="B2" s="53"/>
      <c r="C2" s="53"/>
      <c r="D2" s="53"/>
      <c r="E2" s="53"/>
      <c r="F2" s="53"/>
      <c r="G2" s="53"/>
      <c r="H2" s="53"/>
      <c r="I2" s="53"/>
      <c r="J2" s="53"/>
      <c r="K2" s="53"/>
      <c r="L2" s="53"/>
      <c r="M2" s="53"/>
      <c r="N2" s="53"/>
      <c r="O2" s="53"/>
      <c r="P2" s="53"/>
    </row>
    <row r="4" spans="1:16" x14ac:dyDescent="0.25">
      <c r="A4" s="3"/>
      <c r="B4" s="3"/>
      <c r="C4" s="3"/>
      <c r="D4" s="3"/>
      <c r="E4" s="1"/>
    </row>
    <row r="5" spans="1:16" x14ac:dyDescent="0.25">
      <c r="E5" s="1"/>
    </row>
    <row r="6" spans="1:16" x14ac:dyDescent="0.25">
      <c r="A6" s="17" t="s">
        <v>8</v>
      </c>
      <c r="B6" s="17"/>
      <c r="C6" s="17"/>
      <c r="D6" s="17"/>
      <c r="E6" s="1"/>
      <c r="I6" s="2" t="s">
        <v>4</v>
      </c>
      <c r="J6" s="2" t="s">
        <v>5</v>
      </c>
    </row>
    <row r="7" spans="1:16" x14ac:dyDescent="0.25">
      <c r="A7" s="2" t="s">
        <v>0</v>
      </c>
      <c r="B7" s="1">
        <v>440000</v>
      </c>
      <c r="C7" s="4" t="s">
        <v>6</v>
      </c>
      <c r="D7" s="2" t="s">
        <v>18</v>
      </c>
      <c r="E7" s="1"/>
      <c r="I7" s="2">
        <v>0</v>
      </c>
      <c r="J7" s="2">
        <f>PrKn</f>
        <v>440000</v>
      </c>
      <c r="K7" s="2">
        <f>PrMax</f>
        <v>472000</v>
      </c>
      <c r="M7" s="2">
        <f>PrIn</f>
        <v>0</v>
      </c>
    </row>
    <row r="8" spans="1:16" x14ac:dyDescent="0.25">
      <c r="A8" s="2" t="s">
        <v>1</v>
      </c>
      <c r="B8" s="1">
        <v>60</v>
      </c>
      <c r="C8" s="4" t="s">
        <v>7</v>
      </c>
      <c r="D8" s="2" t="s">
        <v>19</v>
      </c>
      <c r="E8" s="1"/>
      <c r="I8" s="2">
        <f>MaxPnt</f>
        <v>60</v>
      </c>
      <c r="J8" s="2">
        <f>PuKn</f>
        <v>60</v>
      </c>
      <c r="K8" s="2">
        <v>0</v>
      </c>
      <c r="M8" s="5">
        <f>IF(PrIn&lt;=PrMax,A23,0)</f>
        <v>60</v>
      </c>
    </row>
    <row r="9" spans="1:16" x14ac:dyDescent="0.25">
      <c r="A9" s="2" t="s">
        <v>2</v>
      </c>
      <c r="B9" s="1">
        <v>472000</v>
      </c>
      <c r="C9" s="4" t="s">
        <v>6</v>
      </c>
      <c r="D9" s="2" t="s">
        <v>20</v>
      </c>
      <c r="E9" s="1"/>
    </row>
    <row r="10" spans="1:16" x14ac:dyDescent="0.25">
      <c r="A10" s="2" t="s">
        <v>17</v>
      </c>
      <c r="B10" s="1">
        <v>60</v>
      </c>
      <c r="C10" s="4" t="s">
        <v>7</v>
      </c>
      <c r="E10" s="1"/>
      <c r="L10" s="2">
        <v>0</v>
      </c>
      <c r="M10" s="2">
        <f>PrKn</f>
        <v>440000</v>
      </c>
      <c r="N10" s="2">
        <f>PrKn</f>
        <v>440000</v>
      </c>
    </row>
    <row r="11" spans="1:16" x14ac:dyDescent="0.25">
      <c r="E11" s="1"/>
      <c r="L11" s="2">
        <f>PuKn</f>
        <v>60</v>
      </c>
      <c r="M11" s="2">
        <f>PuKn</f>
        <v>60</v>
      </c>
      <c r="N11" s="2">
        <v>0</v>
      </c>
    </row>
    <row r="12" spans="1:16" x14ac:dyDescent="0.25">
      <c r="A12" s="17" t="s">
        <v>9</v>
      </c>
      <c r="B12" s="17"/>
      <c r="C12" s="17"/>
      <c r="D12" s="17"/>
      <c r="E12" s="1"/>
    </row>
    <row r="13" spans="1:16" x14ac:dyDescent="0.25">
      <c r="A13" s="2" t="s">
        <v>3</v>
      </c>
      <c r="B13" s="15">
        <f>'2. Prijzenblad'!E16</f>
        <v>0</v>
      </c>
      <c r="C13" s="4" t="s">
        <v>6</v>
      </c>
      <c r="E13" s="1"/>
    </row>
    <row r="14" spans="1:16" x14ac:dyDescent="0.25">
      <c r="E14" s="1"/>
    </row>
    <row r="15" spans="1:16" x14ac:dyDescent="0.25">
      <c r="A15" s="17" t="s">
        <v>10</v>
      </c>
      <c r="B15" s="17"/>
      <c r="C15" s="17"/>
      <c r="D15" s="17"/>
      <c r="E15" s="1"/>
    </row>
    <row r="16" spans="1:16" x14ac:dyDescent="0.25">
      <c r="A16" s="2" t="s">
        <v>16</v>
      </c>
      <c r="E16" s="1"/>
    </row>
    <row r="17" spans="1:5" x14ac:dyDescent="0.25">
      <c r="E17" s="1"/>
    </row>
    <row r="18" spans="1:5" x14ac:dyDescent="0.25">
      <c r="B18" s="6" t="s">
        <v>13</v>
      </c>
      <c r="C18" s="6" t="s">
        <v>14</v>
      </c>
      <c r="E18" s="1"/>
    </row>
    <row r="19" spans="1:5" x14ac:dyDescent="0.25">
      <c r="A19" s="2" t="s">
        <v>11</v>
      </c>
      <c r="B19" s="7">
        <f>(PuKn-MaxPnt)/PrKn</f>
        <v>0</v>
      </c>
      <c r="C19" s="7">
        <f>MaxPnt</f>
        <v>60</v>
      </c>
      <c r="E19" s="1"/>
    </row>
    <row r="20" spans="1:5" x14ac:dyDescent="0.25">
      <c r="A20" s="2" t="s">
        <v>12</v>
      </c>
      <c r="B20" s="7">
        <f>(0-PuKn)/(PrMax-PrKn)</f>
        <v>-1.8749999999999999E-3</v>
      </c>
      <c r="C20" s="7">
        <f>PrMax*PuKn/(PrMax-PrKn)</f>
        <v>885</v>
      </c>
      <c r="E20" s="1"/>
    </row>
    <row r="21" spans="1:5" x14ac:dyDescent="0.25">
      <c r="E21" s="1"/>
    </row>
    <row r="22" spans="1:5" x14ac:dyDescent="0.25">
      <c r="A22" s="18" t="s">
        <v>15</v>
      </c>
      <c r="B22" s="18"/>
      <c r="C22" s="18"/>
      <c r="D22" s="18"/>
      <c r="E22" s="1"/>
    </row>
    <row r="23" spans="1:5" x14ac:dyDescent="0.25">
      <c r="A23" s="19">
        <f>IF(PrIn&lt;=PrKn,ROUND((PuKn-MaxPnt)/PrKn*PrIn+MaxPnt,3),IF(PrIn&gt;=PrMax,"0",ROUND(((0-PuKn)/(PrMax-PrKn))*PrIn+PrMax*PuKn/(PrMax-PrKn),3)))</f>
        <v>60</v>
      </c>
      <c r="B23" s="19"/>
      <c r="C23" s="19"/>
      <c r="D23" s="19"/>
      <c r="E23" s="1"/>
    </row>
    <row r="24" spans="1:5" ht="15" customHeight="1" x14ac:dyDescent="0.25">
      <c r="A24" s="19"/>
      <c r="B24" s="19"/>
      <c r="C24" s="19"/>
      <c r="D24" s="19"/>
      <c r="E24" s="1"/>
    </row>
    <row r="25" spans="1:5" ht="15" customHeight="1" x14ac:dyDescent="0.25">
      <c r="A25" s="20" t="s">
        <v>7</v>
      </c>
      <c r="B25" s="20"/>
      <c r="C25" s="20"/>
      <c r="D25" s="20"/>
      <c r="E25" s="1"/>
    </row>
    <row r="26" spans="1:5" ht="15" customHeight="1" x14ac:dyDescent="0.25">
      <c r="A26" s="20"/>
      <c r="B26" s="20"/>
      <c r="C26" s="20"/>
      <c r="D26" s="20"/>
      <c r="E26" s="1"/>
    </row>
    <row r="27" spans="1:5" x14ac:dyDescent="0.25">
      <c r="A27" s="2" t="s">
        <v>16</v>
      </c>
    </row>
    <row r="29" spans="1:5" x14ac:dyDescent="0.25">
      <c r="A29" s="2" t="s">
        <v>21</v>
      </c>
    </row>
    <row r="30" spans="1:5" x14ac:dyDescent="0.25">
      <c r="A30" s="2" t="s">
        <v>13</v>
      </c>
      <c r="B30" s="2" t="s">
        <v>22</v>
      </c>
    </row>
    <row r="31" spans="1:5" x14ac:dyDescent="0.25">
      <c r="A31" s="2" t="s">
        <v>14</v>
      </c>
      <c r="B31" s="2" t="s">
        <v>23</v>
      </c>
    </row>
  </sheetData>
  <sheetProtection algorithmName="SHA-512" hashValue="PtCdHFKKd7kwGvvr6L6kRJggHdcKyIwNVW8YbQLIzXefkkRVTBluFiL2HpeIScB2LkTYs4leg4760oqWxI9q/A==" saltValue="5NpdKD9c28/HVfrORGdapA==" spinCount="100000" sheet="1" objects="1" scenarios="1"/>
  <mergeCells count="7">
    <mergeCell ref="A15:D15"/>
    <mergeCell ref="A22:D22"/>
    <mergeCell ref="A23:D24"/>
    <mergeCell ref="A25:D26"/>
    <mergeCell ref="A6:D6"/>
    <mergeCell ref="A12:D12"/>
    <mergeCell ref="A1:E1"/>
  </mergeCells>
  <conditionalFormatting sqref="A25:D26">
    <cfRule type="containsText" dxfId="0" priority="1" operator="containsText" text="punten">
      <formula>NOT(ISERROR(SEARCH("punten",A25)))</formula>
    </cfRule>
  </conditionalFormatting>
  <pageMargins left="0.51181102362204722" right="0.51181102362204722" top="0.74803149606299213" bottom="0.74803149606299213" header="0.31496062992125984" footer="0.31496062992125984"/>
  <pageSetup paperSize="9" scale="86" orientation="landscape"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4</vt:i4>
      </vt:variant>
      <vt:variant>
        <vt:lpstr>Benoemde bereiken</vt:lpstr>
      </vt:variant>
      <vt:variant>
        <vt:i4>10</vt:i4>
      </vt:variant>
    </vt:vector>
  </HeadingPairs>
  <TitlesOfParts>
    <vt:vector size="14" baseType="lpstr">
      <vt:lpstr>1. Voorblad</vt:lpstr>
      <vt:lpstr>2. Prijzenblad</vt:lpstr>
      <vt:lpstr>3. Formule P1</vt:lpstr>
      <vt:lpstr>4. Formule P2</vt:lpstr>
      <vt:lpstr>'3. Formule P1'!MaxPnt</vt:lpstr>
      <vt:lpstr>'4. Formule P2'!MaxPnt</vt:lpstr>
      <vt:lpstr>'3. Formule P1'!PrIn</vt:lpstr>
      <vt:lpstr>'4. Formule P2'!PrIn</vt:lpstr>
      <vt:lpstr>'3. Formule P1'!PrKn</vt:lpstr>
      <vt:lpstr>'4. Formule P2'!PrKn</vt:lpstr>
      <vt:lpstr>'3. Formule P1'!PrMax</vt:lpstr>
      <vt:lpstr>'4. Formule P2'!PrMax</vt:lpstr>
      <vt:lpstr>'3. Formule P1'!PuKn</vt:lpstr>
      <vt:lpstr>'4. Formule P2'!PuKn</vt:lpstr>
    </vt:vector>
  </TitlesOfParts>
  <Company>Stanislascollege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diederik.bauw@inkopenvoor.nl</dc:creator>
  <cp:lastModifiedBy>Verwaaij, D. (FB-INKOOP)</cp:lastModifiedBy>
  <cp:lastPrinted>2015-01-20T17:54:55Z</cp:lastPrinted>
  <dcterms:created xsi:type="dcterms:W3CDTF">2015-01-19T14:52:11Z</dcterms:created>
  <dcterms:modified xsi:type="dcterms:W3CDTF">2025-05-15T15:16:34Z</dcterms:modified>
</cp:coreProperties>
</file>