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gasunie.sharepoint.com/sites/20240353/Gedeelde documenten/General/05 - Aanbestedingsdocumenten/Selectiefase/Bijlagen/"/>
    </mc:Choice>
  </mc:AlternateContent>
  <xr:revisionPtr revIDLastSave="63" documentId="13_ncr:1_{EE302C20-1D1E-425B-BD55-661574C44BC5}" xr6:coauthVersionLast="47" xr6:coauthVersionMax="47" xr10:uidLastSave="{9F7F02F6-666B-46CF-8664-0ACBFDBE4FE8}"/>
  <workbookProtection workbookAlgorithmName="SHA-512" workbookHashValue="9TQDJnEsXrcAMX9b5hen24gjoH8E/tWaKUuCXfKfAk8F06JltHV95zKJl22t8edB1xnt938HFQNiseH5e6Bphg==" workbookSaltValue="gOIs1SukoyK5r/YAddrPBw==" workbookSpinCount="100000" lockStructure="1"/>
  <bookViews>
    <workbookView xWindow="690" yWindow="915" windowWidth="28800" windowHeight="15435" xr2:uid="{6BF821E3-E7E5-4D61-BEBC-2E4ED13F20F9}"/>
  </bookViews>
  <sheets>
    <sheet name="Selectie B-5B" sheetId="1" r:id="rId1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 a="1"/>
  <c r="G9" i="1" s="1"/>
  <c r="G8" i="1" a="1"/>
  <c r="G8" i="1" s="1"/>
  <c r="G10" i="1" s="1"/>
  <c r="H9" i="1"/>
  <c r="H8" i="1"/>
  <c r="F9" i="1"/>
  <c r="F8" i="1"/>
  <c r="D25" i="1"/>
  <c r="D24" i="1"/>
  <c r="D23" i="1"/>
  <c r="D22" i="1"/>
  <c r="E9" i="1"/>
  <c r="E8" i="1"/>
  <c r="I8" i="1" l="1"/>
  <c r="J8" i="1" s="1"/>
  <c r="I9" i="1"/>
  <c r="J9" i="1" s="1"/>
  <c r="I10" i="1" l="1"/>
  <c r="J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<sst xmlns="http://schemas.openxmlformats.org/spreadsheetml/2006/main" count="37" uniqueCount="36">
  <si>
    <t>A</t>
  </si>
  <si>
    <t>Totaal aantal personeelsleden</t>
  </si>
  <si>
    <t>Id.</t>
  </si>
  <si>
    <t>K1</t>
  </si>
  <si>
    <t>Aantal MS Azure</t>
  </si>
  <si>
    <t>K2</t>
  </si>
  <si>
    <t>Aantal agile en/of scrum</t>
  </si>
  <si>
    <t>Aantal</t>
  </si>
  <si>
    <t>Ratio</t>
  </si>
  <si>
    <t>Totaal</t>
  </si>
  <si>
    <t>Punten totaal</t>
  </si>
  <si>
    <t>Punten</t>
  </si>
  <si>
    <t>Punten absolute aantal</t>
  </si>
  <si>
    <t>Punten o.b.v. ratio</t>
  </si>
  <si>
    <t>&lt;25</t>
  </si>
  <si>
    <t>≥ 25 and &lt; 50</t>
  </si>
  <si>
    <t>≥ 50 and &lt; 100</t>
  </si>
  <si>
    <t>≥ 100 and &lt; 150</t>
  </si>
  <si>
    <t>≥ 150 and &lt; 200</t>
  </si>
  <si>
    <t>≥ 200</t>
  </si>
  <si>
    <t>Bepaling 'Punten absolute aantal'</t>
  </si>
  <si>
    <t>Gecertificeerde
personeelsleden</t>
  </si>
  <si>
    <t>Aantal geldige
certificeringen</t>
  </si>
  <si>
    <t>Max. punten
absolute
aantal</t>
  </si>
  <si>
    <t>Max. punten ratio</t>
  </si>
  <si>
    <t>Max. aantal punten selectiecriterium</t>
  </si>
  <si>
    <t>Maximum aantal te behalen punten</t>
  </si>
  <si>
    <t>Max. punten MS Azure ratio</t>
  </si>
  <si>
    <t>Max. punten MS Azure absolute aantal</t>
  </si>
  <si>
    <t>Max. punten agile/scrum absolute aantal</t>
  </si>
  <si>
    <t>Max. punten agile/scrum ratio</t>
  </si>
  <si>
    <t>Bepaling 'Punten o.b.v. ratio'</t>
  </si>
  <si>
    <t>Europese aanbesteding Pangea   |   Selectiefase bijlage 5B</t>
  </si>
  <si>
    <t>Selectiecriterium 2 - Azure &amp; agile/scrum DNA</t>
  </si>
  <si>
    <t>Instructie: vul de geel gekleurde cellen.</t>
  </si>
  <si>
    <t>De 'punten o.b.v. ratio' worden berekend
door het 'Max. punten ratio' te
vermenigvuldigen met het ratio getal.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</si>
</sst>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0"/>
      <color theme="1"/>
      <name val="Verdana"/>
      <family val="2"/>
      <scheme val="minor"/>
    </font>
    <font>
      <sz val="10"/>
      <color theme="1"/>
      <name val="Verdana"/>
      <family val="2"/>
      <scheme val="minor"/>
    </font>
    <font>
      <b/>
      <sz val="9"/>
      <color theme="1"/>
      <name val="Verdana"/>
      <family val="2"/>
      <scheme val="minor"/>
    </font>
    <font>
      <sz val="9"/>
      <color theme="1"/>
      <name val="Verdana"/>
      <family val="2"/>
      <scheme val="minor"/>
    </font>
    <font>
      <b/>
      <sz val="9"/>
      <color theme="0"/>
      <name val="Verdana"/>
      <family val="2"/>
      <scheme val="minor"/>
    </font>
    <font>
      <b/>
      <sz val="9"/>
      <name val="Verdana"/>
      <family val="2"/>
      <scheme val="minor"/>
    </font>
    <font>
      <sz val="9"/>
      <name val="Verdana"/>
      <family val="2"/>
      <scheme val="minor"/>
    </font>
    <font>
      <sz val="9"/>
      <name val="Arial"/>
      <family val="2"/>
    </font>
    <font>
      <i/>
      <sz val="9"/>
      <color theme="1"/>
      <name val="Verdan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4" fontId="3" fillId="3" borderId="6" xfId="0" applyNumberFormat="1" applyFont="1" applyFill="1" applyBorder="1" applyAlignment="1">
      <alignment horizontal="right"/>
    </xf>
    <xf numFmtId="0" fontId="2" fillId="0" borderId="0" xfId="0" applyFont="1" applyProtection="1"/>
    <xf numFmtId="0" fontId="3" fillId="0" borderId="0" xfId="0" applyFont="1" applyProtection="1"/>
    <xf numFmtId="0" fontId="8" fillId="0" borderId="0" xfId="0" applyFont="1" applyAlignment="1" applyProtection="1">
      <alignment vertical="top"/>
    </xf>
    <xf numFmtId="0" fontId="3" fillId="0" borderId="3" xfId="0" applyFont="1" applyBorder="1" applyProtection="1"/>
    <xf numFmtId="0" fontId="3" fillId="0" borderId="4" xfId="0" applyFont="1" applyBorder="1" applyProtection="1"/>
    <xf numFmtId="0" fontId="2" fillId="4" borderId="7" xfId="0" applyFont="1" applyFill="1" applyBorder="1" applyProtection="1"/>
    <xf numFmtId="0" fontId="2" fillId="4" borderId="8" xfId="0" applyFont="1" applyFill="1" applyBorder="1" applyAlignment="1" applyProtection="1">
      <alignment wrapText="1"/>
    </xf>
    <xf numFmtId="0" fontId="2" fillId="4" borderId="8" xfId="0" applyFont="1" applyFill="1" applyBorder="1" applyAlignment="1" applyProtection="1">
      <alignment horizontal="right"/>
    </xf>
    <xf numFmtId="0" fontId="2" fillId="4" borderId="8" xfId="0" applyFont="1" applyFill="1" applyBorder="1" applyAlignment="1" applyProtection="1">
      <alignment horizontal="right" wrapText="1"/>
    </xf>
    <xf numFmtId="0" fontId="2" fillId="4" borderId="9" xfId="0" applyFont="1" applyFill="1" applyBorder="1" applyAlignment="1" applyProtection="1">
      <alignment horizontal="right" wrapText="1"/>
    </xf>
    <xf numFmtId="0" fontId="3" fillId="0" borderId="10" xfId="0" applyFont="1" applyBorder="1" applyProtection="1"/>
    <xf numFmtId="0" fontId="3" fillId="0" borderId="6" xfId="0" applyFont="1" applyBorder="1" applyProtection="1"/>
    <xf numFmtId="4" fontId="3" fillId="3" borderId="6" xfId="0" applyNumberFormat="1" applyFont="1" applyFill="1" applyBorder="1" applyAlignment="1" applyProtection="1">
      <alignment horizontal="right"/>
    </xf>
    <xf numFmtId="4" fontId="3" fillId="0" borderId="6" xfId="0" applyNumberFormat="1" applyFont="1" applyBorder="1" applyAlignment="1" applyProtection="1">
      <alignment horizontal="right"/>
    </xf>
    <xf numFmtId="4" fontId="3" fillId="0" borderId="6" xfId="0" applyNumberFormat="1" applyFont="1" applyFill="1" applyBorder="1" applyAlignment="1" applyProtection="1">
      <alignment horizontal="right"/>
    </xf>
    <xf numFmtId="0" fontId="3" fillId="0" borderId="11" xfId="0" applyFont="1" applyBorder="1" applyProtection="1"/>
    <xf numFmtId="0" fontId="3" fillId="0" borderId="2" xfId="0" applyFont="1" applyBorder="1" applyProtection="1"/>
    <xf numFmtId="4" fontId="3" fillId="3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2" fillId="4" borderId="12" xfId="0" applyFont="1" applyFill="1" applyBorder="1" applyProtection="1"/>
    <xf numFmtId="0" fontId="2" fillId="4" borderId="1" xfId="0" applyFont="1" applyFill="1" applyBorder="1" applyProtection="1"/>
    <xf numFmtId="4" fontId="2" fillId="4" borderId="1" xfId="0" applyNumberFormat="1" applyFont="1" applyFill="1" applyBorder="1" applyProtection="1"/>
    <xf numFmtId="4" fontId="2" fillId="4" borderId="14" xfId="0" applyNumberFormat="1" applyFont="1" applyFill="1" applyBorder="1" applyProtection="1"/>
    <xf numFmtId="0" fontId="4" fillId="5" borderId="23" xfId="0" applyFont="1" applyFill="1" applyBorder="1" applyProtection="1"/>
    <xf numFmtId="0" fontId="4" fillId="5" borderId="24" xfId="0" applyFont="1" applyFill="1" applyBorder="1" applyProtection="1"/>
    <xf numFmtId="0" fontId="4" fillId="5" borderId="25" xfId="0" applyFont="1" applyFill="1" applyBorder="1" applyAlignment="1" applyProtection="1">
      <alignment horizontal="right"/>
    </xf>
    <xf numFmtId="0" fontId="3" fillId="0" borderId="21" xfId="0" applyFont="1" applyBorder="1" applyProtection="1"/>
    <xf numFmtId="0" fontId="3" fillId="0" borderId="22" xfId="0" applyFont="1" applyBorder="1" applyProtection="1"/>
    <xf numFmtId="0" fontId="3" fillId="0" borderId="19" xfId="0" applyFont="1" applyBorder="1" applyProtection="1"/>
    <xf numFmtId="0" fontId="3" fillId="0" borderId="15" xfId="0" applyFont="1" applyBorder="1" applyProtection="1"/>
    <xf numFmtId="0" fontId="3" fillId="0" borderId="20" xfId="0" applyFont="1" applyBorder="1" applyProtection="1"/>
    <xf numFmtId="0" fontId="3" fillId="0" borderId="13" xfId="0" applyFont="1" applyBorder="1" applyProtection="1"/>
    <xf numFmtId="0" fontId="3" fillId="0" borderId="0" xfId="0" applyFont="1" applyBorder="1" applyProtection="1"/>
    <xf numFmtId="0" fontId="4" fillId="5" borderId="23" xfId="0" applyFont="1" applyFill="1" applyBorder="1" applyAlignment="1" applyProtection="1">
      <alignment wrapText="1"/>
    </xf>
    <xf numFmtId="0" fontId="3" fillId="0" borderId="16" xfId="0" applyFont="1" applyBorder="1" applyAlignment="1" applyProtection="1">
      <alignment horizontal="left" vertical="top" wrapText="1"/>
    </xf>
    <xf numFmtId="0" fontId="3" fillId="0" borderId="17" xfId="0" applyFont="1" applyBorder="1" applyAlignment="1" applyProtection="1">
      <alignment horizontal="left" vertical="top" wrapText="1"/>
    </xf>
    <xf numFmtId="0" fontId="3" fillId="0" borderId="18" xfId="0" applyFont="1" applyBorder="1" applyAlignment="1" applyProtection="1">
      <alignment horizontal="left" vertical="top" wrapText="1"/>
    </xf>
    <xf numFmtId="0" fontId="5" fillId="0" borderId="0" xfId="0" applyFont="1" applyBorder="1" applyProtection="1"/>
    <xf numFmtId="164" fontId="7" fillId="0" borderId="19" xfId="1" applyFont="1" applyBorder="1" applyAlignment="1" applyProtection="1">
      <alignment horizontal="left"/>
    </xf>
    <xf numFmtId="2" fontId="6" fillId="0" borderId="22" xfId="0" applyNumberFormat="1" applyFont="1" applyBorder="1" applyAlignment="1" applyProtection="1">
      <alignment horizontal="right"/>
    </xf>
    <xf numFmtId="0" fontId="3" fillId="0" borderId="26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27" xfId="0" applyFont="1" applyBorder="1" applyAlignment="1" applyProtection="1">
      <alignment horizontal="left" vertical="top" wrapText="1"/>
    </xf>
    <xf numFmtId="2" fontId="6" fillId="0" borderId="20" xfId="0" applyNumberFormat="1" applyFont="1" applyBorder="1" applyAlignment="1" applyProtection="1">
      <alignment horizontal="right"/>
    </xf>
    <xf numFmtId="0" fontId="7" fillId="0" borderId="19" xfId="0" applyFont="1" applyBorder="1" applyAlignment="1" applyProtection="1">
      <alignment horizontal="left"/>
    </xf>
    <xf numFmtId="0" fontId="7" fillId="0" borderId="11" xfId="0" applyFont="1" applyBorder="1" applyAlignment="1" applyProtection="1">
      <alignment horizontal="left"/>
    </xf>
    <xf numFmtId="2" fontId="6" fillId="0" borderId="13" xfId="0" applyNumberFormat="1" applyFont="1" applyBorder="1" applyAlignment="1" applyProtection="1">
      <alignment horizontal="right"/>
    </xf>
    <xf numFmtId="0" fontId="3" fillId="0" borderId="28" xfId="0" applyFont="1" applyBorder="1" applyAlignment="1" applyProtection="1">
      <alignment horizontal="left" vertical="top" wrapText="1"/>
    </xf>
    <xf numFmtId="0" fontId="3" fillId="0" borderId="29" xfId="0" applyFont="1" applyBorder="1" applyAlignment="1" applyProtection="1">
      <alignment horizontal="left" vertical="top" wrapText="1"/>
    </xf>
    <xf numFmtId="0" fontId="3" fillId="0" borderId="30" xfId="0" applyFont="1" applyBorder="1" applyAlignment="1" applyProtection="1">
      <alignment horizontal="left" vertical="top" wrapText="1"/>
    </xf>
    <xf numFmtId="0" fontId="2" fillId="0" borderId="0" xfId="0" applyFont="1" applyBorder="1" applyProtection="1"/>
    <xf numFmtId="3" fontId="3" fillId="2" borderId="5" xfId="0" applyNumberFormat="1" applyFont="1" applyFill="1" applyBorder="1" applyAlignment="1" applyProtection="1">
      <alignment horizontal="center"/>
      <protection locked="0"/>
    </xf>
    <xf numFmtId="3" fontId="3" fillId="2" borderId="6" xfId="0" applyNumberFormat="1" applyFont="1" applyFill="1" applyBorder="1" applyAlignment="1" applyProtection="1">
      <alignment horizontal="right"/>
      <protection locked="0"/>
    </xf>
    <xf numFmtId="3" fontId="3" fillId="2" borderId="2" xfId="0" applyNumberFormat="1" applyFont="1" applyFill="1" applyBorder="1" applyAlignment="1" applyProtection="1">
      <alignment horizontal="right"/>
      <protection locked="0"/>
    </xf>
    <xf numFmtId="4" fontId="3" fillId="3" borderId="22" xfId="0" applyNumberFormat="1" applyFont="1" applyFill="1" applyBorder="1" applyAlignment="1" applyProtection="1">
      <alignment horizontal="right"/>
    </xf>
    <xf numFmtId="0" fontId="3" fillId="0" borderId="31" xfId="0" applyFont="1" applyBorder="1" applyProtection="1"/>
    <xf numFmtId="0" fontId="3" fillId="0" borderId="32" xfId="0" applyFont="1" applyBorder="1" applyProtection="1"/>
    <xf numFmtId="0" fontId="3" fillId="0" borderId="33" xfId="0" applyFont="1" applyBorder="1" applyProtection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eetMetadata" Target="metadata.xml"/><Relationship Id="rId10" Type="http://schemas.openxmlformats.org/officeDocument/2006/relationships/customXml" Target="../customXml/item3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348156</xdr:colOff>
      <xdr:row>0</xdr:row>
      <xdr:rowOff>131379</xdr:rowOff>
    </xdr:from>
    <xdr:to>
      <xdr:col>9</xdr:col>
      <xdr:colOff>629106</xdr:colOff>
      <xdr:row>2</xdr:row>
      <xdr:rowOff>52050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26807C-6A2B-4777-AD77-36353940A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194535" y="131379"/>
          <a:ext cx="937846" cy="20970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Gasuni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64A0C8"/>
      </a:accent1>
      <a:accent2>
        <a:srgbClr val="FF6428"/>
      </a:accent2>
      <a:accent3>
        <a:srgbClr val="6B7175"/>
      </a:accent3>
      <a:accent4>
        <a:srgbClr val="FFC000"/>
      </a:accent4>
      <a:accent5>
        <a:srgbClr val="8CC814"/>
      </a:accent5>
      <a:accent6>
        <a:srgbClr val="FFFA4C"/>
      </a:accent6>
      <a:hlink>
        <a:srgbClr val="0563C1"/>
      </a:hlink>
      <a:folHlink>
        <a:srgbClr val="954F72"/>
      </a:folHlink>
    </a:clrScheme>
    <a:fontScheme name="Gasunie initieel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B56D-D04E-411A-A870-8A2B18CAE104}">
  <dimension ref="B1:J27"/>
  <sheetViews>
    <sheetView showGridLines="0" tabSelected="1" zoomScale="145" zoomScaleNormal="145" workbookViewId="0">
      <selection activeCell="D5" sqref="D5"/>
    </sheetView>
  </sheetViews>
  <sheetFormatPr defaultRowHeight="11.25" x14ac:dyDescent="0.15"/>
  <cols>
    <col min="1" max="1" width="0.75" style="3" customWidth="1"/>
    <col min="2" max="2" width="7.5" style="3" customWidth="1"/>
    <col min="3" max="3" width="24.125" style="3" customWidth="1"/>
    <col min="4" max="10" width="8.625" style="3" customWidth="1"/>
    <col min="11" max="16384" width="9" style="3"/>
  </cols>
  <sheetData>
    <row r="1" spans="2:10" x14ac:dyDescent="0.15">
      <c r="B1" s="2" t="s">
        <v>32</v>
      </c>
    </row>
    <row r="2" spans="2:10" x14ac:dyDescent="0.15">
      <c r="B2" s="2" t="s">
        <v>33</v>
      </c>
    </row>
    <row r="3" spans="2:10" x14ac:dyDescent="0.15">
      <c r="B3" s="4" t="s">
        <v>34</v>
      </c>
    </row>
    <row r="4" spans="2:10" ht="6" customHeight="1" x14ac:dyDescent="0.15">
      <c r="B4" s="4"/>
    </row>
    <row r="5" spans="2:10" x14ac:dyDescent="0.15">
      <c r="B5" s="5" t="s">
        <v>0</v>
      </c>
      <c r="C5" s="6" t="s">
        <v>1</v>
      </c>
      <c r="D5" s="54"/>
    </row>
    <row r="6" spans="2:10" ht="4.5" customHeight="1" x14ac:dyDescent="0.15"/>
    <row r="7" spans="2:10" ht="45.75" thickBot="1" x14ac:dyDescent="0.2">
      <c r="B7" s="7" t="s">
        <v>2</v>
      </c>
      <c r="C7" s="8" t="s">
        <v>21</v>
      </c>
      <c r="D7" s="9" t="s">
        <v>7</v>
      </c>
      <c r="E7" s="9" t="s">
        <v>8</v>
      </c>
      <c r="F7" s="10" t="s">
        <v>23</v>
      </c>
      <c r="G7" s="10" t="s">
        <v>12</v>
      </c>
      <c r="H7" s="10" t="s">
        <v>24</v>
      </c>
      <c r="I7" s="10" t="s">
        <v>13</v>
      </c>
      <c r="J7" s="11" t="s">
        <v>10</v>
      </c>
    </row>
    <row r="8" spans="2:10" x14ac:dyDescent="0.15">
      <c r="B8" s="12" t="s">
        <v>3</v>
      </c>
      <c r="C8" s="13" t="s">
        <v>4</v>
      </c>
      <c r="D8" s="55"/>
      <c r="E8" s="14" t="e">
        <f>ROUND(D8/$D$5,2)</f>
        <v>#DIV/0!</v>
      </c>
      <c r="F8" s="15">
        <f>D14</f>
        <v>30</v>
      </c>
      <c r="G8" s="14" cm="1">
        <f t="array" ref="G8">_xlfn.IFS(D8&lt;25,0,D8&lt;50,6,D8&lt;100,12,D8&lt;150,18,D8&lt;200,24,D8&gt;=200,30)</f>
        <v>0</v>
      </c>
      <c r="H8" s="16">
        <f>D15</f>
        <v>15</v>
      </c>
      <c r="I8" s="14" t="e">
        <f>E8*H8</f>
        <v>#DIV/0!</v>
      </c>
      <c r="J8" s="57" t="e">
        <f>G8+I8</f>
        <v>#DIV/0!</v>
      </c>
    </row>
    <row r="9" spans="2:10" x14ac:dyDescent="0.15">
      <c r="B9" s="17" t="s">
        <v>5</v>
      </c>
      <c r="C9" s="18" t="s">
        <v>6</v>
      </c>
      <c r="D9" s="56"/>
      <c r="E9" s="19" t="e">
        <f>ROUND(D9/$D$5,2)</f>
        <v>#DIV/0!</v>
      </c>
      <c r="F9" s="20">
        <f>D16</f>
        <v>30</v>
      </c>
      <c r="G9" s="1" cm="1">
        <f t="array" ref="G9">_xlfn.IFS(D9&lt;25,0,D9&lt;50,6,D9&lt;100,12,D9&lt;150,18,D9&lt;200,24,D9&gt;=200,30)</f>
        <v>0</v>
      </c>
      <c r="H9" s="21">
        <f>D17</f>
        <v>15</v>
      </c>
      <c r="I9" s="14" t="e">
        <f>E9*H9</f>
        <v>#DIV/0!</v>
      </c>
      <c r="J9" s="57" t="e">
        <f>G9+I9</f>
        <v>#DIV/0!</v>
      </c>
    </row>
    <row r="10" spans="2:10" ht="12" thickBot="1" x14ac:dyDescent="0.2">
      <c r="B10" s="22" t="s">
        <v>9</v>
      </c>
      <c r="C10" s="23"/>
      <c r="D10" s="23"/>
      <c r="E10" s="23"/>
      <c r="F10" s="23"/>
      <c r="G10" s="24">
        <f>SUM(G8:G9)</f>
        <v>0</v>
      </c>
      <c r="H10" s="24"/>
      <c r="I10" s="24" t="e">
        <f>SUM(I8:I9)</f>
        <v>#DIV/0!</v>
      </c>
      <c r="J10" s="25" t="e">
        <f>SUM(J8:J9)</f>
        <v>#DIV/0!</v>
      </c>
    </row>
    <row r="11" spans="2:10" ht="5.25" customHeight="1" thickTop="1" x14ac:dyDescent="0.15"/>
    <row r="12" spans="2:10" ht="11.25" customHeight="1" x14ac:dyDescent="0.15">
      <c r="B12" s="26" t="s">
        <v>26</v>
      </c>
      <c r="C12" s="27"/>
      <c r="D12" s="28" t="s">
        <v>11</v>
      </c>
    </row>
    <row r="13" spans="2:10" ht="11.25" customHeight="1" x14ac:dyDescent="0.15">
      <c r="B13" s="58" t="s">
        <v>25</v>
      </c>
      <c r="C13" s="59"/>
      <c r="D13" s="60">
        <v>90</v>
      </c>
    </row>
    <row r="14" spans="2:10" ht="11.25" hidden="1" customHeight="1" x14ac:dyDescent="0.15">
      <c r="B14" s="29" t="s">
        <v>28</v>
      </c>
      <c r="C14" s="13"/>
      <c r="D14" s="30">
        <v>30</v>
      </c>
    </row>
    <row r="15" spans="2:10" ht="11.25" hidden="1" customHeight="1" x14ac:dyDescent="0.15">
      <c r="B15" s="29" t="s">
        <v>27</v>
      </c>
      <c r="C15" s="13"/>
      <c r="D15" s="30">
        <v>15</v>
      </c>
    </row>
    <row r="16" spans="2:10" ht="11.25" hidden="1" customHeight="1" x14ac:dyDescent="0.15">
      <c r="B16" s="31" t="s">
        <v>29</v>
      </c>
      <c r="C16" s="32"/>
      <c r="D16" s="33">
        <v>30</v>
      </c>
    </row>
    <row r="17" spans="2:9" ht="11.25" hidden="1" customHeight="1" x14ac:dyDescent="0.15">
      <c r="B17" s="17" t="s">
        <v>30</v>
      </c>
      <c r="C17" s="18"/>
      <c r="D17" s="34">
        <v>15</v>
      </c>
    </row>
    <row r="18" spans="2:9" ht="5.25" customHeight="1" x14ac:dyDescent="0.15"/>
    <row r="19" spans="2:9" x14ac:dyDescent="0.15">
      <c r="C19" s="2" t="s">
        <v>20</v>
      </c>
      <c r="F19" s="2" t="s">
        <v>31</v>
      </c>
    </row>
    <row r="20" spans="2:9" ht="22.5" customHeight="1" x14ac:dyDescent="0.15">
      <c r="B20" s="35"/>
      <c r="C20" s="36" t="s">
        <v>22</v>
      </c>
      <c r="D20" s="28" t="s">
        <v>11</v>
      </c>
      <c r="F20" s="37" t="s">
        <v>35</v>
      </c>
      <c r="G20" s="38"/>
      <c r="H20" s="38"/>
      <c r="I20" s="39"/>
    </row>
    <row r="21" spans="2:9" ht="12.75" customHeight="1" x14ac:dyDescent="0.2">
      <c r="B21" s="40"/>
      <c r="C21" s="41" t="s">
        <v>14</v>
      </c>
      <c r="D21" s="42">
        <v>0</v>
      </c>
      <c r="F21" s="43"/>
      <c r="G21" s="44"/>
      <c r="H21" s="44"/>
      <c r="I21" s="45"/>
    </row>
    <row r="22" spans="2:9" ht="12" x14ac:dyDescent="0.2">
      <c r="B22" s="40"/>
      <c r="C22" s="41" t="s">
        <v>15</v>
      </c>
      <c r="D22" s="46">
        <f>20%*D26</f>
        <v>6</v>
      </c>
      <c r="F22" s="43"/>
      <c r="G22" s="44"/>
      <c r="H22" s="44"/>
      <c r="I22" s="45"/>
    </row>
    <row r="23" spans="2:9" ht="12" x14ac:dyDescent="0.2">
      <c r="B23" s="40"/>
      <c r="C23" s="41" t="s">
        <v>16</v>
      </c>
      <c r="D23" s="46">
        <f>40%*D26</f>
        <v>12</v>
      </c>
      <c r="F23" s="43"/>
      <c r="G23" s="44"/>
      <c r="H23" s="44"/>
      <c r="I23" s="45"/>
    </row>
    <row r="24" spans="2:9" ht="12" x14ac:dyDescent="0.2">
      <c r="B24" s="40"/>
      <c r="C24" s="47" t="s">
        <v>17</v>
      </c>
      <c r="D24" s="46">
        <f>60%*D26</f>
        <v>18</v>
      </c>
      <c r="F24" s="43"/>
      <c r="G24" s="44"/>
      <c r="H24" s="44"/>
      <c r="I24" s="45"/>
    </row>
    <row r="25" spans="2:9" ht="12" x14ac:dyDescent="0.2">
      <c r="B25" s="40"/>
      <c r="C25" s="47" t="s">
        <v>18</v>
      </c>
      <c r="D25" s="46">
        <f>80%*D26</f>
        <v>24</v>
      </c>
      <c r="F25" s="43"/>
      <c r="G25" s="44"/>
      <c r="H25" s="44"/>
      <c r="I25" s="45"/>
    </row>
    <row r="26" spans="2:9" ht="12" x14ac:dyDescent="0.2">
      <c r="B26" s="40"/>
      <c r="C26" s="48" t="s">
        <v>19</v>
      </c>
      <c r="D26" s="49">
        <v>30</v>
      </c>
      <c r="F26" s="50"/>
      <c r="G26" s="51"/>
      <c r="H26" s="51"/>
      <c r="I26" s="52"/>
    </row>
    <row r="27" spans="2:9" x14ac:dyDescent="0.15">
      <c r="B27" s="53"/>
    </row>
  </sheetData>
  <sheetProtection algorithmName="SHA-512" hashValue="cwg7zVk1K5Iz/qc76M4cdXLqxh07SIsAkXPk1na7HsCXl6glaYeHzm1edCRiMuy6oYyJ1W4OEH/yhzRWMBdm9w==" saltValue="9KFQQXtv8ys8DZC9NP1c7w==" spinCount="100000" sheet="1" objects="1" scenarios="1"/>
  <mergeCells count="1">
    <mergeCell ref="F20:I26"/>
  </mergeCells>
  <pageMargins left="0.7" right="0.7" top="0.75" bottom="0.75" header="0.3" footer="0.3"/>
  <pageSetup paperSize="9" orientation="portrait" r:id="rId1"/>
  <headerFooter>
    <oddFooter>&amp;C_x000D_&amp;1#&amp;"Calibri"&amp;10&amp;K000000 Vertrouwelijk/Confidential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EAA10086240E4D99A0A9859522DD4B" ma:contentTypeVersion="5" ma:contentTypeDescription="Een nieuw document maken." ma:contentTypeScope="" ma:versionID="2da86fd80d0e35a728c2d5f2b343d3ca">
  <xsd:schema xmlns:xsd="http://www.w3.org/2001/XMLSchema" xmlns:xs="http://www.w3.org/2001/XMLSchema" xmlns:p="http://schemas.microsoft.com/office/2006/metadata/properties" xmlns:ns2="4e0a27a7-5fea-46e5-914e-d36cc25a150d" xmlns:ns3="7d55ea9e-ad6e-442a-a314-6f901fe72309" targetNamespace="http://schemas.microsoft.com/office/2006/metadata/properties" ma:root="true" ma:fieldsID="dbdbc8e57bfcc3a66e73720a52826813" ns2:_="" ns3:_="">
    <xsd:import namespace="4e0a27a7-5fea-46e5-914e-d36cc25a150d"/>
    <xsd:import namespace="7d55ea9e-ad6e-442a-a314-6f901fe7230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a27a7-5fea-46e5-914e-d36cc25a150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5ea9e-ad6e-442a-a314-6f901fe723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e0a27a7-5fea-46e5-914e-d36cc25a150d">YH6KY2XQKPZM-1144623184-106</_dlc_DocId>
    <_dlc_DocIdUrl xmlns="4e0a27a7-5fea-46e5-914e-d36cc25a150d">
      <Url>https://gasunie.sharepoint.com/sites/20240353/_layouts/15/DocIdRedir.aspx?ID=YH6KY2XQKPZM-1144623184-106</Url>
      <Description>YH6KY2XQKPZM-1144623184-106</Description>
    </_dlc_DocIdUrl>
  </documentManagement>
</p:properties>
</file>

<file path=customXml/itemProps1.xml><?xml version="1.0" encoding="utf-8"?>
<ds:datastoreItem xmlns:ds="http://schemas.openxmlformats.org/officeDocument/2006/customXml" ds:itemID="{A6F356E8-41B9-4A0D-99FB-C0801B1AE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0a27a7-5fea-46e5-914e-d36cc25a150d"/>
    <ds:schemaRef ds:uri="7d55ea9e-ad6e-442a-a314-6f901fe72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455348-BE42-40DA-9EEA-4833127B6FD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0460769-B04B-4BDA-8A84-A9568714671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3C13CE5-1C7C-4F3F-9EC3-227A681199A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e0a27a7-5fea-46e5-914e-d36cc25a150d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7d55ea9e-ad6e-442a-a314-6f901fe7230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Selectie B-5B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Pierre</dc:creator>
  <cp:lastModifiedBy>Verver A.A.H. (Arnoud)</cp:lastModifiedBy>
  <dcterms:created xsi:type="dcterms:W3CDTF">2024-11-08T15:31:24Z</dcterms:created>
  <dcterms:modified xsi:type="dcterms:W3CDTF">2024-12-04T12:06:21Z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c7e985-2b29-4bdc-86bb-c9dfef2a8a5c_Enabled">
    <vt:lpwstr>true</vt:lpwstr>
  </property>
  <property fmtid="{D5CDD505-2E9C-101B-9397-08002B2CF9AE}" pid="3" name="MSIP_Label_46c7e985-2b29-4bdc-86bb-c9dfef2a8a5c_SetDate">
    <vt:lpwstr>2024-11-26T11:46:18Z</vt:lpwstr>
  </property>
  <property fmtid="{D5CDD505-2E9C-101B-9397-08002B2CF9AE}" pid="4" name="MSIP_Label_46c7e985-2b29-4bdc-86bb-c9dfef2a8a5c_Method">
    <vt:lpwstr>Privileged</vt:lpwstr>
  </property>
  <property fmtid="{D5CDD505-2E9C-101B-9397-08002B2CF9AE}" pid="5" name="MSIP_Label_46c7e985-2b29-4bdc-86bb-c9dfef2a8a5c_Name">
    <vt:lpwstr>Inf_vertrouwelijk</vt:lpwstr>
  </property>
  <property fmtid="{D5CDD505-2E9C-101B-9397-08002B2CF9AE}" pid="6" name="MSIP_Label_46c7e985-2b29-4bdc-86bb-c9dfef2a8a5c_SiteId">
    <vt:lpwstr>0dba6fac-6971-48f3-9af1-d8a86d20e1ed</vt:lpwstr>
  </property>
  <property fmtid="{D5CDD505-2E9C-101B-9397-08002B2CF9AE}" pid="7" name="MSIP_Label_46c7e985-2b29-4bdc-86bb-c9dfef2a8a5c_ActionId">
    <vt:lpwstr>097152ac-3b2c-49fa-ba16-ff4cd7889ecc</vt:lpwstr>
  </property>
  <property fmtid="{D5CDD505-2E9C-101B-9397-08002B2CF9AE}" pid="8" name="MSIP_Label_46c7e985-2b29-4bdc-86bb-c9dfef2a8a5c_ContentBits">
    <vt:lpwstr>2</vt:lpwstr>
  </property>
  <property fmtid="{D5CDD505-2E9C-101B-9397-08002B2CF9AE}" pid="9" name="ContentTypeId">
    <vt:lpwstr>0x01010008EAA10086240E4D99A0A9859522DD4B</vt:lpwstr>
  </property>
  <property fmtid="{D5CDD505-2E9C-101B-9397-08002B2CF9AE}" pid="10" name="_dlc_DocIdItemGuid">
    <vt:lpwstr>f72543fa-75cf-4ec4-b3cf-feb60a4d2146</vt:lpwstr>
  </property>
</Properties>
</file>