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O:\13. Operationele inkoop\02. Strategische inkoop\SI (nieuw)\Medisch\Projecten\Div.7\01 RNG\EA 3D C-Bogen\2. Publicatie\"/>
    </mc:Choice>
  </mc:AlternateContent>
  <xr:revisionPtr revIDLastSave="0" documentId="13_ncr:1_{3554C5DC-7DE5-480A-B9F0-80D97051CF6D}" xr6:coauthVersionLast="47" xr6:coauthVersionMax="47" xr10:uidLastSave="{00000000-0000-0000-0000-000000000000}"/>
  <bookViews>
    <workbookView xWindow="28680" yWindow="-120" windowWidth="29040" windowHeight="17640" xr2:uid="{E4BAC716-FEC8-4C19-991A-809CB3A9EF38}"/>
  </bookViews>
  <sheets>
    <sheet name="Prijsopgaveformulier 3D C-Bo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 i="1" l="1"/>
  <c r="F14" i="1"/>
  <c r="F19" i="1"/>
  <c r="F20" i="1"/>
  <c r="F21" i="1"/>
  <c r="F18" i="1"/>
  <c r="F22" i="1" l="1"/>
  <c r="F13" i="1" l="1"/>
  <c r="B39" i="1" l="1"/>
  <c r="F12" i="1"/>
  <c r="F15" i="1" s="1"/>
  <c r="C7" i="1" l="1"/>
  <c r="C8" i="1" l="1"/>
  <c r="C9" i="1" s="1"/>
  <c r="D38" i="1" s="1"/>
  <c r="D39" i="1" s="1"/>
  <c r="D40" i="1" l="1"/>
  <c r="D41" i="1"/>
  <c r="D42" i="1" s="1"/>
  <c r="D43" i="1" s="1"/>
</calcChain>
</file>

<file path=xl/sharedStrings.xml><?xml version="1.0" encoding="utf-8"?>
<sst xmlns="http://schemas.openxmlformats.org/spreadsheetml/2006/main" count="54" uniqueCount="42">
  <si>
    <t>Instructies</t>
  </si>
  <si>
    <t>Aantal</t>
  </si>
  <si>
    <t>Totaal</t>
  </si>
  <si>
    <t>Prijs (excl btw)</t>
  </si>
  <si>
    <t>…</t>
  </si>
  <si>
    <t>Handtekening Inschrijver (alleen PDF)</t>
  </si>
  <si>
    <t>Naam:</t>
  </si>
  <si>
    <t>Functie:</t>
  </si>
  <si>
    <t>Plaats:</t>
  </si>
  <si>
    <t>Datum:</t>
  </si>
  <si>
    <t>Handtekening:</t>
  </si>
  <si>
    <t>Jaar</t>
  </si>
  <si>
    <t>Eenmalige investeringskosten</t>
  </si>
  <si>
    <t>Optionele kosten (worden niet meegenomen in de Inschrijfprijs)</t>
  </si>
  <si>
    <t>Prijs (exclusief btw)</t>
  </si>
  <si>
    <t>Aanbieding Inschrijver</t>
  </si>
  <si>
    <t>Verbergen</t>
  </si>
  <si>
    <t>0 punten</t>
  </si>
  <si>
    <t>1000 punten</t>
  </si>
  <si>
    <t>Plafondprijs exclusief btw</t>
  </si>
  <si>
    <t>Bodemprijs exclusief btw</t>
  </si>
  <si>
    <t>Punten op basis van de Prijs / Kwaliteit verhouding</t>
  </si>
  <si>
    <t>Punten op basis van de Inschrijfprijs</t>
  </si>
  <si>
    <t>Jaar 2 t/m 10</t>
  </si>
  <si>
    <t>[invullen]</t>
  </si>
  <si>
    <t>Prijsopgaveformulier 3D C-Bogen</t>
  </si>
  <si>
    <t>Jaarlijkse service- en onderhoudskosten, waarbij uitgebreide Eerstelijnswerkzaamheden (zoals in de SSO gedefinieerd) worden uitgevoerd door technici van UMC.</t>
  </si>
  <si>
    <r>
      <t xml:space="preserve">Jaarlijkse service- en onderhoudskosten, waarbij uitgebreide Eerstelijnswerkzaamheden </t>
    </r>
    <r>
      <rPr>
        <u/>
        <sz val="10"/>
        <color theme="1"/>
        <rFont val="Trebuchet MS"/>
        <family val="2"/>
      </rPr>
      <t xml:space="preserve">en periodiek onderhoud </t>
    </r>
    <r>
      <rPr>
        <sz val="10"/>
        <color theme="1"/>
        <rFont val="Trebuchet MS"/>
        <family val="2"/>
      </rPr>
      <t>(zoals in de SSO gedefinieerd) worden uitgevoerd door technici van UMC.</t>
    </r>
  </si>
  <si>
    <r>
      <t xml:space="preserve">Kosten Training, per technicus, voor uitgebreide Eerstelijnswerkzaamheden </t>
    </r>
    <r>
      <rPr>
        <u/>
        <sz val="10"/>
        <color theme="1"/>
        <rFont val="Trebuchet MS"/>
        <family val="2"/>
      </rPr>
      <t>en periodiek onderhoud</t>
    </r>
    <r>
      <rPr>
        <sz val="10"/>
        <color theme="1"/>
        <rFont val="Trebuchet MS"/>
        <family val="2"/>
      </rPr>
      <t xml:space="preserve"> (zoals in de SSO gedefinieerd)</t>
    </r>
  </si>
  <si>
    <t>Kosten Training, per technicus, voor uitgebreide Eerstelijnswerkzaamheden (zoals in de SSO gedefinieerd)</t>
  </si>
  <si>
    <t>Fantoom 3D (Eis 3a.39)</t>
  </si>
  <si>
    <t>Betere monitor op monitorwagen, indien beschikbaar (Eis 3a.39)</t>
  </si>
  <si>
    <t>3D C-Boog | Configuratie nr.1 volgens de gestelde Eisen en Wensen uit het PvEW | Amsterdam UMC Longgeneeskunde</t>
  </si>
  <si>
    <t>3D C-Boog | Configuratie nr.2 volgens de gestelde Eisen en Wensen uit het PvEW | Amsterdam UMC Operatiecentrum</t>
  </si>
  <si>
    <t>3D C-Boog | Configuratie nr.2 volgens de gestelde Eisen en Wensen uit het PvEW | Dijklander Operatiecentrum</t>
  </si>
  <si>
    <t>Inschrijfprijs (TCO over 10 jaar, per aangeboden Systeem)</t>
  </si>
  <si>
    <t>Totaal "Gemiddelde prijs" investeringskosten, per aangeboden Systeem</t>
  </si>
  <si>
    <t>Totaal "Gemiddelde prijs" service- en onderhoudskosten, per aangeboden Systeem</t>
  </si>
  <si>
    <t>Service- en onderhoudhoudskosten jaar 2 t/m 10  (jaar 1 = Garantie) per jaar</t>
  </si>
  <si>
    <t>1. Inschrijver vult in de geel gearceerde cellen haar prijzen en aantallen in. Prijzen zijn in Euro's exclusief btw.
2. Deze spreadsheet rekent automatisch het aantal behaalde punten op basis van de Inschrijfprijs (TCO over 10 jaar / gemiddelde Prijs per aangeboden Systeem) uit. 
3. De score op basis van de Prijs (30%) / Kwaliteit (70%) verhouding wordt ook uitgerekend. Dit is tevens de definitieve puntenscore van Inschrijver op het onderdeel Prijs.
4. Punten kunnen worden behaald door een Inschrijfprijs tussen de € 400.000,- (Plafondprijs = 0 punten) en € 300.000,- (Bodemprijs = 1.000 punten) in te dienen. De puntenverdeling vindt plaats op lineaire schaal; elke punt vertegenwoordigd € 100,-. 
5. Indien Inschrijver een hogere Inschrijfprijs invult dan de Plafondprijs voldoet Inschrijver niet aan de vereisten en leidt dit tot Uitsluiting van deelname aan de Aanbesteding.
6. Indien blijkt dat Inschrijver wijzigingen heeft aangebracht in deze spreadsheet op andere plekken dan hierboven genoemd, dan leidt dit tot Uitsluiting van deelname Inschrijver aan de Aanbesteding.
7. Onderteken het Prijzenblad rechtsgeldig.</t>
  </si>
  <si>
    <t>Totaal eenmalige investeringskosten per aangeboden Systeem</t>
  </si>
  <si>
    <t>Totaal jaarlijkse service- en onderhoudskosten per aangeboden 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</si>
</sst>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quot;€&quot;\ #,##0.0"/>
    <numFmt numFmtId="166" formatCode="&quot;€&quot;#,##0.00"/>
  </numFmts>
  <fonts count="13" x14ac:knownFonts="1">
    <font>
      <sz val="11"/>
      <color theme="1"/>
      <name val="Calibri"/>
      <family val="2"/>
      <scheme val="minor"/>
    </font>
    <font>
      <sz val="11"/>
      <color theme="1"/>
      <name val="Calibri"/>
      <family val="2"/>
      <scheme val="minor"/>
    </font>
    <font>
      <sz val="10"/>
      <color theme="1"/>
      <name val="Trebuchet MS"/>
      <family val="2"/>
    </font>
    <font>
      <b/>
      <sz val="10"/>
      <color theme="1"/>
      <name val="Trebuchet MS"/>
      <family val="2"/>
    </font>
    <font>
      <b/>
      <sz val="10"/>
      <color theme="0"/>
      <name val="Trebuchet MS"/>
      <family val="2"/>
    </font>
    <font>
      <sz val="8"/>
      <name val="Calibri"/>
      <family val="2"/>
      <scheme val="minor"/>
    </font>
    <font>
      <sz val="10"/>
      <name val="Trebuchet MS"/>
      <family val="2"/>
    </font>
    <font>
      <b/>
      <sz val="10"/>
      <name val="Calibri"/>
      <family val="2"/>
      <scheme val="minor"/>
    </font>
    <font>
      <b/>
      <sz val="10"/>
      <color rgb="FF00B050"/>
      <name val="Trebuchet MS"/>
      <family val="2"/>
    </font>
    <font>
      <sz val="10"/>
      <color rgb="FFFF0000"/>
      <name val="Trebuchet MS"/>
      <family val="2"/>
    </font>
    <font>
      <b/>
      <sz val="14"/>
      <color theme="0"/>
      <name val="Trebuchet MS"/>
      <family val="2"/>
    </font>
    <font>
      <sz val="14"/>
      <color theme="1"/>
      <name val="Calibri"/>
      <family val="2"/>
      <scheme val="minor"/>
    </font>
    <font>
      <u/>
      <sz val="10"/>
      <color theme="1"/>
      <name val="Trebuchet MS"/>
      <family val="2"/>
    </font>
  </fonts>
  <fills count="10">
    <fill>
      <patternFill patternType="none"/>
    </fill>
    <fill>
      <patternFill patternType="gray125"/>
    </fill>
    <fill>
      <patternFill patternType="solid">
        <fgColor rgb="FFFFFF00"/>
        <bgColor indexed="64"/>
      </patternFill>
    </fill>
    <fill>
      <patternFill patternType="solid">
        <fgColor rgb="FF009CB4"/>
        <bgColor indexed="64"/>
      </patternFill>
    </fill>
    <fill>
      <patternFill patternType="solid">
        <fgColor theme="0"/>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7" tint="-0.249977111117893"/>
        <bgColor indexed="64"/>
      </patternFill>
    </fill>
    <fill>
      <patternFill patternType="solid">
        <fgColor theme="6"/>
        <bgColor indexed="64"/>
      </patternFill>
    </fill>
    <fill>
      <patternFill patternType="solid">
        <fgColor theme="8" tint="0.79998168889431442"/>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55">
    <xf numFmtId="0" fontId="0" fillId="0" borderId="0" xfId="0"/>
    <xf numFmtId="164" fontId="2" fillId="2" borderId="2" xfId="0" applyNumberFormat="1" applyFont="1" applyFill="1" applyBorder="1" applyProtection="1">
      <protection locked="0"/>
    </xf>
    <xf numFmtId="166" fontId="9" fillId="6" borderId="2" xfId="0" applyNumberFormat="1" applyFont="1" applyFill="1" applyBorder="1" applyAlignment="1" applyProtection="1">
      <alignment horizontal="left" vertical="top"/>
      <protection hidden="1"/>
    </xf>
    <xf numFmtId="166" fontId="2" fillId="5" borderId="6" xfId="0" applyNumberFormat="1" applyFont="1" applyFill="1" applyBorder="1" applyAlignment="1" applyProtection="1">
      <alignment horizontal="center" vertical="top"/>
      <protection hidden="1"/>
    </xf>
    <xf numFmtId="9" fontId="2" fillId="5" borderId="2" xfId="3" applyFont="1" applyFill="1" applyBorder="1" applyAlignment="1" applyProtection="1">
      <alignment horizontal="center" vertical="top"/>
      <protection hidden="1"/>
    </xf>
    <xf numFmtId="166" fontId="2" fillId="4" borderId="2" xfId="0" applyNumberFormat="1" applyFont="1" applyFill="1" applyBorder="1" applyAlignment="1" applyProtection="1">
      <alignment horizontal="center" vertical="top"/>
      <protection hidden="1"/>
    </xf>
    <xf numFmtId="166" fontId="2" fillId="4" borderId="6" xfId="0" applyNumberFormat="1" applyFont="1" applyFill="1" applyBorder="1" applyAlignment="1" applyProtection="1">
      <alignment horizontal="center" vertical="top"/>
      <protection hidden="1"/>
    </xf>
    <xf numFmtId="9" fontId="2" fillId="4" borderId="2" xfId="3" applyFont="1" applyFill="1" applyBorder="1" applyAlignment="1" applyProtection="1">
      <alignment horizontal="center" vertical="top"/>
      <protection hidden="1"/>
    </xf>
    <xf numFmtId="1" fontId="9" fillId="4" borderId="2" xfId="3" applyNumberFormat="1" applyFont="1" applyFill="1" applyBorder="1" applyAlignment="1" applyProtection="1">
      <alignment horizontal="center" vertical="top"/>
      <protection hidden="1"/>
    </xf>
    <xf numFmtId="1" fontId="9" fillId="5" borderId="7" xfId="3" applyNumberFormat="1" applyFont="1" applyFill="1" applyBorder="1" applyAlignment="1" applyProtection="1">
      <alignment horizontal="center" vertical="top"/>
      <protection hidden="1"/>
    </xf>
    <xf numFmtId="1" fontId="9" fillId="6" borderId="7" xfId="0" applyNumberFormat="1" applyFont="1" applyFill="1" applyBorder="1" applyAlignment="1" applyProtection="1">
      <alignment horizontal="left" vertical="top"/>
      <protection hidden="1"/>
    </xf>
    <xf numFmtId="0" fontId="2" fillId="2" borderId="2" xfId="0" applyFont="1" applyFill="1" applyBorder="1" applyProtection="1">
      <protection locked="0"/>
    </xf>
    <xf numFmtId="44" fontId="2" fillId="2" borderId="2" xfId="4" applyFont="1" applyFill="1" applyBorder="1" applyAlignment="1" applyProtection="1">
      <alignment horizontal="right"/>
      <protection locked="0"/>
    </xf>
    <xf numFmtId="0" fontId="2" fillId="0" borderId="0" xfId="0" applyFont="1" applyProtection="1"/>
    <xf numFmtId="0" fontId="2" fillId="4" borderId="2" xfId="0" applyFont="1" applyFill="1" applyBorder="1" applyProtection="1"/>
    <xf numFmtId="164" fontId="2" fillId="0" borderId="0" xfId="0" applyNumberFormat="1" applyFont="1" applyProtection="1"/>
    <xf numFmtId="0" fontId="4" fillId="3" borderId="2" xfId="0" applyFont="1" applyFill="1" applyBorder="1" applyAlignment="1" applyProtection="1">
      <alignment vertical="center" wrapText="1"/>
    </xf>
    <xf numFmtId="0" fontId="2" fillId="4" borderId="2" xfId="0" applyNumberFormat="1" applyFont="1" applyFill="1" applyBorder="1" applyAlignment="1" applyProtection="1">
      <alignment horizontal="right" vertical="center" wrapText="1"/>
    </xf>
    <xf numFmtId="164" fontId="2" fillId="0" borderId="2" xfId="0" applyNumberFormat="1" applyFont="1" applyBorder="1" applyAlignment="1" applyProtection="1">
      <alignment horizontal="right" vertical="center" wrapText="1"/>
    </xf>
    <xf numFmtId="0" fontId="2" fillId="4" borderId="2" xfId="0" applyFont="1" applyFill="1" applyBorder="1" applyAlignment="1" applyProtection="1">
      <alignment horizontal="right" vertical="center" wrapText="1"/>
    </xf>
    <xf numFmtId="165" fontId="2" fillId="4" borderId="2" xfId="0" applyNumberFormat="1" applyFont="1" applyFill="1" applyBorder="1" applyAlignment="1" applyProtection="1">
      <alignment horizontal="right" vertical="center" wrapText="1"/>
    </xf>
    <xf numFmtId="164" fontId="3" fillId="4" borderId="2" xfId="0" applyNumberFormat="1" applyFont="1" applyFill="1" applyBorder="1" applyAlignment="1" applyProtection="1">
      <alignment horizontal="right" vertical="center" wrapText="1"/>
    </xf>
    <xf numFmtId="164" fontId="2" fillId="0" borderId="2" xfId="0" applyNumberFormat="1" applyFont="1" applyBorder="1" applyAlignment="1" applyProtection="1">
      <alignment horizontal="right"/>
    </xf>
    <xf numFmtId="0" fontId="2" fillId="4" borderId="2" xfId="0" applyFont="1" applyFill="1" applyBorder="1" applyAlignment="1" applyProtection="1">
      <alignment horizontal="justify" vertical="center" wrapText="1"/>
    </xf>
    <xf numFmtId="165" fontId="2" fillId="0" borderId="0" xfId="0" applyNumberFormat="1" applyFont="1" applyProtection="1"/>
    <xf numFmtId="0" fontId="2" fillId="4" borderId="2" xfId="0" applyFont="1" applyFill="1" applyBorder="1" applyAlignment="1" applyProtection="1">
      <alignment vertical="top"/>
    </xf>
    <xf numFmtId="0" fontId="4" fillId="3" borderId="2" xfId="0" applyFont="1" applyFill="1" applyBorder="1" applyAlignment="1" applyProtection="1">
      <alignment horizontal="center" vertical="center" wrapText="1"/>
    </xf>
    <xf numFmtId="0" fontId="7" fillId="0" borderId="0" xfId="0" applyFont="1" applyAlignment="1" applyProtection="1">
      <alignment horizontal="left" vertical="top" wrapText="1"/>
    </xf>
    <xf numFmtId="166" fontId="6" fillId="5" borderId="2" xfId="0" applyNumberFormat="1" applyFont="1" applyFill="1" applyBorder="1" applyAlignment="1" applyProtection="1">
      <alignment horizontal="center" vertical="top"/>
    </xf>
    <xf numFmtId="0" fontId="8" fillId="0" borderId="0" xfId="0" applyFont="1" applyAlignment="1" applyProtection="1">
      <alignment horizontal="left" vertical="top"/>
    </xf>
    <xf numFmtId="2" fontId="4" fillId="7" borderId="7" xfId="0" applyNumberFormat="1" applyFont="1" applyFill="1" applyBorder="1" applyAlignment="1" applyProtection="1">
      <alignment horizontal="center" vertical="center" wrapText="1"/>
    </xf>
    <xf numFmtId="0" fontId="4" fillId="7" borderId="2" xfId="0" applyFont="1" applyFill="1" applyBorder="1" applyAlignment="1" applyProtection="1">
      <alignment horizontal="center" vertical="top" wrapText="1"/>
    </xf>
    <xf numFmtId="2" fontId="4" fillId="7" borderId="1" xfId="0" applyNumberFormat="1" applyFont="1" applyFill="1" applyBorder="1" applyAlignment="1" applyProtection="1">
      <alignment horizontal="center" vertical="center" wrapText="1"/>
    </xf>
    <xf numFmtId="0" fontId="4" fillId="7" borderId="5" xfId="0" applyFont="1" applyFill="1" applyBorder="1" applyAlignment="1" applyProtection="1">
      <alignment horizontal="center" vertical="top" wrapText="1"/>
    </xf>
    <xf numFmtId="0" fontId="2" fillId="8" borderId="2" xfId="0" applyFont="1" applyFill="1" applyBorder="1" applyProtection="1"/>
    <xf numFmtId="0" fontId="3" fillId="4" borderId="2" xfId="0" applyFont="1" applyFill="1" applyBorder="1" applyAlignment="1" applyProtection="1"/>
    <xf numFmtId="0" fontId="3" fillId="9" borderId="2" xfId="0" applyFont="1" applyFill="1" applyBorder="1" applyProtection="1"/>
    <xf numFmtId="164" fontId="3" fillId="9" borderId="2" xfId="0" applyNumberFormat="1" applyFont="1" applyFill="1" applyBorder="1" applyProtection="1"/>
    <xf numFmtId="0" fontId="4" fillId="3" borderId="3" xfId="0" applyFont="1" applyFill="1" applyBorder="1" applyAlignment="1" applyProtection="1">
      <alignment vertical="center" wrapText="1"/>
    </xf>
    <xf numFmtId="0" fontId="2" fillId="0" borderId="3" xfId="0" applyFont="1" applyBorder="1" applyAlignment="1" applyProtection="1"/>
    <xf numFmtId="0" fontId="2" fillId="0" borderId="2" xfId="0" applyFont="1" applyBorder="1" applyProtection="1"/>
    <xf numFmtId="164" fontId="3" fillId="4" borderId="2" xfId="0" applyNumberFormat="1" applyFont="1" applyFill="1" applyBorder="1" applyProtection="1"/>
    <xf numFmtId="0" fontId="10" fillId="3" borderId="3" xfId="0" applyFont="1" applyFill="1" applyBorder="1" applyAlignment="1" applyProtection="1">
      <alignment vertical="center" wrapText="1"/>
    </xf>
    <xf numFmtId="0" fontId="11" fillId="0" borderId="4" xfId="0" applyFont="1" applyBorder="1" applyAlignment="1" applyProtection="1">
      <alignment vertical="center" wrapText="1"/>
    </xf>
    <xf numFmtId="0" fontId="11" fillId="0" borderId="5" xfId="0" applyFont="1" applyBorder="1" applyAlignment="1" applyProtection="1">
      <alignment vertical="center" wrapText="1"/>
    </xf>
    <xf numFmtId="0" fontId="4" fillId="3" borderId="3" xfId="0" applyFont="1" applyFill="1" applyBorder="1" applyAlignment="1" applyProtection="1">
      <alignment vertical="center" wrapText="1"/>
    </xf>
    <xf numFmtId="0" fontId="0" fillId="0" borderId="4" xfId="0" applyBorder="1" applyAlignment="1" applyProtection="1">
      <alignment vertical="center" wrapText="1"/>
    </xf>
    <xf numFmtId="0" fontId="0" fillId="0" borderId="5" xfId="0" applyBorder="1" applyAlignment="1" applyProtection="1">
      <alignment vertical="center" wrapText="1"/>
    </xf>
    <xf numFmtId="0" fontId="2" fillId="0" borderId="3" xfId="0" applyFont="1" applyBorder="1" applyAlignment="1" applyProtection="1"/>
    <xf numFmtId="0" fontId="0" fillId="0" borderId="5" xfId="0" applyBorder="1" applyAlignment="1" applyProtection="1"/>
    <xf numFmtId="0" fontId="2" fillId="2" borderId="2" xfId="0" applyFont="1" applyFill="1" applyBorder="1" applyAlignment="1" applyProtection="1">
      <alignment horizontal="center" vertical="center"/>
      <protection locked="0"/>
    </xf>
    <xf numFmtId="0" fontId="6" fillId="4" borderId="2" xfId="0" applyFont="1" applyFill="1" applyBorder="1" applyAlignment="1" applyProtection="1">
      <alignment horizontal="left" vertical="top" wrapText="1"/>
    </xf>
    <xf numFmtId="0" fontId="4" fillId="3" borderId="2" xfId="0" applyFont="1" applyFill="1" applyBorder="1" applyAlignment="1" applyProtection="1">
      <alignment horizontal="left"/>
    </xf>
    <xf numFmtId="0" fontId="3" fillId="4" borderId="3" xfId="0" applyFont="1" applyFill="1" applyBorder="1" applyAlignment="1" applyProtection="1"/>
    <xf numFmtId="0" fontId="0" fillId="4" borderId="5" xfId="0" applyFill="1" applyBorder="1" applyAlignment="1" applyProtection="1"/>
  </cellXfs>
  <cellStyles count="5">
    <cellStyle name="Procent" xfId="3" builtinId="5"/>
    <cellStyle name="Procent 2" xfId="2" xr:uid="{3D9E6DCF-6B84-42D8-A60F-852F5C863046}"/>
    <cellStyle name="Standaard" xfId="0" builtinId="0"/>
    <cellStyle name="Valuta" xfId="4" builtinId="4"/>
    <cellStyle name="Valuta 2" xfId="1" xr:uid="{0EE578AB-86A7-4D2F-BAF0-39F54F7580BD}"/>
  </cellStyles>
  <dxfs count="0"/>
  <tableStyles count="0" defaultTableStyle="TableStyleMedium2" defaultPivotStyle="PivotStyleLight16"/>
  <colors>
    <mruColors>
      <color rgb="FFA1F5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A524-AF82-47AE-9C61-10ECD126963E}">
  <dimension ref="B2:F43"/>
  <sheetViews>
    <sheetView tabSelected="1" zoomScaleNormal="100" workbookViewId="0">
      <selection activeCell="B2" sqref="B2:F2"/>
    </sheetView>
  </sheetViews>
  <sheetFormatPr defaultRowHeight="15" x14ac:dyDescent="0.3"/>
  <cols>
    <col min="1" max="1" width="4" style="13" customWidth="1"/>
    <col min="2" max="2" width="157.85546875" style="13" customWidth="1"/>
    <col min="3" max="3" width="17.7109375" style="13" customWidth="1"/>
    <col min="4" max="4" width="14.7109375" style="13" bestFit="1" customWidth="1"/>
    <col min="5" max="5" width="30.7109375" style="13" customWidth="1"/>
    <col min="6" max="6" width="15.28515625" style="13" bestFit="1" customWidth="1"/>
    <col min="7" max="16384" width="9.140625" style="13"/>
  </cols>
  <sheetData>
    <row r="2" spans="2:6" ht="18.75" x14ac:dyDescent="0.3">
      <c r="B2" s="42" t="s">
        <v>25</v>
      </c>
      <c r="C2" s="43"/>
      <c r="D2" s="43"/>
      <c r="E2" s="43"/>
      <c r="F2" s="44"/>
    </row>
    <row r="4" spans="2:6" x14ac:dyDescent="0.3">
      <c r="B4" s="45" t="s">
        <v>0</v>
      </c>
      <c r="C4" s="46"/>
      <c r="D4" s="46"/>
      <c r="E4" s="46"/>
      <c r="F4" s="47"/>
    </row>
    <row r="5" spans="2:6" ht="123.75" customHeight="1" x14ac:dyDescent="0.3">
      <c r="B5" s="51" t="s">
        <v>39</v>
      </c>
      <c r="C5" s="51"/>
      <c r="D5" s="51"/>
      <c r="E5" s="51"/>
      <c r="F5" s="51"/>
    </row>
    <row r="7" spans="2:6" x14ac:dyDescent="0.3">
      <c r="B7" s="14" t="s">
        <v>40</v>
      </c>
      <c r="C7" s="41">
        <f>F15</f>
        <v>0</v>
      </c>
    </row>
    <row r="8" spans="2:6" x14ac:dyDescent="0.3">
      <c r="B8" s="14" t="s">
        <v>41</v>
      </c>
      <c r="C8" s="41">
        <f>F22</f>
        <v>0</v>
      </c>
    </row>
    <row r="9" spans="2:6" x14ac:dyDescent="0.3">
      <c r="B9" s="36" t="s">
        <v>35</v>
      </c>
      <c r="C9" s="37">
        <f>SUM(C7:C8)</f>
        <v>0</v>
      </c>
    </row>
    <row r="10" spans="2:6" x14ac:dyDescent="0.3">
      <c r="F10" s="15"/>
    </row>
    <row r="11" spans="2:6" ht="15.75" customHeight="1" x14ac:dyDescent="0.3">
      <c r="B11" s="45" t="s">
        <v>12</v>
      </c>
      <c r="C11" s="47"/>
      <c r="D11" s="16" t="s">
        <v>1</v>
      </c>
      <c r="E11" s="16" t="s">
        <v>14</v>
      </c>
      <c r="F11" s="16" t="s">
        <v>2</v>
      </c>
    </row>
    <row r="12" spans="2:6" ht="15.75" x14ac:dyDescent="0.3">
      <c r="B12" s="48" t="s">
        <v>32</v>
      </c>
      <c r="C12" s="49"/>
      <c r="D12" s="17">
        <v>1</v>
      </c>
      <c r="E12" s="12">
        <v>0</v>
      </c>
      <c r="F12" s="18">
        <f>(E12*D12)</f>
        <v>0</v>
      </c>
    </row>
    <row r="13" spans="2:6" ht="15.75" x14ac:dyDescent="0.3">
      <c r="B13" s="48" t="s">
        <v>33</v>
      </c>
      <c r="C13" s="49"/>
      <c r="D13" s="17">
        <v>1</v>
      </c>
      <c r="E13" s="12">
        <v>0</v>
      </c>
      <c r="F13" s="18">
        <f>(E13*D13)</f>
        <v>0</v>
      </c>
    </row>
    <row r="14" spans="2:6" ht="15.75" x14ac:dyDescent="0.3">
      <c r="B14" s="48" t="s">
        <v>34</v>
      </c>
      <c r="C14" s="49"/>
      <c r="D14" s="17">
        <v>1</v>
      </c>
      <c r="E14" s="12">
        <v>0</v>
      </c>
      <c r="F14" s="18">
        <f>(E14*D14)</f>
        <v>0</v>
      </c>
    </row>
    <row r="15" spans="2:6" ht="15" customHeight="1" x14ac:dyDescent="0.3">
      <c r="B15" s="53" t="s">
        <v>36</v>
      </c>
      <c r="C15" s="54"/>
      <c r="D15" s="19"/>
      <c r="E15" s="20"/>
      <c r="F15" s="21">
        <f>SUM(F12:F14)/3</f>
        <v>0</v>
      </c>
    </row>
    <row r="17" spans="2:6" x14ac:dyDescent="0.3">
      <c r="B17" s="38" t="s">
        <v>38</v>
      </c>
      <c r="C17" s="16" t="s">
        <v>11</v>
      </c>
      <c r="D17" s="16" t="s">
        <v>1</v>
      </c>
      <c r="E17" s="16" t="s">
        <v>14</v>
      </c>
      <c r="F17" s="16" t="s">
        <v>2</v>
      </c>
    </row>
    <row r="18" spans="2:6" x14ac:dyDescent="0.3">
      <c r="B18" s="39" t="s">
        <v>27</v>
      </c>
      <c r="C18" s="14" t="s">
        <v>23</v>
      </c>
      <c r="D18" s="40">
        <v>9</v>
      </c>
      <c r="E18" s="12">
        <v>0</v>
      </c>
      <c r="F18" s="22">
        <f>E18*D18</f>
        <v>0</v>
      </c>
    </row>
    <row r="19" spans="2:6" x14ac:dyDescent="0.3">
      <c r="B19" s="39" t="s">
        <v>28</v>
      </c>
      <c r="C19" s="34"/>
      <c r="D19" s="40">
        <v>2</v>
      </c>
      <c r="E19" s="12">
        <v>0</v>
      </c>
      <c r="F19" s="22">
        <f t="shared" ref="F19:F21" si="0">E19*D19</f>
        <v>0</v>
      </c>
    </row>
    <row r="20" spans="2:6" x14ac:dyDescent="0.3">
      <c r="B20" s="39" t="s">
        <v>26</v>
      </c>
      <c r="C20" s="14" t="s">
        <v>23</v>
      </c>
      <c r="D20" s="40">
        <v>9</v>
      </c>
      <c r="E20" s="12">
        <v>0</v>
      </c>
      <c r="F20" s="22">
        <f t="shared" si="0"/>
        <v>0</v>
      </c>
    </row>
    <row r="21" spans="2:6" x14ac:dyDescent="0.3">
      <c r="B21" s="39" t="s">
        <v>29</v>
      </c>
      <c r="C21" s="34"/>
      <c r="D21" s="40">
        <v>2</v>
      </c>
      <c r="E21" s="12">
        <v>0</v>
      </c>
      <c r="F21" s="22">
        <f t="shared" si="0"/>
        <v>0</v>
      </c>
    </row>
    <row r="22" spans="2:6" x14ac:dyDescent="0.3">
      <c r="B22" s="35" t="s">
        <v>37</v>
      </c>
      <c r="C22" s="23"/>
      <c r="D22" s="40"/>
      <c r="E22" s="21"/>
      <c r="F22" s="21">
        <f>((F18+F19)+(F20+F21))/2</f>
        <v>0</v>
      </c>
    </row>
    <row r="23" spans="2:6" x14ac:dyDescent="0.3">
      <c r="E23" s="24"/>
    </row>
    <row r="24" spans="2:6" x14ac:dyDescent="0.3">
      <c r="B24" s="16" t="s">
        <v>13</v>
      </c>
      <c r="C24" s="16" t="s">
        <v>1</v>
      </c>
      <c r="D24" s="16" t="s">
        <v>3</v>
      </c>
    </row>
    <row r="25" spans="2:6" x14ac:dyDescent="0.3">
      <c r="B25" s="11" t="s">
        <v>31</v>
      </c>
      <c r="C25" s="11"/>
      <c r="D25" s="1"/>
    </row>
    <row r="26" spans="2:6" x14ac:dyDescent="0.3">
      <c r="B26" s="11" t="s">
        <v>30</v>
      </c>
      <c r="C26" s="11"/>
      <c r="D26" s="1"/>
    </row>
    <row r="27" spans="2:6" x14ac:dyDescent="0.3">
      <c r="B27" s="11" t="s">
        <v>4</v>
      </c>
      <c r="C27" s="11"/>
      <c r="D27" s="1"/>
    </row>
    <row r="28" spans="2:6" x14ac:dyDescent="0.3">
      <c r="B28" s="11" t="s">
        <v>4</v>
      </c>
      <c r="C28" s="11"/>
      <c r="D28" s="1"/>
    </row>
    <row r="30" spans="2:6" x14ac:dyDescent="0.3">
      <c r="B30" s="52" t="s">
        <v>5</v>
      </c>
      <c r="C30" s="52"/>
      <c r="D30" s="52"/>
      <c r="E30" s="52"/>
    </row>
    <row r="31" spans="2:6" x14ac:dyDescent="0.3">
      <c r="B31" s="14" t="s">
        <v>6</v>
      </c>
      <c r="C31" s="50" t="s">
        <v>24</v>
      </c>
      <c r="D31" s="50"/>
      <c r="E31" s="50"/>
    </row>
    <row r="32" spans="2:6" x14ac:dyDescent="0.3">
      <c r="B32" s="14" t="s">
        <v>7</v>
      </c>
      <c r="C32" s="50" t="s">
        <v>24</v>
      </c>
      <c r="D32" s="50"/>
      <c r="E32" s="50"/>
    </row>
    <row r="33" spans="2:5" x14ac:dyDescent="0.3">
      <c r="B33" s="14" t="s">
        <v>8</v>
      </c>
      <c r="C33" s="50" t="s">
        <v>24</v>
      </c>
      <c r="D33" s="50"/>
      <c r="E33" s="50"/>
    </row>
    <row r="34" spans="2:5" x14ac:dyDescent="0.3">
      <c r="B34" s="14" t="s">
        <v>9</v>
      </c>
      <c r="C34" s="50" t="s">
        <v>24</v>
      </c>
      <c r="D34" s="50"/>
      <c r="E34" s="50"/>
    </row>
    <row r="35" spans="2:5" ht="64.5" customHeight="1" x14ac:dyDescent="0.3">
      <c r="B35" s="25" t="s">
        <v>10</v>
      </c>
      <c r="C35" s="50" t="s">
        <v>24</v>
      </c>
      <c r="D35" s="50"/>
      <c r="E35" s="50"/>
    </row>
    <row r="37" spans="2:5" ht="30" x14ac:dyDescent="0.3">
      <c r="B37" s="26" t="s">
        <v>19</v>
      </c>
      <c r="C37" s="26" t="s">
        <v>20</v>
      </c>
      <c r="D37" s="26" t="s">
        <v>15</v>
      </c>
      <c r="E37" s="27"/>
    </row>
    <row r="38" spans="2:5" x14ac:dyDescent="0.3">
      <c r="B38" s="5">
        <v>400000</v>
      </c>
      <c r="C38" s="5">
        <v>300000</v>
      </c>
      <c r="D38" s="28">
        <f>C9</f>
        <v>0</v>
      </c>
      <c r="E38" s="29"/>
    </row>
    <row r="39" spans="2:5" hidden="1" x14ac:dyDescent="0.3">
      <c r="B39" s="6">
        <f>+B38-B38</f>
        <v>0</v>
      </c>
      <c r="C39" s="6">
        <f>+B38-C38</f>
        <v>100000</v>
      </c>
      <c r="D39" s="3">
        <f>+B38-D38</f>
        <v>400000</v>
      </c>
      <c r="E39" s="2" t="s">
        <v>16</v>
      </c>
    </row>
    <row r="40" spans="2:5" hidden="1" x14ac:dyDescent="0.3">
      <c r="B40" s="7">
        <v>0</v>
      </c>
      <c r="C40" s="7">
        <v>1</v>
      </c>
      <c r="D40" s="4">
        <f>+(B39-D39)/(B39-C39)</f>
        <v>4</v>
      </c>
      <c r="E40" s="2" t="s">
        <v>16</v>
      </c>
    </row>
    <row r="41" spans="2:5" hidden="1" x14ac:dyDescent="0.3">
      <c r="B41" s="8">
        <v>0</v>
      </c>
      <c r="C41" s="8">
        <v>1000</v>
      </c>
      <c r="D41" s="9">
        <f>+C41*D39/C39</f>
        <v>4000</v>
      </c>
      <c r="E41" s="10" t="s">
        <v>16</v>
      </c>
    </row>
    <row r="42" spans="2:5" ht="30.75" thickBot="1" x14ac:dyDescent="0.35">
      <c r="B42" s="5" t="s">
        <v>17</v>
      </c>
      <c r="C42" s="5" t="s">
        <v>18</v>
      </c>
      <c r="D42" s="30">
        <f>IF(AND(D38&lt;=B38,D38&gt;=C38),D41,0)</f>
        <v>0</v>
      </c>
      <c r="E42" s="31" t="s">
        <v>22</v>
      </c>
    </row>
    <row r="43" spans="2:5" ht="30.75" thickBot="1" x14ac:dyDescent="0.35">
      <c r="D43" s="32">
        <f>D42*0.3</f>
        <v>0</v>
      </c>
      <c r="E43" s="33" t="s">
        <v>21</v>
      </c>
    </row>
  </sheetData>
  <sheetProtection algorithmName="SHA-512" hashValue="n+ujPDTHNuKSlszBhblUZXJ7FLTwIcf1Z3I6eiDaCHz5YMFttKwJ2n2XZtp3iIfLbfyn7rlaAw7WAucNHepJ7Q==" saltValue="qzi6JJZmOZ/0RHD9fE6d5A==" spinCount="100000" sheet="1" objects="1" scenarios="1"/>
  <mergeCells count="14">
    <mergeCell ref="C35:E35"/>
    <mergeCell ref="B5:F5"/>
    <mergeCell ref="B30:E30"/>
    <mergeCell ref="C31:E31"/>
    <mergeCell ref="C32:E32"/>
    <mergeCell ref="C33:E33"/>
    <mergeCell ref="C34:E34"/>
    <mergeCell ref="B15:C15"/>
    <mergeCell ref="B14:C14"/>
    <mergeCell ref="B2:F2"/>
    <mergeCell ref="B4:F4"/>
    <mergeCell ref="B11:C11"/>
    <mergeCell ref="B12:C12"/>
    <mergeCell ref="B13:C13"/>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Prijsopgaveformulier 3D C-Bogen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Nieuwenhuizen, B. (Bob)</dc:creator>
  <cp:lastModifiedBy>Nieuwenhuizen, B. (Bob)</cp:lastModifiedBy>
  <dcterms:created xsi:type="dcterms:W3CDTF">2024-02-27T12:19:37Z</dcterms:created>
  <dcterms:modified xsi:type="dcterms:W3CDTF">2025-05-22T13:29:20Z</dcterms:modified>
</cp:coreProperties>
</file>