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ld.sharepoint.com/sites/AfdelingsteamFZV-Vastgoed/Gedeelde documenten/02 Cont/03 CONT. disciplines/2026-2029 WTB Installaties/01 Aanbestedingsdocumenten/"/>
    </mc:Choice>
  </mc:AlternateContent>
  <xr:revisionPtr revIDLastSave="1472" documentId="8_{A8E1EE49-6551-4D0A-86F8-B0C2EC2ADD33}" xr6:coauthVersionLast="47" xr6:coauthVersionMax="47" xr10:uidLastSave="{5E152BEA-5131-42E2-8E5F-64A8C03AB932}"/>
  <bookViews>
    <workbookView xWindow="-108" yWindow="-108" windowWidth="23256" windowHeight="12456" xr2:uid="{B222A303-EB47-4811-9E2A-EBC0C88A9FE2}"/>
  </bookViews>
  <sheets>
    <sheet name="1. General" sheetId="9" r:id="rId1"/>
    <sheet name="2. Calculatieschema" sheetId="10" r:id="rId2"/>
    <sheet name="3. Preventief WTB onderhoud" sheetId="11" r:id="rId3"/>
    <sheet name="4. WTB assets" sheetId="1" r:id="rId4"/>
    <sheet name="5. Preventief Blusmiddelen" sheetId="13" r:id="rId5"/>
    <sheet name="6. Blusmiddelen" sheetId="4" r:id="rId6"/>
    <sheet name="PRP" sheetId="12" state="hidden" r:id="rId7"/>
  </sheets>
  <externalReferences>
    <externalReference r:id="rId8"/>
  </externalReferences>
  <definedNames>
    <definedName name="_xlnm._FilterDatabase" localSheetId="3" hidden="1">'4. WTB assets'!$B$10:$O$10</definedName>
    <definedName name="_xlnm._FilterDatabase" localSheetId="5" hidden="1">'6. Blusmiddelen'!$B$10:$K$10</definedName>
    <definedName name="_xlnm.Print_Area" localSheetId="3">'4. WTB assets'!$C$8:$O$196</definedName>
    <definedName name="_xlnm.Print_Area" localSheetId="5">'6. Blusmiddelen'!$C$8:$L$116</definedName>
    <definedName name="_xlnm.Print_Titles" localSheetId="3">'4. WTB assets'!$8:$9</definedName>
    <definedName name="_xlnm.Print_Titles" localSheetId="5">'6. Blusmiddelen'!$8:$9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1" l="1"/>
  <c r="L28" i="4"/>
  <c r="L43" i="4"/>
  <c r="L47" i="4"/>
  <c r="L53" i="4"/>
  <c r="L57" i="4"/>
  <c r="L75" i="4"/>
  <c r="L79" i="4"/>
  <c r="L98" i="4"/>
  <c r="L102" i="4"/>
  <c r="O196" i="1"/>
  <c r="P33" i="1"/>
  <c r="P42" i="1"/>
  <c r="P45" i="1"/>
  <c r="P55" i="1"/>
  <c r="P61" i="1"/>
  <c r="P108" i="1"/>
  <c r="P130" i="1"/>
  <c r="P136" i="1"/>
  <c r="P141" i="1"/>
  <c r="P147" i="1"/>
  <c r="P155" i="1"/>
  <c r="P171" i="1"/>
  <c r="P176" i="1"/>
  <c r="P182" i="1"/>
  <c r="P194" i="1"/>
  <c r="P20" i="1"/>
  <c r="P22" i="1"/>
  <c r="P38" i="1"/>
  <c r="P64" i="1"/>
  <c r="P111" i="1"/>
  <c r="P114" i="1"/>
  <c r="P117" i="1"/>
  <c r="P120" i="1"/>
  <c r="P123" i="1"/>
  <c r="L64" i="4"/>
  <c r="L61" i="4"/>
  <c r="L59" i="4"/>
  <c r="H36" i="10"/>
  <c r="D56" i="4"/>
  <c r="B56" i="4"/>
  <c r="D54" i="4"/>
  <c r="B54" i="4"/>
  <c r="B52" i="4"/>
  <c r="B51" i="4"/>
  <c r="B50" i="4"/>
  <c r="B49" i="4"/>
  <c r="B48" i="4"/>
  <c r="B46" i="4"/>
  <c r="B45" i="4"/>
  <c r="B44" i="4"/>
  <c r="B42" i="4"/>
  <c r="B41" i="4"/>
  <c r="B40" i="4"/>
  <c r="B39" i="4"/>
  <c r="B38" i="4"/>
  <c r="B37" i="4"/>
  <c r="B36" i="4"/>
  <c r="B35" i="4"/>
  <c r="B34" i="4"/>
  <c r="B33" i="4"/>
  <c r="B32" i="4"/>
  <c r="B31" i="4"/>
  <c r="B30" i="4"/>
  <c r="B29" i="4"/>
  <c r="B27" i="4"/>
  <c r="B26" i="4"/>
  <c r="B25" i="4"/>
  <c r="B24" i="4"/>
  <c r="B23" i="4"/>
  <c r="B22" i="4"/>
  <c r="B21" i="4"/>
  <c r="B20" i="4"/>
  <c r="B19" i="4"/>
  <c r="B18" i="4"/>
  <c r="B17" i="4"/>
  <c r="B16" i="4"/>
  <c r="B15" i="4"/>
  <c r="B14" i="4"/>
  <c r="B12" i="4"/>
  <c r="B11" i="4"/>
  <c r="F20" i="11"/>
  <c r="B20" i="11"/>
  <c r="D20" i="11"/>
  <c r="B17" i="13"/>
  <c r="D17" i="13"/>
  <c r="F17" i="13"/>
  <c r="D55" i="4"/>
  <c r="B55" i="4"/>
  <c r="D107" i="1"/>
  <c r="B107" i="1"/>
  <c r="D106" i="1"/>
  <c r="B106" i="1"/>
  <c r="D105" i="1"/>
  <c r="B105" i="1"/>
  <c r="D104" i="1"/>
  <c r="B104" i="1"/>
  <c r="D84" i="1" l="1"/>
  <c r="B84" i="1"/>
  <c r="D83" i="1"/>
  <c r="B83" i="1"/>
  <c r="D82" i="1"/>
  <c r="B82" i="1"/>
  <c r="D81" i="1"/>
  <c r="B81" i="1"/>
  <c r="D80" i="1"/>
  <c r="B80" i="1"/>
  <c r="D79" i="1"/>
  <c r="B79" i="1"/>
  <c r="D78" i="1"/>
  <c r="B78" i="1"/>
  <c r="D77" i="1"/>
  <c r="B77" i="1"/>
  <c r="D76" i="1"/>
  <c r="B76" i="1"/>
  <c r="D75" i="1"/>
  <c r="B75" i="1"/>
  <c r="D74" i="1"/>
  <c r="B74" i="1"/>
  <c r="D90" i="1"/>
  <c r="B90" i="1"/>
  <c r="D89" i="1"/>
  <c r="B89" i="1"/>
  <c r="D88" i="1"/>
  <c r="B88" i="1"/>
  <c r="D87" i="1"/>
  <c r="B87" i="1"/>
  <c r="D86" i="1"/>
  <c r="B86" i="1"/>
  <c r="D85" i="1"/>
  <c r="B85" i="1"/>
  <c r="D73" i="1"/>
  <c r="B73" i="1"/>
  <c r="D72" i="1"/>
  <c r="B72" i="1"/>
  <c r="D71" i="1"/>
  <c r="B71" i="1"/>
  <c r="D70" i="1"/>
  <c r="B70" i="1"/>
  <c r="D69" i="1"/>
  <c r="B69" i="1"/>
  <c r="D68" i="1"/>
  <c r="B68" i="1"/>
  <c r="D67" i="1"/>
  <c r="B67" i="1"/>
  <c r="D66" i="1"/>
  <c r="B66" i="1"/>
  <c r="D103" i="1"/>
  <c r="D102" i="1"/>
  <c r="D101" i="1"/>
  <c r="D100" i="1"/>
  <c r="D99" i="1"/>
  <c r="D98" i="1"/>
  <c r="D97" i="1"/>
  <c r="D96" i="1"/>
  <c r="D95" i="1"/>
  <c r="D94" i="1"/>
  <c r="D93" i="1"/>
  <c r="D92" i="1"/>
  <c r="D91" i="1"/>
  <c r="D65" i="1"/>
  <c r="B103" i="1"/>
  <c r="B102" i="1"/>
  <c r="B101" i="1"/>
  <c r="B100" i="1"/>
  <c r="B99" i="1"/>
  <c r="B98" i="1"/>
  <c r="B97" i="1"/>
  <c r="B96" i="1"/>
  <c r="B95" i="1"/>
  <c r="B94" i="1"/>
  <c r="B93" i="1"/>
  <c r="B92" i="1"/>
  <c r="B91" i="1"/>
  <c r="B65" i="1"/>
  <c r="K116" i="4"/>
  <c r="H39" i="10"/>
  <c r="F45" i="10" s="1"/>
  <c r="H45" i="10" s="1"/>
  <c r="H25" i="10"/>
  <c r="H22" i="10"/>
  <c r="H21" i="10"/>
  <c r="H18" i="10"/>
  <c r="H17" i="10"/>
  <c r="H14" i="10"/>
  <c r="H13" i="10"/>
  <c r="H30" i="10" l="1"/>
  <c r="F46" i="10"/>
  <c r="H46" i="10" s="1"/>
  <c r="H48" i="10" s="1"/>
  <c r="H51" i="10" s="1"/>
  <c r="D13" i="9" s="1"/>
  <c r="L13" i="4" l="1"/>
  <c r="F12" i="13"/>
  <c r="F14" i="13"/>
  <c r="F15" i="13"/>
  <c r="B58" i="4"/>
  <c r="F16" i="13"/>
  <c r="B60" i="4"/>
  <c r="F18" i="13"/>
  <c r="B62" i="4"/>
  <c r="B63" i="4"/>
  <c r="F19" i="13"/>
  <c r="B65" i="4"/>
  <c r="B66" i="4"/>
  <c r="B67" i="4"/>
  <c r="B68" i="4"/>
  <c r="B69" i="4"/>
  <c r="B70" i="4"/>
  <c r="B71" i="4"/>
  <c r="B72" i="4"/>
  <c r="B73" i="4"/>
  <c r="B74" i="4"/>
  <c r="F20" i="13"/>
  <c r="B76" i="4"/>
  <c r="B77" i="4"/>
  <c r="B78" i="4"/>
  <c r="F21" i="13"/>
  <c r="B80" i="4"/>
  <c r="B81" i="4"/>
  <c r="B82" i="4"/>
  <c r="B83" i="4"/>
  <c r="B84" i="4"/>
  <c r="B85" i="4"/>
  <c r="B86" i="4"/>
  <c r="B87" i="4"/>
  <c r="B88" i="4"/>
  <c r="B89" i="4"/>
  <c r="B90" i="4"/>
  <c r="B91" i="4"/>
  <c r="B92" i="4"/>
  <c r="B93" i="4"/>
  <c r="B94" i="4"/>
  <c r="B95" i="4"/>
  <c r="B96" i="4"/>
  <c r="B97" i="4"/>
  <c r="F22" i="13"/>
  <c r="B99" i="4"/>
  <c r="B100" i="4"/>
  <c r="B101" i="4"/>
  <c r="F23" i="13"/>
  <c r="B103" i="4"/>
  <c r="B104" i="4"/>
  <c r="B105" i="4"/>
  <c r="B106" i="4"/>
  <c r="B107" i="4"/>
  <c r="B108" i="4"/>
  <c r="B109" i="4"/>
  <c r="B110" i="4"/>
  <c r="B111" i="4"/>
  <c r="B112" i="4"/>
  <c r="B113" i="4"/>
  <c r="D24" i="13"/>
  <c r="B24" i="13"/>
  <c r="D23" i="13"/>
  <c r="B23" i="13"/>
  <c r="D22" i="13"/>
  <c r="B22" i="13"/>
  <c r="D21" i="13"/>
  <c r="B21" i="13"/>
  <c r="D20" i="13"/>
  <c r="B20" i="13"/>
  <c r="D19" i="13"/>
  <c r="B19" i="13"/>
  <c r="D18" i="13"/>
  <c r="B18" i="13"/>
  <c r="D16" i="13"/>
  <c r="B16" i="13"/>
  <c r="D15" i="13"/>
  <c r="B15" i="13"/>
  <c r="D14" i="13"/>
  <c r="B14" i="13"/>
  <c r="D13" i="13"/>
  <c r="B13" i="13"/>
  <c r="D12" i="13"/>
  <c r="B12" i="13"/>
  <c r="D11" i="13"/>
  <c r="B11" i="13"/>
  <c r="L114" i="4"/>
  <c r="F24" i="13" s="1"/>
  <c r="B19" i="11"/>
  <c r="D19" i="11"/>
  <c r="D11" i="11"/>
  <c r="D12" i="11"/>
  <c r="D13" i="11"/>
  <c r="D14" i="11"/>
  <c r="D15" i="11"/>
  <c r="D16" i="11"/>
  <c r="D17" i="11"/>
  <c r="D18" i="11"/>
  <c r="D21" i="11"/>
  <c r="D22" i="11"/>
  <c r="D23" i="11"/>
  <c r="D24" i="11"/>
  <c r="D25" i="11"/>
  <c r="D26" i="11"/>
  <c r="D27" i="11"/>
  <c r="D28" i="11"/>
  <c r="D29" i="11"/>
  <c r="D30" i="11"/>
  <c r="D31" i="11"/>
  <c r="D32" i="11"/>
  <c r="D33" i="11"/>
  <c r="D34" i="11"/>
  <c r="B11" i="11"/>
  <c r="B12" i="11"/>
  <c r="B13" i="11"/>
  <c r="B14" i="11"/>
  <c r="B15" i="11"/>
  <c r="B16" i="11"/>
  <c r="B17" i="11"/>
  <c r="B18" i="11"/>
  <c r="B21" i="11"/>
  <c r="B22" i="11"/>
  <c r="B23" i="11"/>
  <c r="B24" i="11"/>
  <c r="B25" i="11"/>
  <c r="B26" i="11"/>
  <c r="B27" i="11"/>
  <c r="B28" i="11"/>
  <c r="B29" i="11"/>
  <c r="B30" i="11"/>
  <c r="B31" i="11"/>
  <c r="B32" i="11"/>
  <c r="B33" i="11"/>
  <c r="B34" i="11"/>
  <c r="F34" i="11"/>
  <c r="F33" i="11"/>
  <c r="F32" i="11"/>
  <c r="F31" i="11"/>
  <c r="F30" i="11"/>
  <c r="F29" i="11"/>
  <c r="F28" i="11"/>
  <c r="F27" i="11"/>
  <c r="F26" i="11"/>
  <c r="F25" i="11"/>
  <c r="F24" i="11"/>
  <c r="F23" i="11"/>
  <c r="F12" i="11"/>
  <c r="F13" i="11"/>
  <c r="F14" i="11"/>
  <c r="F15" i="11"/>
  <c r="F16" i="11"/>
  <c r="F18" i="11"/>
  <c r="F19" i="11"/>
  <c r="F21" i="11"/>
  <c r="F22" i="11"/>
  <c r="D193" i="1"/>
  <c r="D192" i="1"/>
  <c r="D191" i="1"/>
  <c r="D190" i="1"/>
  <c r="D189" i="1"/>
  <c r="D188" i="1"/>
  <c r="D187" i="1"/>
  <c r="D186" i="1"/>
  <c r="D185" i="1"/>
  <c r="D184" i="1"/>
  <c r="D183" i="1"/>
  <c r="D181" i="1"/>
  <c r="D180" i="1"/>
  <c r="D179" i="1"/>
  <c r="D178" i="1"/>
  <c r="D177" i="1"/>
  <c r="D175" i="1"/>
  <c r="D174" i="1"/>
  <c r="D173" i="1"/>
  <c r="D172" i="1"/>
  <c r="D170" i="1"/>
  <c r="D169" i="1"/>
  <c r="D168" i="1"/>
  <c r="D167" i="1"/>
  <c r="D166" i="1"/>
  <c r="D165" i="1"/>
  <c r="D164" i="1"/>
  <c r="D163" i="1"/>
  <c r="D162" i="1"/>
  <c r="D161" i="1"/>
  <c r="D160" i="1"/>
  <c r="D159" i="1"/>
  <c r="D158" i="1"/>
  <c r="D157" i="1"/>
  <c r="D156" i="1"/>
  <c r="B148" i="1"/>
  <c r="D154" i="1"/>
  <c r="D153" i="1"/>
  <c r="D152" i="1"/>
  <c r="D151" i="1"/>
  <c r="D150" i="1"/>
  <c r="D149" i="1"/>
  <c r="D148" i="1"/>
  <c r="D146" i="1"/>
  <c r="D145" i="1"/>
  <c r="D144" i="1"/>
  <c r="D143" i="1"/>
  <c r="D142" i="1"/>
  <c r="D140" i="1"/>
  <c r="D139" i="1"/>
  <c r="D138" i="1"/>
  <c r="D137" i="1"/>
  <c r="D135" i="1"/>
  <c r="D134" i="1"/>
  <c r="D133" i="1"/>
  <c r="D132" i="1"/>
  <c r="D131" i="1"/>
  <c r="D129" i="1"/>
  <c r="D128" i="1"/>
  <c r="D127" i="1"/>
  <c r="D126" i="1"/>
  <c r="D125" i="1"/>
  <c r="D124" i="1"/>
  <c r="D122" i="1"/>
  <c r="D121" i="1"/>
  <c r="D119" i="1"/>
  <c r="D118" i="1"/>
  <c r="D116" i="1"/>
  <c r="D115" i="1"/>
  <c r="D113" i="1"/>
  <c r="D112" i="1"/>
  <c r="D110" i="1"/>
  <c r="D63" i="1"/>
  <c r="D62" i="1"/>
  <c r="D60" i="1"/>
  <c r="D59" i="1"/>
  <c r="D58" i="1"/>
  <c r="D57" i="1"/>
  <c r="D56" i="1"/>
  <c r="D54" i="1"/>
  <c r="D53" i="1"/>
  <c r="D52" i="1"/>
  <c r="D51" i="1"/>
  <c r="D50" i="1"/>
  <c r="D49" i="1"/>
  <c r="D48" i="1"/>
  <c r="D47" i="1"/>
  <c r="D46" i="1"/>
  <c r="D44" i="1"/>
  <c r="D43" i="1"/>
  <c r="D41" i="1"/>
  <c r="D40" i="1"/>
  <c r="D39" i="1"/>
  <c r="D37" i="1"/>
  <c r="D36" i="1"/>
  <c r="D35" i="1"/>
  <c r="D34" i="1"/>
  <c r="D32" i="1"/>
  <c r="D31" i="1"/>
  <c r="D30" i="1"/>
  <c r="D29" i="1"/>
  <c r="D28" i="1"/>
  <c r="D27" i="1"/>
  <c r="D26" i="1"/>
  <c r="D25" i="1"/>
  <c r="D24" i="1"/>
  <c r="D23" i="1"/>
  <c r="D21" i="1"/>
  <c r="D19" i="1"/>
  <c r="D18" i="1"/>
  <c r="D17" i="1"/>
  <c r="D16" i="1"/>
  <c r="D15" i="1"/>
  <c r="D14" i="1"/>
  <c r="D13" i="1"/>
  <c r="D12" i="1"/>
  <c r="D11" i="1"/>
  <c r="B193" i="1"/>
  <c r="B192" i="1"/>
  <c r="B191" i="1"/>
  <c r="B190" i="1"/>
  <c r="B189" i="1"/>
  <c r="B188" i="1"/>
  <c r="B187" i="1"/>
  <c r="B186" i="1"/>
  <c r="B185" i="1"/>
  <c r="B184" i="1"/>
  <c r="B183" i="1"/>
  <c r="B181" i="1"/>
  <c r="B180" i="1"/>
  <c r="B179" i="1"/>
  <c r="B178" i="1"/>
  <c r="B177" i="1"/>
  <c r="B175" i="1"/>
  <c r="B174" i="1"/>
  <c r="B173" i="1"/>
  <c r="B172" i="1"/>
  <c r="B170" i="1"/>
  <c r="B169" i="1"/>
  <c r="B168" i="1"/>
  <c r="B167" i="1"/>
  <c r="B166" i="1"/>
  <c r="B165" i="1"/>
  <c r="B164" i="1"/>
  <c r="B163" i="1"/>
  <c r="B162" i="1"/>
  <c r="B161" i="1"/>
  <c r="B160" i="1"/>
  <c r="B159" i="1"/>
  <c r="B158" i="1"/>
  <c r="B157" i="1"/>
  <c r="B156" i="1"/>
  <c r="B154" i="1"/>
  <c r="B153" i="1"/>
  <c r="B152" i="1"/>
  <c r="B151" i="1"/>
  <c r="B150" i="1"/>
  <c r="B149" i="1"/>
  <c r="B146" i="1"/>
  <c r="B145" i="1"/>
  <c r="B144" i="1"/>
  <c r="B143" i="1"/>
  <c r="B142" i="1"/>
  <c r="B140" i="1"/>
  <c r="B139" i="1"/>
  <c r="B138" i="1"/>
  <c r="B137" i="1"/>
  <c r="B135" i="1"/>
  <c r="B134" i="1"/>
  <c r="B133" i="1"/>
  <c r="B132" i="1"/>
  <c r="B131" i="1"/>
  <c r="B129" i="1"/>
  <c r="B128" i="1"/>
  <c r="B127" i="1"/>
  <c r="B126" i="1"/>
  <c r="B125" i="1"/>
  <c r="B124" i="1"/>
  <c r="B122" i="1"/>
  <c r="B121" i="1"/>
  <c r="B119" i="1"/>
  <c r="B118" i="1"/>
  <c r="B116" i="1"/>
  <c r="B115" i="1"/>
  <c r="B113" i="1"/>
  <c r="B112" i="1"/>
  <c r="B110" i="1"/>
  <c r="B109" i="1"/>
  <c r="B63" i="1"/>
  <c r="B62" i="1"/>
  <c r="B60" i="1"/>
  <c r="B59" i="1"/>
  <c r="B58" i="1"/>
  <c r="B57" i="1"/>
  <c r="B56" i="1"/>
  <c r="B54" i="1"/>
  <c r="B53" i="1"/>
  <c r="B52" i="1"/>
  <c r="B51" i="1"/>
  <c r="B50" i="1"/>
  <c r="B49" i="1"/>
  <c r="B48" i="1"/>
  <c r="B47" i="1"/>
  <c r="B46" i="1"/>
  <c r="B44" i="1"/>
  <c r="B43" i="1"/>
  <c r="B41" i="1"/>
  <c r="B40" i="1"/>
  <c r="B39" i="1"/>
  <c r="B37" i="1"/>
  <c r="B36" i="1"/>
  <c r="B35" i="1"/>
  <c r="B34" i="1"/>
  <c r="B32" i="1"/>
  <c r="B31" i="1"/>
  <c r="B30" i="1"/>
  <c r="B29" i="1"/>
  <c r="B28" i="1"/>
  <c r="B27" i="1"/>
  <c r="B26" i="1"/>
  <c r="B25" i="1"/>
  <c r="B24" i="1"/>
  <c r="B23" i="1"/>
  <c r="B21" i="1"/>
  <c r="B19" i="1"/>
  <c r="B18" i="1"/>
  <c r="B17" i="1"/>
  <c r="B16" i="1"/>
  <c r="B15" i="1"/>
  <c r="B14" i="1"/>
  <c r="B13" i="1"/>
  <c r="B12" i="1"/>
  <c r="B11" i="1"/>
  <c r="F11" i="13" l="1"/>
  <c r="L116" i="4"/>
  <c r="F13" i="13"/>
  <c r="F11" i="11"/>
  <c r="F35" i="11" s="1"/>
  <c r="D11" i="9" s="1"/>
  <c r="P196" i="1"/>
  <c r="F25" i="13" l="1"/>
  <c r="D12" i="9" s="1"/>
  <c r="D14" i="9" s="1"/>
</calcChain>
</file>

<file path=xl/sharedStrings.xml><?xml version="1.0" encoding="utf-8"?>
<sst xmlns="http://schemas.openxmlformats.org/spreadsheetml/2006/main" count="2514" uniqueCount="620">
  <si>
    <t>Objecten / Locatie</t>
  </si>
  <si>
    <t>bouwdeelomschrijving</t>
  </si>
  <si>
    <t xml:space="preserve">Aantal </t>
  </si>
  <si>
    <t>Eenheid</t>
  </si>
  <si>
    <t>Fabricaat</t>
  </si>
  <si>
    <t>Type</t>
  </si>
  <si>
    <t>Capaciteit</t>
  </si>
  <si>
    <t>Keuring /
Rapportage</t>
  </si>
  <si>
    <t>Bouwjaar Element</t>
  </si>
  <si>
    <t>Opmerkingen</t>
  </si>
  <si>
    <t>st</t>
  </si>
  <si>
    <t>Totaal deze locatie</t>
  </si>
  <si>
    <t>Remeha</t>
  </si>
  <si>
    <t>Materiaal</t>
  </si>
  <si>
    <t>Fabricagejaar</t>
  </si>
  <si>
    <t>Onderhoudsprofiel</t>
  </si>
  <si>
    <t/>
  </si>
  <si>
    <t>Blusmiddelen</t>
  </si>
  <si>
    <t>Blusdeken</t>
  </si>
  <si>
    <t>Boeieraak 1</t>
  </si>
  <si>
    <t>Duindoornhof 1-7</t>
  </si>
  <si>
    <t>Duivenstraat 70</t>
  </si>
  <si>
    <t>Goudenregenstraat 15</t>
  </si>
  <si>
    <t>P.J.Troelstrastraat 100</t>
  </si>
  <si>
    <t>Rembrandtlaan 206</t>
  </si>
  <si>
    <t>Vondellaan 158</t>
  </si>
  <si>
    <t>Willem Dreeslaan 4</t>
  </si>
  <si>
    <t>3354 XA</t>
  </si>
  <si>
    <t>3356 MJ</t>
  </si>
  <si>
    <t>3355 RP</t>
  </si>
  <si>
    <t>3353 AG</t>
  </si>
  <si>
    <t>3353 VA</t>
  </si>
  <si>
    <t>3356 BR</t>
  </si>
  <si>
    <t>3351 PB</t>
  </si>
  <si>
    <t>3352 BM</t>
  </si>
  <si>
    <t>3351 HC</t>
  </si>
  <si>
    <t>3351 HG</t>
  </si>
  <si>
    <t>3354 AW</t>
  </si>
  <si>
    <t>PAPENDRECHT</t>
  </si>
  <si>
    <t>Admiraal de Ruyterweg 23</t>
  </si>
  <si>
    <t>Albert Schweitzerstraat 115</t>
  </si>
  <si>
    <t>Burgemeester Keijzerweg 110</t>
  </si>
  <si>
    <t>Johannes Vermeerstraat 1</t>
  </si>
  <si>
    <t>Kraaihoek 18</t>
  </si>
  <si>
    <t>Lange Tiendweg 10</t>
  </si>
  <si>
    <t>Lange Tiendweg 12</t>
  </si>
  <si>
    <t>Markt 22</t>
  </si>
  <si>
    <t>Parkweg 9</t>
  </si>
  <si>
    <t>Pieter Zeemanlaan 37A</t>
  </si>
  <si>
    <t>Pieter Zeemanlaan 39</t>
  </si>
  <si>
    <t>Randweg 6</t>
  </si>
  <si>
    <t>Schoorweg 4</t>
  </si>
  <si>
    <t>Schoorweg 6</t>
  </si>
  <si>
    <t>Zuidkil 51</t>
  </si>
  <si>
    <t>Zuidkil 55</t>
  </si>
  <si>
    <t>Zuidkil 59</t>
  </si>
  <si>
    <t>Visschersbuurt 110</t>
  </si>
  <si>
    <t>Papendrecht</t>
  </si>
  <si>
    <t>Merk</t>
  </si>
  <si>
    <t>6 kg</t>
  </si>
  <si>
    <t>Simplus</t>
  </si>
  <si>
    <t>Poederblusser CD</t>
  </si>
  <si>
    <t>6 ltr</t>
  </si>
  <si>
    <t>Dalo</t>
  </si>
  <si>
    <t>Schuimblusser FLUORVRIJ CD</t>
  </si>
  <si>
    <t>Schuimblusser CD</t>
  </si>
  <si>
    <t>5 kg</t>
  </si>
  <si>
    <t>Ecosafety</t>
  </si>
  <si>
    <t>Koolzuursneeuwblusser</t>
  </si>
  <si>
    <t>Haspel</t>
  </si>
  <si>
    <t>blad 600mm</t>
  </si>
  <si>
    <t>Saval</t>
  </si>
  <si>
    <t>20 mtr. 3/4"</t>
  </si>
  <si>
    <t>30 mtr. 3/4"</t>
  </si>
  <si>
    <t>Meis</t>
  </si>
  <si>
    <t>25 mtr. 3/4"</t>
  </si>
  <si>
    <t>Ajax</t>
  </si>
  <si>
    <t>Hardcase</t>
  </si>
  <si>
    <t>180cm X 180cm</t>
  </si>
  <si>
    <t>B&amp;V</t>
  </si>
  <si>
    <t>CV-ketel</t>
  </si>
  <si>
    <t>Duivenstraat 68</t>
  </si>
  <si>
    <t>Jachthavenweg 3</t>
  </si>
  <si>
    <t>Schoorweg 6a</t>
  </si>
  <si>
    <t>Expansievat</t>
  </si>
  <si>
    <t>Reflex</t>
  </si>
  <si>
    <t>Reflex N</t>
  </si>
  <si>
    <t>dakafzuigventilator</t>
  </si>
  <si>
    <t>Zehnder</t>
  </si>
  <si>
    <t>MX 210+ws</t>
  </si>
  <si>
    <t>Gebhardt</t>
  </si>
  <si>
    <t>DAV 31-3535-GER</t>
  </si>
  <si>
    <t>Datum:</t>
  </si>
  <si>
    <t>Intergas</t>
  </si>
  <si>
    <t>Combi compact HR22CV-WW</t>
  </si>
  <si>
    <t>Regelsysteem</t>
  </si>
  <si>
    <t>Priva</t>
  </si>
  <si>
    <t>Circulatiepomp</t>
  </si>
  <si>
    <t>Grundfos</t>
  </si>
  <si>
    <t>Flamco</t>
  </si>
  <si>
    <t>Siemens</t>
  </si>
  <si>
    <t>WTW unit</t>
  </si>
  <si>
    <t>Bleu ID</t>
  </si>
  <si>
    <t>Calenta</t>
  </si>
  <si>
    <t>25S</t>
  </si>
  <si>
    <t>Aventa 28S</t>
  </si>
  <si>
    <t>Ventilatiebox</t>
  </si>
  <si>
    <t>Flexon</t>
  </si>
  <si>
    <t>Quinta Ace 65 2D HR-E</t>
  </si>
  <si>
    <t>Nefit</t>
  </si>
  <si>
    <t>Turbo 32HR</t>
  </si>
  <si>
    <t>29kW</t>
  </si>
  <si>
    <t>Combi compact HR22</t>
  </si>
  <si>
    <t xml:space="preserve">W23c ( CV-WW) </t>
  </si>
  <si>
    <t>Quinta 85</t>
  </si>
  <si>
    <t>Quinta Pro 90</t>
  </si>
  <si>
    <t>Quinta Pro 45</t>
  </si>
  <si>
    <t>Boiler</t>
  </si>
  <si>
    <t>AO Smith</t>
  </si>
  <si>
    <t>NPL30 / 115ltr</t>
  </si>
  <si>
    <t>Gasketelwet</t>
  </si>
  <si>
    <t>Woning</t>
  </si>
  <si>
    <t>SCIOS</t>
  </si>
  <si>
    <t>86kW</t>
  </si>
  <si>
    <t>41,2kW</t>
  </si>
  <si>
    <t>8,7kW</t>
  </si>
  <si>
    <t>Quinta Pro 65</t>
  </si>
  <si>
    <t>62kW</t>
  </si>
  <si>
    <t>50 ltr</t>
  </si>
  <si>
    <t>Magna 25-60 180</t>
  </si>
  <si>
    <t>61 kW</t>
  </si>
  <si>
    <t>Radiatoren + Thermostaatkranen</t>
  </si>
  <si>
    <t>post</t>
  </si>
  <si>
    <t>Boiler elektrisch</t>
  </si>
  <si>
    <t>Itho Daalderop</t>
  </si>
  <si>
    <t>Close-in</t>
  </si>
  <si>
    <t>10 ltr</t>
  </si>
  <si>
    <t>Honeywell</t>
  </si>
  <si>
    <t>84,4 kW</t>
  </si>
  <si>
    <t>Wilo</t>
  </si>
  <si>
    <t>Wilo-Yonos MAXO</t>
  </si>
  <si>
    <t>Magna 1 32-60 180</t>
  </si>
  <si>
    <t>Inventum</t>
  </si>
  <si>
    <t>EDR 81</t>
  </si>
  <si>
    <t>80 ltr</t>
  </si>
  <si>
    <t>Aircondition (binnen/buiten-unit)</t>
  </si>
  <si>
    <t>Admiraal de Ruyterweg 1</t>
  </si>
  <si>
    <t>Tzerra M 39c</t>
  </si>
  <si>
    <t>33,6 kW</t>
  </si>
  <si>
    <t>15 ltr</t>
  </si>
  <si>
    <t>Mechanische ventilatie</t>
  </si>
  <si>
    <t>CVE-ECO RFT SP</t>
  </si>
  <si>
    <t>325 m3</t>
  </si>
  <si>
    <t>drukverhogingspomp</t>
  </si>
  <si>
    <t>HWL-203-EM</t>
  </si>
  <si>
    <t>4 m3/h</t>
  </si>
  <si>
    <t>LG</t>
  </si>
  <si>
    <t>Inverter V</t>
  </si>
  <si>
    <t>vuilwaterpomp</t>
  </si>
  <si>
    <t>R-Vent</t>
  </si>
  <si>
    <t>Advance 19VW EK03</t>
  </si>
  <si>
    <t>0,49 kW</t>
  </si>
  <si>
    <t>hoofdgebouw</t>
  </si>
  <si>
    <t>hoofdgebouw kelder</t>
  </si>
  <si>
    <t>Dierenverblijf</t>
  </si>
  <si>
    <t>asbest ruimte</t>
  </si>
  <si>
    <t>40 kW</t>
  </si>
  <si>
    <t>Magna1 50-80 F240</t>
  </si>
  <si>
    <t>Comforte CX</t>
  </si>
  <si>
    <t>Bleu ID C4</t>
  </si>
  <si>
    <t>Splitunit (binnen/buiten)</t>
  </si>
  <si>
    <t>Mitsubishi</t>
  </si>
  <si>
    <t>62 kW</t>
  </si>
  <si>
    <t>Magna 32-60 180</t>
  </si>
  <si>
    <t>regelklep</t>
  </si>
  <si>
    <t>Acvatic SQS65</t>
  </si>
  <si>
    <t>SAS61</t>
  </si>
  <si>
    <t>regekast</t>
  </si>
  <si>
    <t>Daalderop</t>
  </si>
  <si>
    <t>23,4 kW</t>
  </si>
  <si>
    <t>35 ltr</t>
  </si>
  <si>
    <t>UPS 32-80</t>
  </si>
  <si>
    <t>Stellingmolen</t>
  </si>
  <si>
    <t>EDR 51</t>
  </si>
  <si>
    <t>60 ltr</t>
  </si>
  <si>
    <t>Itho</t>
  </si>
  <si>
    <t>O5</t>
  </si>
  <si>
    <t>fancoilunit</t>
  </si>
  <si>
    <t>regelkast</t>
  </si>
  <si>
    <t>Regelklep</t>
  </si>
  <si>
    <t>Boiler indirect gestookt</t>
  </si>
  <si>
    <t>eigendom Rivas zorggroep</t>
  </si>
  <si>
    <t>Nibe</t>
  </si>
  <si>
    <t>PUB 500</t>
  </si>
  <si>
    <t>490 ltr</t>
  </si>
  <si>
    <t>41,2 kW</t>
  </si>
  <si>
    <t>Calenta 35s</t>
  </si>
  <si>
    <t>35,1 kW</t>
  </si>
  <si>
    <t>18 ltr</t>
  </si>
  <si>
    <t>Biral</t>
  </si>
  <si>
    <t>Modula 40-18 250 RED</t>
  </si>
  <si>
    <t>niet op afstand</t>
  </si>
  <si>
    <t>Quinta Pro</t>
  </si>
  <si>
    <t>Elektrische boiler</t>
  </si>
  <si>
    <t>Mono-plus</t>
  </si>
  <si>
    <t>CVE ECO 2SE</t>
  </si>
  <si>
    <t>Luchtbehandelingskast</t>
  </si>
  <si>
    <t>niet op afstand beheer</t>
  </si>
  <si>
    <t>daalderop</t>
  </si>
  <si>
    <t>close-in</t>
  </si>
  <si>
    <t>WTH</t>
  </si>
  <si>
    <t>expansievat</t>
  </si>
  <si>
    <t>12 ltr</t>
  </si>
  <si>
    <t>UPE 25-80  180</t>
  </si>
  <si>
    <t>Compri HX</t>
  </si>
  <si>
    <t>afzuigventilator</t>
  </si>
  <si>
    <t>Ostberg</t>
  </si>
  <si>
    <t>JRE 315A</t>
  </si>
  <si>
    <t>UPE 40-120/F</t>
  </si>
  <si>
    <t>PS 200</t>
  </si>
  <si>
    <t>Carrier</t>
  </si>
  <si>
    <t>installnr.:819122</t>
  </si>
  <si>
    <t>30RB-017CHE--A</t>
  </si>
  <si>
    <t>R-410A/2</t>
  </si>
  <si>
    <t>MX 110</t>
  </si>
  <si>
    <t>UP15-MBU</t>
  </si>
  <si>
    <t>Comforte CX2</t>
  </si>
  <si>
    <t>Naregeling</t>
  </si>
  <si>
    <t>Fancoilunit</t>
  </si>
  <si>
    <t>airmaster</t>
  </si>
  <si>
    <t>AMP 800 HT-CC</t>
  </si>
  <si>
    <t>decentrale ventilatie</t>
  </si>
  <si>
    <t>Condensor</t>
  </si>
  <si>
    <t>24,6 kW</t>
  </si>
  <si>
    <t>25 ltr</t>
  </si>
  <si>
    <t>84,2 kW</t>
  </si>
  <si>
    <t>eigendom vereniging</t>
  </si>
  <si>
    <t>Plieger</t>
  </si>
  <si>
    <t>keukenboiler</t>
  </si>
  <si>
    <t>niet bekend</t>
  </si>
  <si>
    <t>woonwagen kamp</t>
  </si>
  <si>
    <t>EBI uitvoeren</t>
  </si>
  <si>
    <t>Geel gemarkeerde velden in te vullen door inschrijver</t>
  </si>
  <si>
    <t xml:space="preserve">Inschrijver verklaart zich door ondertekening van dit formulier bereid de Opdracht gedurende de initiele looptijd van de Raamovereenkomst uit te voeren tegen onderstaande vaste prijzen per gebouw, tarieven per eenheid en kortingspercentage op de materialen. </t>
  </si>
  <si>
    <t>Prijs</t>
  </si>
  <si>
    <t>Preventief onderhoud WTB Onderhoud</t>
  </si>
  <si>
    <t>Preventief onderhoud Blusmiddelen</t>
  </si>
  <si>
    <t>Correctief en Planmatig Onderhoud (fictieve prijs)¹</t>
  </si>
  <si>
    <t>Inschrijving:</t>
  </si>
  <si>
    <t>Excl. BTW</t>
  </si>
  <si>
    <t>¹ Gemiddelde jaarlijkse reservering berekend over de duur van twaalf maanden voor het eerste contractjaar.</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</si>
  <si>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</si>
  <si>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Ondertekening door rechtsgeldig bevoegde functionaris</t>
  </si>
  <si>
    <t>Bedrijfsnaam:</t>
  </si>
  <si>
    <t>Vestigingsadres:</t>
  </si>
  <si>
    <t>Vestigingsplaats:</t>
  </si>
  <si>
    <t>Land van vestiging:</t>
  </si>
  <si>
    <t>Naam van ondertekenaar:</t>
  </si>
  <si>
    <t>Functie van ondertekenaar:</t>
  </si>
  <si>
    <t>Handtekening:</t>
  </si>
  <si>
    <t>Gemeente Papendrecht</t>
  </si>
  <si>
    <t>Geel gemarkeerde velden in te vullen door inschrijver - Bedragen excl. BTW</t>
  </si>
  <si>
    <t>Naam van inschrijver:</t>
  </si>
  <si>
    <t xml:space="preserve"> All-in uurtarief</t>
  </si>
  <si>
    <t>Indicatieve hoeveelheden</t>
  </si>
  <si>
    <t>Fictieve
 rekenwaarde¹</t>
  </si>
  <si>
    <t>Uurtarief kantoortijden (maandag t/m vrijdag tussen 6.00 en 18.00 uur; all-in uurtarief)</t>
  </si>
  <si>
    <t>A</t>
  </si>
  <si>
    <t>B</t>
  </si>
  <si>
    <t xml:space="preserve"> C = A x B</t>
  </si>
  <si>
    <t>Hulpmonteur / Leerling</t>
  </si>
  <si>
    <t>Monteur</t>
  </si>
  <si>
    <t>Uurtarief buiten kantoortijden (maandag t/m vrijdag tussen 18.00 en 06.00 uur; all-in uurtarief)</t>
  </si>
  <si>
    <t>Loon overige momenten zon- en feestdagen; all-in uurtarief)</t>
  </si>
  <si>
    <t>Coördinatiekosten</t>
  </si>
  <si>
    <t>Coördinator contractpartijen opdrachtgever.</t>
  </si>
  <si>
    <t>Materialen Correctief onderhoud</t>
  </si>
  <si>
    <t>Fictief bedrag</t>
  </si>
  <si>
    <t>Fictieve materiaalpost voor het correctief onderhoud</t>
  </si>
  <si>
    <t>Totaal loon en materiaal¹</t>
  </si>
  <si>
    <t>2. Planmatig onderhoud</t>
  </si>
  <si>
    <t>Planmatig onderhoud</t>
  </si>
  <si>
    <t>Fictief bedrag¹</t>
  </si>
  <si>
    <t>Fictieve post voor Planmatig onderhoud en investeringen. Berekend over de duur van twaalf maanden.</t>
  </si>
  <si>
    <t>Percentage toeslag</t>
  </si>
  <si>
    <t>Fictieve
rekenwaarde¹</t>
  </si>
  <si>
    <t>Toeslagen Offertes</t>
  </si>
  <si>
    <t>Algemene BedrijfsKosten (AK) in %</t>
  </si>
  <si>
    <t>Winst &amp; risico in %</t>
  </si>
  <si>
    <t>¹ Berekend over de duur van twaalf maanden.</t>
  </si>
  <si>
    <t>Totaal¹</t>
  </si>
  <si>
    <t>Aan de door de Aanbestedende dienst opgegeven fictieve aantallen en materiaalkosten kunnen geen rechten ontleend worden.</t>
  </si>
  <si>
    <t>Referentie</t>
  </si>
  <si>
    <t>Adres</t>
  </si>
  <si>
    <t>Postcode</t>
  </si>
  <si>
    <t>Plaats</t>
  </si>
  <si>
    <t>Jaarlijke kosten,
Preventief onderhoud</t>
  </si>
  <si>
    <t>Prijs 2026, excl btw.</t>
  </si>
  <si>
    <t>Aan de door de Aanbestedende dienst opgegeven aantallen en hoeveelheden kunnen geen rechten ontleend worden.</t>
  </si>
  <si>
    <t>Straatnaam huisnummer</t>
  </si>
  <si>
    <t>Nr</t>
  </si>
  <si>
    <t>Letter</t>
  </si>
  <si>
    <t>Stad</t>
  </si>
  <si>
    <t>Gemeente</t>
  </si>
  <si>
    <t>Gebouw oppervlakte</t>
  </si>
  <si>
    <t>Gebouwoppervlak</t>
  </si>
  <si>
    <t>Gebouwbeheerder</t>
  </si>
  <si>
    <t>Eigenaar</t>
  </si>
  <si>
    <t>Bouwjaar</t>
  </si>
  <si>
    <t>Gebruiksdoel</t>
  </si>
  <si>
    <t>PRP-000674</t>
  </si>
  <si>
    <t>Admiraal de Ruyterweg</t>
  </si>
  <si>
    <t>1</t>
  </si>
  <si>
    <t>Erik Versteeg</t>
  </si>
  <si>
    <t>2014</t>
  </si>
  <si>
    <t>overige gebruiksfunctie</t>
  </si>
  <si>
    <t>PRP-000675</t>
  </si>
  <si>
    <t>23</t>
  </si>
  <si>
    <t>1972</t>
  </si>
  <si>
    <t>PRP-000676</t>
  </si>
  <si>
    <t>Albert Schweitzerstraat</t>
  </si>
  <si>
    <t>115</t>
  </si>
  <si>
    <t>1971</t>
  </si>
  <si>
    <t>PRP-000679</t>
  </si>
  <si>
    <t>Boeieraak</t>
  </si>
  <si>
    <t>Bedrijfsverzamelgebouw</t>
  </si>
  <si>
    <t>1997</t>
  </si>
  <si>
    <t>onderwijsfunctie</t>
  </si>
  <si>
    <t>PRP-000680</t>
  </si>
  <si>
    <t>Burgemeester Keijzerweg</t>
  </si>
  <si>
    <t>110</t>
  </si>
  <si>
    <t>Sportgebouw</t>
  </si>
  <si>
    <t>bijeenkomstfunctie</t>
  </si>
  <si>
    <t>PRP-001026</t>
  </si>
  <si>
    <t>Burgemeester Keijzerweg 13 -17</t>
  </si>
  <si>
    <t>13</t>
  </si>
  <si>
    <t>Slooppand</t>
  </si>
  <si>
    <t>1917</t>
  </si>
  <si>
    <t>woonfunctie</t>
  </si>
  <si>
    <t>PRP-001027</t>
  </si>
  <si>
    <t>Burgemeester Keijzerweg 17</t>
  </si>
  <si>
    <t>17</t>
  </si>
  <si>
    <t>PRP-000683</t>
  </si>
  <si>
    <t>Duindoornhof</t>
  </si>
  <si>
    <t>1-7</t>
  </si>
  <si>
    <t>School</t>
  </si>
  <si>
    <t>1991</t>
  </si>
  <si>
    <t>PRP-000684</t>
  </si>
  <si>
    <t>Duivenstraat</t>
  </si>
  <si>
    <t>70</t>
  </si>
  <si>
    <t>1970</t>
  </si>
  <si>
    <t>PRP-001032</t>
  </si>
  <si>
    <t>68</t>
  </si>
  <si>
    <t>PRP-001034</t>
  </si>
  <si>
    <t>Goudenregenstraat</t>
  </si>
  <si>
    <t>15</t>
  </si>
  <si>
    <t>PRP-001036</t>
  </si>
  <si>
    <t>Jachthavenweg</t>
  </si>
  <si>
    <t>3</t>
  </si>
  <si>
    <t>1960</t>
  </si>
  <si>
    <t>sportfunctie</t>
  </si>
  <si>
    <t>PRP-000688</t>
  </si>
  <si>
    <t>Johannes Vermeerstraat</t>
  </si>
  <si>
    <t>Multifunctionele accommodatie</t>
  </si>
  <si>
    <t>PRP-001040</t>
  </si>
  <si>
    <t>Kraaihoek</t>
  </si>
  <si>
    <t>18</t>
  </si>
  <si>
    <t>1920</t>
  </si>
  <si>
    <t>PRP-000691</t>
  </si>
  <si>
    <t>Lange Tiendweg</t>
  </si>
  <si>
    <t>10</t>
  </si>
  <si>
    <t>1968</t>
  </si>
  <si>
    <t>PRP-000951</t>
  </si>
  <si>
    <t>12</t>
  </si>
  <si>
    <t>2015</t>
  </si>
  <si>
    <t>PRP-000695</t>
  </si>
  <si>
    <t>Markt</t>
  </si>
  <si>
    <t>22</t>
  </si>
  <si>
    <t>Kantoorgebouw</t>
  </si>
  <si>
    <t>Ronald Barten</t>
  </si>
  <si>
    <t>kantoorfunctie</t>
  </si>
  <si>
    <t>PRP-000718</t>
  </si>
  <si>
    <t>P.J. Troelstrastraat 100</t>
  </si>
  <si>
    <t>P.J. Troelstrastraat</t>
  </si>
  <si>
    <t>100</t>
  </si>
  <si>
    <t>1977</t>
  </si>
  <si>
    <t>PRP-000697</t>
  </si>
  <si>
    <t>Park Noordhoekse Wiel 1</t>
  </si>
  <si>
    <t>Park Noordhoekse Wiel</t>
  </si>
  <si>
    <t>Opslag</t>
  </si>
  <si>
    <t>1985</t>
  </si>
  <si>
    <t>Overige gebruiksfunctie</t>
  </si>
  <si>
    <t>PRP-000702</t>
  </si>
  <si>
    <t>Parkweg</t>
  </si>
  <si>
    <t>9</t>
  </si>
  <si>
    <t>1976</t>
  </si>
  <si>
    <t>PRP-000703</t>
  </si>
  <si>
    <t>Pieter Zeemanlaan</t>
  </si>
  <si>
    <t>37</t>
  </si>
  <si>
    <t>Wijkcentrum</t>
  </si>
  <si>
    <t>PRP-000704</t>
  </si>
  <si>
    <t>39</t>
  </si>
  <si>
    <t>PRP-000708</t>
  </si>
  <si>
    <t>Randweg</t>
  </si>
  <si>
    <t>6</t>
  </si>
  <si>
    <t>Woonwagen</t>
  </si>
  <si>
    <t>1989</t>
  </si>
  <si>
    <t>PRP-001041</t>
  </si>
  <si>
    <t>Randweg 2</t>
  </si>
  <si>
    <t>2</t>
  </si>
  <si>
    <t>PRP-001042</t>
  </si>
  <si>
    <t>Randweg 10</t>
  </si>
  <si>
    <t>PRP-000709</t>
  </si>
  <si>
    <t>Rembrandtlaan</t>
  </si>
  <si>
    <t>206</t>
  </si>
  <si>
    <t>PRP-000711</t>
  </si>
  <si>
    <t>Schoorweg</t>
  </si>
  <si>
    <t>1969</t>
  </si>
  <si>
    <t>PRP-000712</t>
  </si>
  <si>
    <t>4</t>
  </si>
  <si>
    <t>PRP-001033</t>
  </si>
  <si>
    <t>Schoorweg 6A</t>
  </si>
  <si>
    <t>PRP-000717</t>
  </si>
  <si>
    <t>Stellingmolen 172</t>
  </si>
  <si>
    <t>172</t>
  </si>
  <si>
    <t>1974</t>
  </si>
  <si>
    <t>PRP-001023</t>
  </si>
  <si>
    <t>Stellingmolen 174, 176, 182 en 184</t>
  </si>
  <si>
    <t>174</t>
  </si>
  <si>
    <t>PRP-001038</t>
  </si>
  <si>
    <t>van der Palmstraat 4</t>
  </si>
  <si>
    <t>van der Palmstraat</t>
  </si>
  <si>
    <t>2010</t>
  </si>
  <si>
    <t>PRP-001029</t>
  </si>
  <si>
    <t>Veerweg 125-139</t>
  </si>
  <si>
    <t>Veerweg</t>
  </si>
  <si>
    <t>127</t>
  </si>
  <si>
    <t>2017</t>
  </si>
  <si>
    <t>gezondheidszorgfunctie</t>
  </si>
  <si>
    <t>PRP-000719</t>
  </si>
  <si>
    <t>Visschersbuurt</t>
  </si>
  <si>
    <t>PRP-000720</t>
  </si>
  <si>
    <t>Vondellaan</t>
  </si>
  <si>
    <t>158</t>
  </si>
  <si>
    <t>1965</t>
  </si>
  <si>
    <t>PRP-001039</t>
  </si>
  <si>
    <t>Vondelpark 1</t>
  </si>
  <si>
    <t xml:space="preserve">Vondelpark 1,  </t>
  </si>
  <si>
    <t>Vondelpark</t>
  </si>
  <si>
    <t>Gemaal</t>
  </si>
  <si>
    <t>1964</t>
  </si>
  <si>
    <t>PRP-000724</t>
  </si>
  <si>
    <t>Willem Dreeslaan</t>
  </si>
  <si>
    <t>Werkplaats</t>
  </si>
  <si>
    <t>1979</t>
  </si>
  <si>
    <t>industriefunctie</t>
  </si>
  <si>
    <t>PRP-000725</t>
  </si>
  <si>
    <t>Zuidkil</t>
  </si>
  <si>
    <t>51</t>
  </si>
  <si>
    <t>Peuterspeelzaal / kinderdagverblijf</t>
  </si>
  <si>
    <t>2001</t>
  </si>
  <si>
    <t>PRP-000726</t>
  </si>
  <si>
    <t>55</t>
  </si>
  <si>
    <t>PRP-000727</t>
  </si>
  <si>
    <t>59</t>
  </si>
  <si>
    <t xml:space="preserve">3354 XA </t>
  </si>
  <si>
    <t xml:space="preserve">3356 BG </t>
  </si>
  <si>
    <t xml:space="preserve">3356 MJ </t>
  </si>
  <si>
    <t xml:space="preserve">3353 CV </t>
  </si>
  <si>
    <t xml:space="preserve">3356 BK </t>
  </si>
  <si>
    <t xml:space="preserve">3355 RP </t>
  </si>
  <si>
    <t xml:space="preserve">3353 AG </t>
  </si>
  <si>
    <t xml:space="preserve">3353 VA </t>
  </si>
  <si>
    <t xml:space="preserve">3353 SB </t>
  </si>
  <si>
    <t xml:space="preserve">3351 BN </t>
  </si>
  <si>
    <t xml:space="preserve">3354 XN </t>
  </si>
  <si>
    <t xml:space="preserve">3353 CW </t>
  </si>
  <si>
    <t xml:space="preserve">3351 PB </t>
  </si>
  <si>
    <t xml:space="preserve">3354 BN </t>
  </si>
  <si>
    <t xml:space="preserve">3356 LM </t>
  </si>
  <si>
    <t xml:space="preserve">3356 BR </t>
  </si>
  <si>
    <t xml:space="preserve">3351 SN </t>
  </si>
  <si>
    <t xml:space="preserve">3351 RL </t>
  </si>
  <si>
    <t xml:space="preserve">3356 BX </t>
  </si>
  <si>
    <t xml:space="preserve">3352 BM </t>
  </si>
  <si>
    <t xml:space="preserve">3351 HA </t>
  </si>
  <si>
    <t xml:space="preserve">3351 HC </t>
  </si>
  <si>
    <t xml:space="preserve">3356 AH </t>
  </si>
  <si>
    <t xml:space="preserve">3351 HG </t>
  </si>
  <si>
    <t xml:space="preserve">3354 AW </t>
  </si>
  <si>
    <t xml:space="preserve">3356 DA </t>
  </si>
  <si>
    <t>3352 AR</t>
  </si>
  <si>
    <t>CV Ketel - Periodiek Onderhoud (PO) keuring</t>
  </si>
  <si>
    <t xml:space="preserve">Controle </t>
  </si>
  <si>
    <t>Controle</t>
  </si>
  <si>
    <t>Inschrijving Werktuigbouwkundige installaties</t>
  </si>
  <si>
    <t>Lucht/water warmtepomp 20 - 50 kW</t>
  </si>
  <si>
    <t>PUHY-P200</t>
  </si>
  <si>
    <t>25 kW</t>
  </si>
  <si>
    <t>ID nr 4867/3351 PD-22-01
14,5kg R410A
30,276 ton CO2 equivalent, comfortinstallatie
1e etage</t>
  </si>
  <si>
    <t>PURY-P300</t>
  </si>
  <si>
    <t>37,5 kW</t>
  </si>
  <si>
    <t>ID nr 4867/3351 PD-22-03
33,7kg R410A
70,365 ton CO2 equivalent, comfortinstallatie
2e etage</t>
  </si>
  <si>
    <t>PURY-P250</t>
  </si>
  <si>
    <t>31,5 kW</t>
  </si>
  <si>
    <t>ID nr 4867/3351 PD-22-04
29,6kg R410A
61,804 ton CO2 equivalent, comfortinstallatie
2e etage</t>
  </si>
  <si>
    <t>PUHZ-SHW230YKA2</t>
  </si>
  <si>
    <t>25,6 kW</t>
  </si>
  <si>
    <t>ID 4867/3351 PD-22-09
7,7kg R410A
16,108 ton CO2 equivalent, comfortinstallatie</t>
  </si>
  <si>
    <t>ID 3351 PD-6E 00867
7,7kg R410A
16,108 ton CO2 equivalent, comfortinstallatie</t>
  </si>
  <si>
    <t>ID 3351 PD-6E 00868
7,7kg R410A
16,108 ton CO2 equivalent, comfortinstallatie</t>
  </si>
  <si>
    <t>ID 4867/3351 PD-22-08
7,7kg R410A
16,108 ton CO2 equivalent, comfortinstallatie</t>
  </si>
  <si>
    <t>PUHZ-ZRP200YKA</t>
  </si>
  <si>
    <t>22,5 kW</t>
  </si>
  <si>
    <t>ID 3351PD-6F00894
7,1kg R410A
14,825 ton CO2 equivalent, comfortinstallatie</t>
  </si>
  <si>
    <t>ID 3351PD-6F00893
7,1kg R410A
14,825 ton CO2 equivalent, comfortinstallatie</t>
  </si>
  <si>
    <t>PUHZ-ZRP250YKA</t>
  </si>
  <si>
    <t>27,5 kW</t>
  </si>
  <si>
    <t>ID 3351PD-6C00772
7,7kg R410A
16,108 ton CO2 equivalent, comfortinstallatie</t>
  </si>
  <si>
    <t>ID 3351PD-6C00764
7,7kg R410A
16,108 ton CO2 equivalent, comfortinstallatie</t>
  </si>
  <si>
    <t>Lucht/water warmtepomp 50 - 100 kW</t>
  </si>
  <si>
    <t>PURY-P400</t>
  </si>
  <si>
    <t>50 kW</t>
  </si>
  <si>
    <t>ID nr 4867/3351 PD-22-05
41 kg R410A
85,608 ton CO2 equivalent, comfortinstallatie
1e etage</t>
  </si>
  <si>
    <t>ID nr 4867/3351 PD-22-06
33,9 kg R410A
70,782 ton CO2 equivalent, comfortinstallatie
Entresol/BG</t>
  </si>
  <si>
    <t>PURY-P500</t>
  </si>
  <si>
    <t>63 kW</t>
  </si>
  <si>
    <t>ID nr 4867/3351 PD-22-02
44,5 kg R410A
92,916 ton CO2 equivalent, comfortinstallatie
3e etage</t>
  </si>
  <si>
    <t>Vuilwaterpomp</t>
  </si>
  <si>
    <t>Pleuger</t>
  </si>
  <si>
    <t>Besturingskast in fietsenstalling, pomp niet gelokaliseerd, mogelijk bij talud ingang kelder.</t>
  </si>
  <si>
    <t>Vetafscheider</t>
  </si>
  <si>
    <t>Nering Bögel</t>
  </si>
  <si>
    <t>Is niet meer als zodanig in gebruik, er zijn geen uitgebreide keukenvoorzieningen meer.</t>
  </si>
  <si>
    <t>Hydrofoor 2 pompen</t>
  </si>
  <si>
    <t>Duijvelaar</t>
  </si>
  <si>
    <t>HU 2 DPVME6/2</t>
  </si>
  <si>
    <t>Boiler elektrisch 10 liter</t>
  </si>
  <si>
    <t>IthoDaalderop</t>
  </si>
  <si>
    <t>Close in Compact</t>
  </si>
  <si>
    <t>Boiler elektrisch 15 liter</t>
  </si>
  <si>
    <t>Close up</t>
  </si>
  <si>
    <t>Boiler elektrisch 50 liter</t>
  </si>
  <si>
    <t>Duo koper</t>
  </si>
  <si>
    <t>Boiler elektrisch 80 liter</t>
  </si>
  <si>
    <t>Mono-plus koper</t>
  </si>
  <si>
    <t>pst</t>
  </si>
  <si>
    <t>Split-Systeem binnendeel Wand &gt; 5 kW</t>
  </si>
  <si>
    <t>ERSE-MECR2.UK</t>
  </si>
  <si>
    <t>Ecodan Hydrobox, installatie gekoppeld aan warmtepompen PUHZ-SHW230YHA op dak.
Tbv radiatoren en vloerverwarming.</t>
  </si>
  <si>
    <t>Split-Systeem binnendeel Kanaal &gt; 5 kW</t>
  </si>
  <si>
    <t>PEFY-PxxVMA</t>
  </si>
  <si>
    <t>VRF binnendelen in luchtkanalen boven plafonds.</t>
  </si>
  <si>
    <t>CMB-P10xxV</t>
  </si>
  <si>
    <t>BC controller tbv verdeling GKW/CV aan VRF-units.</t>
  </si>
  <si>
    <t>Split-Systeem gecombineerd Plafond &gt; 5 kW</t>
  </si>
  <si>
    <t>PUHZ-P100</t>
  </si>
  <si>
    <t>10,6 kW</t>
  </si>
  <si>
    <t>Splitunit MER
ID nr 4867/3351 PD-22-07
3kg R410A
6,264 ton CO2 equivalent, procesinstallatie</t>
  </si>
  <si>
    <t>Buffervat koudeopslag 500 ltr.</t>
  </si>
  <si>
    <t>UKV</t>
  </si>
  <si>
    <t>500 ltr</t>
  </si>
  <si>
    <t>Verdeler-/verzamelaar</t>
  </si>
  <si>
    <t>2 groepen.</t>
  </si>
  <si>
    <t>Circulatiepomp frequentiegestuurd enkel DN &lt; 40 mm</t>
  </si>
  <si>
    <t>Magna3 25-80 180</t>
  </si>
  <si>
    <t>Magna3 25-60 180</t>
  </si>
  <si>
    <t>Expansievat 80 ltr</t>
  </si>
  <si>
    <t>N</t>
  </si>
  <si>
    <t>Plintradiatoren</t>
  </si>
  <si>
    <t>Jaga</t>
  </si>
  <si>
    <t>Tempo</t>
  </si>
  <si>
    <t>Verderelers vloerverwarming, tbv raadzaal/trouwzaal en entreehal.</t>
  </si>
  <si>
    <t>Dakventilator 0,3 - 0,7 m3/s</t>
  </si>
  <si>
    <t>MX110</t>
  </si>
  <si>
    <t>0,41 m3/s</t>
  </si>
  <si>
    <t>Luchtbehandelingskast BI TA + VKWW (1-2 m3/s)</t>
  </si>
  <si>
    <t>NedAir</t>
  </si>
  <si>
    <t>NKD 14,7</t>
  </si>
  <si>
    <t>1,44 m3/s</t>
  </si>
  <si>
    <t>LBK 2, raadzaal, toevoer, afvoer, verwarmen/koelen, warmtewiel.</t>
  </si>
  <si>
    <t>Luchtbehandelingskast BU TA + VKWW (2-3 m3/s)</t>
  </si>
  <si>
    <t>NKD 17,8</t>
  </si>
  <si>
    <t>2,47 m3/s</t>
  </si>
  <si>
    <t>LBK 1b, toevoer, afvoer, verwarmen/koelen, warmtewiel. LBK staat aan zuidzijde hoge dak.</t>
  </si>
  <si>
    <t>NKD 21,10</t>
  </si>
  <si>
    <t>2,65 m3/s</t>
  </si>
  <si>
    <t>LBK 1a, toevoer, afvoer, verwarmen/koelen, warmtewiel. LBK staat aan noordzijde hoge dak.</t>
  </si>
  <si>
    <t>Externe luchtbevochtiger</t>
  </si>
  <si>
    <t>Defensor PH 15</t>
  </si>
  <si>
    <t>Stelmotoren luchtklep</t>
  </si>
  <si>
    <t>Belimo</t>
  </si>
  <si>
    <t>AF230</t>
  </si>
  <si>
    <t>Stelmotor luchtklep NSA.</t>
  </si>
  <si>
    <t>Regelinstallatie</t>
  </si>
  <si>
    <t>PAC-IF061B-R1</t>
  </si>
  <si>
    <t>Regeling warmtepompen.</t>
  </si>
  <si>
    <t>Regelinstallatie, data-aansluitpunten 50 - 60</t>
  </si>
  <si>
    <t>BlueID</t>
  </si>
  <si>
    <t>RK2, max 56st I/O. Incl adapter BAC-HD150 van Mitsubishi.</t>
  </si>
  <si>
    <t>RK1, max 52st I/O. Incl adapter BAC-HD150 van Mitsubishi.</t>
  </si>
  <si>
    <t>Gebouwbeheersvoorzieningen</t>
  </si>
  <si>
    <t>Dell/Priva</t>
  </si>
  <si>
    <t>GBS PC met Priva TC Manager (waarschijnlijk), geen toegang tot PC.</t>
  </si>
  <si>
    <t>Brandslanghaspel</t>
  </si>
  <si>
    <t>Brandblusser</t>
  </si>
  <si>
    <t>Droge stijgleiding 20 mtr</t>
  </si>
  <si>
    <t>12 st</t>
  </si>
  <si>
    <t>11 st</t>
  </si>
  <si>
    <t>Vloerverwarmingsinstallatie</t>
  </si>
  <si>
    <r>
      <t xml:space="preserve">Behoort bij het Beschrijvend document, kenmerk </t>
    </r>
    <r>
      <rPr>
        <b/>
        <sz val="10"/>
        <rFont val="Arial"/>
        <family val="2"/>
      </rPr>
      <t>250061SGD</t>
    </r>
    <r>
      <rPr>
        <sz val="10"/>
        <rFont val="Arial"/>
        <family val="2"/>
      </rPr>
      <t>, voor de aanbesteding              "Onderhoud Werktuigbouwkundige installaties"</t>
    </r>
  </si>
  <si>
    <t>Totaal generaal blad</t>
  </si>
  <si>
    <t>Calculatieschema Correctief Onderhoud en Planmatige werkzaamheden</t>
  </si>
  <si>
    <t>3. Offerte Toeslagen – Correctief en Planmatig Onderhoud</t>
  </si>
  <si>
    <t>1. All-in uur tarieven – Correctief Onderhoud</t>
  </si>
  <si>
    <t>Prijzenblad Totaal Preventief Onderhoud Werktuigbouwkundige installaties</t>
  </si>
  <si>
    <t>Prijzenblad Assets Preventief onderhoud en Keuringen 'Werktuigbouwkundige installaties'</t>
  </si>
  <si>
    <t>¹ Het preventieve onderhoud aan de assets dient uitgevoerd te worden volgens; Bijlage C - PVE Werktuigbouwkundig Onderhoud.</t>
  </si>
  <si>
    <t>Prijzenblad Totaal Preventief Onderhoud 'Blusmiddelen'</t>
  </si>
  <si>
    <t>Prijzenblad Assets Preventief Onderhoud en Keuringen 'Blusmiddelen'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</si>
</sst>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8" x14ac:knownFonts="1">
    <font>
      <sz val="11"/>
      <color theme="1"/>
      <name val="Calibri"/>
      <family val="2"/>
      <scheme val="minor"/>
    </font>
    <font>
      <sz val="11"/>
      <color theme="1"/>
      <name val="Calibri"/>
      <family val="2"/>
      <scheme val="minor"/>
    </font>
    <font>
      <b/>
      <sz val="10"/>
      <color theme="0"/>
      <name val="Arial"/>
      <family val="2"/>
    </font>
    <font>
      <sz val="10"/>
      <color theme="0"/>
      <name val="Arial"/>
      <family val="2"/>
    </font>
    <font>
      <sz val="10"/>
      <name val="Arial"/>
      <family val="2"/>
    </font>
    <font>
      <sz val="11"/>
      <name val="Calibri"/>
      <family val="2"/>
    </font>
    <font>
      <sz val="11"/>
      <color theme="0"/>
      <name val="Calibri"/>
      <family val="2"/>
    </font>
    <font>
      <sz val="10"/>
      <color theme="1"/>
      <name val="Calibri"/>
      <family val="2"/>
      <scheme val="minor"/>
    </font>
    <font>
      <b/>
      <sz val="12"/>
      <name val="Arial"/>
      <family val="2"/>
    </font>
    <font>
      <b/>
      <sz val="10"/>
      <name val="Arial"/>
      <family val="2"/>
    </font>
    <font>
      <i/>
      <sz val="10"/>
      <color theme="1"/>
      <name val="Arial"/>
      <family val="2"/>
    </font>
    <font>
      <b/>
      <sz val="12"/>
      <color theme="1"/>
      <name val="Arial"/>
      <family val="2"/>
    </font>
    <font>
      <sz val="10"/>
      <color theme="1"/>
      <name val="Arial"/>
      <family val="2"/>
    </font>
    <font>
      <b/>
      <sz val="10"/>
      <color theme="1"/>
      <name val="Arial"/>
      <family val="2"/>
    </font>
    <font>
      <b/>
      <i/>
      <sz val="10"/>
      <color theme="1"/>
      <name val="Arial"/>
      <family val="2"/>
    </font>
    <font>
      <b/>
      <sz val="10"/>
      <name val="Arial"/>
      <family val="2"/>
    </font>
    <font>
      <b/>
      <sz val="14"/>
      <name val="Calibri"/>
      <family val="2"/>
    </font>
    <font>
      <b/>
      <sz val="11"/>
      <name val="Calibri"/>
      <family val="2"/>
    </font>
  </fonts>
  <fills count="15">
    <fill>
      <patternFill patternType="none"/>
    </fill>
    <fill>
      <patternFill patternType="gray125"/>
    </fill>
    <fill>
      <patternFill patternType="solid">
        <fgColor theme="0" tint="-0.34998626667073579"/>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2" tint="-0.74999237037263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6"/>
        <bgColor theme="6"/>
      </patternFill>
    </fill>
  </fills>
  <borders count="21">
    <border>
      <left/>
      <right/>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style="thin">
        <color theme="6" tint="0.39997558519241921"/>
      </bottom>
      <diagonal/>
    </border>
  </borders>
  <cellStyleXfs count="7">
    <xf numFmtId="0" fontId="0" fillId="0" borderId="0"/>
    <xf numFmtId="44" fontId="1" fillId="0" borderId="0" applyFont="0" applyFill="0" applyBorder="0" applyAlignment="0" applyProtection="0"/>
    <xf numFmtId="0" fontId="4" fillId="0" borderId="0"/>
    <xf numFmtId="0" fontId="4" fillId="0" borderId="0"/>
    <xf numFmtId="0" fontId="5" fillId="0" borderId="0"/>
    <xf numFmtId="0" fontId="5" fillId="0" borderId="0"/>
    <xf numFmtId="44" fontId="1" fillId="0" borderId="0" applyFont="0" applyFill="0" applyBorder="0" applyAlignment="0" applyProtection="0"/>
  </cellStyleXfs>
  <cellXfs count="131">
    <xf numFmtId="0" fontId="0" fillId="0" borderId="0" xfId="0"/>
    <xf numFmtId="0" fontId="5" fillId="0" borderId="0" xfId="5"/>
    <xf numFmtId="0" fontId="5" fillId="4" borderId="0" xfId="5" applyFill="1"/>
    <xf numFmtId="44" fontId="0" fillId="0" borderId="0" xfId="1" applyFont="1"/>
    <xf numFmtId="0" fontId="7" fillId="0" borderId="0" xfId="0" applyFont="1" applyAlignment="1">
      <alignment vertical="top"/>
    </xf>
    <xf numFmtId="0" fontId="0" fillId="4" borderId="0" xfId="0" applyFill="1"/>
    <xf numFmtId="0" fontId="0" fillId="4" borderId="2" xfId="0" applyFill="1" applyBorder="1"/>
    <xf numFmtId="44" fontId="7" fillId="0" borderId="0" xfId="1" applyFont="1"/>
    <xf numFmtId="0" fontId="7" fillId="0" borderId="0" xfId="0" applyFont="1"/>
    <xf numFmtId="0" fontId="4" fillId="0" borderId="0" xfId="0" applyFont="1"/>
    <xf numFmtId="0" fontId="4" fillId="0" borderId="0" xfId="0" applyFont="1" applyAlignment="1">
      <alignment horizontal="left" vertical="top"/>
    </xf>
    <xf numFmtId="0" fontId="9"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4" xfId="0" applyFont="1" applyBorder="1" applyAlignment="1">
      <alignment horizontal="left" vertical="top"/>
    </xf>
    <xf numFmtId="0" fontId="9" fillId="7" borderId="7" xfId="0" applyFont="1" applyFill="1" applyBorder="1" applyAlignment="1">
      <alignment horizontal="left" vertical="top"/>
    </xf>
    <xf numFmtId="44" fontId="4" fillId="5" borderId="9" xfId="0" applyNumberFormat="1" applyFont="1" applyFill="1" applyBorder="1" applyAlignment="1">
      <alignment horizontal="left" vertical="top"/>
    </xf>
    <xf numFmtId="44" fontId="4" fillId="0" borderId="0" xfId="0" applyNumberFormat="1" applyFont="1" applyAlignment="1">
      <alignment horizontal="left" vertical="top"/>
    </xf>
    <xf numFmtId="44" fontId="4" fillId="6" borderId="9" xfId="0" applyNumberFormat="1" applyFont="1" applyFill="1" applyBorder="1" applyAlignment="1">
      <alignment horizontal="left" vertical="top"/>
    </xf>
    <xf numFmtId="0" fontId="4" fillId="0" borderId="0" xfId="0" applyFont="1" applyAlignment="1">
      <alignment horizontal="center" vertical="center"/>
    </xf>
    <xf numFmtId="0" fontId="4" fillId="0" borderId="10" xfId="0" applyFont="1" applyBorder="1" applyAlignment="1">
      <alignment horizontal="center" vertical="center"/>
    </xf>
    <xf numFmtId="0" fontId="9" fillId="0" borderId="11" xfId="0" applyFont="1" applyBorder="1" applyAlignment="1">
      <alignment horizontal="center" vertical="center"/>
    </xf>
    <xf numFmtId="44" fontId="9" fillId="0" borderId="12" xfId="0" applyNumberFormat="1" applyFont="1" applyBorder="1" applyAlignment="1">
      <alignment horizontal="center" vertical="center"/>
    </xf>
    <xf numFmtId="0" fontId="9" fillId="0" borderId="12" xfId="0" applyFont="1" applyBorder="1" applyAlignment="1">
      <alignment horizontal="left" vertical="center"/>
    </xf>
    <xf numFmtId="0" fontId="4" fillId="0" borderId="3" xfId="0" applyFont="1" applyBorder="1" applyAlignment="1">
      <alignment horizontal="left" vertical="top"/>
    </xf>
    <xf numFmtId="0" fontId="11" fillId="0" borderId="0" xfId="0" applyFont="1"/>
    <xf numFmtId="0" fontId="12" fillId="0" borderId="0" xfId="0" applyFont="1"/>
    <xf numFmtId="0" fontId="10" fillId="0" borderId="0" xfId="0" applyFont="1"/>
    <xf numFmtId="0" fontId="10" fillId="0" borderId="0" xfId="0" applyFont="1" applyAlignment="1">
      <alignment horizontal="left"/>
    </xf>
    <xf numFmtId="0" fontId="12" fillId="0" borderId="0" xfId="0" applyFont="1" applyAlignment="1">
      <alignment horizontal="center"/>
    </xf>
    <xf numFmtId="0" fontId="12" fillId="0" borderId="0" xfId="0" applyFont="1" applyAlignment="1">
      <alignment horizontal="left"/>
    </xf>
    <xf numFmtId="0" fontId="12" fillId="0" borderId="3" xfId="0" applyFont="1" applyBorder="1"/>
    <xf numFmtId="0" fontId="2" fillId="8" borderId="3" xfId="0" applyFont="1" applyFill="1" applyBorder="1" applyAlignment="1">
      <alignment wrapText="1"/>
    </xf>
    <xf numFmtId="0" fontId="12" fillId="0" borderId="0" xfId="0" applyFont="1" applyAlignment="1">
      <alignment vertical="top" wrapText="1"/>
    </xf>
    <xf numFmtId="0" fontId="13" fillId="5" borderId="3" xfId="0" applyFont="1" applyFill="1" applyBorder="1" applyAlignment="1">
      <alignment wrapText="1"/>
    </xf>
    <xf numFmtId="0" fontId="13" fillId="5" borderId="3" xfId="0" applyFont="1" applyFill="1" applyBorder="1" applyAlignment="1">
      <alignment horizontal="center" wrapText="1"/>
    </xf>
    <xf numFmtId="0" fontId="4" fillId="0" borderId="3" xfId="0" applyFont="1" applyBorder="1" applyAlignment="1">
      <alignment vertical="center"/>
    </xf>
    <xf numFmtId="44" fontId="12" fillId="0" borderId="3" xfId="0" applyNumberFormat="1" applyFont="1" applyBorder="1"/>
    <xf numFmtId="44" fontId="12" fillId="0" borderId="0" xfId="0" applyNumberFormat="1" applyFont="1"/>
    <xf numFmtId="0" fontId="12" fillId="0" borderId="3" xfId="0" applyFont="1" applyBorder="1" applyAlignment="1">
      <alignment vertical="center"/>
    </xf>
    <xf numFmtId="0" fontId="13" fillId="6" borderId="1" xfId="0" applyFont="1" applyFill="1" applyBorder="1" applyAlignment="1">
      <alignment wrapText="1"/>
    </xf>
    <xf numFmtId="0" fontId="13" fillId="0" borderId="0" xfId="0" applyFont="1"/>
    <xf numFmtId="0" fontId="12" fillId="0" borderId="6" xfId="0" applyFont="1" applyBorder="1" applyAlignment="1">
      <alignment vertical="top" wrapText="1"/>
    </xf>
    <xf numFmtId="0" fontId="12" fillId="0" borderId="6" xfId="0" applyFont="1" applyBorder="1"/>
    <xf numFmtId="0" fontId="12" fillId="0" borderId="3" xfId="0" applyFont="1" applyBorder="1" applyAlignment="1">
      <alignment vertical="top" wrapText="1"/>
    </xf>
    <xf numFmtId="0" fontId="13" fillId="0" borderId="0" xfId="0" applyFont="1" applyAlignment="1">
      <alignment vertical="top" wrapText="1"/>
    </xf>
    <xf numFmtId="44" fontId="13" fillId="6" borderId="3" xfId="1" applyFont="1" applyFill="1" applyBorder="1" applyAlignment="1">
      <alignment wrapText="1"/>
    </xf>
    <xf numFmtId="0" fontId="13" fillId="0" borderId="0" xfId="0" applyFont="1" applyAlignment="1">
      <alignment horizontal="left"/>
    </xf>
    <xf numFmtId="0" fontId="9" fillId="2" borderId="1" xfId="0" applyFont="1" applyFill="1" applyBorder="1" applyAlignment="1">
      <alignment horizontal="left" vertical="top"/>
    </xf>
    <xf numFmtId="0" fontId="12" fillId="0" borderId="0" xfId="0" applyFont="1" applyAlignment="1">
      <alignment wrapText="1"/>
    </xf>
    <xf numFmtId="0" fontId="12" fillId="0" borderId="3" xfId="3" applyFont="1" applyBorder="1" applyAlignment="1">
      <alignment horizontal="left"/>
    </xf>
    <xf numFmtId="0" fontId="2" fillId="3" borderId="3" xfId="0" applyFont="1" applyFill="1" applyBorder="1" applyAlignment="1">
      <alignment horizontal="right" vertical="top"/>
    </xf>
    <xf numFmtId="44" fontId="2" fillId="3" borderId="3" xfId="0" applyNumberFormat="1" applyFont="1" applyFill="1" applyBorder="1" applyAlignment="1">
      <alignment horizontal="center" vertical="top"/>
    </xf>
    <xf numFmtId="0" fontId="15" fillId="0" borderId="0" xfId="0" applyFont="1" applyAlignment="1">
      <alignment wrapText="1"/>
    </xf>
    <xf numFmtId="4" fontId="0" fillId="0" borderId="0" xfId="0" applyNumberFormat="1" applyAlignment="1">
      <alignment wrapText="1"/>
    </xf>
    <xf numFmtId="0" fontId="12" fillId="0" borderId="3" xfId="5" applyFont="1" applyBorder="1" applyAlignment="1">
      <alignment horizontal="left"/>
    </xf>
    <xf numFmtId="44" fontId="5" fillId="0" borderId="0" xfId="1" applyFont="1"/>
    <xf numFmtId="0" fontId="16" fillId="0" borderId="0" xfId="5" applyFont="1"/>
    <xf numFmtId="44" fontId="5" fillId="0" borderId="0" xfId="5" applyNumberFormat="1"/>
    <xf numFmtId="44" fontId="12" fillId="10" borderId="3" xfId="1" applyFont="1" applyFill="1" applyBorder="1"/>
    <xf numFmtId="0" fontId="2" fillId="3" borderId="18" xfId="0" applyFont="1" applyFill="1" applyBorder="1" applyAlignment="1">
      <alignment horizontal="right" vertical="top"/>
    </xf>
    <xf numFmtId="0" fontId="12" fillId="0" borderId="14" xfId="0" applyFont="1" applyBorder="1"/>
    <xf numFmtId="0" fontId="12" fillId="12" borderId="3" xfId="3" applyFont="1" applyFill="1" applyBorder="1" applyAlignment="1">
      <alignment horizontal="left"/>
    </xf>
    <xf numFmtId="0" fontId="12" fillId="11" borderId="15" xfId="3" applyFont="1" applyFill="1" applyBorder="1" applyAlignment="1">
      <alignment horizontal="left"/>
    </xf>
    <xf numFmtId="0" fontId="9" fillId="2" borderId="3" xfId="0" applyFont="1" applyFill="1" applyBorder="1" applyAlignment="1">
      <alignment horizontal="left" vertical="top" wrapText="1"/>
    </xf>
    <xf numFmtId="0" fontId="9" fillId="2" borderId="3" xfId="0" applyFont="1" applyFill="1" applyBorder="1" applyAlignment="1">
      <alignment horizontal="right" vertical="top" wrapText="1"/>
    </xf>
    <xf numFmtId="0" fontId="9" fillId="2" borderId="16" xfId="0" applyFont="1" applyFill="1" applyBorder="1" applyAlignment="1">
      <alignment horizontal="left" vertical="top" wrapText="1"/>
    </xf>
    <xf numFmtId="0" fontId="12" fillId="11" borderId="19" xfId="3" applyFont="1" applyFill="1" applyBorder="1" applyAlignment="1">
      <alignment horizontal="left"/>
    </xf>
    <xf numFmtId="0" fontId="12" fillId="12" borderId="16" xfId="3" applyFont="1" applyFill="1" applyBorder="1" applyAlignment="1">
      <alignment horizontal="left"/>
    </xf>
    <xf numFmtId="0" fontId="2" fillId="3" borderId="3" xfId="0" applyFont="1" applyFill="1" applyBorder="1" applyAlignment="1">
      <alignment vertical="top"/>
    </xf>
    <xf numFmtId="44" fontId="3" fillId="3" borderId="3" xfId="0" applyNumberFormat="1" applyFont="1" applyFill="1" applyBorder="1" applyAlignment="1">
      <alignment horizontal="right" vertical="top"/>
    </xf>
    <xf numFmtId="44" fontId="6" fillId="3" borderId="3" xfId="5" applyNumberFormat="1" applyFont="1" applyFill="1" applyBorder="1"/>
    <xf numFmtId="0" fontId="9" fillId="2" borderId="1"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5" xfId="0" applyFont="1" applyFill="1" applyBorder="1" applyAlignment="1">
      <alignment horizontal="right" vertical="top" wrapText="1"/>
    </xf>
    <xf numFmtId="0" fontId="9" fillId="2" borderId="19" xfId="0" applyFont="1" applyFill="1" applyBorder="1" applyAlignment="1">
      <alignment horizontal="left" vertical="top" wrapText="1"/>
    </xf>
    <xf numFmtId="0" fontId="12" fillId="13" borderId="3" xfId="0" applyFont="1" applyFill="1" applyBorder="1" applyProtection="1">
      <protection locked="0"/>
    </xf>
    <xf numFmtId="44" fontId="12" fillId="13" borderId="3" xfId="1" applyFont="1" applyFill="1" applyBorder="1" applyProtection="1">
      <protection locked="0"/>
    </xf>
    <xf numFmtId="10" fontId="12" fillId="13" borderId="3" xfId="1" applyNumberFormat="1" applyFont="1" applyFill="1" applyBorder="1" applyProtection="1">
      <protection locked="0"/>
    </xf>
    <xf numFmtId="44" fontId="4" fillId="0" borderId="3" xfId="0" applyNumberFormat="1" applyFont="1" applyBorder="1"/>
    <xf numFmtId="0" fontId="17" fillId="14" borderId="13" xfId="5" applyFont="1" applyFill="1" applyBorder="1"/>
    <xf numFmtId="0" fontId="12" fillId="11" borderId="13" xfId="3" applyFont="1" applyFill="1" applyBorder="1" applyAlignment="1">
      <alignment horizontal="left"/>
    </xf>
    <xf numFmtId="0" fontId="12" fillId="12" borderId="13" xfId="3" applyFont="1" applyFill="1" applyBorder="1" applyAlignment="1">
      <alignment horizontal="left"/>
    </xf>
    <xf numFmtId="0" fontId="9" fillId="2" borderId="13" xfId="0" applyFont="1" applyFill="1" applyBorder="1" applyAlignment="1">
      <alignment horizontal="left" vertical="top" wrapText="1"/>
    </xf>
    <xf numFmtId="0" fontId="9" fillId="2" borderId="13" xfId="0" applyFont="1" applyFill="1" applyBorder="1" applyAlignment="1">
      <alignment horizontal="right" vertical="top" wrapText="1"/>
    </xf>
    <xf numFmtId="0" fontId="9" fillId="2" borderId="16" xfId="0" applyFont="1" applyFill="1" applyBorder="1" applyAlignment="1">
      <alignment horizontal="right" vertical="top" wrapText="1"/>
    </xf>
    <xf numFmtId="0" fontId="2" fillId="3" borderId="1" xfId="0" applyFont="1" applyFill="1" applyBorder="1" applyAlignment="1" applyProtection="1">
      <alignment vertical="top"/>
      <protection locked="0"/>
    </xf>
    <xf numFmtId="164" fontId="4" fillId="13" borderId="1" xfId="1" applyNumberFormat="1" applyFont="1" applyFill="1" applyBorder="1" applyProtection="1">
      <protection locked="0"/>
    </xf>
    <xf numFmtId="44" fontId="3" fillId="3" borderId="1" xfId="0" applyNumberFormat="1" applyFont="1" applyFill="1" applyBorder="1" applyAlignment="1" applyProtection="1">
      <alignment horizontal="right" vertical="top"/>
      <protection locked="0"/>
    </xf>
    <xf numFmtId="44" fontId="3" fillId="3" borderId="3" xfId="0" applyNumberFormat="1" applyFont="1" applyFill="1" applyBorder="1" applyAlignment="1" applyProtection="1">
      <alignment horizontal="right" vertical="top"/>
      <protection locked="0"/>
    </xf>
    <xf numFmtId="44" fontId="12" fillId="13" borderId="3" xfId="0" applyNumberFormat="1" applyFont="1" applyFill="1" applyBorder="1" applyAlignment="1" applyProtection="1">
      <alignment vertical="top"/>
      <protection locked="0"/>
    </xf>
    <xf numFmtId="0" fontId="9" fillId="7" borderId="13" xfId="0" applyFont="1" applyFill="1" applyBorder="1" applyAlignment="1">
      <alignment horizontal="center" vertical="top"/>
    </xf>
    <xf numFmtId="0" fontId="9" fillId="7" borderId="14" xfId="0" applyFont="1" applyFill="1" applyBorder="1" applyAlignment="1">
      <alignment horizontal="center" vertical="top"/>
    </xf>
    <xf numFmtId="0" fontId="4" fillId="0" borderId="0" xfId="0" applyFont="1" applyAlignment="1">
      <alignment horizontal="left" vertical="top" wrapText="1"/>
    </xf>
    <xf numFmtId="0" fontId="10" fillId="0" borderId="0" xfId="0" applyFont="1" applyAlignment="1">
      <alignment horizontal="left"/>
    </xf>
    <xf numFmtId="0" fontId="9" fillId="7" borderId="5" xfId="0" applyFont="1" applyFill="1" applyBorder="1" applyAlignment="1">
      <alignment horizontal="left" vertical="top"/>
    </xf>
    <xf numFmtId="0" fontId="9" fillId="7" borderId="6" xfId="0" applyFont="1" applyFill="1" applyBorder="1" applyAlignment="1">
      <alignment horizontal="left" vertical="top"/>
    </xf>
    <xf numFmtId="0" fontId="4" fillId="5" borderId="8" xfId="0" applyFont="1" applyFill="1" applyBorder="1" applyAlignment="1">
      <alignment horizontal="left" vertical="top"/>
    </xf>
    <xf numFmtId="0" fontId="4" fillId="5" borderId="0" xfId="0" applyFont="1" applyFill="1" applyAlignment="1">
      <alignment horizontal="left" vertical="top"/>
    </xf>
    <xf numFmtId="0" fontId="4" fillId="13" borderId="3" xfId="0" applyFont="1" applyFill="1" applyBorder="1" applyAlignment="1" applyProtection="1">
      <alignment horizontal="center" vertical="top"/>
      <protection locked="0"/>
    </xf>
    <xf numFmtId="0" fontId="4" fillId="6" borderId="8" xfId="0" applyFont="1" applyFill="1" applyBorder="1" applyAlignment="1">
      <alignment horizontal="left" vertical="top"/>
    </xf>
    <xf numFmtId="0" fontId="4" fillId="6" borderId="0" xfId="0" applyFont="1" applyFill="1" applyAlignment="1">
      <alignment horizontal="left" vertical="top"/>
    </xf>
    <xf numFmtId="0" fontId="4" fillId="0" borderId="0" xfId="0" applyFont="1" applyAlignment="1">
      <alignment horizontal="left" vertical="top"/>
    </xf>
    <xf numFmtId="0" fontId="8" fillId="0" borderId="0" xfId="0" applyFont="1" applyAlignment="1">
      <alignment horizontal="left" vertical="center"/>
    </xf>
    <xf numFmtId="0" fontId="11" fillId="0" borderId="0" xfId="0" applyFont="1" applyAlignment="1">
      <alignment horizontal="left"/>
    </xf>
    <xf numFmtId="0" fontId="13" fillId="6" borderId="16" xfId="0" applyFont="1" applyFill="1" applyBorder="1" applyAlignment="1">
      <alignment horizontal="center" wrapText="1"/>
    </xf>
    <xf numFmtId="0" fontId="13" fillId="6" borderId="17" xfId="0" applyFont="1" applyFill="1" applyBorder="1" applyAlignment="1">
      <alignment horizontal="center" wrapText="1"/>
    </xf>
    <xf numFmtId="0" fontId="13" fillId="6" borderId="18" xfId="0" applyFont="1" applyFill="1" applyBorder="1" applyAlignment="1">
      <alignment horizontal="center" wrapText="1"/>
    </xf>
    <xf numFmtId="0" fontId="13" fillId="6" borderId="1" xfId="0" applyFont="1" applyFill="1" applyBorder="1" applyAlignment="1">
      <alignment horizontal="center" wrapText="1"/>
    </xf>
    <xf numFmtId="0" fontId="13" fillId="6" borderId="15" xfId="0" applyFont="1" applyFill="1" applyBorder="1" applyAlignment="1">
      <alignment horizontal="center" wrapText="1"/>
    </xf>
    <xf numFmtId="0" fontId="14" fillId="6" borderId="16" xfId="0" applyFont="1" applyFill="1" applyBorder="1" applyAlignment="1">
      <alignment horizontal="right" wrapText="1"/>
    </xf>
    <xf numFmtId="0" fontId="14" fillId="6" borderId="17" xfId="0" applyFont="1" applyFill="1" applyBorder="1" applyAlignment="1">
      <alignment horizontal="right" wrapText="1"/>
    </xf>
    <xf numFmtId="0" fontId="14" fillId="6" borderId="18" xfId="0" applyFont="1" applyFill="1" applyBorder="1" applyAlignment="1">
      <alignment horizontal="right" wrapText="1"/>
    </xf>
    <xf numFmtId="0" fontId="2" fillId="8" borderId="8" xfId="0" applyFont="1" applyFill="1" applyBorder="1" applyAlignment="1">
      <alignment horizontal="left" wrapText="1"/>
    </xf>
    <xf numFmtId="0" fontId="2" fillId="8" borderId="0" xfId="0" applyFont="1" applyFill="1" applyAlignment="1">
      <alignment horizontal="left" wrapText="1"/>
    </xf>
    <xf numFmtId="0" fontId="12" fillId="0" borderId="0" xfId="0" applyFont="1" applyAlignment="1">
      <alignment horizontal="left"/>
    </xf>
    <xf numFmtId="0" fontId="12" fillId="0" borderId="3" xfId="0" applyFont="1" applyBorder="1" applyAlignment="1">
      <alignment horizontal="left"/>
    </xf>
    <xf numFmtId="0" fontId="12" fillId="0" borderId="0" xfId="0" applyFont="1" applyAlignment="1">
      <alignment horizontal="center"/>
    </xf>
    <xf numFmtId="0" fontId="12" fillId="13" borderId="16" xfId="0" applyFont="1" applyFill="1" applyBorder="1" applyAlignment="1" applyProtection="1">
      <alignment horizontal="left"/>
      <protection locked="0"/>
    </xf>
    <xf numFmtId="0" fontId="12" fillId="13" borderId="18" xfId="0" applyFont="1" applyFill="1" applyBorder="1" applyAlignment="1" applyProtection="1">
      <alignment horizontal="left"/>
      <protection locked="0"/>
    </xf>
    <xf numFmtId="0" fontId="12" fillId="0" borderId="16" xfId="0" applyFont="1" applyBorder="1" applyAlignment="1">
      <alignment horizontal="left"/>
    </xf>
    <xf numFmtId="0" fontId="12" fillId="0" borderId="18" xfId="0" applyFont="1" applyBorder="1" applyAlignment="1">
      <alignment horizontal="left"/>
    </xf>
    <xf numFmtId="0" fontId="9" fillId="2" borderId="13" xfId="0" applyFont="1" applyFill="1" applyBorder="1" applyAlignment="1">
      <alignment horizontal="left" vertical="top"/>
    </xf>
    <xf numFmtId="0" fontId="12" fillId="11" borderId="13" xfId="3" applyNumberFormat="1" applyFont="1" applyFill="1" applyBorder="1" applyAlignment="1">
      <alignment horizontal="left"/>
    </xf>
    <xf numFmtId="44" fontId="12" fillId="9" borderId="1" xfId="1" applyNumberFormat="1" applyFont="1" applyFill="1" applyBorder="1"/>
    <xf numFmtId="0" fontId="12" fillId="12" borderId="13" xfId="3" applyNumberFormat="1" applyFont="1" applyFill="1" applyBorder="1" applyAlignment="1">
      <alignment horizontal="left"/>
    </xf>
    <xf numFmtId="0" fontId="12" fillId="11" borderId="13" xfId="5" applyNumberFormat="1" applyFont="1" applyFill="1" applyBorder="1" applyAlignment="1">
      <alignment horizontal="left"/>
    </xf>
    <xf numFmtId="0" fontId="12" fillId="12" borderId="13" xfId="5" applyNumberFormat="1" applyFont="1" applyFill="1" applyBorder="1" applyAlignment="1">
      <alignment horizontal="left"/>
    </xf>
    <xf numFmtId="0" fontId="12" fillId="12" borderId="20" xfId="3" applyNumberFormat="1" applyFont="1" applyFill="1" applyBorder="1" applyAlignment="1">
      <alignment horizontal="left"/>
    </xf>
    <xf numFmtId="0" fontId="12" fillId="12" borderId="16" xfId="3" applyNumberFormat="1" applyFont="1" applyFill="1" applyBorder="1" applyAlignment="1">
      <alignment horizontal="left"/>
    </xf>
    <xf numFmtId="44" fontId="12" fillId="9" borderId="3" xfId="1" applyNumberFormat="1" applyFont="1" applyFill="1" applyBorder="1"/>
  </cellXfs>
  <cellStyles count="7">
    <cellStyle name="Standaard" xfId="0" builtinId="0"/>
    <cellStyle name="Standaard 2" xfId="2" xr:uid="{D95EED02-36FF-4D89-A9F3-C95BF88A6664}"/>
    <cellStyle name="Standaard 2 2" xfId="5" xr:uid="{8275CD66-622E-471B-8BF8-0E116496BF1E}"/>
    <cellStyle name="Standaard 2 2 17" xfId="3" xr:uid="{AD35262E-0207-4A4C-A0C0-9656A7565F62}"/>
    <cellStyle name="Standaard 3" xfId="4" xr:uid="{18E1CB81-6C77-48B0-9BCB-13423E58EFD6}"/>
    <cellStyle name="Valuta" xfId="1" builtinId="4"/>
    <cellStyle name="Valuta 2" xfId="6" xr:uid="{86F61A5A-83CC-4CB1-BA37-6257C85E4E71}"/>
  </cellStyles>
  <dxfs count="7">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399975585192419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0" formatCode="Genera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dxf>
    <dxf>
      <font>
        <b/>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EN002\AppData\Local\Microsoft\Windows\INetCache\Content.Outlook\TH7XTNI4\Kopie%20van%2028082025%20Bijlage%20J2-%20Calculatie%20Verzamelblad%20Papendrecht%202026%20PBO%20(002).xlsx" TargetMode="External"/><Relationship Id="rId1" Type="http://schemas.openxmlformats.org/officeDocument/2006/relationships/externalLinkPath" Target="file:///C:\Users\TEN002\AppData\Local\Microsoft\Windows\INetCache\Content.Outlook\TH7XTNI4\Kopie%20van%2028082025%20Bijlage%20J2-%20Calculatie%20Verzamelblad%20Papendrecht%202026%20PBO%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General"/>
      <sheetName val="2. Calculatieschema"/>
      <sheetName val="3. Preventief WTB onderhoud"/>
      <sheetName val="4. WTB assets"/>
      <sheetName val="5. Preventief Blusmiddelen"/>
      <sheetName val="6. Blusmiddelen"/>
      <sheetName val="PRP"/>
    </sheetNames>
    <sheetDataSet>
      <sheetData sheetId="0"/>
      <sheetData sheetId="1"/>
      <sheetData sheetId="2"/>
      <sheetData sheetId="3"/>
      <sheetData sheetId="4"/>
      <sheetData sheetId="5"/>
      <sheetData sheetId="6">
        <row r="2">
          <cell r="A2" t="str">
            <v>Admiraal de Ruyterweg 1</v>
          </cell>
          <cell r="B2" t="str">
            <v>PRP-000674</v>
          </cell>
          <cell r="C2" t="str">
            <v xml:space="preserve">3354 XA </v>
          </cell>
        </row>
        <row r="3">
          <cell r="A3" t="str">
            <v>Admiraal de Ruyterweg 23</v>
          </cell>
          <cell r="B3" t="str">
            <v>PRP-000675</v>
          </cell>
          <cell r="C3" t="str">
            <v xml:space="preserve">3354 XA </v>
          </cell>
        </row>
        <row r="4">
          <cell r="A4" t="str">
            <v>Albert Schweitzerstraat 115</v>
          </cell>
          <cell r="B4" t="str">
            <v>PRP-000676</v>
          </cell>
          <cell r="C4" t="str">
            <v xml:space="preserve">3356 BG </v>
          </cell>
        </row>
        <row r="5">
          <cell r="A5" t="str">
            <v>Boeieraak 1</v>
          </cell>
          <cell r="B5" t="str">
            <v>PRP-000679</v>
          </cell>
          <cell r="C5" t="str">
            <v xml:space="preserve">3356 MJ </v>
          </cell>
        </row>
        <row r="6">
          <cell r="A6" t="str">
            <v>Burgemeester Keijzerweg 110</v>
          </cell>
          <cell r="B6" t="str">
            <v>PRP-000680</v>
          </cell>
          <cell r="C6" t="str">
            <v xml:space="preserve">3353 CV </v>
          </cell>
        </row>
        <row r="7">
          <cell r="A7" t="str">
            <v>Burgemeester Keijzerweg 13 -17</v>
          </cell>
          <cell r="B7" t="str">
            <v>PRP-001026</v>
          </cell>
          <cell r="C7" t="str">
            <v xml:space="preserve">3356 BK </v>
          </cell>
        </row>
        <row r="8">
          <cell r="A8" t="str">
            <v>Burgemeester Keijzerweg 17</v>
          </cell>
          <cell r="B8" t="str">
            <v>PRP-001027</v>
          </cell>
          <cell r="C8" t="str">
            <v xml:space="preserve">3356 BK </v>
          </cell>
        </row>
        <row r="9">
          <cell r="A9" t="str">
            <v>Duindoornhof 1-7</v>
          </cell>
          <cell r="B9" t="str">
            <v>PRP-000683</v>
          </cell>
          <cell r="C9" t="str">
            <v xml:space="preserve">3355 RP </v>
          </cell>
        </row>
        <row r="10">
          <cell r="A10" t="str">
            <v>Duivenstraat 70</v>
          </cell>
          <cell r="B10" t="str">
            <v>PRP-000684</v>
          </cell>
          <cell r="C10" t="str">
            <v xml:space="preserve">3353 AG </v>
          </cell>
        </row>
        <row r="11">
          <cell r="A11" t="str">
            <v>Duivenstraat 68</v>
          </cell>
          <cell r="B11" t="str">
            <v>PRP-001032</v>
          </cell>
          <cell r="C11" t="str">
            <v xml:space="preserve">3353 AG </v>
          </cell>
        </row>
        <row r="12">
          <cell r="A12" t="str">
            <v>Goudenregenstraat 15</v>
          </cell>
          <cell r="B12" t="str">
            <v>PRP-001034</v>
          </cell>
          <cell r="C12" t="str">
            <v xml:space="preserve">3353 VA </v>
          </cell>
        </row>
        <row r="13">
          <cell r="A13" t="str">
            <v>Jachthavenweg 3</v>
          </cell>
          <cell r="B13" t="str">
            <v>PRP-001036</v>
          </cell>
          <cell r="C13" t="str">
            <v xml:space="preserve">3353 SB </v>
          </cell>
        </row>
        <row r="14">
          <cell r="A14" t="str">
            <v>Johannes Vermeerstraat 1</v>
          </cell>
          <cell r="B14" t="str">
            <v>PRP-000688</v>
          </cell>
          <cell r="C14" t="str">
            <v xml:space="preserve">3351 BN </v>
          </cell>
        </row>
        <row r="15">
          <cell r="A15" t="str">
            <v>Kraaihoek 18</v>
          </cell>
          <cell r="B15" t="str">
            <v>PRP-001040</v>
          </cell>
          <cell r="C15" t="str">
            <v xml:space="preserve">3354 XN </v>
          </cell>
        </row>
        <row r="16">
          <cell r="A16" t="str">
            <v>Lange Tiendweg 10</v>
          </cell>
          <cell r="B16" t="str">
            <v>PRP-000691</v>
          </cell>
          <cell r="C16" t="str">
            <v xml:space="preserve">3353 CW </v>
          </cell>
        </row>
        <row r="17">
          <cell r="A17" t="str">
            <v>Lange Tiendweg 12</v>
          </cell>
          <cell r="B17" t="str">
            <v>PRP-000951</v>
          </cell>
          <cell r="C17" t="str">
            <v xml:space="preserve">3353 CW </v>
          </cell>
        </row>
        <row r="18">
          <cell r="A18" t="str">
            <v>Markt 22</v>
          </cell>
          <cell r="B18" t="str">
            <v>PRP-000695</v>
          </cell>
          <cell r="C18" t="str">
            <v xml:space="preserve">3351 PB </v>
          </cell>
        </row>
        <row r="19">
          <cell r="A19" t="str">
            <v>P.J. Troelstrastraat 100</v>
          </cell>
          <cell r="B19" t="str">
            <v>PRP-000718</v>
          </cell>
          <cell r="C19" t="str">
            <v xml:space="preserve">3354 BN </v>
          </cell>
        </row>
        <row r="20">
          <cell r="A20" t="str">
            <v>Park Noordhoekse Wiel 1</v>
          </cell>
          <cell r="B20" t="str">
            <v>PRP-000697</v>
          </cell>
          <cell r="C20" t="str">
            <v>3352 AR</v>
          </cell>
        </row>
        <row r="21">
          <cell r="A21" t="str">
            <v>Parkweg 9</v>
          </cell>
          <cell r="B21" t="str">
            <v>PRP-000702</v>
          </cell>
          <cell r="C21" t="str">
            <v xml:space="preserve">3356 LM </v>
          </cell>
        </row>
        <row r="22">
          <cell r="A22" t="str">
            <v>Pieter Zeemanlaan 37A</v>
          </cell>
          <cell r="B22" t="str">
            <v>PRP-000703</v>
          </cell>
          <cell r="C22" t="str">
            <v xml:space="preserve">3356 BR </v>
          </cell>
        </row>
        <row r="23">
          <cell r="A23" t="str">
            <v>Pieter Zeemanlaan 39</v>
          </cell>
          <cell r="B23" t="str">
            <v>PRP-000704</v>
          </cell>
          <cell r="C23" t="str">
            <v xml:space="preserve">3356 BR </v>
          </cell>
        </row>
        <row r="24">
          <cell r="A24" t="str">
            <v>Randweg 6</v>
          </cell>
          <cell r="B24" t="str">
            <v>PRP-000708</v>
          </cell>
          <cell r="C24" t="str">
            <v xml:space="preserve">3351 SN </v>
          </cell>
        </row>
        <row r="25">
          <cell r="A25" t="str">
            <v>Randweg 2</v>
          </cell>
          <cell r="B25" t="str">
            <v>PRP-001041</v>
          </cell>
          <cell r="C25" t="str">
            <v xml:space="preserve">3351 SN </v>
          </cell>
        </row>
        <row r="26">
          <cell r="A26" t="str">
            <v>Randweg 10</v>
          </cell>
          <cell r="B26" t="str">
            <v>PRP-001042</v>
          </cell>
          <cell r="C26" t="str">
            <v xml:space="preserve">3351 SN </v>
          </cell>
        </row>
        <row r="27">
          <cell r="A27" t="str">
            <v>Rembrandtlaan 206</v>
          </cell>
          <cell r="B27" t="str">
            <v>PRP-000709</v>
          </cell>
          <cell r="C27" t="str">
            <v xml:space="preserve">3351 RL </v>
          </cell>
        </row>
        <row r="28">
          <cell r="A28" t="str">
            <v>Schoorweg 6</v>
          </cell>
          <cell r="B28" t="str">
            <v>PRP-000711</v>
          </cell>
          <cell r="C28" t="str">
            <v xml:space="preserve">3356 BX </v>
          </cell>
        </row>
        <row r="29">
          <cell r="A29" t="str">
            <v>Schoorweg 4</v>
          </cell>
          <cell r="B29" t="str">
            <v>PRP-000712</v>
          </cell>
          <cell r="C29" t="str">
            <v xml:space="preserve">3356 BX </v>
          </cell>
        </row>
        <row r="30">
          <cell r="A30" t="str">
            <v>Schoorweg 6A</v>
          </cell>
          <cell r="B30" t="str">
            <v>PRP-001033</v>
          </cell>
          <cell r="C30" t="str">
            <v xml:space="preserve">3356 BX </v>
          </cell>
        </row>
        <row r="31">
          <cell r="A31" t="str">
            <v>Stellingmolen 172</v>
          </cell>
          <cell r="B31" t="str">
            <v>PRP-000717</v>
          </cell>
          <cell r="C31" t="str">
            <v xml:space="preserve">3352 BM </v>
          </cell>
        </row>
        <row r="32">
          <cell r="A32" t="str">
            <v>Stellingmolen 174, 176, 182 en 184</v>
          </cell>
          <cell r="B32" t="str">
            <v>PRP-001023</v>
          </cell>
          <cell r="C32" t="str">
            <v xml:space="preserve">3352 BM </v>
          </cell>
        </row>
        <row r="33">
          <cell r="A33" t="str">
            <v>van der Palmstraat 4</v>
          </cell>
          <cell r="B33" t="str">
            <v>PRP-001038</v>
          </cell>
          <cell r="C33" t="str">
            <v xml:space="preserve">3351 HA </v>
          </cell>
        </row>
        <row r="34">
          <cell r="A34" t="str">
            <v>Veerweg 125-139</v>
          </cell>
          <cell r="B34" t="str">
            <v>PRP-001029</v>
          </cell>
          <cell r="C34" t="str">
            <v xml:space="preserve">3351 HC </v>
          </cell>
        </row>
        <row r="35">
          <cell r="A35" t="str">
            <v>Visschersbuurt 110</v>
          </cell>
          <cell r="B35" t="str">
            <v>PRP-000719</v>
          </cell>
          <cell r="C35" t="str">
            <v xml:space="preserve">3356 AH </v>
          </cell>
        </row>
        <row r="36">
          <cell r="A36" t="str">
            <v>Vondellaan 158</v>
          </cell>
          <cell r="B36" t="str">
            <v>PRP-000720</v>
          </cell>
          <cell r="C36" t="str">
            <v xml:space="preserve">3351 HG </v>
          </cell>
        </row>
        <row r="37">
          <cell r="A37" t="str">
            <v>Vondelpark 1</v>
          </cell>
          <cell r="B37" t="str">
            <v>PRP-001039</v>
          </cell>
          <cell r="C37" t="str">
            <v xml:space="preserve">Vondelpark 1,  </v>
          </cell>
        </row>
        <row r="38">
          <cell r="A38" t="str">
            <v>Willem Dreeslaan 4</v>
          </cell>
          <cell r="B38" t="str">
            <v>PRP-000724</v>
          </cell>
          <cell r="C38" t="str">
            <v xml:space="preserve">3354 AW </v>
          </cell>
        </row>
        <row r="39">
          <cell r="A39" t="str">
            <v>Zuidkil 51</v>
          </cell>
          <cell r="B39" t="str">
            <v>PRP-000725</v>
          </cell>
          <cell r="C39" t="str">
            <v xml:space="preserve">3356 DA </v>
          </cell>
        </row>
        <row r="40">
          <cell r="A40" t="str">
            <v>Zuidkil 55</v>
          </cell>
          <cell r="B40" t="str">
            <v>PRP-000726</v>
          </cell>
          <cell r="C40" t="str">
            <v xml:space="preserve">3356 DA </v>
          </cell>
        </row>
        <row r="41">
          <cell r="A41" t="str">
            <v>Zuidkil 59</v>
          </cell>
          <cell r="B41" t="str">
            <v>PRP-000727</v>
          </cell>
          <cell r="C41" t="str">
            <v xml:space="preserve">3356 DA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AB9B36-4C30-479D-B70A-6D5FACFD72A3}" name="Tabel94" displayName="Tabel94" ref="B10:F24" totalsRowShown="0" headerRowDxfId="6" dataDxfId="5">
  <autoFilter ref="B10:F24" xr:uid="{83AB9B36-4C30-479D-B70A-6D5FACFD72A3}"/>
  <sortState xmlns:xlrd2="http://schemas.microsoft.com/office/spreadsheetml/2017/richdata2" ref="B11:F24">
    <sortCondition ref="C10:C24"/>
  </sortState>
  <tableColumns count="5">
    <tableColumn id="1" xr3:uid="{01065C0F-CC38-436B-8B40-E07A3439B3C3}" name="Referentie" dataDxfId="4">
      <calculatedColumnFormula>VLOOKUP(Tabel94[[#This Row],[Adres]],PRP!$A$2:$C$41,2,0)</calculatedColumnFormula>
    </tableColumn>
    <tableColumn id="2" xr3:uid="{E4D1F9BE-6587-4C6C-91B6-D80013BC282D}" name="Adres" dataDxfId="3"/>
    <tableColumn id="3" xr3:uid="{65BB8876-9878-410A-A463-47DF47BB5209}" name="Postcode" dataDxfId="2" dataCellStyle="Standaard 2 2">
      <calculatedColumnFormula>VLOOKUP(Tabel94[[#This Row],[Adres]],PRP!$A$2:$C$41,3,0)</calculatedColumnFormula>
    </tableColumn>
    <tableColumn id="4" xr3:uid="{57423CF8-DEE7-40B4-A42E-233C1F8D40AB}" name="Plaats" dataDxfId="1" dataCellStyle="Standaard 2 2 17"/>
    <tableColumn id="7" xr3:uid="{61DE964B-552E-423A-9091-4CBBE5F44EE6}" name="Jaarlijke kosten,_x000a_Preventief onderhoud" dataDxfId="0" dataCellStyle="Valuta">
      <calculatedColumnFormula>#REF!*#REF!</calculatedColumnFormula>
    </tableColumn>
  </tableColumns>
  <tableStyleInfo name="TableStyleMedium25"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D762-FD07-4C29-98D9-E6845C0AB8D4}">
  <sheetPr>
    <tabColor theme="7" tint="0.39997558519241921"/>
  </sheetPr>
  <dimension ref="A2:AH826"/>
  <sheetViews>
    <sheetView showGridLines="0" tabSelected="1" workbookViewId="0">
      <selection activeCell="M8" sqref="M8"/>
    </sheetView>
  </sheetViews>
  <sheetFormatPr defaultColWidth="9.109375" defaultRowHeight="13.2" x14ac:dyDescent="0.25"/>
  <cols>
    <col min="1" max="1" width="2.5546875" style="9" customWidth="1"/>
    <col min="2" max="2" width="24.88671875" style="9" customWidth="1"/>
    <col min="3" max="3" width="23.6640625" style="9" customWidth="1"/>
    <col min="4" max="4" width="14.5546875" style="9" bestFit="1" customWidth="1"/>
    <col min="5" max="5" width="23.109375" style="9" customWidth="1"/>
    <col min="6" max="34" width="9.109375" style="10"/>
    <col min="35" max="16384" width="9.109375" style="9"/>
  </cols>
  <sheetData>
    <row r="2" spans="1:17" ht="15.6" x14ac:dyDescent="0.25">
      <c r="B2" s="103" t="s">
        <v>611</v>
      </c>
      <c r="C2" s="103"/>
      <c r="D2" s="103" t="s">
        <v>260</v>
      </c>
      <c r="E2" s="103"/>
      <c r="F2" s="9"/>
      <c r="H2" s="9"/>
      <c r="I2" s="9"/>
      <c r="J2" s="9"/>
      <c r="K2" s="9"/>
    </row>
    <row r="3" spans="1:17" x14ac:dyDescent="0.25">
      <c r="B3" s="11"/>
      <c r="F3" s="9"/>
      <c r="H3" s="9"/>
      <c r="I3" s="9"/>
      <c r="J3" s="9"/>
      <c r="K3" s="9"/>
      <c r="L3" s="9"/>
      <c r="M3" s="9"/>
      <c r="N3" s="9"/>
      <c r="O3" s="9"/>
      <c r="P3" s="9"/>
      <c r="Q3" s="9"/>
    </row>
    <row r="4" spans="1:17" ht="30" customHeight="1" x14ac:dyDescent="0.25">
      <c r="B4" s="93" t="s">
        <v>610</v>
      </c>
      <c r="C4" s="93"/>
      <c r="D4" s="93"/>
      <c r="E4" s="93"/>
      <c r="F4" s="12"/>
      <c r="G4" s="12"/>
      <c r="H4" s="9"/>
      <c r="I4" s="9"/>
      <c r="J4" s="9"/>
      <c r="K4" s="9"/>
      <c r="L4" s="9"/>
      <c r="M4" s="9"/>
      <c r="N4" s="9"/>
      <c r="O4" s="9"/>
      <c r="P4" s="9"/>
      <c r="Q4" s="9"/>
    </row>
    <row r="5" spans="1:17" x14ac:dyDescent="0.25">
      <c r="B5" s="13"/>
      <c r="C5" s="13"/>
      <c r="D5" s="13"/>
      <c r="E5" s="13"/>
      <c r="F5" s="12"/>
      <c r="G5" s="12"/>
      <c r="H5" s="9"/>
      <c r="I5" s="9"/>
      <c r="J5" s="9"/>
      <c r="K5" s="9"/>
      <c r="L5" s="9"/>
      <c r="M5" s="9"/>
      <c r="N5" s="9"/>
      <c r="O5" s="9"/>
      <c r="P5" s="9"/>
      <c r="Q5" s="9"/>
    </row>
    <row r="6" spans="1:17" x14ac:dyDescent="0.25">
      <c r="B6" s="94" t="s">
        <v>242</v>
      </c>
      <c r="C6" s="94"/>
      <c r="D6" s="94"/>
      <c r="E6" s="94"/>
      <c r="F6" s="12"/>
      <c r="G6" s="12"/>
      <c r="H6" s="9"/>
      <c r="I6" s="9"/>
      <c r="J6" s="9"/>
      <c r="K6" s="9"/>
      <c r="L6" s="9"/>
      <c r="M6" s="9"/>
      <c r="N6" s="9"/>
      <c r="O6" s="9"/>
      <c r="P6" s="9"/>
      <c r="Q6" s="9"/>
    </row>
    <row r="7" spans="1:17" x14ac:dyDescent="0.25">
      <c r="B7" s="10"/>
      <c r="C7" s="10"/>
      <c r="D7" s="10"/>
      <c r="E7" s="10"/>
      <c r="H7" s="9"/>
      <c r="I7" s="9"/>
      <c r="J7" s="9"/>
      <c r="K7" s="9"/>
      <c r="L7" s="9"/>
      <c r="M7" s="9"/>
      <c r="N7" s="9"/>
      <c r="O7" s="9"/>
      <c r="P7" s="9"/>
      <c r="Q7" s="9"/>
    </row>
    <row r="8" spans="1:17" ht="43.5" customHeight="1" x14ac:dyDescent="0.25">
      <c r="B8" s="93" t="s">
        <v>243</v>
      </c>
      <c r="C8" s="93"/>
      <c r="D8" s="93"/>
      <c r="E8" s="93"/>
      <c r="F8" s="12"/>
      <c r="G8" s="12"/>
      <c r="H8" s="9"/>
      <c r="I8" s="9"/>
      <c r="J8" s="9"/>
      <c r="K8" s="9"/>
    </row>
    <row r="9" spans="1:17" x14ac:dyDescent="0.25">
      <c r="A9" s="10"/>
      <c r="B9" s="14"/>
      <c r="C9" s="14"/>
      <c r="D9" s="14"/>
      <c r="E9" s="10"/>
    </row>
    <row r="10" spans="1:17" ht="13.8" thickBot="1" x14ac:dyDescent="0.3">
      <c r="A10" s="10"/>
      <c r="B10" s="95" t="s">
        <v>495</v>
      </c>
      <c r="C10" s="96"/>
      <c r="D10" s="15" t="s">
        <v>244</v>
      </c>
      <c r="E10" s="10"/>
    </row>
    <row r="11" spans="1:17" ht="13.8" thickTop="1" x14ac:dyDescent="0.25">
      <c r="A11" s="10"/>
      <c r="B11" s="97" t="s">
        <v>245</v>
      </c>
      <c r="C11" s="98"/>
      <c r="D11" s="16">
        <f>'3. Preventief WTB onderhoud'!F35</f>
        <v>0</v>
      </c>
      <c r="E11" s="10"/>
      <c r="H11" s="17"/>
    </row>
    <row r="12" spans="1:17" x14ac:dyDescent="0.25">
      <c r="A12" s="10"/>
      <c r="B12" s="100" t="s">
        <v>246</v>
      </c>
      <c r="C12" s="101"/>
      <c r="D12" s="18">
        <f>'5. Preventief Blusmiddelen'!F25</f>
        <v>0</v>
      </c>
      <c r="E12" s="10"/>
      <c r="H12" s="17"/>
    </row>
    <row r="13" spans="1:17" ht="13.8" thickBot="1" x14ac:dyDescent="0.3">
      <c r="A13" s="10"/>
      <c r="B13" s="97" t="s">
        <v>247</v>
      </c>
      <c r="C13" s="98"/>
      <c r="D13" s="16">
        <f>'2. Calculatieschema'!H51</f>
        <v>147299</v>
      </c>
      <c r="E13" s="10"/>
    </row>
    <row r="14" spans="1:17" s="19" customFormat="1" ht="17.25" customHeight="1" thickTop="1" thickBot="1" x14ac:dyDescent="0.35">
      <c r="B14" s="20"/>
      <c r="C14" s="21" t="s">
        <v>248</v>
      </c>
      <c r="D14" s="22">
        <f>D11+D12+D13</f>
        <v>147299</v>
      </c>
      <c r="E14" s="23" t="s">
        <v>249</v>
      </c>
    </row>
    <row r="15" spans="1:17" ht="13.8" thickTop="1" x14ac:dyDescent="0.25">
      <c r="A15" s="10"/>
      <c r="B15" s="10"/>
      <c r="C15" s="10"/>
      <c r="D15" s="10"/>
      <c r="E15" s="10"/>
    </row>
    <row r="16" spans="1:17" ht="16.5" customHeight="1" x14ac:dyDescent="0.25">
      <c r="B16" s="102" t="s">
        <v>250</v>
      </c>
      <c r="C16" s="102"/>
      <c r="D16" s="102"/>
      <c r="E16" s="102"/>
      <c r="F16" s="102"/>
      <c r="G16" s="102"/>
    </row>
    <row r="17" spans="1:7" x14ac:dyDescent="0.25">
      <c r="B17" s="10"/>
      <c r="C17" s="10"/>
      <c r="D17" s="10"/>
      <c r="E17" s="10"/>
    </row>
    <row r="18" spans="1:7" ht="41.4" customHeight="1" x14ac:dyDescent="0.25">
      <c r="B18" s="93" t="s">
        <v>251</v>
      </c>
      <c r="C18" s="93"/>
      <c r="D18" s="93"/>
      <c r="E18" s="93"/>
      <c r="F18" s="12"/>
      <c r="G18" s="12"/>
    </row>
    <row r="19" spans="1:7" x14ac:dyDescent="0.25">
      <c r="A19" s="10"/>
      <c r="B19" s="10"/>
      <c r="C19" s="10"/>
      <c r="D19" s="10"/>
      <c r="E19" s="10"/>
    </row>
    <row r="20" spans="1:7" x14ac:dyDescent="0.25">
      <c r="A20" s="10"/>
      <c r="B20" s="91" t="s">
        <v>252</v>
      </c>
      <c r="C20" s="92"/>
      <c r="D20" s="92"/>
      <c r="E20" s="92"/>
    </row>
    <row r="21" spans="1:7" x14ac:dyDescent="0.25">
      <c r="A21" s="10"/>
      <c r="B21" s="24" t="s">
        <v>253</v>
      </c>
      <c r="C21" s="99"/>
      <c r="D21" s="99"/>
      <c r="E21" s="99"/>
    </row>
    <row r="22" spans="1:7" x14ac:dyDescent="0.25">
      <c r="A22" s="10"/>
      <c r="B22" s="24" t="s">
        <v>254</v>
      </c>
      <c r="C22" s="99"/>
      <c r="D22" s="99"/>
      <c r="E22" s="99"/>
    </row>
    <row r="23" spans="1:7" x14ac:dyDescent="0.25">
      <c r="A23" s="10"/>
      <c r="B23" s="24" t="s">
        <v>255</v>
      </c>
      <c r="C23" s="99"/>
      <c r="D23" s="99"/>
      <c r="E23" s="99"/>
    </row>
    <row r="24" spans="1:7" x14ac:dyDescent="0.25">
      <c r="A24" s="10"/>
      <c r="B24" s="24" t="s">
        <v>256</v>
      </c>
      <c r="C24" s="99"/>
      <c r="D24" s="99"/>
      <c r="E24" s="99"/>
    </row>
    <row r="25" spans="1:7" x14ac:dyDescent="0.25">
      <c r="A25" s="10"/>
      <c r="B25" s="24" t="s">
        <v>92</v>
      </c>
      <c r="C25" s="99"/>
      <c r="D25" s="99"/>
      <c r="E25" s="99"/>
    </row>
    <row r="26" spans="1:7" x14ac:dyDescent="0.25">
      <c r="B26" s="24" t="s">
        <v>257</v>
      </c>
      <c r="C26" s="99"/>
      <c r="D26" s="99"/>
      <c r="E26" s="99"/>
    </row>
    <row r="27" spans="1:7" x14ac:dyDescent="0.25">
      <c r="B27" s="24" t="s">
        <v>258</v>
      </c>
      <c r="C27" s="99"/>
      <c r="D27" s="99"/>
      <c r="E27" s="99"/>
    </row>
    <row r="28" spans="1:7" ht="79.5" customHeight="1" x14ac:dyDescent="0.25">
      <c r="B28" s="24" t="s">
        <v>259</v>
      </c>
      <c r="C28" s="99"/>
      <c r="D28" s="99"/>
      <c r="E28" s="99"/>
    </row>
    <row r="29" spans="1:7" x14ac:dyDescent="0.25">
      <c r="B29" s="10"/>
      <c r="C29" s="10"/>
      <c r="D29" s="10"/>
      <c r="E29" s="10"/>
    </row>
    <row r="30" spans="1:7" x14ac:dyDescent="0.25">
      <c r="B30" s="10"/>
      <c r="C30" s="10"/>
      <c r="D30" s="10"/>
      <c r="E30" s="10"/>
    </row>
    <row r="31" spans="1:7" x14ac:dyDescent="0.25">
      <c r="B31" s="10"/>
      <c r="C31" s="10"/>
      <c r="D31" s="10"/>
      <c r="E31" s="10"/>
    </row>
    <row r="32" spans="1:7" x14ac:dyDescent="0.25">
      <c r="B32" s="10"/>
      <c r="C32" s="10"/>
      <c r="D32" s="10"/>
      <c r="E32" s="10"/>
    </row>
    <row r="33" spans="2:5" x14ac:dyDescent="0.25">
      <c r="B33" s="10"/>
      <c r="C33" s="10"/>
      <c r="D33" s="10"/>
      <c r="E33" s="10"/>
    </row>
    <row r="34" spans="2:5" x14ac:dyDescent="0.25">
      <c r="B34" s="10"/>
      <c r="C34" s="10"/>
      <c r="D34" s="10"/>
      <c r="E34" s="10"/>
    </row>
    <row r="35" spans="2:5" x14ac:dyDescent="0.25">
      <c r="B35" s="10"/>
      <c r="C35" s="10"/>
      <c r="D35" s="10"/>
      <c r="E35" s="10"/>
    </row>
    <row r="36" spans="2:5" x14ac:dyDescent="0.25">
      <c r="B36" s="10"/>
      <c r="C36" s="10"/>
      <c r="D36" s="10"/>
      <c r="E36" s="10"/>
    </row>
    <row r="37" spans="2:5" x14ac:dyDescent="0.25">
      <c r="B37" s="10"/>
      <c r="C37" s="10"/>
      <c r="D37" s="10"/>
      <c r="E37" s="10"/>
    </row>
    <row r="38" spans="2:5" x14ac:dyDescent="0.25">
      <c r="B38" s="10"/>
      <c r="C38" s="10"/>
      <c r="D38" s="10"/>
      <c r="E38" s="10"/>
    </row>
    <row r="39" spans="2:5" x14ac:dyDescent="0.25">
      <c r="B39" s="10"/>
      <c r="C39" s="10"/>
      <c r="D39" s="10"/>
      <c r="E39" s="10"/>
    </row>
    <row r="40" spans="2:5" x14ac:dyDescent="0.25">
      <c r="B40" s="10"/>
      <c r="C40" s="10"/>
      <c r="D40" s="10"/>
      <c r="E40" s="10"/>
    </row>
    <row r="41" spans="2:5" x14ac:dyDescent="0.25">
      <c r="B41" s="10"/>
      <c r="C41" s="10"/>
      <c r="D41" s="10"/>
      <c r="E41" s="10"/>
    </row>
    <row r="42" spans="2:5" x14ac:dyDescent="0.25">
      <c r="B42" s="10"/>
      <c r="C42" s="10"/>
      <c r="D42" s="10"/>
      <c r="E42" s="10"/>
    </row>
    <row r="43" spans="2:5" x14ac:dyDescent="0.25">
      <c r="B43" s="10"/>
      <c r="C43" s="10"/>
      <c r="D43" s="10"/>
      <c r="E43" s="10"/>
    </row>
    <row r="44" spans="2:5" x14ac:dyDescent="0.25">
      <c r="B44" s="10"/>
      <c r="C44" s="10"/>
      <c r="D44" s="10"/>
      <c r="E44" s="10"/>
    </row>
    <row r="45" spans="2:5" x14ac:dyDescent="0.25">
      <c r="B45" s="10"/>
      <c r="C45" s="10"/>
      <c r="D45" s="10"/>
      <c r="E45" s="10"/>
    </row>
    <row r="46" spans="2:5" x14ac:dyDescent="0.25">
      <c r="B46" s="10"/>
      <c r="C46" s="10"/>
      <c r="D46" s="10"/>
      <c r="E46" s="10"/>
    </row>
    <row r="47" spans="2:5" x14ac:dyDescent="0.25">
      <c r="B47" s="10"/>
      <c r="C47" s="10"/>
      <c r="D47" s="10"/>
      <c r="E47" s="10"/>
    </row>
    <row r="48" spans="2:5" x14ac:dyDescent="0.25">
      <c r="B48" s="10"/>
      <c r="C48" s="10"/>
      <c r="D48" s="10"/>
      <c r="E48" s="10"/>
    </row>
    <row r="49" spans="2:5" x14ac:dyDescent="0.25">
      <c r="B49" s="10"/>
      <c r="C49" s="10"/>
      <c r="D49" s="10"/>
      <c r="E49" s="10"/>
    </row>
    <row r="50" spans="2:5" x14ac:dyDescent="0.25">
      <c r="B50" s="10"/>
      <c r="C50" s="10"/>
      <c r="D50" s="10"/>
      <c r="E50" s="10"/>
    </row>
    <row r="51" spans="2:5" x14ac:dyDescent="0.25">
      <c r="B51" s="10"/>
      <c r="C51" s="10"/>
      <c r="D51" s="10"/>
      <c r="E51" s="10"/>
    </row>
    <row r="52" spans="2:5" x14ac:dyDescent="0.25">
      <c r="B52" s="10"/>
      <c r="C52" s="10"/>
      <c r="D52" s="10"/>
      <c r="E52" s="10"/>
    </row>
    <row r="53" spans="2:5" x14ac:dyDescent="0.25">
      <c r="B53" s="10"/>
      <c r="C53" s="10"/>
      <c r="D53" s="10"/>
      <c r="E53" s="10"/>
    </row>
    <row r="54" spans="2:5" x14ac:dyDescent="0.25">
      <c r="B54" s="10"/>
      <c r="C54" s="10"/>
      <c r="D54" s="10"/>
      <c r="E54" s="10"/>
    </row>
    <row r="55" spans="2:5" x14ac:dyDescent="0.25">
      <c r="B55" s="10"/>
      <c r="C55" s="10"/>
      <c r="D55" s="10"/>
      <c r="E55" s="10"/>
    </row>
    <row r="56" spans="2:5" x14ac:dyDescent="0.25">
      <c r="B56" s="10"/>
      <c r="C56" s="10"/>
      <c r="D56" s="10"/>
      <c r="E56" s="10"/>
    </row>
    <row r="57" spans="2:5" x14ac:dyDescent="0.25">
      <c r="B57" s="10"/>
      <c r="C57" s="10"/>
      <c r="D57" s="10"/>
      <c r="E57" s="10"/>
    </row>
    <row r="58" spans="2:5" x14ac:dyDescent="0.25">
      <c r="B58" s="10"/>
      <c r="C58" s="10"/>
      <c r="D58" s="10"/>
      <c r="E58" s="10"/>
    </row>
    <row r="59" spans="2:5" x14ac:dyDescent="0.25">
      <c r="B59" s="10"/>
      <c r="C59" s="10"/>
      <c r="D59" s="10"/>
      <c r="E59" s="10"/>
    </row>
    <row r="60" spans="2:5" x14ac:dyDescent="0.25">
      <c r="B60" s="10"/>
      <c r="C60" s="10"/>
      <c r="D60" s="10"/>
      <c r="E60" s="10"/>
    </row>
    <row r="61" spans="2:5" x14ac:dyDescent="0.25">
      <c r="B61" s="10"/>
      <c r="C61" s="10"/>
      <c r="D61" s="10"/>
      <c r="E61" s="10"/>
    </row>
    <row r="62" spans="2:5" x14ac:dyDescent="0.25">
      <c r="B62" s="10"/>
      <c r="C62" s="10"/>
      <c r="D62" s="10"/>
      <c r="E62" s="10"/>
    </row>
    <row r="63" spans="2:5" x14ac:dyDescent="0.25">
      <c r="B63" s="10"/>
      <c r="C63" s="10"/>
      <c r="D63" s="10"/>
      <c r="E63" s="10"/>
    </row>
    <row r="64" spans="2:5" x14ac:dyDescent="0.25">
      <c r="B64" s="10"/>
      <c r="C64" s="10"/>
      <c r="D64" s="10"/>
      <c r="E64" s="10"/>
    </row>
    <row r="65" spans="2:5" x14ac:dyDescent="0.25">
      <c r="B65" s="10"/>
      <c r="C65" s="10"/>
      <c r="D65" s="10"/>
      <c r="E65" s="10"/>
    </row>
    <row r="66" spans="2:5" x14ac:dyDescent="0.25">
      <c r="B66" s="10"/>
      <c r="C66" s="10"/>
      <c r="D66" s="10"/>
      <c r="E66" s="10"/>
    </row>
    <row r="67" spans="2:5" x14ac:dyDescent="0.25">
      <c r="B67" s="10"/>
      <c r="C67" s="10"/>
      <c r="D67" s="10"/>
      <c r="E67" s="10"/>
    </row>
    <row r="68" spans="2:5" x14ac:dyDescent="0.25">
      <c r="B68" s="10"/>
      <c r="C68" s="10"/>
      <c r="D68" s="10"/>
      <c r="E68" s="10"/>
    </row>
    <row r="69" spans="2:5" x14ac:dyDescent="0.25">
      <c r="B69" s="10"/>
      <c r="C69" s="10"/>
      <c r="D69" s="10"/>
      <c r="E69" s="10"/>
    </row>
    <row r="70" spans="2:5" x14ac:dyDescent="0.25">
      <c r="B70" s="10"/>
      <c r="C70" s="10"/>
      <c r="D70" s="10"/>
      <c r="E70" s="10"/>
    </row>
    <row r="71" spans="2:5" x14ac:dyDescent="0.25">
      <c r="B71" s="10"/>
      <c r="C71" s="10"/>
      <c r="D71" s="10"/>
      <c r="E71" s="10"/>
    </row>
    <row r="72" spans="2:5" x14ac:dyDescent="0.25">
      <c r="B72" s="10"/>
      <c r="C72" s="10"/>
      <c r="D72" s="10"/>
      <c r="E72" s="10"/>
    </row>
    <row r="73" spans="2:5" x14ac:dyDescent="0.25">
      <c r="B73" s="10"/>
      <c r="C73" s="10"/>
      <c r="D73" s="10"/>
      <c r="E73" s="10"/>
    </row>
    <row r="74" spans="2:5" x14ac:dyDescent="0.25">
      <c r="B74" s="10"/>
      <c r="C74" s="10"/>
      <c r="D74" s="10"/>
      <c r="E74" s="10"/>
    </row>
    <row r="75" spans="2:5" x14ac:dyDescent="0.25">
      <c r="B75" s="10"/>
      <c r="C75" s="10"/>
      <c r="D75" s="10"/>
      <c r="E75" s="10"/>
    </row>
    <row r="76" spans="2:5" x14ac:dyDescent="0.25">
      <c r="B76" s="10"/>
      <c r="C76" s="10"/>
      <c r="D76" s="10"/>
      <c r="E76" s="10"/>
    </row>
    <row r="77" spans="2:5" x14ac:dyDescent="0.25">
      <c r="B77" s="10"/>
      <c r="C77" s="10"/>
      <c r="D77" s="10"/>
      <c r="E77" s="10"/>
    </row>
    <row r="78" spans="2:5" x14ac:dyDescent="0.25">
      <c r="B78" s="10"/>
      <c r="C78" s="10"/>
      <c r="D78" s="10"/>
      <c r="E78" s="10"/>
    </row>
    <row r="79" spans="2:5" x14ac:dyDescent="0.25">
      <c r="B79" s="10"/>
      <c r="C79" s="10"/>
      <c r="D79" s="10"/>
      <c r="E79" s="10"/>
    </row>
    <row r="80" spans="2:5" x14ac:dyDescent="0.25">
      <c r="B80" s="10"/>
      <c r="C80" s="10"/>
      <c r="D80" s="10"/>
      <c r="E80" s="10"/>
    </row>
    <row r="81" spans="2:5" x14ac:dyDescent="0.25">
      <c r="B81" s="10"/>
      <c r="C81" s="10"/>
      <c r="D81" s="10"/>
      <c r="E81" s="10"/>
    </row>
    <row r="82" spans="2:5" x14ac:dyDescent="0.25">
      <c r="B82" s="10"/>
      <c r="C82" s="10"/>
      <c r="D82" s="10"/>
      <c r="E82" s="10"/>
    </row>
    <row r="83" spans="2:5" x14ac:dyDescent="0.25">
      <c r="B83" s="10"/>
      <c r="C83" s="10"/>
      <c r="D83" s="10"/>
      <c r="E83" s="10"/>
    </row>
    <row r="84" spans="2:5" x14ac:dyDescent="0.25">
      <c r="B84" s="10"/>
      <c r="C84" s="10"/>
      <c r="D84" s="10"/>
      <c r="E84" s="10"/>
    </row>
    <row r="85" spans="2:5" x14ac:dyDescent="0.25">
      <c r="B85" s="10"/>
      <c r="C85" s="10"/>
      <c r="D85" s="10"/>
      <c r="E85" s="10"/>
    </row>
    <row r="86" spans="2:5" x14ac:dyDescent="0.25">
      <c r="B86" s="10"/>
      <c r="C86" s="10"/>
      <c r="D86" s="10"/>
      <c r="E86" s="10"/>
    </row>
    <row r="87" spans="2:5" x14ac:dyDescent="0.25">
      <c r="B87" s="10"/>
      <c r="C87" s="10"/>
      <c r="D87" s="10"/>
      <c r="E87" s="10"/>
    </row>
    <row r="88" spans="2:5" x14ac:dyDescent="0.25">
      <c r="B88" s="10"/>
      <c r="C88" s="10"/>
      <c r="D88" s="10"/>
      <c r="E88" s="10"/>
    </row>
    <row r="89" spans="2:5" x14ac:dyDescent="0.25">
      <c r="B89" s="10"/>
      <c r="C89" s="10"/>
      <c r="D89" s="10"/>
      <c r="E89" s="10"/>
    </row>
    <row r="90" spans="2:5" x14ac:dyDescent="0.25">
      <c r="B90" s="10"/>
      <c r="C90" s="10"/>
      <c r="D90" s="10"/>
      <c r="E90" s="10"/>
    </row>
    <row r="91" spans="2:5" x14ac:dyDescent="0.25">
      <c r="B91" s="10"/>
      <c r="C91" s="10"/>
      <c r="D91" s="10"/>
      <c r="E91" s="10"/>
    </row>
    <row r="92" spans="2:5" x14ac:dyDescent="0.25">
      <c r="B92" s="10"/>
      <c r="C92" s="10"/>
      <c r="D92" s="10"/>
      <c r="E92" s="10"/>
    </row>
    <row r="93" spans="2:5" x14ac:dyDescent="0.25">
      <c r="B93" s="10"/>
      <c r="C93" s="10"/>
      <c r="D93" s="10"/>
      <c r="E93" s="10"/>
    </row>
    <row r="94" spans="2:5" x14ac:dyDescent="0.25">
      <c r="B94" s="10"/>
      <c r="C94" s="10"/>
      <c r="D94" s="10"/>
      <c r="E94" s="10"/>
    </row>
    <row r="95" spans="2:5" x14ac:dyDescent="0.25">
      <c r="B95" s="10"/>
      <c r="C95" s="10"/>
      <c r="D95" s="10"/>
      <c r="E95" s="10"/>
    </row>
    <row r="96" spans="2:5" x14ac:dyDescent="0.25">
      <c r="B96" s="10"/>
      <c r="C96" s="10"/>
      <c r="D96" s="10"/>
      <c r="E96" s="10"/>
    </row>
    <row r="97" spans="2:5" x14ac:dyDescent="0.25">
      <c r="B97" s="10"/>
      <c r="C97" s="10"/>
      <c r="D97" s="10"/>
      <c r="E97" s="10"/>
    </row>
    <row r="98" spans="2:5" x14ac:dyDescent="0.25">
      <c r="B98" s="10"/>
      <c r="C98" s="10"/>
      <c r="D98" s="10"/>
      <c r="E98" s="10"/>
    </row>
    <row r="99" spans="2:5" x14ac:dyDescent="0.25">
      <c r="B99" s="10"/>
      <c r="C99" s="10"/>
      <c r="D99" s="10"/>
      <c r="E99" s="10"/>
    </row>
    <row r="100" spans="2:5" x14ac:dyDescent="0.25">
      <c r="B100" s="10"/>
      <c r="C100" s="10"/>
      <c r="D100" s="10"/>
      <c r="E100" s="10"/>
    </row>
    <row r="101" spans="2:5" x14ac:dyDescent="0.25">
      <c r="B101" s="10"/>
      <c r="C101" s="10"/>
      <c r="D101" s="10"/>
      <c r="E101" s="10"/>
    </row>
    <row r="102" spans="2:5" x14ac:dyDescent="0.25">
      <c r="B102" s="10"/>
      <c r="C102" s="10"/>
      <c r="D102" s="10"/>
      <c r="E102" s="10"/>
    </row>
    <row r="103" spans="2:5" x14ac:dyDescent="0.25">
      <c r="B103" s="10"/>
      <c r="C103" s="10"/>
      <c r="D103" s="10"/>
      <c r="E103" s="10"/>
    </row>
    <row r="104" spans="2:5" x14ac:dyDescent="0.25">
      <c r="B104" s="10"/>
      <c r="C104" s="10"/>
      <c r="D104" s="10"/>
      <c r="E104" s="10"/>
    </row>
    <row r="105" spans="2:5" x14ac:dyDescent="0.25">
      <c r="B105" s="10"/>
      <c r="C105" s="10"/>
      <c r="D105" s="10"/>
      <c r="E105" s="10"/>
    </row>
    <row r="106" spans="2:5" x14ac:dyDescent="0.25">
      <c r="B106" s="10"/>
      <c r="C106" s="10"/>
      <c r="D106" s="10"/>
      <c r="E106" s="10"/>
    </row>
    <row r="107" spans="2:5" x14ac:dyDescent="0.25">
      <c r="B107" s="10"/>
      <c r="C107" s="10"/>
      <c r="D107" s="10"/>
      <c r="E107" s="10"/>
    </row>
    <row r="108" spans="2:5" x14ac:dyDescent="0.25">
      <c r="B108" s="10"/>
      <c r="C108" s="10"/>
      <c r="D108" s="10"/>
      <c r="E108" s="10"/>
    </row>
    <row r="109" spans="2:5" x14ac:dyDescent="0.25">
      <c r="B109" s="10"/>
      <c r="C109" s="10"/>
      <c r="D109" s="10"/>
      <c r="E109" s="10"/>
    </row>
    <row r="110" spans="2:5" x14ac:dyDescent="0.25">
      <c r="B110" s="10"/>
      <c r="C110" s="10"/>
      <c r="D110" s="10"/>
      <c r="E110" s="10"/>
    </row>
    <row r="111" spans="2:5" x14ac:dyDescent="0.25">
      <c r="B111" s="10"/>
      <c r="C111" s="10"/>
      <c r="D111" s="10"/>
      <c r="E111" s="10"/>
    </row>
    <row r="112" spans="2:5" x14ac:dyDescent="0.25">
      <c r="B112" s="10"/>
      <c r="C112" s="10"/>
      <c r="D112" s="10"/>
      <c r="E112" s="10"/>
    </row>
    <row r="113" spans="2:5" x14ac:dyDescent="0.25">
      <c r="B113" s="10"/>
      <c r="C113" s="10"/>
      <c r="D113" s="10"/>
      <c r="E113" s="10"/>
    </row>
    <row r="114" spans="2:5" x14ac:dyDescent="0.25">
      <c r="B114" s="10"/>
      <c r="C114" s="10"/>
      <c r="D114" s="10"/>
      <c r="E114" s="10"/>
    </row>
    <row r="115" spans="2:5" x14ac:dyDescent="0.25">
      <c r="B115" s="10"/>
      <c r="C115" s="10"/>
      <c r="D115" s="10"/>
      <c r="E115" s="10"/>
    </row>
    <row r="116" spans="2:5" x14ac:dyDescent="0.25">
      <c r="B116" s="10"/>
      <c r="C116" s="10"/>
      <c r="D116" s="10"/>
      <c r="E116" s="10"/>
    </row>
    <row r="117" spans="2:5" x14ac:dyDescent="0.25">
      <c r="B117" s="10"/>
      <c r="C117" s="10"/>
      <c r="D117" s="10"/>
      <c r="E117" s="10"/>
    </row>
    <row r="118" spans="2:5" x14ac:dyDescent="0.25">
      <c r="B118" s="10"/>
      <c r="C118" s="10"/>
      <c r="D118" s="10"/>
      <c r="E118" s="10"/>
    </row>
    <row r="119" spans="2:5" x14ac:dyDescent="0.25">
      <c r="B119" s="10"/>
      <c r="C119" s="10"/>
      <c r="D119" s="10"/>
      <c r="E119" s="10"/>
    </row>
    <row r="120" spans="2:5" x14ac:dyDescent="0.25">
      <c r="B120" s="10"/>
      <c r="C120" s="10"/>
      <c r="D120" s="10"/>
      <c r="E120" s="10"/>
    </row>
    <row r="121" spans="2:5" x14ac:dyDescent="0.25">
      <c r="B121" s="10"/>
      <c r="C121" s="10"/>
      <c r="D121" s="10"/>
      <c r="E121" s="10"/>
    </row>
    <row r="122" spans="2:5" x14ac:dyDescent="0.25">
      <c r="B122" s="10"/>
      <c r="C122" s="10"/>
      <c r="D122" s="10"/>
      <c r="E122" s="10"/>
    </row>
    <row r="123" spans="2:5" x14ac:dyDescent="0.25">
      <c r="B123" s="10"/>
      <c r="C123" s="10"/>
      <c r="D123" s="10"/>
      <c r="E123" s="10"/>
    </row>
    <row r="124" spans="2:5" x14ac:dyDescent="0.25">
      <c r="B124" s="10"/>
      <c r="C124" s="10"/>
      <c r="D124" s="10"/>
      <c r="E124" s="10"/>
    </row>
    <row r="125" spans="2:5" x14ac:dyDescent="0.25">
      <c r="B125" s="10"/>
      <c r="C125" s="10"/>
      <c r="D125" s="10"/>
      <c r="E125" s="10"/>
    </row>
    <row r="126" spans="2:5" x14ac:dyDescent="0.25">
      <c r="B126" s="10"/>
      <c r="C126" s="10"/>
      <c r="D126" s="10"/>
      <c r="E126" s="10"/>
    </row>
    <row r="127" spans="2:5" x14ac:dyDescent="0.25">
      <c r="B127" s="10"/>
      <c r="C127" s="10"/>
      <c r="D127" s="10"/>
      <c r="E127" s="10"/>
    </row>
    <row r="128" spans="2:5" x14ac:dyDescent="0.25">
      <c r="B128" s="10"/>
      <c r="C128" s="10"/>
      <c r="D128" s="10"/>
      <c r="E128" s="10"/>
    </row>
    <row r="129" spans="2:5" x14ac:dyDescent="0.25">
      <c r="B129" s="10"/>
      <c r="C129" s="10"/>
      <c r="D129" s="10"/>
      <c r="E129" s="10"/>
    </row>
    <row r="130" spans="2:5" x14ac:dyDescent="0.25">
      <c r="B130" s="10"/>
      <c r="C130" s="10"/>
      <c r="D130" s="10"/>
      <c r="E130" s="10"/>
    </row>
    <row r="131" spans="2:5" x14ac:dyDescent="0.25">
      <c r="B131" s="10"/>
      <c r="C131" s="10"/>
      <c r="D131" s="10"/>
      <c r="E131" s="10"/>
    </row>
    <row r="132" spans="2:5" x14ac:dyDescent="0.25">
      <c r="B132" s="10"/>
      <c r="C132" s="10"/>
      <c r="D132" s="10"/>
      <c r="E132" s="10"/>
    </row>
    <row r="133" spans="2:5" x14ac:dyDescent="0.25">
      <c r="B133" s="10"/>
      <c r="C133" s="10"/>
      <c r="D133" s="10"/>
      <c r="E133" s="10"/>
    </row>
    <row r="134" spans="2:5" x14ac:dyDescent="0.25">
      <c r="B134" s="10"/>
      <c r="C134" s="10"/>
      <c r="D134" s="10"/>
      <c r="E134" s="10"/>
    </row>
    <row r="135" spans="2:5" x14ac:dyDescent="0.25">
      <c r="B135" s="10"/>
      <c r="C135" s="10"/>
      <c r="D135" s="10"/>
      <c r="E135" s="10"/>
    </row>
    <row r="136" spans="2:5" x14ac:dyDescent="0.25">
      <c r="B136" s="10"/>
      <c r="C136" s="10"/>
      <c r="D136" s="10"/>
      <c r="E136" s="10"/>
    </row>
    <row r="137" spans="2:5" x14ac:dyDescent="0.25">
      <c r="B137" s="10"/>
      <c r="C137" s="10"/>
      <c r="D137" s="10"/>
      <c r="E137" s="10"/>
    </row>
    <row r="138" spans="2:5" x14ac:dyDescent="0.25">
      <c r="B138" s="10"/>
      <c r="C138" s="10"/>
      <c r="D138" s="10"/>
      <c r="E138" s="10"/>
    </row>
    <row r="139" spans="2:5" x14ac:dyDescent="0.25">
      <c r="B139" s="10"/>
      <c r="C139" s="10"/>
      <c r="D139" s="10"/>
      <c r="E139" s="10"/>
    </row>
    <row r="140" spans="2:5" x14ac:dyDescent="0.25">
      <c r="B140" s="10"/>
      <c r="C140" s="10"/>
      <c r="D140" s="10"/>
      <c r="E140" s="10"/>
    </row>
    <row r="141" spans="2:5" x14ac:dyDescent="0.25">
      <c r="B141" s="10"/>
      <c r="C141" s="10"/>
      <c r="D141" s="10"/>
      <c r="E141" s="10"/>
    </row>
    <row r="142" spans="2:5" x14ac:dyDescent="0.25">
      <c r="B142" s="10"/>
      <c r="C142" s="10"/>
      <c r="D142" s="10"/>
      <c r="E142" s="10"/>
    </row>
    <row r="143" spans="2:5" x14ac:dyDescent="0.25">
      <c r="B143" s="10"/>
      <c r="C143" s="10"/>
      <c r="D143" s="10"/>
      <c r="E143" s="10"/>
    </row>
    <row r="144" spans="2:5" x14ac:dyDescent="0.25">
      <c r="B144" s="10"/>
      <c r="C144" s="10"/>
      <c r="D144" s="10"/>
      <c r="E144" s="10"/>
    </row>
    <row r="145" spans="2:5" x14ac:dyDescent="0.25">
      <c r="B145" s="10"/>
      <c r="C145" s="10"/>
      <c r="D145" s="10"/>
      <c r="E145" s="10"/>
    </row>
    <row r="146" spans="2:5" x14ac:dyDescent="0.25">
      <c r="B146" s="10"/>
      <c r="C146" s="10"/>
      <c r="D146" s="10"/>
      <c r="E146" s="10"/>
    </row>
    <row r="147" spans="2:5" x14ac:dyDescent="0.25">
      <c r="B147" s="10"/>
      <c r="C147" s="10"/>
      <c r="D147" s="10"/>
      <c r="E147" s="10"/>
    </row>
    <row r="148" spans="2:5" x14ac:dyDescent="0.25">
      <c r="B148" s="10"/>
      <c r="C148" s="10"/>
      <c r="D148" s="10"/>
      <c r="E148" s="10"/>
    </row>
    <row r="149" spans="2:5" x14ac:dyDescent="0.25">
      <c r="B149" s="10"/>
      <c r="C149" s="10"/>
      <c r="D149" s="10"/>
      <c r="E149" s="10"/>
    </row>
    <row r="150" spans="2:5" x14ac:dyDescent="0.25">
      <c r="B150" s="10"/>
      <c r="C150" s="10"/>
      <c r="D150" s="10"/>
      <c r="E150" s="10"/>
    </row>
    <row r="151" spans="2:5" x14ac:dyDescent="0.25">
      <c r="B151" s="10"/>
      <c r="C151" s="10"/>
      <c r="D151" s="10"/>
      <c r="E151" s="10"/>
    </row>
    <row r="152" spans="2:5" x14ac:dyDescent="0.25">
      <c r="B152" s="10"/>
      <c r="C152" s="10"/>
      <c r="D152" s="10"/>
      <c r="E152" s="10"/>
    </row>
    <row r="153" spans="2:5" x14ac:dyDescent="0.25">
      <c r="B153" s="10"/>
      <c r="C153" s="10"/>
      <c r="D153" s="10"/>
      <c r="E153" s="10"/>
    </row>
    <row r="154" spans="2:5" x14ac:dyDescent="0.25">
      <c r="B154" s="10"/>
      <c r="C154" s="10"/>
      <c r="D154" s="10"/>
      <c r="E154" s="10"/>
    </row>
    <row r="155" spans="2:5" x14ac:dyDescent="0.25">
      <c r="B155" s="10"/>
      <c r="C155" s="10"/>
      <c r="D155" s="10"/>
      <c r="E155" s="10"/>
    </row>
    <row r="156" spans="2:5" x14ac:dyDescent="0.25">
      <c r="B156" s="10"/>
      <c r="C156" s="10"/>
      <c r="D156" s="10"/>
      <c r="E156" s="10"/>
    </row>
    <row r="157" spans="2:5" x14ac:dyDescent="0.25">
      <c r="B157" s="10"/>
      <c r="C157" s="10"/>
      <c r="D157" s="10"/>
      <c r="E157" s="10"/>
    </row>
    <row r="158" spans="2:5" x14ac:dyDescent="0.25">
      <c r="B158" s="10"/>
      <c r="C158" s="10"/>
      <c r="D158" s="10"/>
      <c r="E158" s="10"/>
    </row>
    <row r="159" spans="2:5" x14ac:dyDescent="0.25">
      <c r="B159" s="10"/>
      <c r="C159" s="10"/>
      <c r="D159" s="10"/>
      <c r="E159" s="10"/>
    </row>
    <row r="160" spans="2:5" x14ac:dyDescent="0.25">
      <c r="B160" s="10"/>
      <c r="C160" s="10"/>
      <c r="D160" s="10"/>
      <c r="E160" s="10"/>
    </row>
    <row r="161" spans="2:5" x14ac:dyDescent="0.25">
      <c r="B161" s="10"/>
      <c r="C161" s="10"/>
      <c r="D161" s="10"/>
      <c r="E161" s="10"/>
    </row>
    <row r="162" spans="2:5" x14ac:dyDescent="0.25">
      <c r="B162" s="10"/>
      <c r="C162" s="10"/>
      <c r="D162" s="10"/>
      <c r="E162" s="10"/>
    </row>
    <row r="163" spans="2:5" x14ac:dyDescent="0.25">
      <c r="B163" s="10"/>
      <c r="C163" s="10"/>
      <c r="D163" s="10"/>
      <c r="E163" s="10"/>
    </row>
    <row r="164" spans="2:5" x14ac:dyDescent="0.25">
      <c r="B164" s="10"/>
      <c r="C164" s="10"/>
      <c r="D164" s="10"/>
      <c r="E164" s="10"/>
    </row>
    <row r="165" spans="2:5" x14ac:dyDescent="0.25">
      <c r="B165" s="10"/>
      <c r="C165" s="10"/>
      <c r="D165" s="10"/>
      <c r="E165" s="10"/>
    </row>
    <row r="166" spans="2:5" x14ac:dyDescent="0.25">
      <c r="B166" s="10"/>
      <c r="C166" s="10"/>
      <c r="D166" s="10"/>
      <c r="E166" s="10"/>
    </row>
    <row r="167" spans="2:5" x14ac:dyDescent="0.25">
      <c r="B167" s="10"/>
      <c r="C167" s="10"/>
      <c r="D167" s="10"/>
      <c r="E167" s="10"/>
    </row>
    <row r="168" spans="2:5" x14ac:dyDescent="0.25">
      <c r="B168" s="10"/>
      <c r="C168" s="10"/>
      <c r="D168" s="10"/>
      <c r="E168" s="10"/>
    </row>
    <row r="169" spans="2:5" x14ac:dyDescent="0.25">
      <c r="B169" s="10"/>
      <c r="C169" s="10"/>
      <c r="D169" s="10"/>
      <c r="E169" s="10"/>
    </row>
    <row r="170" spans="2:5" x14ac:dyDescent="0.25">
      <c r="B170" s="10"/>
      <c r="C170" s="10"/>
      <c r="D170" s="10"/>
      <c r="E170" s="10"/>
    </row>
    <row r="171" spans="2:5" x14ac:dyDescent="0.25">
      <c r="B171" s="10"/>
      <c r="C171" s="10"/>
      <c r="D171" s="10"/>
      <c r="E171" s="10"/>
    </row>
    <row r="172" spans="2:5" x14ac:dyDescent="0.25">
      <c r="B172" s="10"/>
      <c r="C172" s="10"/>
      <c r="D172" s="10"/>
      <c r="E172" s="10"/>
    </row>
    <row r="173" spans="2:5" x14ac:dyDescent="0.25">
      <c r="B173" s="10"/>
      <c r="C173" s="10"/>
      <c r="D173" s="10"/>
      <c r="E173" s="10"/>
    </row>
    <row r="174" spans="2:5" x14ac:dyDescent="0.25">
      <c r="B174" s="10"/>
      <c r="C174" s="10"/>
      <c r="D174" s="10"/>
      <c r="E174" s="10"/>
    </row>
    <row r="175" spans="2:5" x14ac:dyDescent="0.25">
      <c r="B175" s="10"/>
      <c r="C175" s="10"/>
      <c r="D175" s="10"/>
      <c r="E175" s="10"/>
    </row>
    <row r="176" spans="2:5" x14ac:dyDescent="0.25">
      <c r="B176" s="10"/>
      <c r="C176" s="10"/>
      <c r="D176" s="10"/>
      <c r="E176" s="10"/>
    </row>
    <row r="177" spans="2:5" x14ac:dyDescent="0.25">
      <c r="B177" s="10"/>
      <c r="C177" s="10"/>
      <c r="D177" s="10"/>
      <c r="E177" s="10"/>
    </row>
    <row r="178" spans="2:5" x14ac:dyDescent="0.25">
      <c r="B178" s="10"/>
      <c r="C178" s="10"/>
      <c r="D178" s="10"/>
      <c r="E178" s="10"/>
    </row>
    <row r="179" spans="2:5" x14ac:dyDescent="0.25">
      <c r="B179" s="10"/>
      <c r="C179" s="10"/>
      <c r="D179" s="10"/>
      <c r="E179" s="10"/>
    </row>
    <row r="180" spans="2:5" x14ac:dyDescent="0.25">
      <c r="B180" s="10"/>
      <c r="C180" s="10"/>
      <c r="D180" s="10"/>
      <c r="E180" s="10"/>
    </row>
    <row r="181" spans="2:5" x14ac:dyDescent="0.25">
      <c r="B181" s="10"/>
      <c r="C181" s="10"/>
      <c r="D181" s="10"/>
      <c r="E181" s="10"/>
    </row>
    <row r="182" spans="2:5" x14ac:dyDescent="0.25">
      <c r="B182" s="10"/>
      <c r="C182" s="10"/>
      <c r="D182" s="10"/>
      <c r="E182" s="10"/>
    </row>
    <row r="183" spans="2:5" x14ac:dyDescent="0.25">
      <c r="B183" s="10"/>
      <c r="C183" s="10"/>
      <c r="D183" s="10"/>
      <c r="E183" s="10"/>
    </row>
    <row r="184" spans="2:5" x14ac:dyDescent="0.25">
      <c r="B184" s="10"/>
      <c r="C184" s="10"/>
      <c r="D184" s="10"/>
      <c r="E184" s="10"/>
    </row>
    <row r="185" spans="2:5" x14ac:dyDescent="0.25">
      <c r="B185" s="10"/>
      <c r="C185" s="10"/>
      <c r="D185" s="10"/>
      <c r="E185" s="10"/>
    </row>
    <row r="186" spans="2:5" x14ac:dyDescent="0.25">
      <c r="B186" s="10"/>
      <c r="C186" s="10"/>
      <c r="D186" s="10"/>
      <c r="E186" s="10"/>
    </row>
    <row r="187" spans="2:5" x14ac:dyDescent="0.25">
      <c r="B187" s="10"/>
      <c r="C187" s="10"/>
      <c r="D187" s="10"/>
      <c r="E187" s="10"/>
    </row>
    <row r="188" spans="2:5" x14ac:dyDescent="0.25">
      <c r="B188" s="10"/>
      <c r="C188" s="10"/>
      <c r="D188" s="10"/>
      <c r="E188" s="10"/>
    </row>
    <row r="189" spans="2:5" x14ac:dyDescent="0.25">
      <c r="B189" s="10"/>
      <c r="C189" s="10"/>
      <c r="D189" s="10"/>
      <c r="E189" s="10"/>
    </row>
    <row r="190" spans="2:5" x14ac:dyDescent="0.25">
      <c r="B190" s="10"/>
      <c r="C190" s="10"/>
      <c r="D190" s="10"/>
      <c r="E190" s="10"/>
    </row>
    <row r="191" spans="2:5" x14ac:dyDescent="0.25">
      <c r="B191" s="10"/>
      <c r="C191" s="10"/>
      <c r="D191" s="10"/>
      <c r="E191" s="10"/>
    </row>
    <row r="192" spans="2:5" x14ac:dyDescent="0.25">
      <c r="B192" s="10"/>
      <c r="C192" s="10"/>
      <c r="D192" s="10"/>
      <c r="E192" s="10"/>
    </row>
    <row r="193" spans="2:5" x14ac:dyDescent="0.25">
      <c r="B193" s="10"/>
      <c r="C193" s="10"/>
      <c r="D193" s="10"/>
      <c r="E193" s="10"/>
    </row>
    <row r="194" spans="2:5" x14ac:dyDescent="0.25">
      <c r="B194" s="10"/>
      <c r="C194" s="10"/>
      <c r="D194" s="10"/>
      <c r="E194" s="10"/>
    </row>
    <row r="195" spans="2:5" x14ac:dyDescent="0.25">
      <c r="B195" s="10"/>
      <c r="C195" s="10"/>
      <c r="D195" s="10"/>
      <c r="E195" s="10"/>
    </row>
    <row r="196" spans="2:5" x14ac:dyDescent="0.25">
      <c r="B196" s="10"/>
      <c r="C196" s="10"/>
      <c r="D196" s="10"/>
      <c r="E196" s="10"/>
    </row>
    <row r="197" spans="2:5" x14ac:dyDescent="0.25">
      <c r="B197" s="10"/>
      <c r="C197" s="10"/>
      <c r="D197" s="10"/>
      <c r="E197" s="10"/>
    </row>
    <row r="198" spans="2:5" x14ac:dyDescent="0.25">
      <c r="B198" s="10"/>
      <c r="C198" s="10"/>
      <c r="D198" s="10"/>
      <c r="E198" s="10"/>
    </row>
    <row r="199" spans="2:5" x14ac:dyDescent="0.25">
      <c r="B199" s="10"/>
      <c r="C199" s="10"/>
      <c r="D199" s="10"/>
      <c r="E199" s="10"/>
    </row>
    <row r="200" spans="2:5" x14ac:dyDescent="0.25">
      <c r="B200" s="10"/>
      <c r="C200" s="10"/>
      <c r="D200" s="10"/>
      <c r="E200" s="10"/>
    </row>
    <row r="201" spans="2:5" x14ac:dyDescent="0.25">
      <c r="B201" s="10"/>
      <c r="C201" s="10"/>
      <c r="D201" s="10"/>
      <c r="E201" s="10"/>
    </row>
    <row r="202" spans="2:5" x14ac:dyDescent="0.25">
      <c r="B202" s="10"/>
      <c r="C202" s="10"/>
      <c r="D202" s="10"/>
      <c r="E202" s="10"/>
    </row>
    <row r="203" spans="2:5" x14ac:dyDescent="0.25">
      <c r="B203" s="10"/>
      <c r="C203" s="10"/>
      <c r="D203" s="10"/>
      <c r="E203" s="10"/>
    </row>
    <row r="204" spans="2:5" x14ac:dyDescent="0.25">
      <c r="B204" s="10"/>
      <c r="C204" s="10"/>
      <c r="D204" s="10"/>
      <c r="E204" s="10"/>
    </row>
    <row r="205" spans="2:5" x14ac:dyDescent="0.25">
      <c r="B205" s="10"/>
      <c r="C205" s="10"/>
      <c r="D205" s="10"/>
      <c r="E205" s="10"/>
    </row>
    <row r="206" spans="2:5" x14ac:dyDescent="0.25">
      <c r="B206" s="10"/>
      <c r="C206" s="10"/>
      <c r="D206" s="10"/>
      <c r="E206" s="10"/>
    </row>
    <row r="207" spans="2:5" x14ac:dyDescent="0.25">
      <c r="B207" s="10"/>
      <c r="C207" s="10"/>
      <c r="D207" s="10"/>
      <c r="E207" s="10"/>
    </row>
    <row r="208" spans="2:5" x14ac:dyDescent="0.25">
      <c r="B208" s="10"/>
      <c r="C208" s="10"/>
      <c r="D208" s="10"/>
      <c r="E208" s="10"/>
    </row>
    <row r="209" spans="2:5" x14ac:dyDescent="0.25">
      <c r="B209" s="10"/>
      <c r="C209" s="10"/>
      <c r="D209" s="10"/>
      <c r="E209" s="10"/>
    </row>
    <row r="210" spans="2:5" x14ac:dyDescent="0.25">
      <c r="B210" s="10"/>
      <c r="C210" s="10"/>
      <c r="D210" s="10"/>
      <c r="E210" s="10"/>
    </row>
    <row r="211" spans="2:5" x14ac:dyDescent="0.25">
      <c r="B211" s="10"/>
      <c r="C211" s="10"/>
      <c r="D211" s="10"/>
      <c r="E211" s="10"/>
    </row>
    <row r="212" spans="2:5" x14ac:dyDescent="0.25">
      <c r="B212" s="10"/>
      <c r="C212" s="10"/>
      <c r="D212" s="10"/>
      <c r="E212" s="10"/>
    </row>
    <row r="213" spans="2:5" x14ac:dyDescent="0.25">
      <c r="B213" s="10"/>
      <c r="C213" s="10"/>
      <c r="D213" s="10"/>
      <c r="E213" s="10"/>
    </row>
    <row r="214" spans="2:5" x14ac:dyDescent="0.25">
      <c r="B214" s="10"/>
      <c r="C214" s="10"/>
      <c r="D214" s="10"/>
      <c r="E214" s="10"/>
    </row>
    <row r="215" spans="2:5" x14ac:dyDescent="0.25">
      <c r="B215" s="10"/>
      <c r="C215" s="10"/>
      <c r="D215" s="10"/>
      <c r="E215" s="10"/>
    </row>
    <row r="216" spans="2:5" x14ac:dyDescent="0.25">
      <c r="B216" s="10"/>
      <c r="C216" s="10"/>
      <c r="D216" s="10"/>
      <c r="E216" s="10"/>
    </row>
    <row r="217" spans="2:5" x14ac:dyDescent="0.25">
      <c r="B217" s="10"/>
      <c r="C217" s="10"/>
      <c r="D217" s="10"/>
      <c r="E217" s="10"/>
    </row>
    <row r="218" spans="2:5" x14ac:dyDescent="0.25">
      <c r="B218" s="10"/>
      <c r="C218" s="10"/>
      <c r="D218" s="10"/>
      <c r="E218" s="10"/>
    </row>
    <row r="219" spans="2:5" x14ac:dyDescent="0.25">
      <c r="B219" s="10"/>
      <c r="C219" s="10"/>
      <c r="D219" s="10"/>
      <c r="E219" s="10"/>
    </row>
    <row r="220" spans="2:5" x14ac:dyDescent="0.25">
      <c r="B220" s="10"/>
      <c r="C220" s="10"/>
      <c r="D220" s="10"/>
      <c r="E220" s="10"/>
    </row>
    <row r="221" spans="2:5" x14ac:dyDescent="0.25">
      <c r="B221" s="10"/>
      <c r="C221" s="10"/>
      <c r="D221" s="10"/>
      <c r="E221" s="10"/>
    </row>
    <row r="222" spans="2:5" x14ac:dyDescent="0.25">
      <c r="B222" s="10"/>
      <c r="C222" s="10"/>
      <c r="D222" s="10"/>
      <c r="E222" s="10"/>
    </row>
    <row r="223" spans="2:5" x14ac:dyDescent="0.25">
      <c r="B223" s="10"/>
      <c r="C223" s="10"/>
      <c r="D223" s="10"/>
      <c r="E223" s="10"/>
    </row>
    <row r="224" spans="2:5" x14ac:dyDescent="0.25">
      <c r="B224" s="10"/>
      <c r="C224" s="10"/>
      <c r="D224" s="10"/>
      <c r="E224" s="10"/>
    </row>
    <row r="225" spans="2:5" x14ac:dyDescent="0.25">
      <c r="B225" s="10"/>
      <c r="C225" s="10"/>
      <c r="D225" s="10"/>
      <c r="E225" s="10"/>
    </row>
    <row r="226" spans="2:5" x14ac:dyDescent="0.25">
      <c r="B226" s="10"/>
      <c r="C226" s="10"/>
      <c r="D226" s="10"/>
      <c r="E226" s="10"/>
    </row>
    <row r="227" spans="2:5" x14ac:dyDescent="0.25">
      <c r="B227" s="10"/>
      <c r="C227" s="10"/>
      <c r="D227" s="10"/>
      <c r="E227" s="10"/>
    </row>
    <row r="228" spans="2:5" x14ac:dyDescent="0.25">
      <c r="B228" s="10"/>
      <c r="C228" s="10"/>
      <c r="D228" s="10"/>
      <c r="E228" s="10"/>
    </row>
    <row r="229" spans="2:5" x14ac:dyDescent="0.25">
      <c r="B229" s="10"/>
      <c r="C229" s="10"/>
      <c r="D229" s="10"/>
      <c r="E229" s="10"/>
    </row>
    <row r="230" spans="2:5" x14ac:dyDescent="0.25">
      <c r="B230" s="10"/>
      <c r="C230" s="10"/>
      <c r="D230" s="10"/>
      <c r="E230" s="10"/>
    </row>
    <row r="231" spans="2:5" x14ac:dyDescent="0.25">
      <c r="B231" s="10"/>
      <c r="C231" s="10"/>
      <c r="D231" s="10"/>
      <c r="E231" s="10"/>
    </row>
    <row r="232" spans="2:5" x14ac:dyDescent="0.25">
      <c r="B232" s="10"/>
      <c r="C232" s="10"/>
      <c r="D232" s="10"/>
      <c r="E232" s="10"/>
    </row>
    <row r="233" spans="2:5" x14ac:dyDescent="0.25">
      <c r="B233" s="10"/>
      <c r="C233" s="10"/>
      <c r="D233" s="10"/>
      <c r="E233" s="10"/>
    </row>
    <row r="234" spans="2:5" x14ac:dyDescent="0.25">
      <c r="B234" s="10"/>
      <c r="C234" s="10"/>
      <c r="D234" s="10"/>
      <c r="E234" s="10"/>
    </row>
    <row r="235" spans="2:5" x14ac:dyDescent="0.25">
      <c r="B235" s="10"/>
      <c r="C235" s="10"/>
      <c r="D235" s="10"/>
      <c r="E235" s="10"/>
    </row>
    <row r="236" spans="2:5" x14ac:dyDescent="0.25">
      <c r="B236" s="10"/>
      <c r="C236" s="10"/>
      <c r="D236" s="10"/>
      <c r="E236" s="10"/>
    </row>
    <row r="237" spans="2:5" x14ac:dyDescent="0.25">
      <c r="B237" s="10"/>
      <c r="C237" s="10"/>
      <c r="D237" s="10"/>
      <c r="E237" s="10"/>
    </row>
    <row r="238" spans="2:5" x14ac:dyDescent="0.25">
      <c r="B238" s="10"/>
      <c r="C238" s="10"/>
      <c r="D238" s="10"/>
      <c r="E238" s="10"/>
    </row>
    <row r="239" spans="2:5" x14ac:dyDescent="0.25">
      <c r="B239" s="10"/>
      <c r="C239" s="10"/>
      <c r="D239" s="10"/>
      <c r="E239" s="10"/>
    </row>
    <row r="240" spans="2:5" x14ac:dyDescent="0.25">
      <c r="B240" s="10"/>
      <c r="C240" s="10"/>
      <c r="D240" s="10"/>
      <c r="E240" s="10"/>
    </row>
    <row r="241" spans="2:5" x14ac:dyDescent="0.25">
      <c r="B241" s="10"/>
      <c r="C241" s="10"/>
      <c r="D241" s="10"/>
      <c r="E241" s="10"/>
    </row>
    <row r="242" spans="2:5" x14ac:dyDescent="0.25">
      <c r="B242" s="10"/>
      <c r="C242" s="10"/>
      <c r="D242" s="10"/>
      <c r="E242" s="10"/>
    </row>
    <row r="243" spans="2:5" x14ac:dyDescent="0.25">
      <c r="B243" s="10"/>
      <c r="C243" s="10"/>
      <c r="D243" s="10"/>
      <c r="E243" s="10"/>
    </row>
    <row r="244" spans="2:5" x14ac:dyDescent="0.25">
      <c r="B244" s="10"/>
      <c r="C244" s="10"/>
      <c r="D244" s="10"/>
      <c r="E244" s="10"/>
    </row>
    <row r="245" spans="2:5" x14ac:dyDescent="0.25">
      <c r="B245" s="10"/>
      <c r="C245" s="10"/>
      <c r="D245" s="10"/>
      <c r="E245" s="10"/>
    </row>
    <row r="246" spans="2:5" x14ac:dyDescent="0.25">
      <c r="B246" s="10"/>
      <c r="C246" s="10"/>
      <c r="D246" s="10"/>
      <c r="E246" s="10"/>
    </row>
    <row r="247" spans="2:5" x14ac:dyDescent="0.25">
      <c r="B247" s="10"/>
      <c r="C247" s="10"/>
      <c r="D247" s="10"/>
      <c r="E247" s="10"/>
    </row>
    <row r="248" spans="2:5" x14ac:dyDescent="0.25">
      <c r="B248" s="10"/>
      <c r="C248" s="10"/>
      <c r="D248" s="10"/>
      <c r="E248" s="10"/>
    </row>
    <row r="249" spans="2:5" x14ac:dyDescent="0.25">
      <c r="B249" s="10"/>
      <c r="C249" s="10"/>
      <c r="D249" s="10"/>
      <c r="E249" s="10"/>
    </row>
    <row r="250" spans="2:5" x14ac:dyDescent="0.25">
      <c r="B250" s="10"/>
      <c r="C250" s="10"/>
      <c r="D250" s="10"/>
      <c r="E250" s="10"/>
    </row>
    <row r="251" spans="2:5" x14ac:dyDescent="0.25">
      <c r="B251" s="10"/>
      <c r="C251" s="10"/>
      <c r="D251" s="10"/>
      <c r="E251" s="10"/>
    </row>
    <row r="252" spans="2:5" x14ac:dyDescent="0.25">
      <c r="B252" s="10"/>
      <c r="C252" s="10"/>
      <c r="D252" s="10"/>
      <c r="E252" s="10"/>
    </row>
    <row r="253" spans="2:5" x14ac:dyDescent="0.25">
      <c r="B253" s="10"/>
      <c r="C253" s="10"/>
      <c r="D253" s="10"/>
      <c r="E253" s="10"/>
    </row>
    <row r="254" spans="2:5" x14ac:dyDescent="0.25">
      <c r="B254" s="10"/>
      <c r="C254" s="10"/>
      <c r="D254" s="10"/>
      <c r="E254" s="10"/>
    </row>
    <row r="255" spans="2:5" x14ac:dyDescent="0.25">
      <c r="B255" s="10"/>
      <c r="C255" s="10"/>
      <c r="D255" s="10"/>
      <c r="E255" s="10"/>
    </row>
    <row r="256" spans="2:5" x14ac:dyDescent="0.25">
      <c r="B256" s="10"/>
      <c r="C256" s="10"/>
      <c r="D256" s="10"/>
      <c r="E256" s="10"/>
    </row>
    <row r="257" spans="2:5" x14ac:dyDescent="0.25">
      <c r="B257" s="10"/>
      <c r="C257" s="10"/>
      <c r="D257" s="10"/>
      <c r="E257" s="10"/>
    </row>
    <row r="258" spans="2:5" x14ac:dyDescent="0.25">
      <c r="B258" s="10"/>
      <c r="C258" s="10"/>
      <c r="D258" s="10"/>
      <c r="E258" s="10"/>
    </row>
    <row r="259" spans="2:5" x14ac:dyDescent="0.25">
      <c r="B259" s="10"/>
      <c r="C259" s="10"/>
      <c r="D259" s="10"/>
      <c r="E259" s="10"/>
    </row>
    <row r="260" spans="2:5" x14ac:dyDescent="0.25">
      <c r="B260" s="10"/>
      <c r="C260" s="10"/>
      <c r="D260" s="10"/>
      <c r="E260" s="10"/>
    </row>
    <row r="261" spans="2:5" x14ac:dyDescent="0.25">
      <c r="B261" s="10"/>
      <c r="C261" s="10"/>
      <c r="D261" s="10"/>
      <c r="E261" s="10"/>
    </row>
    <row r="262" spans="2:5" x14ac:dyDescent="0.25">
      <c r="B262" s="10"/>
      <c r="C262" s="10"/>
      <c r="D262" s="10"/>
      <c r="E262" s="10"/>
    </row>
    <row r="263" spans="2:5" x14ac:dyDescent="0.25">
      <c r="B263" s="10"/>
      <c r="C263" s="10"/>
      <c r="D263" s="10"/>
      <c r="E263" s="10"/>
    </row>
    <row r="264" spans="2:5" x14ac:dyDescent="0.25">
      <c r="B264" s="10"/>
      <c r="C264" s="10"/>
      <c r="D264" s="10"/>
      <c r="E264" s="10"/>
    </row>
    <row r="265" spans="2:5" x14ac:dyDescent="0.25">
      <c r="B265" s="10"/>
      <c r="C265" s="10"/>
      <c r="D265" s="10"/>
      <c r="E265" s="10"/>
    </row>
    <row r="266" spans="2:5" x14ac:dyDescent="0.25">
      <c r="B266" s="10"/>
      <c r="C266" s="10"/>
      <c r="D266" s="10"/>
      <c r="E266" s="10"/>
    </row>
    <row r="267" spans="2:5" x14ac:dyDescent="0.25">
      <c r="B267" s="10"/>
      <c r="C267" s="10"/>
      <c r="D267" s="10"/>
      <c r="E267" s="10"/>
    </row>
    <row r="268" spans="2:5" x14ac:dyDescent="0.25">
      <c r="B268" s="10"/>
      <c r="C268" s="10"/>
      <c r="D268" s="10"/>
      <c r="E268" s="10"/>
    </row>
    <row r="269" spans="2:5" x14ac:dyDescent="0.25">
      <c r="B269" s="10"/>
      <c r="C269" s="10"/>
      <c r="D269" s="10"/>
      <c r="E269" s="10"/>
    </row>
    <row r="270" spans="2:5" x14ac:dyDescent="0.25">
      <c r="B270" s="10"/>
      <c r="C270" s="10"/>
      <c r="D270" s="10"/>
      <c r="E270" s="10"/>
    </row>
    <row r="271" spans="2:5" x14ac:dyDescent="0.25">
      <c r="B271" s="10"/>
      <c r="C271" s="10"/>
      <c r="D271" s="10"/>
      <c r="E271" s="10"/>
    </row>
    <row r="272" spans="2:5" x14ac:dyDescent="0.25">
      <c r="B272" s="10"/>
      <c r="C272" s="10"/>
      <c r="D272" s="10"/>
      <c r="E272" s="10"/>
    </row>
    <row r="273" spans="2:5" x14ac:dyDescent="0.25">
      <c r="B273" s="10"/>
      <c r="C273" s="10"/>
      <c r="D273" s="10"/>
      <c r="E273" s="10"/>
    </row>
    <row r="274" spans="2:5" x14ac:dyDescent="0.25">
      <c r="B274" s="10"/>
      <c r="C274" s="10"/>
      <c r="D274" s="10"/>
      <c r="E274" s="10"/>
    </row>
    <row r="275" spans="2:5" x14ac:dyDescent="0.25">
      <c r="B275" s="10"/>
      <c r="C275" s="10"/>
      <c r="D275" s="10"/>
      <c r="E275" s="10"/>
    </row>
    <row r="276" spans="2:5" x14ac:dyDescent="0.25">
      <c r="B276" s="10"/>
      <c r="C276" s="10"/>
      <c r="D276" s="10"/>
      <c r="E276" s="10"/>
    </row>
    <row r="277" spans="2:5" x14ac:dyDescent="0.25">
      <c r="B277" s="10"/>
      <c r="C277" s="10"/>
      <c r="D277" s="10"/>
      <c r="E277" s="10"/>
    </row>
    <row r="278" spans="2:5" x14ac:dyDescent="0.25">
      <c r="B278" s="10"/>
      <c r="C278" s="10"/>
      <c r="D278" s="10"/>
      <c r="E278" s="10"/>
    </row>
    <row r="279" spans="2:5" x14ac:dyDescent="0.25">
      <c r="B279" s="10"/>
      <c r="C279" s="10"/>
      <c r="D279" s="10"/>
      <c r="E279" s="10"/>
    </row>
    <row r="280" spans="2:5" x14ac:dyDescent="0.25">
      <c r="B280" s="10"/>
      <c r="C280" s="10"/>
      <c r="D280" s="10"/>
      <c r="E280" s="10"/>
    </row>
    <row r="281" spans="2:5" x14ac:dyDescent="0.25">
      <c r="B281" s="10"/>
      <c r="C281" s="10"/>
      <c r="D281" s="10"/>
      <c r="E281" s="10"/>
    </row>
    <row r="282" spans="2:5" x14ac:dyDescent="0.25">
      <c r="B282" s="10"/>
      <c r="C282" s="10"/>
      <c r="D282" s="10"/>
      <c r="E282" s="10"/>
    </row>
    <row r="283" spans="2:5" x14ac:dyDescent="0.25">
      <c r="B283" s="10"/>
      <c r="C283" s="10"/>
      <c r="D283" s="10"/>
      <c r="E283" s="10"/>
    </row>
    <row r="284" spans="2:5" x14ac:dyDescent="0.25">
      <c r="B284" s="10"/>
      <c r="C284" s="10"/>
      <c r="D284" s="10"/>
      <c r="E284" s="10"/>
    </row>
    <row r="285" spans="2:5" x14ac:dyDescent="0.25">
      <c r="B285" s="10"/>
      <c r="C285" s="10"/>
      <c r="D285" s="10"/>
      <c r="E285" s="10"/>
    </row>
    <row r="286" spans="2:5" x14ac:dyDescent="0.25">
      <c r="B286" s="10"/>
      <c r="C286" s="10"/>
      <c r="D286" s="10"/>
      <c r="E286" s="10"/>
    </row>
    <row r="287" spans="2:5" x14ac:dyDescent="0.25">
      <c r="B287" s="10"/>
      <c r="C287" s="10"/>
      <c r="D287" s="10"/>
      <c r="E287" s="10"/>
    </row>
    <row r="288" spans="2:5" x14ac:dyDescent="0.25">
      <c r="B288" s="10"/>
      <c r="C288" s="10"/>
      <c r="D288" s="10"/>
      <c r="E288" s="10"/>
    </row>
    <row r="289" spans="2:5" x14ac:dyDescent="0.25">
      <c r="B289" s="10"/>
      <c r="C289" s="10"/>
      <c r="D289" s="10"/>
      <c r="E289" s="10"/>
    </row>
    <row r="290" spans="2:5" x14ac:dyDescent="0.25">
      <c r="B290" s="10"/>
      <c r="C290" s="10"/>
      <c r="D290" s="10"/>
      <c r="E290" s="10"/>
    </row>
    <row r="291" spans="2:5" x14ac:dyDescent="0.25">
      <c r="B291" s="10"/>
      <c r="C291" s="10"/>
      <c r="D291" s="10"/>
      <c r="E291" s="10"/>
    </row>
    <row r="292" spans="2:5" x14ac:dyDescent="0.25">
      <c r="B292" s="10"/>
      <c r="C292" s="10"/>
      <c r="D292" s="10"/>
      <c r="E292" s="10"/>
    </row>
    <row r="293" spans="2:5" x14ac:dyDescent="0.25">
      <c r="B293" s="10"/>
      <c r="C293" s="10"/>
      <c r="D293" s="10"/>
      <c r="E293" s="10"/>
    </row>
    <row r="294" spans="2:5" x14ac:dyDescent="0.25">
      <c r="B294" s="10"/>
      <c r="C294" s="10"/>
      <c r="D294" s="10"/>
      <c r="E294" s="10"/>
    </row>
    <row r="295" spans="2:5" x14ac:dyDescent="0.25">
      <c r="B295" s="10"/>
      <c r="C295" s="10"/>
      <c r="D295" s="10"/>
      <c r="E295" s="10"/>
    </row>
    <row r="296" spans="2:5" x14ac:dyDescent="0.25">
      <c r="B296" s="10"/>
      <c r="C296" s="10"/>
      <c r="D296" s="10"/>
      <c r="E296" s="10"/>
    </row>
    <row r="297" spans="2:5" x14ac:dyDescent="0.25">
      <c r="B297" s="10"/>
      <c r="C297" s="10"/>
      <c r="D297" s="10"/>
      <c r="E297" s="10"/>
    </row>
    <row r="298" spans="2:5" x14ac:dyDescent="0.25">
      <c r="B298" s="10"/>
      <c r="C298" s="10"/>
      <c r="D298" s="10"/>
      <c r="E298" s="10"/>
    </row>
    <row r="299" spans="2:5" x14ac:dyDescent="0.25">
      <c r="B299" s="10"/>
      <c r="C299" s="10"/>
      <c r="D299" s="10"/>
      <c r="E299" s="10"/>
    </row>
    <row r="300" spans="2:5" x14ac:dyDescent="0.25">
      <c r="B300" s="10"/>
      <c r="C300" s="10"/>
      <c r="D300" s="10"/>
      <c r="E300" s="10"/>
    </row>
    <row r="301" spans="2:5" x14ac:dyDescent="0.25">
      <c r="B301" s="10"/>
      <c r="C301" s="10"/>
      <c r="D301" s="10"/>
      <c r="E301" s="10"/>
    </row>
    <row r="302" spans="2:5" x14ac:dyDescent="0.25">
      <c r="B302" s="10"/>
      <c r="C302" s="10"/>
      <c r="D302" s="10"/>
      <c r="E302" s="10"/>
    </row>
    <row r="303" spans="2:5" x14ac:dyDescent="0.25">
      <c r="B303" s="10"/>
      <c r="C303" s="10"/>
      <c r="D303" s="10"/>
      <c r="E303" s="10"/>
    </row>
    <row r="304" spans="2:5" x14ac:dyDescent="0.25">
      <c r="B304" s="10"/>
      <c r="C304" s="10"/>
      <c r="D304" s="10"/>
      <c r="E304" s="10"/>
    </row>
    <row r="305" spans="2:5" x14ac:dyDescent="0.25">
      <c r="B305" s="10"/>
      <c r="C305" s="10"/>
      <c r="D305" s="10"/>
      <c r="E305" s="10"/>
    </row>
    <row r="306" spans="2:5" x14ac:dyDescent="0.25">
      <c r="B306" s="10"/>
      <c r="C306" s="10"/>
      <c r="D306" s="10"/>
      <c r="E306" s="10"/>
    </row>
    <row r="307" spans="2:5" x14ac:dyDescent="0.25">
      <c r="B307" s="10"/>
      <c r="C307" s="10"/>
      <c r="D307" s="10"/>
      <c r="E307" s="10"/>
    </row>
    <row r="308" spans="2:5" x14ac:dyDescent="0.25">
      <c r="B308" s="10"/>
      <c r="C308" s="10"/>
      <c r="D308" s="10"/>
      <c r="E308" s="10"/>
    </row>
    <row r="309" spans="2:5" x14ac:dyDescent="0.25">
      <c r="B309" s="10"/>
      <c r="C309" s="10"/>
      <c r="D309" s="10"/>
      <c r="E309" s="10"/>
    </row>
    <row r="310" spans="2:5" x14ac:dyDescent="0.25">
      <c r="B310" s="10"/>
      <c r="C310" s="10"/>
      <c r="D310" s="10"/>
      <c r="E310" s="10"/>
    </row>
    <row r="311" spans="2:5" x14ac:dyDescent="0.25">
      <c r="B311" s="10"/>
      <c r="C311" s="10"/>
      <c r="D311" s="10"/>
      <c r="E311" s="10"/>
    </row>
    <row r="312" spans="2:5" x14ac:dyDescent="0.25">
      <c r="B312" s="10"/>
      <c r="C312" s="10"/>
      <c r="D312" s="10"/>
      <c r="E312" s="10"/>
    </row>
    <row r="313" spans="2:5" x14ac:dyDescent="0.25">
      <c r="B313" s="10"/>
      <c r="C313" s="10"/>
      <c r="D313" s="10"/>
      <c r="E313" s="10"/>
    </row>
    <row r="314" spans="2:5" x14ac:dyDescent="0.25">
      <c r="B314" s="10"/>
      <c r="C314" s="10"/>
      <c r="D314" s="10"/>
      <c r="E314" s="10"/>
    </row>
    <row r="315" spans="2:5" x14ac:dyDescent="0.25">
      <c r="B315" s="10"/>
      <c r="C315" s="10"/>
      <c r="D315" s="10"/>
      <c r="E315" s="10"/>
    </row>
    <row r="316" spans="2:5" x14ac:dyDescent="0.25">
      <c r="B316" s="10"/>
      <c r="C316" s="10"/>
      <c r="D316" s="10"/>
      <c r="E316" s="10"/>
    </row>
    <row r="317" spans="2:5" x14ac:dyDescent="0.25">
      <c r="B317" s="10"/>
      <c r="C317" s="10"/>
      <c r="D317" s="10"/>
      <c r="E317" s="10"/>
    </row>
    <row r="318" spans="2:5" x14ac:dyDescent="0.25">
      <c r="B318" s="10"/>
      <c r="C318" s="10"/>
      <c r="D318" s="10"/>
      <c r="E318" s="10"/>
    </row>
    <row r="319" spans="2:5" x14ac:dyDescent="0.25">
      <c r="B319" s="10"/>
      <c r="C319" s="10"/>
      <c r="D319" s="10"/>
      <c r="E319" s="10"/>
    </row>
    <row r="320" spans="2:5" x14ac:dyDescent="0.25">
      <c r="B320" s="10"/>
      <c r="C320" s="10"/>
      <c r="D320" s="10"/>
      <c r="E320" s="10"/>
    </row>
    <row r="321" spans="2:5" x14ac:dyDescent="0.25">
      <c r="B321" s="10"/>
      <c r="C321" s="10"/>
      <c r="D321" s="10"/>
      <c r="E321" s="10"/>
    </row>
    <row r="322" spans="2:5" x14ac:dyDescent="0.25">
      <c r="B322" s="10"/>
      <c r="C322" s="10"/>
      <c r="D322" s="10"/>
      <c r="E322" s="10"/>
    </row>
    <row r="323" spans="2:5" x14ac:dyDescent="0.25">
      <c r="B323" s="10"/>
      <c r="C323" s="10"/>
      <c r="D323" s="10"/>
      <c r="E323" s="10"/>
    </row>
    <row r="324" spans="2:5" x14ac:dyDescent="0.25">
      <c r="B324" s="10"/>
      <c r="C324" s="10"/>
      <c r="D324" s="10"/>
      <c r="E324" s="10"/>
    </row>
    <row r="325" spans="2:5" x14ac:dyDescent="0.25">
      <c r="B325" s="10"/>
      <c r="C325" s="10"/>
      <c r="D325" s="10"/>
      <c r="E325" s="10"/>
    </row>
    <row r="326" spans="2:5" x14ac:dyDescent="0.25">
      <c r="B326" s="10"/>
      <c r="C326" s="10"/>
      <c r="D326" s="10"/>
      <c r="E326" s="10"/>
    </row>
    <row r="327" spans="2:5" x14ac:dyDescent="0.25">
      <c r="B327" s="10"/>
      <c r="C327" s="10"/>
      <c r="D327" s="10"/>
      <c r="E327" s="10"/>
    </row>
    <row r="328" spans="2:5" x14ac:dyDescent="0.25">
      <c r="B328" s="10"/>
      <c r="C328" s="10"/>
      <c r="D328" s="10"/>
      <c r="E328" s="10"/>
    </row>
    <row r="329" spans="2:5" x14ac:dyDescent="0.25">
      <c r="B329" s="10"/>
      <c r="C329" s="10"/>
      <c r="D329" s="10"/>
      <c r="E329" s="10"/>
    </row>
    <row r="330" spans="2:5" x14ac:dyDescent="0.25">
      <c r="B330" s="10"/>
      <c r="C330" s="10"/>
      <c r="D330" s="10"/>
      <c r="E330" s="10"/>
    </row>
    <row r="331" spans="2:5" x14ac:dyDescent="0.25">
      <c r="B331" s="10"/>
      <c r="C331" s="10"/>
      <c r="D331" s="10"/>
      <c r="E331" s="10"/>
    </row>
    <row r="332" spans="2:5" x14ac:dyDescent="0.25">
      <c r="B332" s="10"/>
      <c r="C332" s="10"/>
      <c r="D332" s="10"/>
      <c r="E332" s="10"/>
    </row>
    <row r="333" spans="2:5" x14ac:dyDescent="0.25">
      <c r="B333" s="10"/>
      <c r="C333" s="10"/>
      <c r="D333" s="10"/>
      <c r="E333" s="10"/>
    </row>
    <row r="334" spans="2:5" x14ac:dyDescent="0.25">
      <c r="B334" s="10"/>
      <c r="C334" s="10"/>
      <c r="D334" s="10"/>
      <c r="E334" s="10"/>
    </row>
    <row r="335" spans="2:5" x14ac:dyDescent="0.25">
      <c r="B335" s="10"/>
      <c r="C335" s="10"/>
      <c r="D335" s="10"/>
      <c r="E335" s="10"/>
    </row>
    <row r="336" spans="2:5" x14ac:dyDescent="0.25">
      <c r="B336" s="10"/>
      <c r="C336" s="10"/>
      <c r="D336" s="10"/>
      <c r="E336" s="10"/>
    </row>
    <row r="337" spans="2:5" x14ac:dyDescent="0.25">
      <c r="B337" s="10"/>
      <c r="C337" s="10"/>
      <c r="D337" s="10"/>
      <c r="E337" s="10"/>
    </row>
    <row r="338" spans="2:5" x14ac:dyDescent="0.25">
      <c r="B338" s="10"/>
      <c r="C338" s="10"/>
      <c r="D338" s="10"/>
      <c r="E338" s="10"/>
    </row>
    <row r="339" spans="2:5" x14ac:dyDescent="0.25">
      <c r="B339" s="10"/>
      <c r="C339" s="10"/>
      <c r="D339" s="10"/>
      <c r="E339" s="10"/>
    </row>
    <row r="340" spans="2:5" x14ac:dyDescent="0.25">
      <c r="B340" s="10"/>
      <c r="C340" s="10"/>
      <c r="D340" s="10"/>
      <c r="E340" s="10"/>
    </row>
    <row r="341" spans="2:5" x14ac:dyDescent="0.25">
      <c r="B341" s="10"/>
      <c r="C341" s="10"/>
      <c r="D341" s="10"/>
      <c r="E341" s="10"/>
    </row>
    <row r="342" spans="2:5" x14ac:dyDescent="0.25">
      <c r="B342" s="10"/>
      <c r="C342" s="10"/>
      <c r="D342" s="10"/>
      <c r="E342" s="10"/>
    </row>
    <row r="343" spans="2:5" x14ac:dyDescent="0.25">
      <c r="B343" s="10"/>
      <c r="C343" s="10"/>
      <c r="D343" s="10"/>
      <c r="E343" s="10"/>
    </row>
    <row r="344" spans="2:5" x14ac:dyDescent="0.25">
      <c r="B344" s="10"/>
      <c r="C344" s="10"/>
      <c r="D344" s="10"/>
      <c r="E344" s="10"/>
    </row>
    <row r="345" spans="2:5" x14ac:dyDescent="0.25">
      <c r="B345" s="10"/>
      <c r="C345" s="10"/>
      <c r="D345" s="10"/>
      <c r="E345" s="10"/>
    </row>
    <row r="346" spans="2:5" x14ac:dyDescent="0.25">
      <c r="B346" s="10"/>
      <c r="C346" s="10"/>
      <c r="D346" s="10"/>
      <c r="E346" s="10"/>
    </row>
    <row r="347" spans="2:5" x14ac:dyDescent="0.25">
      <c r="B347" s="10"/>
      <c r="C347" s="10"/>
      <c r="D347" s="10"/>
      <c r="E347" s="10"/>
    </row>
    <row r="348" spans="2:5" x14ac:dyDescent="0.25">
      <c r="B348" s="10"/>
      <c r="C348" s="10"/>
      <c r="D348" s="10"/>
      <c r="E348" s="10"/>
    </row>
    <row r="349" spans="2:5" x14ac:dyDescent="0.25">
      <c r="B349" s="10"/>
      <c r="C349" s="10"/>
      <c r="D349" s="10"/>
      <c r="E349" s="10"/>
    </row>
    <row r="350" spans="2:5" x14ac:dyDescent="0.25">
      <c r="B350" s="10"/>
      <c r="C350" s="10"/>
      <c r="D350" s="10"/>
      <c r="E350" s="10"/>
    </row>
    <row r="351" spans="2:5" x14ac:dyDescent="0.25">
      <c r="B351" s="10"/>
      <c r="C351" s="10"/>
      <c r="D351" s="10"/>
      <c r="E351" s="10"/>
    </row>
    <row r="352" spans="2:5" x14ac:dyDescent="0.25">
      <c r="B352" s="10"/>
      <c r="C352" s="10"/>
      <c r="D352" s="10"/>
      <c r="E352" s="10"/>
    </row>
    <row r="353" spans="2:5" x14ac:dyDescent="0.25">
      <c r="B353" s="10"/>
      <c r="C353" s="10"/>
      <c r="D353" s="10"/>
      <c r="E353" s="10"/>
    </row>
    <row r="354" spans="2:5" x14ac:dyDescent="0.25">
      <c r="B354" s="10"/>
      <c r="C354" s="10"/>
      <c r="D354" s="10"/>
      <c r="E354" s="10"/>
    </row>
    <row r="355" spans="2:5" x14ac:dyDescent="0.25">
      <c r="B355" s="10"/>
      <c r="C355" s="10"/>
      <c r="D355" s="10"/>
      <c r="E355" s="10"/>
    </row>
    <row r="356" spans="2:5" x14ac:dyDescent="0.25">
      <c r="B356" s="10"/>
      <c r="C356" s="10"/>
      <c r="D356" s="10"/>
      <c r="E356" s="10"/>
    </row>
    <row r="357" spans="2:5" x14ac:dyDescent="0.25">
      <c r="B357" s="10"/>
      <c r="C357" s="10"/>
      <c r="D357" s="10"/>
      <c r="E357" s="10"/>
    </row>
    <row r="358" spans="2:5" x14ac:dyDescent="0.25">
      <c r="B358" s="10"/>
      <c r="C358" s="10"/>
      <c r="D358" s="10"/>
      <c r="E358" s="10"/>
    </row>
    <row r="359" spans="2:5" x14ac:dyDescent="0.25">
      <c r="B359" s="10"/>
      <c r="C359" s="10"/>
      <c r="D359" s="10"/>
      <c r="E359" s="10"/>
    </row>
    <row r="360" spans="2:5" x14ac:dyDescent="0.25">
      <c r="B360" s="10"/>
      <c r="C360" s="10"/>
      <c r="D360" s="10"/>
      <c r="E360" s="10"/>
    </row>
    <row r="361" spans="2:5" x14ac:dyDescent="0.25">
      <c r="B361" s="10"/>
      <c r="C361" s="10"/>
      <c r="D361" s="10"/>
      <c r="E361" s="10"/>
    </row>
    <row r="362" spans="2:5" x14ac:dyDescent="0.25">
      <c r="B362" s="10"/>
      <c r="C362" s="10"/>
      <c r="D362" s="10"/>
      <c r="E362" s="10"/>
    </row>
    <row r="363" spans="2:5" x14ac:dyDescent="0.25">
      <c r="B363" s="10"/>
      <c r="C363" s="10"/>
      <c r="D363" s="10"/>
      <c r="E363" s="10"/>
    </row>
    <row r="364" spans="2:5" x14ac:dyDescent="0.25">
      <c r="B364" s="10"/>
      <c r="C364" s="10"/>
      <c r="D364" s="10"/>
      <c r="E364" s="10"/>
    </row>
    <row r="365" spans="2:5" x14ac:dyDescent="0.25">
      <c r="B365" s="10"/>
      <c r="C365" s="10"/>
      <c r="D365" s="10"/>
      <c r="E365" s="10"/>
    </row>
    <row r="366" spans="2:5" x14ac:dyDescent="0.25">
      <c r="B366" s="10"/>
      <c r="C366" s="10"/>
      <c r="D366" s="10"/>
      <c r="E366" s="10"/>
    </row>
    <row r="367" spans="2:5" x14ac:dyDescent="0.25">
      <c r="B367" s="10"/>
      <c r="C367" s="10"/>
      <c r="D367" s="10"/>
      <c r="E367" s="10"/>
    </row>
    <row r="368" spans="2:5" x14ac:dyDescent="0.25">
      <c r="B368" s="10"/>
      <c r="C368" s="10"/>
      <c r="D368" s="10"/>
      <c r="E368" s="10"/>
    </row>
    <row r="369" spans="2:5" x14ac:dyDescent="0.25">
      <c r="B369" s="10"/>
      <c r="C369" s="10"/>
      <c r="D369" s="10"/>
      <c r="E369" s="10"/>
    </row>
    <row r="370" spans="2:5" x14ac:dyDescent="0.25">
      <c r="B370" s="10"/>
      <c r="C370" s="10"/>
      <c r="D370" s="10"/>
      <c r="E370" s="10"/>
    </row>
    <row r="371" spans="2:5" x14ac:dyDescent="0.25">
      <c r="B371" s="10"/>
      <c r="C371" s="10"/>
      <c r="D371" s="10"/>
      <c r="E371" s="10"/>
    </row>
    <row r="372" spans="2:5" x14ac:dyDescent="0.25">
      <c r="B372" s="10"/>
      <c r="C372" s="10"/>
      <c r="D372" s="10"/>
      <c r="E372" s="10"/>
    </row>
    <row r="373" spans="2:5" x14ac:dyDescent="0.25">
      <c r="B373" s="10"/>
      <c r="C373" s="10"/>
      <c r="D373" s="10"/>
      <c r="E373" s="10"/>
    </row>
    <row r="374" spans="2:5" x14ac:dyDescent="0.25">
      <c r="B374" s="10"/>
      <c r="C374" s="10"/>
      <c r="D374" s="10"/>
      <c r="E374" s="10"/>
    </row>
    <row r="375" spans="2:5" x14ac:dyDescent="0.25">
      <c r="B375" s="10"/>
      <c r="C375" s="10"/>
      <c r="D375" s="10"/>
      <c r="E375" s="10"/>
    </row>
    <row r="376" spans="2:5" x14ac:dyDescent="0.25">
      <c r="B376" s="10"/>
      <c r="C376" s="10"/>
      <c r="D376" s="10"/>
      <c r="E376" s="10"/>
    </row>
    <row r="377" spans="2:5" x14ac:dyDescent="0.25">
      <c r="B377" s="10"/>
      <c r="C377" s="10"/>
      <c r="D377" s="10"/>
      <c r="E377" s="10"/>
    </row>
    <row r="378" spans="2:5" x14ac:dyDescent="0.25">
      <c r="B378" s="10"/>
      <c r="C378" s="10"/>
      <c r="D378" s="10"/>
      <c r="E378" s="10"/>
    </row>
    <row r="379" spans="2:5" x14ac:dyDescent="0.25">
      <c r="B379" s="10"/>
      <c r="C379" s="10"/>
      <c r="D379" s="10"/>
      <c r="E379" s="10"/>
    </row>
    <row r="380" spans="2:5" x14ac:dyDescent="0.25">
      <c r="B380" s="10"/>
      <c r="C380" s="10"/>
      <c r="D380" s="10"/>
      <c r="E380" s="10"/>
    </row>
    <row r="381" spans="2:5" x14ac:dyDescent="0.25">
      <c r="B381" s="10"/>
      <c r="C381" s="10"/>
      <c r="D381" s="10"/>
      <c r="E381" s="10"/>
    </row>
    <row r="382" spans="2:5" x14ac:dyDescent="0.25">
      <c r="B382" s="10"/>
      <c r="C382" s="10"/>
      <c r="D382" s="10"/>
      <c r="E382" s="10"/>
    </row>
    <row r="383" spans="2:5" x14ac:dyDescent="0.25">
      <c r="B383" s="10"/>
      <c r="C383" s="10"/>
      <c r="D383" s="10"/>
      <c r="E383" s="10"/>
    </row>
    <row r="384" spans="2:5" x14ac:dyDescent="0.25">
      <c r="B384" s="10"/>
      <c r="C384" s="10"/>
      <c r="D384" s="10"/>
      <c r="E384" s="10"/>
    </row>
    <row r="385" spans="2:5" x14ac:dyDescent="0.25">
      <c r="B385" s="10"/>
      <c r="C385" s="10"/>
      <c r="D385" s="10"/>
      <c r="E385" s="10"/>
    </row>
    <row r="386" spans="2:5" x14ac:dyDescent="0.25">
      <c r="B386" s="10"/>
      <c r="C386" s="10"/>
      <c r="D386" s="10"/>
      <c r="E386" s="10"/>
    </row>
    <row r="387" spans="2:5" x14ac:dyDescent="0.25">
      <c r="B387" s="10"/>
      <c r="C387" s="10"/>
      <c r="D387" s="10"/>
      <c r="E387" s="10"/>
    </row>
    <row r="388" spans="2:5" x14ac:dyDescent="0.25">
      <c r="B388" s="10"/>
      <c r="C388" s="10"/>
      <c r="D388" s="10"/>
      <c r="E388" s="10"/>
    </row>
    <row r="389" spans="2:5" x14ac:dyDescent="0.25">
      <c r="B389" s="10"/>
      <c r="C389" s="10"/>
      <c r="D389" s="10"/>
      <c r="E389" s="10"/>
    </row>
    <row r="390" spans="2:5" x14ac:dyDescent="0.25">
      <c r="B390" s="10"/>
      <c r="C390" s="10"/>
      <c r="D390" s="10"/>
      <c r="E390" s="10"/>
    </row>
    <row r="391" spans="2:5" x14ac:dyDescent="0.25">
      <c r="B391" s="10"/>
      <c r="C391" s="10"/>
      <c r="D391" s="10"/>
      <c r="E391" s="10"/>
    </row>
    <row r="392" spans="2:5" x14ac:dyDescent="0.25">
      <c r="B392" s="10"/>
      <c r="C392" s="10"/>
      <c r="D392" s="10"/>
      <c r="E392" s="10"/>
    </row>
    <row r="393" spans="2:5" x14ac:dyDescent="0.25">
      <c r="B393" s="10"/>
      <c r="C393" s="10"/>
      <c r="D393" s="10"/>
      <c r="E393" s="10"/>
    </row>
    <row r="394" spans="2:5" x14ac:dyDescent="0.25">
      <c r="B394" s="10"/>
      <c r="C394" s="10"/>
      <c r="D394" s="10"/>
      <c r="E394" s="10"/>
    </row>
    <row r="395" spans="2:5" x14ac:dyDescent="0.25">
      <c r="B395" s="10"/>
      <c r="C395" s="10"/>
      <c r="D395" s="10"/>
      <c r="E395" s="10"/>
    </row>
    <row r="396" spans="2:5" x14ac:dyDescent="0.25">
      <c r="B396" s="10"/>
      <c r="C396" s="10"/>
      <c r="D396" s="10"/>
      <c r="E396" s="10"/>
    </row>
    <row r="397" spans="2:5" x14ac:dyDescent="0.25">
      <c r="B397" s="10"/>
      <c r="C397" s="10"/>
      <c r="D397" s="10"/>
      <c r="E397" s="10"/>
    </row>
    <row r="398" spans="2:5" x14ac:dyDescent="0.25">
      <c r="B398" s="10"/>
      <c r="C398" s="10"/>
      <c r="D398" s="10"/>
      <c r="E398" s="10"/>
    </row>
    <row r="399" spans="2:5" x14ac:dyDescent="0.25">
      <c r="B399" s="10"/>
      <c r="C399" s="10"/>
      <c r="D399" s="10"/>
      <c r="E399" s="10"/>
    </row>
    <row r="400" spans="2:5" x14ac:dyDescent="0.25">
      <c r="B400" s="10"/>
      <c r="C400" s="10"/>
      <c r="D400" s="10"/>
      <c r="E400" s="10"/>
    </row>
    <row r="401" spans="2:5" x14ac:dyDescent="0.25">
      <c r="B401" s="10"/>
      <c r="C401" s="10"/>
      <c r="D401" s="10"/>
      <c r="E401" s="10"/>
    </row>
    <row r="402" spans="2:5" x14ac:dyDescent="0.25">
      <c r="B402" s="10"/>
      <c r="C402" s="10"/>
      <c r="D402" s="10"/>
      <c r="E402" s="10"/>
    </row>
    <row r="403" spans="2:5" x14ac:dyDescent="0.25">
      <c r="B403" s="10"/>
      <c r="C403" s="10"/>
      <c r="D403" s="10"/>
      <c r="E403" s="10"/>
    </row>
    <row r="404" spans="2:5" x14ac:dyDescent="0.25">
      <c r="B404" s="10"/>
      <c r="C404" s="10"/>
      <c r="D404" s="10"/>
      <c r="E404" s="10"/>
    </row>
    <row r="405" spans="2:5" x14ac:dyDescent="0.25">
      <c r="B405" s="10"/>
      <c r="C405" s="10"/>
      <c r="D405" s="10"/>
      <c r="E405" s="10"/>
    </row>
    <row r="406" spans="2:5" x14ac:dyDescent="0.25">
      <c r="B406" s="10"/>
      <c r="C406" s="10"/>
      <c r="D406" s="10"/>
      <c r="E406" s="10"/>
    </row>
    <row r="407" spans="2:5" x14ac:dyDescent="0.25">
      <c r="B407" s="10"/>
      <c r="C407" s="10"/>
      <c r="D407" s="10"/>
      <c r="E407" s="10"/>
    </row>
    <row r="408" spans="2:5" x14ac:dyDescent="0.25">
      <c r="B408" s="10"/>
      <c r="C408" s="10"/>
      <c r="D408" s="10"/>
      <c r="E408" s="10"/>
    </row>
    <row r="409" spans="2:5" x14ac:dyDescent="0.25">
      <c r="B409" s="10"/>
      <c r="C409" s="10"/>
      <c r="D409" s="10"/>
      <c r="E409" s="10"/>
    </row>
    <row r="410" spans="2:5" x14ac:dyDescent="0.25">
      <c r="B410" s="10"/>
      <c r="C410" s="10"/>
      <c r="D410" s="10"/>
      <c r="E410" s="10"/>
    </row>
    <row r="411" spans="2:5" x14ac:dyDescent="0.25">
      <c r="B411" s="10"/>
      <c r="C411" s="10"/>
      <c r="D411" s="10"/>
      <c r="E411" s="10"/>
    </row>
    <row r="412" spans="2:5" x14ac:dyDescent="0.25">
      <c r="B412" s="10"/>
      <c r="C412" s="10"/>
      <c r="D412" s="10"/>
      <c r="E412" s="10"/>
    </row>
    <row r="413" spans="2:5" x14ac:dyDescent="0.25">
      <c r="B413" s="10"/>
      <c r="C413" s="10"/>
      <c r="D413" s="10"/>
      <c r="E413" s="10"/>
    </row>
    <row r="414" spans="2:5" x14ac:dyDescent="0.25">
      <c r="B414" s="10"/>
      <c r="C414" s="10"/>
      <c r="D414" s="10"/>
      <c r="E414" s="10"/>
    </row>
    <row r="415" spans="2:5" x14ac:dyDescent="0.25">
      <c r="B415" s="10"/>
      <c r="C415" s="10"/>
      <c r="D415" s="10"/>
      <c r="E415" s="10"/>
    </row>
    <row r="416" spans="2:5" x14ac:dyDescent="0.25">
      <c r="B416" s="10"/>
      <c r="C416" s="10"/>
      <c r="D416" s="10"/>
      <c r="E416" s="10"/>
    </row>
    <row r="417" spans="2:5" x14ac:dyDescent="0.25">
      <c r="B417" s="10"/>
      <c r="C417" s="10"/>
      <c r="D417" s="10"/>
      <c r="E417" s="10"/>
    </row>
    <row r="418" spans="2:5" x14ac:dyDescent="0.25">
      <c r="B418" s="10"/>
      <c r="C418" s="10"/>
      <c r="D418" s="10"/>
      <c r="E418" s="10"/>
    </row>
    <row r="419" spans="2:5" x14ac:dyDescent="0.25">
      <c r="B419" s="10"/>
      <c r="C419" s="10"/>
      <c r="D419" s="10"/>
      <c r="E419" s="10"/>
    </row>
    <row r="420" spans="2:5" x14ac:dyDescent="0.25">
      <c r="B420" s="10"/>
      <c r="C420" s="10"/>
      <c r="D420" s="10"/>
      <c r="E420" s="10"/>
    </row>
    <row r="421" spans="2:5" x14ac:dyDescent="0.25">
      <c r="B421" s="10"/>
      <c r="C421" s="10"/>
      <c r="D421" s="10"/>
      <c r="E421" s="10"/>
    </row>
    <row r="422" spans="2:5" x14ac:dyDescent="0.25">
      <c r="B422" s="10"/>
      <c r="C422" s="10"/>
      <c r="D422" s="10"/>
      <c r="E422" s="10"/>
    </row>
    <row r="423" spans="2:5" x14ac:dyDescent="0.25">
      <c r="B423" s="10"/>
      <c r="C423" s="10"/>
      <c r="D423" s="10"/>
      <c r="E423" s="10"/>
    </row>
    <row r="424" spans="2:5" x14ac:dyDescent="0.25">
      <c r="B424" s="10"/>
      <c r="C424" s="10"/>
      <c r="D424" s="10"/>
      <c r="E424" s="10"/>
    </row>
    <row r="425" spans="2:5" x14ac:dyDescent="0.25">
      <c r="B425" s="10"/>
      <c r="C425" s="10"/>
      <c r="D425" s="10"/>
      <c r="E425" s="10"/>
    </row>
    <row r="426" spans="2:5" x14ac:dyDescent="0.25">
      <c r="B426" s="10"/>
      <c r="C426" s="10"/>
      <c r="D426" s="10"/>
      <c r="E426" s="10"/>
    </row>
    <row r="427" spans="2:5" x14ac:dyDescent="0.25">
      <c r="B427" s="10"/>
      <c r="C427" s="10"/>
      <c r="D427" s="10"/>
      <c r="E427" s="10"/>
    </row>
    <row r="428" spans="2:5" x14ac:dyDescent="0.25">
      <c r="B428" s="10"/>
      <c r="C428" s="10"/>
      <c r="D428" s="10"/>
      <c r="E428" s="10"/>
    </row>
    <row r="429" spans="2:5" x14ac:dyDescent="0.25">
      <c r="B429" s="10"/>
      <c r="C429" s="10"/>
      <c r="D429" s="10"/>
      <c r="E429" s="10"/>
    </row>
    <row r="430" spans="2:5" x14ac:dyDescent="0.25">
      <c r="B430" s="10"/>
      <c r="C430" s="10"/>
      <c r="D430" s="10"/>
      <c r="E430" s="10"/>
    </row>
    <row r="431" spans="2:5" x14ac:dyDescent="0.25">
      <c r="B431" s="10"/>
      <c r="C431" s="10"/>
      <c r="D431" s="10"/>
      <c r="E431" s="10"/>
    </row>
    <row r="432" spans="2:5" x14ac:dyDescent="0.25">
      <c r="B432" s="10"/>
      <c r="C432" s="10"/>
      <c r="D432" s="10"/>
      <c r="E432" s="10"/>
    </row>
    <row r="433" spans="2:5" x14ac:dyDescent="0.25">
      <c r="B433" s="10"/>
      <c r="C433" s="10"/>
      <c r="D433" s="10"/>
      <c r="E433" s="10"/>
    </row>
    <row r="434" spans="2:5" x14ac:dyDescent="0.25">
      <c r="B434" s="10"/>
      <c r="C434" s="10"/>
      <c r="D434" s="10"/>
      <c r="E434" s="10"/>
    </row>
    <row r="435" spans="2:5" x14ac:dyDescent="0.25">
      <c r="B435" s="10"/>
      <c r="C435" s="10"/>
      <c r="D435" s="10"/>
      <c r="E435" s="10"/>
    </row>
    <row r="436" spans="2:5" x14ac:dyDescent="0.25">
      <c r="B436" s="10"/>
      <c r="C436" s="10"/>
      <c r="D436" s="10"/>
      <c r="E436" s="10"/>
    </row>
    <row r="437" spans="2:5" x14ac:dyDescent="0.25">
      <c r="B437" s="10"/>
      <c r="C437" s="10"/>
      <c r="D437" s="10"/>
      <c r="E437" s="10"/>
    </row>
    <row r="438" spans="2:5" x14ac:dyDescent="0.25">
      <c r="B438" s="10"/>
      <c r="C438" s="10"/>
      <c r="D438" s="10"/>
      <c r="E438" s="10"/>
    </row>
    <row r="439" spans="2:5" x14ac:dyDescent="0.25">
      <c r="B439" s="10"/>
      <c r="C439" s="10"/>
      <c r="D439" s="10"/>
      <c r="E439" s="10"/>
    </row>
    <row r="440" spans="2:5" x14ac:dyDescent="0.25">
      <c r="B440" s="10"/>
      <c r="C440" s="10"/>
      <c r="D440" s="10"/>
      <c r="E440" s="10"/>
    </row>
    <row r="441" spans="2:5" x14ac:dyDescent="0.25">
      <c r="B441" s="10"/>
      <c r="C441" s="10"/>
      <c r="D441" s="10"/>
      <c r="E441" s="10"/>
    </row>
    <row r="442" spans="2:5" x14ac:dyDescent="0.25">
      <c r="B442" s="10"/>
      <c r="C442" s="10"/>
      <c r="D442" s="10"/>
      <c r="E442" s="10"/>
    </row>
    <row r="443" spans="2:5" x14ac:dyDescent="0.25">
      <c r="B443" s="10"/>
      <c r="C443" s="10"/>
      <c r="D443" s="10"/>
      <c r="E443" s="10"/>
    </row>
    <row r="444" spans="2:5" x14ac:dyDescent="0.25">
      <c r="B444" s="10"/>
      <c r="C444" s="10"/>
      <c r="D444" s="10"/>
      <c r="E444" s="10"/>
    </row>
    <row r="445" spans="2:5" x14ac:dyDescent="0.25">
      <c r="B445" s="10"/>
      <c r="C445" s="10"/>
      <c r="D445" s="10"/>
      <c r="E445" s="10"/>
    </row>
    <row r="446" spans="2:5" x14ac:dyDescent="0.25">
      <c r="B446" s="10"/>
      <c r="C446" s="10"/>
      <c r="D446" s="10"/>
      <c r="E446" s="10"/>
    </row>
    <row r="447" spans="2:5" x14ac:dyDescent="0.25">
      <c r="B447" s="10"/>
      <c r="C447" s="10"/>
      <c r="D447" s="10"/>
      <c r="E447" s="10"/>
    </row>
    <row r="448" spans="2:5" x14ac:dyDescent="0.25">
      <c r="B448" s="10"/>
      <c r="C448" s="10"/>
      <c r="D448" s="10"/>
      <c r="E448" s="10"/>
    </row>
    <row r="449" spans="2:5" x14ac:dyDescent="0.25">
      <c r="B449" s="10"/>
      <c r="C449" s="10"/>
      <c r="D449" s="10"/>
      <c r="E449" s="10"/>
    </row>
    <row r="450" spans="2:5" x14ac:dyDescent="0.25">
      <c r="B450" s="10"/>
      <c r="C450" s="10"/>
      <c r="D450" s="10"/>
      <c r="E450" s="10"/>
    </row>
    <row r="451" spans="2:5" x14ac:dyDescent="0.25">
      <c r="B451" s="10"/>
      <c r="C451" s="10"/>
      <c r="D451" s="10"/>
      <c r="E451" s="10"/>
    </row>
    <row r="452" spans="2:5" x14ac:dyDescent="0.25">
      <c r="B452" s="10"/>
      <c r="C452" s="10"/>
      <c r="D452" s="10"/>
      <c r="E452" s="10"/>
    </row>
    <row r="453" spans="2:5" x14ac:dyDescent="0.25">
      <c r="B453" s="10"/>
      <c r="C453" s="10"/>
      <c r="D453" s="10"/>
      <c r="E453" s="10"/>
    </row>
    <row r="454" spans="2:5" x14ac:dyDescent="0.25">
      <c r="B454" s="10"/>
      <c r="C454" s="10"/>
      <c r="D454" s="10"/>
      <c r="E454" s="10"/>
    </row>
    <row r="455" spans="2:5" x14ac:dyDescent="0.25">
      <c r="B455" s="10"/>
      <c r="C455" s="10"/>
      <c r="D455" s="10"/>
      <c r="E455" s="10"/>
    </row>
    <row r="456" spans="2:5" x14ac:dyDescent="0.25">
      <c r="B456" s="10"/>
      <c r="C456" s="10"/>
      <c r="D456" s="10"/>
      <c r="E456" s="10"/>
    </row>
    <row r="457" spans="2:5" x14ac:dyDescent="0.25">
      <c r="B457" s="10"/>
      <c r="C457" s="10"/>
      <c r="D457" s="10"/>
      <c r="E457" s="10"/>
    </row>
    <row r="458" spans="2:5" x14ac:dyDescent="0.25">
      <c r="B458" s="10"/>
      <c r="C458" s="10"/>
      <c r="D458" s="10"/>
      <c r="E458" s="10"/>
    </row>
    <row r="459" spans="2:5" x14ac:dyDescent="0.25">
      <c r="B459" s="10"/>
      <c r="C459" s="10"/>
      <c r="D459" s="10"/>
      <c r="E459" s="10"/>
    </row>
    <row r="460" spans="2:5" x14ac:dyDescent="0.25">
      <c r="B460" s="10"/>
      <c r="C460" s="10"/>
      <c r="D460" s="10"/>
      <c r="E460" s="10"/>
    </row>
    <row r="461" spans="2:5" x14ac:dyDescent="0.25">
      <c r="B461" s="10"/>
      <c r="C461" s="10"/>
      <c r="D461" s="10"/>
      <c r="E461" s="10"/>
    </row>
    <row r="462" spans="2:5" x14ac:dyDescent="0.25">
      <c r="B462" s="10"/>
      <c r="C462" s="10"/>
      <c r="D462" s="10"/>
      <c r="E462" s="10"/>
    </row>
    <row r="463" spans="2:5" x14ac:dyDescent="0.25">
      <c r="B463" s="10"/>
      <c r="C463" s="10"/>
      <c r="D463" s="10"/>
      <c r="E463" s="10"/>
    </row>
    <row r="464" spans="2:5" x14ac:dyDescent="0.25">
      <c r="B464" s="10"/>
      <c r="C464" s="10"/>
      <c r="D464" s="10"/>
      <c r="E464" s="10"/>
    </row>
    <row r="465" spans="2:5" x14ac:dyDescent="0.25">
      <c r="B465" s="10"/>
      <c r="C465" s="10"/>
      <c r="D465" s="10"/>
      <c r="E465" s="10"/>
    </row>
    <row r="466" spans="2:5" x14ac:dyDescent="0.25">
      <c r="B466" s="10"/>
      <c r="C466" s="10"/>
      <c r="D466" s="10"/>
      <c r="E466" s="10"/>
    </row>
    <row r="467" spans="2:5" x14ac:dyDescent="0.25">
      <c r="B467" s="10"/>
      <c r="C467" s="10"/>
      <c r="D467" s="10"/>
      <c r="E467" s="10"/>
    </row>
    <row r="468" spans="2:5" x14ac:dyDescent="0.25">
      <c r="B468" s="10"/>
      <c r="C468" s="10"/>
      <c r="D468" s="10"/>
      <c r="E468" s="10"/>
    </row>
    <row r="469" spans="2:5" x14ac:dyDescent="0.25">
      <c r="B469" s="10"/>
      <c r="C469" s="10"/>
      <c r="D469" s="10"/>
      <c r="E469" s="10"/>
    </row>
    <row r="470" spans="2:5" x14ac:dyDescent="0.25">
      <c r="B470" s="10"/>
      <c r="C470" s="10"/>
      <c r="D470" s="10"/>
      <c r="E470" s="10"/>
    </row>
    <row r="471" spans="2:5" x14ac:dyDescent="0.25">
      <c r="B471" s="10"/>
      <c r="C471" s="10"/>
      <c r="D471" s="10"/>
      <c r="E471" s="10"/>
    </row>
    <row r="472" spans="2:5" x14ac:dyDescent="0.25">
      <c r="B472" s="10"/>
      <c r="C472" s="10"/>
      <c r="D472" s="10"/>
      <c r="E472" s="10"/>
    </row>
    <row r="473" spans="2:5" x14ac:dyDescent="0.25">
      <c r="B473" s="10"/>
      <c r="C473" s="10"/>
      <c r="D473" s="10"/>
      <c r="E473" s="10"/>
    </row>
    <row r="474" spans="2:5" x14ac:dyDescent="0.25">
      <c r="B474" s="10"/>
      <c r="C474" s="10"/>
      <c r="D474" s="10"/>
      <c r="E474" s="10"/>
    </row>
    <row r="475" spans="2:5" x14ac:dyDescent="0.25">
      <c r="B475" s="10"/>
      <c r="C475" s="10"/>
      <c r="D475" s="10"/>
      <c r="E475" s="10"/>
    </row>
    <row r="476" spans="2:5" x14ac:dyDescent="0.25">
      <c r="B476" s="10"/>
      <c r="C476" s="10"/>
      <c r="D476" s="10"/>
      <c r="E476" s="10"/>
    </row>
    <row r="477" spans="2:5" x14ac:dyDescent="0.25">
      <c r="B477" s="10"/>
      <c r="C477" s="10"/>
      <c r="D477" s="10"/>
      <c r="E477" s="10"/>
    </row>
    <row r="478" spans="2:5" x14ac:dyDescent="0.25">
      <c r="B478" s="10"/>
      <c r="C478" s="10"/>
      <c r="D478" s="10"/>
      <c r="E478" s="10"/>
    </row>
    <row r="479" spans="2:5" x14ac:dyDescent="0.25">
      <c r="B479" s="10"/>
      <c r="C479" s="10"/>
      <c r="D479" s="10"/>
      <c r="E479" s="10"/>
    </row>
    <row r="480" spans="2:5" x14ac:dyDescent="0.25">
      <c r="B480" s="10"/>
      <c r="C480" s="10"/>
      <c r="D480" s="10"/>
      <c r="E480" s="10"/>
    </row>
    <row r="481" spans="2:5" x14ac:dyDescent="0.25">
      <c r="B481" s="10"/>
      <c r="C481" s="10"/>
      <c r="D481" s="10"/>
      <c r="E481" s="10"/>
    </row>
    <row r="482" spans="2:5" x14ac:dyDescent="0.25">
      <c r="B482" s="10"/>
      <c r="C482" s="10"/>
      <c r="D482" s="10"/>
      <c r="E482" s="10"/>
    </row>
    <row r="483" spans="2:5" x14ac:dyDescent="0.25">
      <c r="B483" s="10"/>
      <c r="C483" s="10"/>
      <c r="D483" s="10"/>
      <c r="E483" s="10"/>
    </row>
    <row r="484" spans="2:5" x14ac:dyDescent="0.25">
      <c r="B484" s="10"/>
      <c r="C484" s="10"/>
      <c r="D484" s="10"/>
      <c r="E484" s="10"/>
    </row>
    <row r="485" spans="2:5" x14ac:dyDescent="0.25">
      <c r="B485" s="10"/>
      <c r="C485" s="10"/>
      <c r="D485" s="10"/>
      <c r="E485" s="10"/>
    </row>
    <row r="486" spans="2:5" x14ac:dyDescent="0.25">
      <c r="B486" s="10"/>
      <c r="C486" s="10"/>
      <c r="D486" s="10"/>
      <c r="E486" s="10"/>
    </row>
    <row r="487" spans="2:5" x14ac:dyDescent="0.25">
      <c r="B487" s="10"/>
      <c r="C487" s="10"/>
      <c r="D487" s="10"/>
      <c r="E487" s="10"/>
    </row>
    <row r="488" spans="2:5" x14ac:dyDescent="0.25">
      <c r="B488" s="10"/>
      <c r="C488" s="10"/>
      <c r="D488" s="10"/>
      <c r="E488" s="10"/>
    </row>
    <row r="489" spans="2:5" x14ac:dyDescent="0.25">
      <c r="B489" s="10"/>
      <c r="C489" s="10"/>
      <c r="D489" s="10"/>
      <c r="E489" s="10"/>
    </row>
    <row r="490" spans="2:5" x14ac:dyDescent="0.25">
      <c r="B490" s="10"/>
      <c r="C490" s="10"/>
      <c r="D490" s="10"/>
      <c r="E490" s="10"/>
    </row>
    <row r="491" spans="2:5" x14ac:dyDescent="0.25">
      <c r="B491" s="10"/>
      <c r="C491" s="10"/>
      <c r="D491" s="10"/>
      <c r="E491" s="10"/>
    </row>
    <row r="492" spans="2:5" x14ac:dyDescent="0.25">
      <c r="B492" s="10"/>
      <c r="C492" s="10"/>
      <c r="D492" s="10"/>
      <c r="E492" s="10"/>
    </row>
    <row r="493" spans="2:5" x14ac:dyDescent="0.25">
      <c r="B493" s="10"/>
      <c r="C493" s="10"/>
      <c r="D493" s="10"/>
      <c r="E493" s="10"/>
    </row>
    <row r="494" spans="2:5" x14ac:dyDescent="0.25">
      <c r="B494" s="10"/>
      <c r="C494" s="10"/>
      <c r="D494" s="10"/>
      <c r="E494" s="10"/>
    </row>
    <row r="495" spans="2:5" x14ac:dyDescent="0.25">
      <c r="B495" s="10"/>
      <c r="C495" s="10"/>
      <c r="D495" s="10"/>
      <c r="E495" s="10"/>
    </row>
    <row r="496" spans="2:5" x14ac:dyDescent="0.25">
      <c r="B496" s="10"/>
      <c r="C496" s="10"/>
      <c r="D496" s="10"/>
      <c r="E496" s="10"/>
    </row>
    <row r="497" spans="2:5" x14ac:dyDescent="0.25">
      <c r="B497" s="10"/>
      <c r="C497" s="10"/>
      <c r="D497" s="10"/>
      <c r="E497" s="10"/>
    </row>
    <row r="498" spans="2:5" x14ac:dyDescent="0.25">
      <c r="B498" s="10"/>
      <c r="C498" s="10"/>
      <c r="D498" s="10"/>
      <c r="E498" s="10"/>
    </row>
    <row r="499" spans="2:5" x14ac:dyDescent="0.25">
      <c r="B499" s="10"/>
      <c r="C499" s="10"/>
      <c r="D499" s="10"/>
      <c r="E499" s="10"/>
    </row>
    <row r="500" spans="2:5" x14ac:dyDescent="0.25">
      <c r="B500" s="10"/>
      <c r="C500" s="10"/>
      <c r="D500" s="10"/>
      <c r="E500" s="10"/>
    </row>
    <row r="501" spans="2:5" x14ac:dyDescent="0.25">
      <c r="B501" s="10"/>
      <c r="C501" s="10"/>
      <c r="D501" s="10"/>
      <c r="E501" s="10"/>
    </row>
    <row r="502" spans="2:5" x14ac:dyDescent="0.25">
      <c r="B502" s="10"/>
      <c r="C502" s="10"/>
      <c r="D502" s="10"/>
      <c r="E502" s="10"/>
    </row>
    <row r="503" spans="2:5" x14ac:dyDescent="0.25">
      <c r="B503" s="10"/>
      <c r="C503" s="10"/>
      <c r="D503" s="10"/>
      <c r="E503" s="10"/>
    </row>
    <row r="504" spans="2:5" x14ac:dyDescent="0.25">
      <c r="B504" s="10"/>
      <c r="C504" s="10"/>
      <c r="D504" s="10"/>
      <c r="E504" s="10"/>
    </row>
    <row r="505" spans="2:5" x14ac:dyDescent="0.25">
      <c r="B505" s="10"/>
      <c r="C505" s="10"/>
      <c r="D505" s="10"/>
      <c r="E505" s="10"/>
    </row>
    <row r="506" spans="2:5" x14ac:dyDescent="0.25">
      <c r="B506" s="10"/>
      <c r="C506" s="10"/>
      <c r="D506" s="10"/>
      <c r="E506" s="10"/>
    </row>
    <row r="507" spans="2:5" x14ac:dyDescent="0.25">
      <c r="B507" s="10"/>
      <c r="C507" s="10"/>
      <c r="D507" s="10"/>
      <c r="E507" s="10"/>
    </row>
    <row r="508" spans="2:5" x14ac:dyDescent="0.25">
      <c r="B508" s="10"/>
      <c r="C508" s="10"/>
      <c r="D508" s="10"/>
      <c r="E508" s="10"/>
    </row>
    <row r="509" spans="2:5" x14ac:dyDescent="0.25">
      <c r="B509" s="10"/>
      <c r="C509" s="10"/>
      <c r="D509" s="10"/>
      <c r="E509" s="10"/>
    </row>
    <row r="510" spans="2:5" x14ac:dyDescent="0.25">
      <c r="B510" s="10"/>
      <c r="C510" s="10"/>
      <c r="D510" s="10"/>
      <c r="E510" s="10"/>
    </row>
    <row r="511" spans="2:5" x14ac:dyDescent="0.25">
      <c r="B511" s="10"/>
      <c r="C511" s="10"/>
      <c r="D511" s="10"/>
      <c r="E511" s="10"/>
    </row>
    <row r="512" spans="2:5" x14ac:dyDescent="0.25">
      <c r="B512" s="10"/>
      <c r="C512" s="10"/>
      <c r="D512" s="10"/>
      <c r="E512" s="10"/>
    </row>
    <row r="513" spans="2:5" x14ac:dyDescent="0.25">
      <c r="B513" s="10"/>
      <c r="C513" s="10"/>
      <c r="D513" s="10"/>
      <c r="E513" s="10"/>
    </row>
    <row r="514" spans="2:5" x14ac:dyDescent="0.25">
      <c r="B514" s="10"/>
      <c r="C514" s="10"/>
      <c r="D514" s="10"/>
      <c r="E514" s="10"/>
    </row>
    <row r="515" spans="2:5" x14ac:dyDescent="0.25">
      <c r="B515" s="10"/>
      <c r="C515" s="10"/>
      <c r="D515" s="10"/>
      <c r="E515" s="10"/>
    </row>
    <row r="516" spans="2:5" x14ac:dyDescent="0.25">
      <c r="B516" s="10"/>
      <c r="C516" s="10"/>
      <c r="D516" s="10"/>
      <c r="E516" s="10"/>
    </row>
    <row r="517" spans="2:5" x14ac:dyDescent="0.25">
      <c r="B517" s="10"/>
      <c r="C517" s="10"/>
      <c r="D517" s="10"/>
      <c r="E517" s="10"/>
    </row>
    <row r="518" spans="2:5" x14ac:dyDescent="0.25">
      <c r="B518" s="10"/>
      <c r="C518" s="10"/>
      <c r="D518" s="10"/>
      <c r="E518" s="10"/>
    </row>
    <row r="519" spans="2:5" x14ac:dyDescent="0.25">
      <c r="B519" s="10"/>
      <c r="C519" s="10"/>
      <c r="D519" s="10"/>
      <c r="E519" s="10"/>
    </row>
    <row r="520" spans="2:5" x14ac:dyDescent="0.25">
      <c r="B520" s="10"/>
      <c r="C520" s="10"/>
      <c r="D520" s="10"/>
      <c r="E520" s="10"/>
    </row>
    <row r="521" spans="2:5" x14ac:dyDescent="0.25">
      <c r="B521" s="10"/>
      <c r="C521" s="10"/>
      <c r="D521" s="10"/>
      <c r="E521" s="10"/>
    </row>
    <row r="522" spans="2:5" x14ac:dyDescent="0.25">
      <c r="B522" s="10"/>
      <c r="C522" s="10"/>
      <c r="D522" s="10"/>
      <c r="E522" s="10"/>
    </row>
    <row r="523" spans="2:5" x14ac:dyDescent="0.25">
      <c r="B523" s="10"/>
      <c r="C523" s="10"/>
      <c r="D523" s="10"/>
      <c r="E523" s="10"/>
    </row>
    <row r="524" spans="2:5" x14ac:dyDescent="0.25">
      <c r="B524" s="10"/>
      <c r="C524" s="10"/>
      <c r="D524" s="10"/>
      <c r="E524" s="10"/>
    </row>
    <row r="525" spans="2:5" x14ac:dyDescent="0.25">
      <c r="B525" s="10"/>
      <c r="C525" s="10"/>
      <c r="D525" s="10"/>
      <c r="E525" s="10"/>
    </row>
    <row r="526" spans="2:5" x14ac:dyDescent="0.25">
      <c r="B526" s="10"/>
      <c r="C526" s="10"/>
      <c r="D526" s="10"/>
      <c r="E526" s="10"/>
    </row>
    <row r="527" spans="2:5" x14ac:dyDescent="0.25">
      <c r="B527" s="10"/>
      <c r="C527" s="10"/>
      <c r="D527" s="10"/>
      <c r="E527" s="10"/>
    </row>
    <row r="528" spans="2:5" x14ac:dyDescent="0.25">
      <c r="B528" s="10"/>
      <c r="C528" s="10"/>
      <c r="D528" s="10"/>
      <c r="E528" s="10"/>
    </row>
    <row r="529" spans="2:5" x14ac:dyDescent="0.25">
      <c r="B529" s="10"/>
      <c r="C529" s="10"/>
      <c r="D529" s="10"/>
      <c r="E529" s="10"/>
    </row>
    <row r="530" spans="2:5" x14ac:dyDescent="0.25">
      <c r="B530" s="10"/>
      <c r="C530" s="10"/>
      <c r="D530" s="10"/>
      <c r="E530" s="10"/>
    </row>
    <row r="531" spans="2:5" x14ac:dyDescent="0.25">
      <c r="B531" s="10"/>
      <c r="C531" s="10"/>
      <c r="D531" s="10"/>
      <c r="E531" s="10"/>
    </row>
    <row r="532" spans="2:5" x14ac:dyDescent="0.25">
      <c r="B532" s="10"/>
      <c r="C532" s="10"/>
      <c r="D532" s="10"/>
      <c r="E532" s="10"/>
    </row>
    <row r="533" spans="2:5" x14ac:dyDescent="0.25">
      <c r="B533" s="10"/>
      <c r="C533" s="10"/>
      <c r="D533" s="10"/>
      <c r="E533" s="10"/>
    </row>
    <row r="534" spans="2:5" x14ac:dyDescent="0.25">
      <c r="B534" s="10"/>
      <c r="C534" s="10"/>
      <c r="D534" s="10"/>
      <c r="E534" s="10"/>
    </row>
    <row r="535" spans="2:5" x14ac:dyDescent="0.25">
      <c r="B535" s="10"/>
      <c r="C535" s="10"/>
      <c r="D535" s="10"/>
      <c r="E535" s="10"/>
    </row>
    <row r="536" spans="2:5" x14ac:dyDescent="0.25">
      <c r="B536" s="10"/>
      <c r="C536" s="10"/>
      <c r="D536" s="10"/>
      <c r="E536" s="10"/>
    </row>
    <row r="537" spans="2:5" x14ac:dyDescent="0.25">
      <c r="B537" s="10"/>
      <c r="C537" s="10"/>
      <c r="D537" s="10"/>
      <c r="E537" s="10"/>
    </row>
    <row r="538" spans="2:5" x14ac:dyDescent="0.25">
      <c r="B538" s="10"/>
      <c r="C538" s="10"/>
      <c r="D538" s="10"/>
      <c r="E538" s="10"/>
    </row>
    <row r="539" spans="2:5" x14ac:dyDescent="0.25">
      <c r="B539" s="10"/>
      <c r="C539" s="10"/>
      <c r="D539" s="10"/>
      <c r="E539" s="10"/>
    </row>
    <row r="540" spans="2:5" x14ac:dyDescent="0.25">
      <c r="B540" s="10"/>
      <c r="C540" s="10"/>
      <c r="D540" s="10"/>
      <c r="E540" s="10"/>
    </row>
    <row r="541" spans="2:5" x14ac:dyDescent="0.25">
      <c r="B541" s="10"/>
      <c r="C541" s="10"/>
      <c r="D541" s="10"/>
      <c r="E541" s="10"/>
    </row>
    <row r="542" spans="2:5" x14ac:dyDescent="0.25">
      <c r="B542" s="10"/>
      <c r="C542" s="10"/>
      <c r="D542" s="10"/>
      <c r="E542" s="10"/>
    </row>
    <row r="543" spans="2:5" x14ac:dyDescent="0.25">
      <c r="B543" s="10"/>
      <c r="C543" s="10"/>
      <c r="D543" s="10"/>
      <c r="E543" s="10"/>
    </row>
    <row r="544" spans="2:5" x14ac:dyDescent="0.25">
      <c r="B544" s="10"/>
      <c r="C544" s="10"/>
      <c r="D544" s="10"/>
      <c r="E544" s="10"/>
    </row>
    <row r="545" spans="2:5" x14ac:dyDescent="0.25">
      <c r="B545" s="10"/>
      <c r="C545" s="10"/>
      <c r="D545" s="10"/>
      <c r="E545" s="10"/>
    </row>
    <row r="546" spans="2:5" x14ac:dyDescent="0.25">
      <c r="B546" s="10"/>
      <c r="C546" s="10"/>
      <c r="D546" s="10"/>
      <c r="E546" s="10"/>
    </row>
    <row r="547" spans="2:5" x14ac:dyDescent="0.25">
      <c r="B547" s="10"/>
      <c r="C547" s="10"/>
      <c r="D547" s="10"/>
      <c r="E547" s="10"/>
    </row>
    <row r="548" spans="2:5" x14ac:dyDescent="0.25">
      <c r="B548" s="10"/>
      <c r="C548" s="10"/>
      <c r="D548" s="10"/>
      <c r="E548" s="10"/>
    </row>
    <row r="549" spans="2:5" x14ac:dyDescent="0.25">
      <c r="B549" s="10"/>
      <c r="C549" s="10"/>
      <c r="D549" s="10"/>
      <c r="E549" s="10"/>
    </row>
    <row r="550" spans="2:5" x14ac:dyDescent="0.25">
      <c r="B550" s="10"/>
      <c r="C550" s="10"/>
      <c r="D550" s="10"/>
      <c r="E550" s="10"/>
    </row>
    <row r="551" spans="2:5" x14ac:dyDescent="0.25">
      <c r="B551" s="10"/>
      <c r="C551" s="10"/>
      <c r="D551" s="10"/>
      <c r="E551" s="10"/>
    </row>
    <row r="552" spans="2:5" x14ac:dyDescent="0.25">
      <c r="B552" s="10"/>
      <c r="C552" s="10"/>
      <c r="D552" s="10"/>
      <c r="E552" s="10"/>
    </row>
    <row r="553" spans="2:5" x14ac:dyDescent="0.25">
      <c r="B553" s="10"/>
      <c r="C553" s="10"/>
      <c r="D553" s="10"/>
      <c r="E553" s="10"/>
    </row>
    <row r="554" spans="2:5" x14ac:dyDescent="0.25">
      <c r="B554" s="10"/>
      <c r="C554" s="10"/>
      <c r="D554" s="10"/>
      <c r="E554" s="10"/>
    </row>
    <row r="555" spans="2:5" x14ac:dyDescent="0.25">
      <c r="B555" s="10"/>
      <c r="C555" s="10"/>
      <c r="D555" s="10"/>
      <c r="E555" s="10"/>
    </row>
    <row r="556" spans="2:5" x14ac:dyDescent="0.25">
      <c r="B556" s="10"/>
      <c r="C556" s="10"/>
      <c r="D556" s="10"/>
      <c r="E556" s="10"/>
    </row>
    <row r="557" spans="2:5" x14ac:dyDescent="0.25">
      <c r="B557" s="10"/>
      <c r="C557" s="10"/>
      <c r="D557" s="10"/>
      <c r="E557" s="10"/>
    </row>
    <row r="558" spans="2:5" x14ac:dyDescent="0.25">
      <c r="B558" s="10"/>
      <c r="C558" s="10"/>
      <c r="D558" s="10"/>
      <c r="E558" s="10"/>
    </row>
    <row r="559" spans="2:5" x14ac:dyDescent="0.25">
      <c r="B559" s="10"/>
      <c r="C559" s="10"/>
      <c r="D559" s="10"/>
      <c r="E559" s="10"/>
    </row>
    <row r="560" spans="2:5" x14ac:dyDescent="0.25">
      <c r="B560" s="10"/>
      <c r="C560" s="10"/>
      <c r="D560" s="10"/>
      <c r="E560" s="10"/>
    </row>
    <row r="561" spans="2:5" x14ac:dyDescent="0.25">
      <c r="B561" s="10"/>
      <c r="C561" s="10"/>
      <c r="D561" s="10"/>
      <c r="E561" s="10"/>
    </row>
    <row r="562" spans="2:5" x14ac:dyDescent="0.25">
      <c r="B562" s="10"/>
      <c r="C562" s="10"/>
      <c r="D562" s="10"/>
      <c r="E562" s="10"/>
    </row>
    <row r="563" spans="2:5" x14ac:dyDescent="0.25">
      <c r="B563" s="10"/>
      <c r="C563" s="10"/>
      <c r="D563" s="10"/>
      <c r="E563" s="10"/>
    </row>
    <row r="564" spans="2:5" x14ac:dyDescent="0.25">
      <c r="B564" s="10"/>
      <c r="C564" s="10"/>
      <c r="D564" s="10"/>
      <c r="E564" s="10"/>
    </row>
    <row r="565" spans="2:5" x14ac:dyDescent="0.25">
      <c r="B565" s="10"/>
      <c r="C565" s="10"/>
      <c r="D565" s="10"/>
      <c r="E565" s="10"/>
    </row>
    <row r="566" spans="2:5" x14ac:dyDescent="0.25">
      <c r="B566" s="10"/>
      <c r="C566" s="10"/>
      <c r="D566" s="10"/>
      <c r="E566" s="10"/>
    </row>
    <row r="567" spans="2:5" x14ac:dyDescent="0.25">
      <c r="B567" s="10"/>
      <c r="C567" s="10"/>
      <c r="D567" s="10"/>
      <c r="E567" s="10"/>
    </row>
    <row r="568" spans="2:5" x14ac:dyDescent="0.25">
      <c r="B568" s="10"/>
      <c r="C568" s="10"/>
      <c r="D568" s="10"/>
      <c r="E568" s="10"/>
    </row>
    <row r="569" spans="2:5" x14ac:dyDescent="0.25">
      <c r="B569" s="10"/>
      <c r="C569" s="10"/>
      <c r="D569" s="10"/>
      <c r="E569" s="10"/>
    </row>
    <row r="570" spans="2:5" x14ac:dyDescent="0.25">
      <c r="B570" s="10"/>
      <c r="C570" s="10"/>
      <c r="D570" s="10"/>
      <c r="E570" s="10"/>
    </row>
    <row r="571" spans="2:5" x14ac:dyDescent="0.25">
      <c r="B571" s="10"/>
      <c r="C571" s="10"/>
      <c r="D571" s="10"/>
      <c r="E571" s="10"/>
    </row>
    <row r="572" spans="2:5" x14ac:dyDescent="0.25">
      <c r="B572" s="10"/>
      <c r="C572" s="10"/>
      <c r="D572" s="10"/>
      <c r="E572" s="10"/>
    </row>
    <row r="573" spans="2:5" x14ac:dyDescent="0.25">
      <c r="B573" s="10"/>
      <c r="C573" s="10"/>
      <c r="D573" s="10"/>
      <c r="E573" s="10"/>
    </row>
    <row r="574" spans="2:5" x14ac:dyDescent="0.25">
      <c r="B574" s="10"/>
      <c r="C574" s="10"/>
      <c r="D574" s="10"/>
      <c r="E574" s="10"/>
    </row>
    <row r="575" spans="2:5" x14ac:dyDescent="0.25">
      <c r="B575" s="10"/>
      <c r="C575" s="10"/>
      <c r="D575" s="10"/>
      <c r="E575" s="10"/>
    </row>
    <row r="576" spans="2:5" x14ac:dyDescent="0.25">
      <c r="B576" s="10"/>
      <c r="C576" s="10"/>
      <c r="D576" s="10"/>
      <c r="E576" s="10"/>
    </row>
    <row r="577" spans="2:5" x14ac:dyDescent="0.25">
      <c r="B577" s="10"/>
      <c r="C577" s="10"/>
      <c r="D577" s="10"/>
      <c r="E577" s="10"/>
    </row>
    <row r="578" spans="2:5" x14ac:dyDescent="0.25">
      <c r="B578" s="10"/>
      <c r="C578" s="10"/>
      <c r="D578" s="10"/>
      <c r="E578" s="10"/>
    </row>
    <row r="579" spans="2:5" x14ac:dyDescent="0.25">
      <c r="B579" s="10"/>
      <c r="C579" s="10"/>
      <c r="D579" s="10"/>
      <c r="E579" s="10"/>
    </row>
    <row r="580" spans="2:5" x14ac:dyDescent="0.25">
      <c r="B580" s="10"/>
      <c r="C580" s="10"/>
      <c r="D580" s="10"/>
      <c r="E580" s="10"/>
    </row>
    <row r="581" spans="2:5" x14ac:dyDescent="0.25">
      <c r="B581" s="10"/>
      <c r="C581" s="10"/>
      <c r="D581" s="10"/>
      <c r="E581" s="10"/>
    </row>
    <row r="582" spans="2:5" x14ac:dyDescent="0.25">
      <c r="B582" s="10"/>
      <c r="C582" s="10"/>
      <c r="D582" s="10"/>
      <c r="E582" s="10"/>
    </row>
    <row r="583" spans="2:5" x14ac:dyDescent="0.25">
      <c r="B583" s="10"/>
      <c r="C583" s="10"/>
      <c r="D583" s="10"/>
      <c r="E583" s="10"/>
    </row>
    <row r="584" spans="2:5" x14ac:dyDescent="0.25">
      <c r="B584" s="10"/>
      <c r="C584" s="10"/>
      <c r="D584" s="10"/>
      <c r="E584" s="10"/>
    </row>
    <row r="585" spans="2:5" x14ac:dyDescent="0.25">
      <c r="B585" s="10"/>
      <c r="C585" s="10"/>
      <c r="D585" s="10"/>
      <c r="E585" s="10"/>
    </row>
    <row r="586" spans="2:5" x14ac:dyDescent="0.25">
      <c r="B586" s="10"/>
      <c r="C586" s="10"/>
      <c r="D586" s="10"/>
      <c r="E586" s="10"/>
    </row>
    <row r="587" spans="2:5" x14ac:dyDescent="0.25">
      <c r="B587" s="10"/>
      <c r="C587" s="10"/>
      <c r="D587" s="10"/>
      <c r="E587" s="10"/>
    </row>
    <row r="588" spans="2:5" x14ac:dyDescent="0.25">
      <c r="B588" s="10"/>
      <c r="C588" s="10"/>
      <c r="D588" s="10"/>
      <c r="E588" s="10"/>
    </row>
    <row r="589" spans="2:5" x14ac:dyDescent="0.25">
      <c r="B589" s="10"/>
      <c r="C589" s="10"/>
      <c r="D589" s="10"/>
      <c r="E589" s="10"/>
    </row>
    <row r="590" spans="2:5" x14ac:dyDescent="0.25">
      <c r="B590" s="10"/>
      <c r="C590" s="10"/>
      <c r="D590" s="10"/>
      <c r="E590" s="10"/>
    </row>
    <row r="591" spans="2:5" x14ac:dyDescent="0.25">
      <c r="B591" s="10"/>
      <c r="C591" s="10"/>
      <c r="D591" s="10"/>
      <c r="E591" s="10"/>
    </row>
    <row r="592" spans="2:5" x14ac:dyDescent="0.25">
      <c r="B592" s="10"/>
      <c r="C592" s="10"/>
      <c r="D592" s="10"/>
      <c r="E592" s="10"/>
    </row>
    <row r="593" spans="2:5" x14ac:dyDescent="0.25">
      <c r="B593" s="10"/>
      <c r="C593" s="10"/>
      <c r="D593" s="10"/>
      <c r="E593" s="10"/>
    </row>
    <row r="594" spans="2:5" x14ac:dyDescent="0.25">
      <c r="B594" s="10"/>
      <c r="C594" s="10"/>
      <c r="D594" s="10"/>
      <c r="E594" s="10"/>
    </row>
    <row r="595" spans="2:5" x14ac:dyDescent="0.25">
      <c r="B595" s="10"/>
      <c r="C595" s="10"/>
      <c r="D595" s="10"/>
      <c r="E595" s="10"/>
    </row>
    <row r="596" spans="2:5" x14ac:dyDescent="0.25">
      <c r="B596" s="10"/>
      <c r="C596" s="10"/>
      <c r="D596" s="10"/>
      <c r="E596" s="10"/>
    </row>
    <row r="597" spans="2:5" x14ac:dyDescent="0.25">
      <c r="B597" s="10"/>
      <c r="C597" s="10"/>
      <c r="D597" s="10"/>
      <c r="E597" s="10"/>
    </row>
    <row r="598" spans="2:5" x14ac:dyDescent="0.25">
      <c r="B598" s="10"/>
      <c r="C598" s="10"/>
      <c r="D598" s="10"/>
      <c r="E598" s="10"/>
    </row>
    <row r="599" spans="2:5" x14ac:dyDescent="0.25">
      <c r="B599" s="10"/>
      <c r="C599" s="10"/>
      <c r="D599" s="10"/>
      <c r="E599" s="10"/>
    </row>
    <row r="600" spans="2:5" x14ac:dyDescent="0.25">
      <c r="B600" s="10"/>
      <c r="C600" s="10"/>
      <c r="D600" s="10"/>
      <c r="E600" s="10"/>
    </row>
    <row r="601" spans="2:5" x14ac:dyDescent="0.25">
      <c r="B601" s="10"/>
      <c r="C601" s="10"/>
      <c r="D601" s="10"/>
      <c r="E601" s="10"/>
    </row>
    <row r="602" spans="2:5" x14ac:dyDescent="0.25">
      <c r="B602" s="10"/>
      <c r="C602" s="10"/>
      <c r="D602" s="10"/>
      <c r="E602" s="10"/>
    </row>
    <row r="603" spans="2:5" x14ac:dyDescent="0.25">
      <c r="B603" s="10"/>
      <c r="C603" s="10"/>
      <c r="D603" s="10"/>
      <c r="E603" s="10"/>
    </row>
    <row r="604" spans="2:5" x14ac:dyDescent="0.25">
      <c r="B604" s="10"/>
      <c r="C604" s="10"/>
      <c r="D604" s="10"/>
      <c r="E604" s="10"/>
    </row>
    <row r="605" spans="2:5" x14ac:dyDescent="0.25">
      <c r="B605" s="10"/>
      <c r="C605" s="10"/>
      <c r="D605" s="10"/>
      <c r="E605" s="10"/>
    </row>
    <row r="606" spans="2:5" x14ac:dyDescent="0.25">
      <c r="B606" s="10"/>
      <c r="C606" s="10"/>
      <c r="D606" s="10"/>
      <c r="E606" s="10"/>
    </row>
    <row r="607" spans="2:5" x14ac:dyDescent="0.25">
      <c r="B607" s="10"/>
      <c r="C607" s="10"/>
      <c r="D607" s="10"/>
      <c r="E607" s="10"/>
    </row>
    <row r="608" spans="2:5" x14ac:dyDescent="0.25">
      <c r="B608" s="10"/>
      <c r="C608" s="10"/>
      <c r="D608" s="10"/>
      <c r="E608" s="10"/>
    </row>
    <row r="609" spans="2:5" x14ac:dyDescent="0.25">
      <c r="B609" s="10"/>
      <c r="C609" s="10"/>
      <c r="D609" s="10"/>
      <c r="E609" s="10"/>
    </row>
    <row r="610" spans="2:5" x14ac:dyDescent="0.25">
      <c r="B610" s="10"/>
      <c r="C610" s="10"/>
      <c r="D610" s="10"/>
      <c r="E610" s="10"/>
    </row>
    <row r="611" spans="2:5" x14ac:dyDescent="0.25">
      <c r="B611" s="10"/>
      <c r="C611" s="10"/>
      <c r="D611" s="10"/>
      <c r="E611" s="10"/>
    </row>
    <row r="612" spans="2:5" x14ac:dyDescent="0.25">
      <c r="B612" s="10"/>
      <c r="C612" s="10"/>
      <c r="D612" s="10"/>
      <c r="E612" s="10"/>
    </row>
    <row r="613" spans="2:5" x14ac:dyDescent="0.25">
      <c r="B613" s="10"/>
      <c r="C613" s="10"/>
      <c r="D613" s="10"/>
      <c r="E613" s="10"/>
    </row>
    <row r="614" spans="2:5" x14ac:dyDescent="0.25">
      <c r="B614" s="10"/>
      <c r="C614" s="10"/>
      <c r="D614" s="10"/>
      <c r="E614" s="10"/>
    </row>
    <row r="615" spans="2:5" x14ac:dyDescent="0.25">
      <c r="B615" s="10"/>
      <c r="C615" s="10"/>
      <c r="D615" s="10"/>
      <c r="E615" s="10"/>
    </row>
    <row r="616" spans="2:5" x14ac:dyDescent="0.25">
      <c r="B616" s="10"/>
      <c r="C616" s="10"/>
      <c r="D616" s="10"/>
      <c r="E616" s="10"/>
    </row>
    <row r="617" spans="2:5" x14ac:dyDescent="0.25">
      <c r="B617" s="10"/>
      <c r="C617" s="10"/>
      <c r="D617" s="10"/>
      <c r="E617" s="10"/>
    </row>
    <row r="618" spans="2:5" x14ac:dyDescent="0.25">
      <c r="B618" s="10"/>
      <c r="C618" s="10"/>
      <c r="D618" s="10"/>
      <c r="E618" s="10"/>
    </row>
    <row r="619" spans="2:5" x14ac:dyDescent="0.25">
      <c r="B619" s="10"/>
      <c r="C619" s="10"/>
      <c r="D619" s="10"/>
      <c r="E619" s="10"/>
    </row>
    <row r="620" spans="2:5" x14ac:dyDescent="0.25">
      <c r="B620" s="10"/>
      <c r="C620" s="10"/>
      <c r="D620" s="10"/>
      <c r="E620" s="10"/>
    </row>
    <row r="621" spans="2:5" x14ac:dyDescent="0.25">
      <c r="B621" s="10"/>
      <c r="C621" s="10"/>
      <c r="D621" s="10"/>
      <c r="E621" s="10"/>
    </row>
    <row r="622" spans="2:5" x14ac:dyDescent="0.25">
      <c r="B622" s="10"/>
      <c r="C622" s="10"/>
      <c r="D622" s="10"/>
      <c r="E622" s="10"/>
    </row>
    <row r="623" spans="2:5" x14ac:dyDescent="0.25">
      <c r="B623" s="10"/>
      <c r="C623" s="10"/>
      <c r="D623" s="10"/>
      <c r="E623" s="10"/>
    </row>
    <row r="624" spans="2:5" x14ac:dyDescent="0.25">
      <c r="B624" s="10"/>
      <c r="C624" s="10"/>
      <c r="D624" s="10"/>
      <c r="E624" s="10"/>
    </row>
    <row r="625" spans="2:5" x14ac:dyDescent="0.25">
      <c r="B625" s="10"/>
      <c r="C625" s="10"/>
      <c r="D625" s="10"/>
      <c r="E625" s="10"/>
    </row>
    <row r="626" spans="2:5" x14ac:dyDescent="0.25">
      <c r="B626" s="10"/>
      <c r="C626" s="10"/>
      <c r="D626" s="10"/>
      <c r="E626" s="10"/>
    </row>
    <row r="627" spans="2:5" x14ac:dyDescent="0.25">
      <c r="B627" s="10"/>
      <c r="C627" s="10"/>
      <c r="D627" s="10"/>
      <c r="E627" s="10"/>
    </row>
    <row r="628" spans="2:5" x14ac:dyDescent="0.25">
      <c r="B628" s="10"/>
      <c r="C628" s="10"/>
      <c r="D628" s="10"/>
      <c r="E628" s="10"/>
    </row>
    <row r="629" spans="2:5" x14ac:dyDescent="0.25">
      <c r="B629" s="10"/>
      <c r="C629" s="10"/>
      <c r="D629" s="10"/>
      <c r="E629" s="10"/>
    </row>
    <row r="630" spans="2:5" x14ac:dyDescent="0.25">
      <c r="B630" s="10"/>
      <c r="C630" s="10"/>
      <c r="D630" s="10"/>
      <c r="E630" s="10"/>
    </row>
    <row r="631" spans="2:5" x14ac:dyDescent="0.25">
      <c r="B631" s="10"/>
      <c r="C631" s="10"/>
      <c r="D631" s="10"/>
      <c r="E631" s="10"/>
    </row>
    <row r="632" spans="2:5" x14ac:dyDescent="0.25">
      <c r="B632" s="10"/>
      <c r="C632" s="10"/>
      <c r="D632" s="10"/>
      <c r="E632" s="10"/>
    </row>
    <row r="633" spans="2:5" x14ac:dyDescent="0.25">
      <c r="B633" s="10"/>
      <c r="C633" s="10"/>
      <c r="D633" s="10"/>
      <c r="E633" s="10"/>
    </row>
    <row r="634" spans="2:5" x14ac:dyDescent="0.25">
      <c r="B634" s="10"/>
      <c r="C634" s="10"/>
      <c r="D634" s="10"/>
      <c r="E634" s="10"/>
    </row>
    <row r="635" spans="2:5" x14ac:dyDescent="0.25">
      <c r="B635" s="10"/>
      <c r="C635" s="10"/>
      <c r="D635" s="10"/>
      <c r="E635" s="10"/>
    </row>
    <row r="636" spans="2:5" x14ac:dyDescent="0.25">
      <c r="B636" s="10"/>
      <c r="C636" s="10"/>
      <c r="D636" s="10"/>
      <c r="E636" s="10"/>
    </row>
    <row r="637" spans="2:5" x14ac:dyDescent="0.25">
      <c r="B637" s="10"/>
      <c r="C637" s="10"/>
      <c r="D637" s="10"/>
      <c r="E637" s="10"/>
    </row>
    <row r="638" spans="2:5" x14ac:dyDescent="0.25">
      <c r="B638" s="10"/>
      <c r="C638" s="10"/>
      <c r="D638" s="10"/>
      <c r="E638" s="10"/>
    </row>
    <row r="639" spans="2:5" x14ac:dyDescent="0.25">
      <c r="B639" s="10"/>
      <c r="C639" s="10"/>
      <c r="D639" s="10"/>
      <c r="E639" s="10"/>
    </row>
    <row r="640" spans="2:5" x14ac:dyDescent="0.25">
      <c r="B640" s="10"/>
      <c r="C640" s="10"/>
      <c r="D640" s="10"/>
      <c r="E640" s="10"/>
    </row>
    <row r="641" spans="2:5" x14ac:dyDescent="0.25">
      <c r="B641" s="10"/>
      <c r="C641" s="10"/>
      <c r="D641" s="10"/>
      <c r="E641" s="10"/>
    </row>
    <row r="642" spans="2:5" x14ac:dyDescent="0.25">
      <c r="B642" s="10"/>
      <c r="C642" s="10"/>
      <c r="D642" s="10"/>
      <c r="E642" s="10"/>
    </row>
    <row r="643" spans="2:5" x14ac:dyDescent="0.25">
      <c r="B643" s="10"/>
      <c r="C643" s="10"/>
      <c r="D643" s="10"/>
      <c r="E643" s="10"/>
    </row>
    <row r="644" spans="2:5" x14ac:dyDescent="0.25">
      <c r="B644" s="10"/>
      <c r="C644" s="10"/>
      <c r="D644" s="10"/>
      <c r="E644" s="10"/>
    </row>
    <row r="645" spans="2:5" x14ac:dyDescent="0.25">
      <c r="B645" s="10"/>
      <c r="C645" s="10"/>
      <c r="D645" s="10"/>
      <c r="E645" s="10"/>
    </row>
    <row r="646" spans="2:5" x14ac:dyDescent="0.25">
      <c r="B646" s="10"/>
      <c r="C646" s="10"/>
      <c r="D646" s="10"/>
      <c r="E646" s="10"/>
    </row>
    <row r="647" spans="2:5" x14ac:dyDescent="0.25">
      <c r="B647" s="10"/>
      <c r="C647" s="10"/>
      <c r="D647" s="10"/>
      <c r="E647" s="10"/>
    </row>
    <row r="648" spans="2:5" x14ac:dyDescent="0.25">
      <c r="B648" s="10"/>
      <c r="C648" s="10"/>
      <c r="D648" s="10"/>
      <c r="E648" s="10"/>
    </row>
    <row r="649" spans="2:5" x14ac:dyDescent="0.25">
      <c r="B649" s="10"/>
      <c r="C649" s="10"/>
      <c r="D649" s="10"/>
      <c r="E649" s="10"/>
    </row>
    <row r="650" spans="2:5" x14ac:dyDescent="0.25">
      <c r="B650" s="10"/>
      <c r="C650" s="10"/>
      <c r="D650" s="10"/>
      <c r="E650" s="10"/>
    </row>
    <row r="651" spans="2:5" x14ac:dyDescent="0.25">
      <c r="B651" s="10"/>
      <c r="C651" s="10"/>
      <c r="D651" s="10"/>
      <c r="E651" s="10"/>
    </row>
    <row r="652" spans="2:5" x14ac:dyDescent="0.25">
      <c r="B652" s="10"/>
      <c r="C652" s="10"/>
      <c r="D652" s="10"/>
      <c r="E652" s="10"/>
    </row>
    <row r="653" spans="2:5" x14ac:dyDescent="0.25">
      <c r="B653" s="10"/>
      <c r="C653" s="10"/>
      <c r="D653" s="10"/>
      <c r="E653" s="10"/>
    </row>
    <row r="654" spans="2:5" x14ac:dyDescent="0.25">
      <c r="B654" s="10"/>
      <c r="C654" s="10"/>
      <c r="D654" s="10"/>
      <c r="E654" s="10"/>
    </row>
    <row r="655" spans="2:5" x14ac:dyDescent="0.25">
      <c r="B655" s="10"/>
      <c r="C655" s="10"/>
      <c r="D655" s="10"/>
      <c r="E655" s="10"/>
    </row>
    <row r="656" spans="2:5" x14ac:dyDescent="0.25">
      <c r="B656" s="10"/>
      <c r="C656" s="10"/>
      <c r="D656" s="10"/>
      <c r="E656" s="10"/>
    </row>
    <row r="657" spans="2:5" x14ac:dyDescent="0.25">
      <c r="B657" s="10"/>
      <c r="C657" s="10"/>
      <c r="D657" s="10"/>
      <c r="E657" s="10"/>
    </row>
    <row r="658" spans="2:5" x14ac:dyDescent="0.25">
      <c r="B658" s="10"/>
      <c r="C658" s="10"/>
      <c r="D658" s="10"/>
      <c r="E658" s="10"/>
    </row>
    <row r="659" spans="2:5" x14ac:dyDescent="0.25">
      <c r="B659" s="10"/>
      <c r="C659" s="10"/>
      <c r="D659" s="10"/>
      <c r="E659" s="10"/>
    </row>
    <row r="660" spans="2:5" x14ac:dyDescent="0.25">
      <c r="B660" s="10"/>
      <c r="C660" s="10"/>
      <c r="D660" s="10"/>
      <c r="E660" s="10"/>
    </row>
    <row r="661" spans="2:5" x14ac:dyDescent="0.25">
      <c r="B661" s="10"/>
      <c r="C661" s="10"/>
      <c r="D661" s="10"/>
      <c r="E661" s="10"/>
    </row>
    <row r="662" spans="2:5" x14ac:dyDescent="0.25">
      <c r="B662" s="10"/>
      <c r="C662" s="10"/>
      <c r="D662" s="10"/>
      <c r="E662" s="10"/>
    </row>
    <row r="663" spans="2:5" x14ac:dyDescent="0.25">
      <c r="B663" s="10"/>
      <c r="C663" s="10"/>
      <c r="D663" s="10"/>
      <c r="E663" s="10"/>
    </row>
    <row r="664" spans="2:5" x14ac:dyDescent="0.25">
      <c r="B664" s="10"/>
      <c r="C664" s="10"/>
      <c r="D664" s="10"/>
      <c r="E664" s="10"/>
    </row>
    <row r="665" spans="2:5" x14ac:dyDescent="0.25">
      <c r="B665" s="10"/>
      <c r="C665" s="10"/>
      <c r="D665" s="10"/>
      <c r="E665" s="10"/>
    </row>
    <row r="666" spans="2:5" x14ac:dyDescent="0.25">
      <c r="B666" s="10"/>
      <c r="C666" s="10"/>
      <c r="D666" s="10"/>
      <c r="E666" s="10"/>
    </row>
    <row r="667" spans="2:5" x14ac:dyDescent="0.25">
      <c r="B667" s="10"/>
      <c r="C667" s="10"/>
      <c r="D667" s="10"/>
      <c r="E667" s="10"/>
    </row>
    <row r="668" spans="2:5" x14ac:dyDescent="0.25">
      <c r="B668" s="10"/>
      <c r="C668" s="10"/>
      <c r="D668" s="10"/>
      <c r="E668" s="10"/>
    </row>
    <row r="669" spans="2:5" x14ac:dyDescent="0.25">
      <c r="B669" s="10"/>
      <c r="C669" s="10"/>
      <c r="D669" s="10"/>
      <c r="E669" s="10"/>
    </row>
    <row r="670" spans="2:5" x14ac:dyDescent="0.25">
      <c r="B670" s="10"/>
      <c r="C670" s="10"/>
      <c r="D670" s="10"/>
      <c r="E670" s="10"/>
    </row>
    <row r="671" spans="2:5" x14ac:dyDescent="0.25">
      <c r="B671" s="10"/>
      <c r="C671" s="10"/>
      <c r="D671" s="10"/>
      <c r="E671" s="10"/>
    </row>
    <row r="672" spans="2:5" x14ac:dyDescent="0.25">
      <c r="B672" s="10"/>
      <c r="C672" s="10"/>
      <c r="D672" s="10"/>
      <c r="E672" s="10"/>
    </row>
    <row r="673" spans="2:5" x14ac:dyDescent="0.25">
      <c r="B673" s="10"/>
      <c r="C673" s="10"/>
      <c r="D673" s="10"/>
      <c r="E673" s="10"/>
    </row>
    <row r="674" spans="2:5" x14ac:dyDescent="0.25">
      <c r="B674" s="10"/>
      <c r="C674" s="10"/>
      <c r="D674" s="10"/>
      <c r="E674" s="10"/>
    </row>
    <row r="675" spans="2:5" x14ac:dyDescent="0.25">
      <c r="B675" s="10"/>
      <c r="C675" s="10"/>
      <c r="D675" s="10"/>
      <c r="E675" s="10"/>
    </row>
    <row r="676" spans="2:5" x14ac:dyDescent="0.25">
      <c r="B676" s="10"/>
      <c r="C676" s="10"/>
      <c r="D676" s="10"/>
      <c r="E676" s="10"/>
    </row>
    <row r="677" spans="2:5" x14ac:dyDescent="0.25">
      <c r="B677" s="10"/>
      <c r="C677" s="10"/>
      <c r="D677" s="10"/>
      <c r="E677" s="10"/>
    </row>
    <row r="678" spans="2:5" x14ac:dyDescent="0.25">
      <c r="B678" s="10"/>
      <c r="C678" s="10"/>
      <c r="D678" s="10"/>
      <c r="E678" s="10"/>
    </row>
    <row r="679" spans="2:5" x14ac:dyDescent="0.25">
      <c r="B679" s="10"/>
      <c r="C679" s="10"/>
      <c r="D679" s="10"/>
      <c r="E679" s="10"/>
    </row>
    <row r="680" spans="2:5" x14ac:dyDescent="0.25">
      <c r="B680" s="10"/>
      <c r="C680" s="10"/>
      <c r="D680" s="10"/>
      <c r="E680" s="10"/>
    </row>
    <row r="681" spans="2:5" x14ac:dyDescent="0.25">
      <c r="B681" s="10"/>
      <c r="C681" s="10"/>
      <c r="D681" s="10"/>
      <c r="E681" s="10"/>
    </row>
    <row r="682" spans="2:5" x14ac:dyDescent="0.25">
      <c r="B682" s="10"/>
      <c r="C682" s="10"/>
      <c r="D682" s="10"/>
      <c r="E682" s="10"/>
    </row>
    <row r="683" spans="2:5" x14ac:dyDescent="0.25">
      <c r="B683" s="10"/>
      <c r="C683" s="10"/>
      <c r="D683" s="10"/>
      <c r="E683" s="10"/>
    </row>
    <row r="684" spans="2:5" x14ac:dyDescent="0.25">
      <c r="B684" s="10"/>
      <c r="C684" s="10"/>
      <c r="D684" s="10"/>
      <c r="E684" s="10"/>
    </row>
    <row r="685" spans="2:5" x14ac:dyDescent="0.25">
      <c r="B685" s="10"/>
      <c r="C685" s="10"/>
      <c r="D685" s="10"/>
      <c r="E685" s="10"/>
    </row>
    <row r="686" spans="2:5" x14ac:dyDescent="0.25">
      <c r="B686" s="10"/>
      <c r="C686" s="10"/>
      <c r="D686" s="10"/>
      <c r="E686" s="10"/>
    </row>
    <row r="687" spans="2:5" x14ac:dyDescent="0.25">
      <c r="B687" s="10"/>
      <c r="C687" s="10"/>
      <c r="D687" s="10"/>
      <c r="E687" s="10"/>
    </row>
    <row r="688" spans="2:5" x14ac:dyDescent="0.25">
      <c r="B688" s="10"/>
      <c r="C688" s="10"/>
      <c r="D688" s="10"/>
      <c r="E688" s="10"/>
    </row>
    <row r="689" spans="2:5" x14ac:dyDescent="0.25">
      <c r="B689" s="10"/>
      <c r="C689" s="10"/>
      <c r="D689" s="10"/>
      <c r="E689" s="10"/>
    </row>
    <row r="690" spans="2:5" x14ac:dyDescent="0.25">
      <c r="B690" s="10"/>
      <c r="C690" s="10"/>
      <c r="D690" s="10"/>
      <c r="E690" s="10"/>
    </row>
    <row r="691" spans="2:5" x14ac:dyDescent="0.25">
      <c r="B691" s="10"/>
      <c r="C691" s="10"/>
      <c r="D691" s="10"/>
      <c r="E691" s="10"/>
    </row>
    <row r="692" spans="2:5" x14ac:dyDescent="0.25">
      <c r="B692" s="10"/>
      <c r="C692" s="10"/>
      <c r="D692" s="10"/>
      <c r="E692" s="10"/>
    </row>
    <row r="693" spans="2:5" x14ac:dyDescent="0.25">
      <c r="B693" s="10"/>
      <c r="C693" s="10"/>
      <c r="D693" s="10"/>
      <c r="E693" s="10"/>
    </row>
    <row r="694" spans="2:5" x14ac:dyDescent="0.25">
      <c r="B694" s="10"/>
      <c r="C694" s="10"/>
      <c r="D694" s="10"/>
      <c r="E694" s="10"/>
    </row>
    <row r="695" spans="2:5" x14ac:dyDescent="0.25">
      <c r="B695" s="10"/>
      <c r="C695" s="10"/>
      <c r="D695" s="10"/>
      <c r="E695" s="10"/>
    </row>
    <row r="696" spans="2:5" x14ac:dyDescent="0.25">
      <c r="B696" s="10"/>
      <c r="C696" s="10"/>
      <c r="D696" s="10"/>
      <c r="E696" s="10"/>
    </row>
    <row r="697" spans="2:5" x14ac:dyDescent="0.25">
      <c r="B697" s="10"/>
      <c r="C697" s="10"/>
      <c r="D697" s="10"/>
      <c r="E697" s="10"/>
    </row>
    <row r="698" spans="2:5" x14ac:dyDescent="0.25">
      <c r="B698" s="10"/>
      <c r="C698" s="10"/>
      <c r="D698" s="10"/>
      <c r="E698" s="10"/>
    </row>
    <row r="699" spans="2:5" x14ac:dyDescent="0.25">
      <c r="B699" s="10"/>
      <c r="C699" s="10"/>
      <c r="D699" s="10"/>
      <c r="E699" s="10"/>
    </row>
    <row r="700" spans="2:5" x14ac:dyDescent="0.25">
      <c r="B700" s="10"/>
      <c r="C700" s="10"/>
      <c r="D700" s="10"/>
      <c r="E700" s="10"/>
    </row>
    <row r="701" spans="2:5" x14ac:dyDescent="0.25">
      <c r="B701" s="10"/>
      <c r="C701" s="10"/>
      <c r="D701" s="10"/>
      <c r="E701" s="10"/>
    </row>
    <row r="702" spans="2:5" x14ac:dyDescent="0.25">
      <c r="B702" s="10"/>
      <c r="C702" s="10"/>
      <c r="D702" s="10"/>
      <c r="E702" s="10"/>
    </row>
    <row r="703" spans="2:5" x14ac:dyDescent="0.25">
      <c r="B703" s="10"/>
      <c r="C703" s="10"/>
      <c r="D703" s="10"/>
      <c r="E703" s="10"/>
    </row>
    <row r="704" spans="2:5" x14ac:dyDescent="0.25">
      <c r="B704" s="10"/>
      <c r="C704" s="10"/>
      <c r="D704" s="10"/>
      <c r="E704" s="10"/>
    </row>
    <row r="705" spans="2:5" x14ac:dyDescent="0.25">
      <c r="B705" s="10"/>
      <c r="C705" s="10"/>
      <c r="D705" s="10"/>
      <c r="E705" s="10"/>
    </row>
    <row r="706" spans="2:5" x14ac:dyDescent="0.25">
      <c r="B706" s="10"/>
      <c r="C706" s="10"/>
      <c r="D706" s="10"/>
      <c r="E706" s="10"/>
    </row>
    <row r="707" spans="2:5" x14ac:dyDescent="0.25">
      <c r="B707" s="10"/>
      <c r="C707" s="10"/>
      <c r="D707" s="10"/>
      <c r="E707" s="10"/>
    </row>
    <row r="708" spans="2:5" x14ac:dyDescent="0.25">
      <c r="B708" s="10"/>
      <c r="C708" s="10"/>
      <c r="D708" s="10"/>
      <c r="E708" s="10"/>
    </row>
    <row r="709" spans="2:5" x14ac:dyDescent="0.25">
      <c r="B709" s="10"/>
      <c r="C709" s="10"/>
      <c r="D709" s="10"/>
      <c r="E709" s="10"/>
    </row>
    <row r="710" spans="2:5" x14ac:dyDescent="0.25">
      <c r="B710" s="10"/>
      <c r="C710" s="10"/>
      <c r="D710" s="10"/>
      <c r="E710" s="10"/>
    </row>
    <row r="711" spans="2:5" x14ac:dyDescent="0.25">
      <c r="B711" s="10"/>
      <c r="C711" s="10"/>
      <c r="D711" s="10"/>
      <c r="E711" s="10"/>
    </row>
    <row r="712" spans="2:5" x14ac:dyDescent="0.25">
      <c r="B712" s="10"/>
      <c r="C712" s="10"/>
      <c r="D712" s="10"/>
      <c r="E712" s="10"/>
    </row>
    <row r="713" spans="2:5" x14ac:dyDescent="0.25">
      <c r="B713" s="10"/>
      <c r="C713" s="10"/>
      <c r="D713" s="10"/>
      <c r="E713" s="10"/>
    </row>
    <row r="714" spans="2:5" x14ac:dyDescent="0.25">
      <c r="B714" s="10"/>
      <c r="C714" s="10"/>
      <c r="D714" s="10"/>
      <c r="E714" s="10"/>
    </row>
    <row r="715" spans="2:5" x14ac:dyDescent="0.25">
      <c r="B715" s="10"/>
      <c r="C715" s="10"/>
      <c r="D715" s="10"/>
      <c r="E715" s="10"/>
    </row>
    <row r="716" spans="2:5" x14ac:dyDescent="0.25">
      <c r="B716" s="10"/>
      <c r="C716" s="10"/>
      <c r="D716" s="10"/>
      <c r="E716" s="10"/>
    </row>
    <row r="717" spans="2:5" x14ac:dyDescent="0.25">
      <c r="B717" s="10"/>
      <c r="C717" s="10"/>
      <c r="D717" s="10"/>
      <c r="E717" s="10"/>
    </row>
    <row r="718" spans="2:5" x14ac:dyDescent="0.25">
      <c r="B718" s="10"/>
      <c r="C718" s="10"/>
      <c r="D718" s="10"/>
      <c r="E718" s="10"/>
    </row>
    <row r="719" spans="2:5" x14ac:dyDescent="0.25">
      <c r="B719" s="10"/>
      <c r="C719" s="10"/>
      <c r="D719" s="10"/>
      <c r="E719" s="10"/>
    </row>
    <row r="720" spans="2:5" x14ac:dyDescent="0.25">
      <c r="B720" s="10"/>
      <c r="C720" s="10"/>
      <c r="D720" s="10"/>
      <c r="E720" s="10"/>
    </row>
    <row r="721" spans="2:5" x14ac:dyDescent="0.25">
      <c r="B721" s="10"/>
      <c r="C721" s="10"/>
      <c r="D721" s="10"/>
      <c r="E721" s="10"/>
    </row>
    <row r="722" spans="2:5" x14ac:dyDescent="0.25">
      <c r="B722" s="10"/>
      <c r="C722" s="10"/>
      <c r="D722" s="10"/>
      <c r="E722" s="10"/>
    </row>
    <row r="723" spans="2:5" x14ac:dyDescent="0.25">
      <c r="B723" s="10"/>
      <c r="C723" s="10"/>
      <c r="D723" s="10"/>
      <c r="E723" s="10"/>
    </row>
    <row r="724" spans="2:5" x14ac:dyDescent="0.25">
      <c r="B724" s="10"/>
      <c r="C724" s="10"/>
      <c r="D724" s="10"/>
      <c r="E724" s="10"/>
    </row>
    <row r="725" spans="2:5" x14ac:dyDescent="0.25">
      <c r="B725" s="10"/>
      <c r="C725" s="10"/>
      <c r="D725" s="10"/>
      <c r="E725" s="10"/>
    </row>
    <row r="726" spans="2:5" x14ac:dyDescent="0.25">
      <c r="B726" s="10"/>
      <c r="C726" s="10"/>
      <c r="D726" s="10"/>
      <c r="E726" s="10"/>
    </row>
    <row r="727" spans="2:5" x14ac:dyDescent="0.25">
      <c r="B727" s="10"/>
      <c r="C727" s="10"/>
      <c r="D727" s="10"/>
      <c r="E727" s="10"/>
    </row>
    <row r="728" spans="2:5" x14ac:dyDescent="0.25">
      <c r="B728" s="10"/>
      <c r="C728" s="10"/>
      <c r="D728" s="10"/>
      <c r="E728" s="10"/>
    </row>
    <row r="729" spans="2:5" x14ac:dyDescent="0.25">
      <c r="B729" s="10"/>
      <c r="C729" s="10"/>
      <c r="D729" s="10"/>
      <c r="E729" s="10"/>
    </row>
    <row r="730" spans="2:5" x14ac:dyDescent="0.25">
      <c r="B730" s="10"/>
      <c r="C730" s="10"/>
      <c r="D730" s="10"/>
      <c r="E730" s="10"/>
    </row>
    <row r="731" spans="2:5" x14ac:dyDescent="0.25">
      <c r="B731" s="10"/>
      <c r="C731" s="10"/>
      <c r="D731" s="10"/>
      <c r="E731" s="10"/>
    </row>
    <row r="732" spans="2:5" x14ac:dyDescent="0.25">
      <c r="B732" s="10"/>
      <c r="C732" s="10"/>
      <c r="D732" s="10"/>
      <c r="E732" s="10"/>
    </row>
    <row r="733" spans="2:5" x14ac:dyDescent="0.25">
      <c r="B733" s="10"/>
      <c r="C733" s="10"/>
      <c r="D733" s="10"/>
      <c r="E733" s="10"/>
    </row>
    <row r="734" spans="2:5" x14ac:dyDescent="0.25">
      <c r="B734" s="10"/>
      <c r="C734" s="10"/>
      <c r="D734" s="10"/>
      <c r="E734" s="10"/>
    </row>
    <row r="735" spans="2:5" x14ac:dyDescent="0.25">
      <c r="B735" s="10"/>
      <c r="C735" s="10"/>
      <c r="D735" s="10"/>
      <c r="E735" s="10"/>
    </row>
    <row r="736" spans="2:5" x14ac:dyDescent="0.25">
      <c r="B736" s="10"/>
      <c r="C736" s="10"/>
      <c r="D736" s="10"/>
      <c r="E736" s="10"/>
    </row>
    <row r="737" spans="2:5" x14ac:dyDescent="0.25">
      <c r="B737" s="10"/>
      <c r="C737" s="10"/>
      <c r="D737" s="10"/>
      <c r="E737" s="10"/>
    </row>
    <row r="738" spans="2:5" x14ac:dyDescent="0.25">
      <c r="B738" s="10"/>
      <c r="C738" s="10"/>
      <c r="D738" s="10"/>
      <c r="E738" s="10"/>
    </row>
    <row r="739" spans="2:5" x14ac:dyDescent="0.25">
      <c r="B739" s="10"/>
      <c r="C739" s="10"/>
      <c r="D739" s="10"/>
      <c r="E739" s="10"/>
    </row>
    <row r="740" spans="2:5" x14ac:dyDescent="0.25">
      <c r="B740" s="10"/>
      <c r="C740" s="10"/>
      <c r="D740" s="10"/>
      <c r="E740" s="10"/>
    </row>
    <row r="741" spans="2:5" x14ac:dyDescent="0.25">
      <c r="B741" s="10"/>
      <c r="C741" s="10"/>
      <c r="D741" s="10"/>
      <c r="E741" s="10"/>
    </row>
    <row r="742" spans="2:5" x14ac:dyDescent="0.25">
      <c r="B742" s="10"/>
      <c r="C742" s="10"/>
      <c r="D742" s="10"/>
      <c r="E742" s="10"/>
    </row>
    <row r="743" spans="2:5" x14ac:dyDescent="0.25">
      <c r="B743" s="10"/>
      <c r="C743" s="10"/>
      <c r="D743" s="10"/>
      <c r="E743" s="10"/>
    </row>
    <row r="744" spans="2:5" x14ac:dyDescent="0.25">
      <c r="B744" s="10"/>
      <c r="C744" s="10"/>
      <c r="D744" s="10"/>
      <c r="E744" s="10"/>
    </row>
    <row r="745" spans="2:5" x14ac:dyDescent="0.25">
      <c r="B745" s="10"/>
      <c r="C745" s="10"/>
      <c r="D745" s="10"/>
      <c r="E745" s="10"/>
    </row>
    <row r="746" spans="2:5" x14ac:dyDescent="0.25">
      <c r="B746" s="10"/>
      <c r="C746" s="10"/>
      <c r="D746" s="10"/>
      <c r="E746" s="10"/>
    </row>
    <row r="747" spans="2:5" x14ac:dyDescent="0.25">
      <c r="B747" s="10"/>
      <c r="C747" s="10"/>
      <c r="D747" s="10"/>
      <c r="E747" s="10"/>
    </row>
    <row r="748" spans="2:5" x14ac:dyDescent="0.25">
      <c r="B748" s="10"/>
      <c r="C748" s="10"/>
      <c r="D748" s="10"/>
      <c r="E748" s="10"/>
    </row>
    <row r="749" spans="2:5" x14ac:dyDescent="0.25">
      <c r="B749" s="10"/>
      <c r="C749" s="10"/>
      <c r="D749" s="10"/>
      <c r="E749" s="10"/>
    </row>
    <row r="750" spans="2:5" x14ac:dyDescent="0.25">
      <c r="B750" s="10"/>
      <c r="C750" s="10"/>
      <c r="D750" s="10"/>
      <c r="E750" s="10"/>
    </row>
    <row r="751" spans="2:5" x14ac:dyDescent="0.25">
      <c r="B751" s="10"/>
      <c r="C751" s="10"/>
      <c r="D751" s="10"/>
      <c r="E751" s="10"/>
    </row>
    <row r="752" spans="2:5" x14ac:dyDescent="0.25">
      <c r="B752" s="10"/>
      <c r="C752" s="10"/>
      <c r="D752" s="10"/>
      <c r="E752" s="10"/>
    </row>
    <row r="753" spans="2:5" x14ac:dyDescent="0.25">
      <c r="B753" s="10"/>
      <c r="C753" s="10"/>
      <c r="D753" s="10"/>
      <c r="E753" s="10"/>
    </row>
    <row r="754" spans="2:5" x14ac:dyDescent="0.25">
      <c r="B754" s="10"/>
      <c r="C754" s="10"/>
      <c r="D754" s="10"/>
      <c r="E754" s="10"/>
    </row>
    <row r="755" spans="2:5" x14ac:dyDescent="0.25">
      <c r="B755" s="10"/>
      <c r="C755" s="10"/>
      <c r="D755" s="10"/>
      <c r="E755" s="10"/>
    </row>
    <row r="756" spans="2:5" x14ac:dyDescent="0.25">
      <c r="B756" s="10"/>
      <c r="C756" s="10"/>
      <c r="D756" s="10"/>
      <c r="E756" s="10"/>
    </row>
    <row r="757" spans="2:5" x14ac:dyDescent="0.25">
      <c r="B757" s="10"/>
      <c r="C757" s="10"/>
      <c r="D757" s="10"/>
      <c r="E757" s="10"/>
    </row>
    <row r="758" spans="2:5" x14ac:dyDescent="0.25">
      <c r="B758" s="10"/>
      <c r="C758" s="10"/>
      <c r="D758" s="10"/>
      <c r="E758" s="10"/>
    </row>
    <row r="759" spans="2:5" x14ac:dyDescent="0.25">
      <c r="B759" s="10"/>
      <c r="C759" s="10"/>
      <c r="D759" s="10"/>
      <c r="E759" s="10"/>
    </row>
    <row r="760" spans="2:5" x14ac:dyDescent="0.25">
      <c r="B760" s="10"/>
      <c r="C760" s="10"/>
      <c r="D760" s="10"/>
      <c r="E760" s="10"/>
    </row>
    <row r="761" spans="2:5" x14ac:dyDescent="0.25">
      <c r="B761" s="10"/>
      <c r="C761" s="10"/>
      <c r="D761" s="10"/>
      <c r="E761" s="10"/>
    </row>
    <row r="762" spans="2:5" x14ac:dyDescent="0.25">
      <c r="B762" s="10"/>
      <c r="C762" s="10"/>
      <c r="D762" s="10"/>
      <c r="E762" s="10"/>
    </row>
    <row r="763" spans="2:5" x14ac:dyDescent="0.25">
      <c r="B763" s="10"/>
      <c r="C763" s="10"/>
      <c r="D763" s="10"/>
      <c r="E763" s="10"/>
    </row>
    <row r="764" spans="2:5" x14ac:dyDescent="0.25">
      <c r="B764" s="10"/>
      <c r="C764" s="10"/>
      <c r="D764" s="10"/>
      <c r="E764" s="10"/>
    </row>
    <row r="765" spans="2:5" x14ac:dyDescent="0.25">
      <c r="B765" s="10"/>
      <c r="C765" s="10"/>
      <c r="D765" s="10"/>
      <c r="E765" s="10"/>
    </row>
    <row r="766" spans="2:5" x14ac:dyDescent="0.25">
      <c r="B766" s="10"/>
      <c r="C766" s="10"/>
      <c r="D766" s="10"/>
      <c r="E766" s="10"/>
    </row>
    <row r="767" spans="2:5" x14ac:dyDescent="0.25">
      <c r="B767" s="10"/>
      <c r="C767" s="10"/>
      <c r="D767" s="10"/>
      <c r="E767" s="10"/>
    </row>
    <row r="768" spans="2:5" x14ac:dyDescent="0.25">
      <c r="B768" s="10"/>
      <c r="C768" s="10"/>
      <c r="D768" s="10"/>
      <c r="E768" s="10"/>
    </row>
    <row r="769" spans="2:5" x14ac:dyDescent="0.25">
      <c r="B769" s="10"/>
      <c r="C769" s="10"/>
      <c r="D769" s="10"/>
      <c r="E769" s="10"/>
    </row>
    <row r="770" spans="2:5" x14ac:dyDescent="0.25">
      <c r="B770" s="10"/>
      <c r="C770" s="10"/>
      <c r="D770" s="10"/>
      <c r="E770" s="10"/>
    </row>
    <row r="771" spans="2:5" x14ac:dyDescent="0.25">
      <c r="B771" s="10"/>
      <c r="C771" s="10"/>
      <c r="D771" s="10"/>
      <c r="E771" s="10"/>
    </row>
    <row r="772" spans="2:5" x14ac:dyDescent="0.25">
      <c r="B772" s="10"/>
      <c r="C772" s="10"/>
      <c r="D772" s="10"/>
      <c r="E772" s="10"/>
    </row>
    <row r="773" spans="2:5" x14ac:dyDescent="0.25">
      <c r="B773" s="10"/>
      <c r="C773" s="10"/>
      <c r="D773" s="10"/>
      <c r="E773" s="10"/>
    </row>
    <row r="774" spans="2:5" x14ac:dyDescent="0.25">
      <c r="B774" s="10"/>
      <c r="C774" s="10"/>
      <c r="D774" s="10"/>
      <c r="E774" s="10"/>
    </row>
    <row r="775" spans="2:5" x14ac:dyDescent="0.25">
      <c r="B775" s="10"/>
      <c r="C775" s="10"/>
      <c r="D775" s="10"/>
      <c r="E775" s="10"/>
    </row>
    <row r="776" spans="2:5" x14ac:dyDescent="0.25">
      <c r="B776" s="10"/>
      <c r="C776" s="10"/>
      <c r="D776" s="10"/>
      <c r="E776" s="10"/>
    </row>
    <row r="777" spans="2:5" x14ac:dyDescent="0.25">
      <c r="B777" s="10"/>
      <c r="C777" s="10"/>
      <c r="D777" s="10"/>
      <c r="E777" s="10"/>
    </row>
    <row r="778" spans="2:5" x14ac:dyDescent="0.25">
      <c r="B778" s="10"/>
      <c r="C778" s="10"/>
      <c r="D778" s="10"/>
      <c r="E778" s="10"/>
    </row>
    <row r="779" spans="2:5" x14ac:dyDescent="0.25">
      <c r="B779" s="10"/>
      <c r="C779" s="10"/>
      <c r="D779" s="10"/>
      <c r="E779" s="10"/>
    </row>
    <row r="780" spans="2:5" x14ac:dyDescent="0.25">
      <c r="B780" s="10"/>
      <c r="C780" s="10"/>
      <c r="D780" s="10"/>
      <c r="E780" s="10"/>
    </row>
    <row r="781" spans="2:5" x14ac:dyDescent="0.25">
      <c r="B781" s="10"/>
      <c r="C781" s="10"/>
      <c r="D781" s="10"/>
      <c r="E781" s="10"/>
    </row>
    <row r="782" spans="2:5" x14ac:dyDescent="0.25">
      <c r="B782" s="10"/>
      <c r="C782" s="10"/>
      <c r="D782" s="10"/>
      <c r="E782" s="10"/>
    </row>
    <row r="783" spans="2:5" x14ac:dyDescent="0.25">
      <c r="B783" s="10"/>
      <c r="C783" s="10"/>
      <c r="D783" s="10"/>
      <c r="E783" s="10"/>
    </row>
    <row r="784" spans="2:5" x14ac:dyDescent="0.25">
      <c r="B784" s="10"/>
      <c r="C784" s="10"/>
      <c r="D784" s="10"/>
      <c r="E784" s="10"/>
    </row>
    <row r="785" spans="2:5" x14ac:dyDescent="0.25">
      <c r="B785" s="10"/>
      <c r="C785" s="10"/>
      <c r="D785" s="10"/>
      <c r="E785" s="10"/>
    </row>
    <row r="786" spans="2:5" x14ac:dyDescent="0.25">
      <c r="B786" s="10"/>
      <c r="C786" s="10"/>
      <c r="D786" s="10"/>
      <c r="E786" s="10"/>
    </row>
    <row r="787" spans="2:5" x14ac:dyDescent="0.25">
      <c r="B787" s="10"/>
      <c r="C787" s="10"/>
      <c r="D787" s="10"/>
      <c r="E787" s="10"/>
    </row>
    <row r="788" spans="2:5" x14ac:dyDescent="0.25">
      <c r="B788" s="10"/>
      <c r="C788" s="10"/>
      <c r="D788" s="10"/>
      <c r="E788" s="10"/>
    </row>
    <row r="789" spans="2:5" x14ac:dyDescent="0.25">
      <c r="B789" s="10"/>
      <c r="C789" s="10"/>
      <c r="D789" s="10"/>
      <c r="E789" s="10"/>
    </row>
    <row r="790" spans="2:5" x14ac:dyDescent="0.25">
      <c r="B790" s="10"/>
      <c r="C790" s="10"/>
      <c r="D790" s="10"/>
      <c r="E790" s="10"/>
    </row>
    <row r="791" spans="2:5" x14ac:dyDescent="0.25">
      <c r="B791" s="10"/>
      <c r="C791" s="10"/>
      <c r="D791" s="10"/>
      <c r="E791" s="10"/>
    </row>
    <row r="792" spans="2:5" x14ac:dyDescent="0.25">
      <c r="B792" s="10"/>
      <c r="C792" s="10"/>
      <c r="D792" s="10"/>
      <c r="E792" s="10"/>
    </row>
    <row r="793" spans="2:5" x14ac:dyDescent="0.25">
      <c r="B793" s="10"/>
      <c r="C793" s="10"/>
      <c r="D793" s="10"/>
      <c r="E793" s="10"/>
    </row>
    <row r="794" spans="2:5" x14ac:dyDescent="0.25">
      <c r="B794" s="10"/>
      <c r="C794" s="10"/>
      <c r="D794" s="10"/>
      <c r="E794" s="10"/>
    </row>
    <row r="795" spans="2:5" x14ac:dyDescent="0.25">
      <c r="B795" s="10"/>
      <c r="C795" s="10"/>
      <c r="D795" s="10"/>
      <c r="E795" s="10"/>
    </row>
    <row r="796" spans="2:5" x14ac:dyDescent="0.25">
      <c r="B796" s="10"/>
      <c r="C796" s="10"/>
      <c r="D796" s="10"/>
      <c r="E796" s="10"/>
    </row>
    <row r="797" spans="2:5" x14ac:dyDescent="0.25">
      <c r="B797" s="10"/>
      <c r="C797" s="10"/>
      <c r="D797" s="10"/>
      <c r="E797" s="10"/>
    </row>
    <row r="798" spans="2:5" x14ac:dyDescent="0.25">
      <c r="B798" s="10"/>
      <c r="C798" s="10"/>
      <c r="D798" s="10"/>
      <c r="E798" s="10"/>
    </row>
    <row r="799" spans="2:5" x14ac:dyDescent="0.25">
      <c r="B799" s="10"/>
      <c r="C799" s="10"/>
      <c r="D799" s="10"/>
      <c r="E799" s="10"/>
    </row>
    <row r="800" spans="2:5" x14ac:dyDescent="0.25">
      <c r="B800" s="10"/>
      <c r="C800" s="10"/>
      <c r="D800" s="10"/>
      <c r="E800" s="10"/>
    </row>
    <row r="801" spans="2:5" x14ac:dyDescent="0.25">
      <c r="B801" s="10"/>
      <c r="C801" s="10"/>
      <c r="D801" s="10"/>
      <c r="E801" s="10"/>
    </row>
    <row r="802" spans="2:5" x14ac:dyDescent="0.25">
      <c r="B802" s="10"/>
      <c r="C802" s="10"/>
      <c r="D802" s="10"/>
      <c r="E802" s="10"/>
    </row>
    <row r="803" spans="2:5" x14ac:dyDescent="0.25">
      <c r="B803" s="10"/>
      <c r="C803" s="10"/>
      <c r="D803" s="10"/>
      <c r="E803" s="10"/>
    </row>
    <row r="804" spans="2:5" x14ac:dyDescent="0.25">
      <c r="B804" s="10"/>
      <c r="C804" s="10"/>
      <c r="D804" s="10"/>
      <c r="E804" s="10"/>
    </row>
    <row r="805" spans="2:5" x14ac:dyDescent="0.25">
      <c r="B805" s="10"/>
      <c r="C805" s="10"/>
      <c r="D805" s="10"/>
      <c r="E805" s="10"/>
    </row>
    <row r="806" spans="2:5" x14ac:dyDescent="0.25">
      <c r="B806" s="10"/>
      <c r="C806" s="10"/>
      <c r="D806" s="10"/>
      <c r="E806" s="10"/>
    </row>
    <row r="807" spans="2:5" x14ac:dyDescent="0.25">
      <c r="B807" s="10"/>
      <c r="C807" s="10"/>
      <c r="D807" s="10"/>
      <c r="E807" s="10"/>
    </row>
    <row r="808" spans="2:5" x14ac:dyDescent="0.25">
      <c r="B808" s="10"/>
      <c r="C808" s="10"/>
      <c r="D808" s="10"/>
      <c r="E808" s="10"/>
    </row>
    <row r="809" spans="2:5" x14ac:dyDescent="0.25">
      <c r="B809" s="10"/>
      <c r="C809" s="10"/>
      <c r="D809" s="10"/>
      <c r="E809" s="10"/>
    </row>
    <row r="810" spans="2:5" x14ac:dyDescent="0.25">
      <c r="B810" s="10"/>
      <c r="C810" s="10"/>
      <c r="D810" s="10"/>
      <c r="E810" s="10"/>
    </row>
    <row r="811" spans="2:5" x14ac:dyDescent="0.25">
      <c r="B811" s="10"/>
      <c r="C811" s="10"/>
      <c r="D811" s="10"/>
      <c r="E811" s="10"/>
    </row>
    <row r="812" spans="2:5" x14ac:dyDescent="0.25">
      <c r="B812" s="10"/>
      <c r="C812" s="10"/>
      <c r="D812" s="10"/>
      <c r="E812" s="10"/>
    </row>
    <row r="813" spans="2:5" x14ac:dyDescent="0.25">
      <c r="B813" s="10"/>
      <c r="C813" s="10"/>
      <c r="D813" s="10"/>
      <c r="E813" s="10"/>
    </row>
    <row r="814" spans="2:5" x14ac:dyDescent="0.25">
      <c r="B814" s="10"/>
      <c r="C814" s="10"/>
      <c r="D814" s="10"/>
      <c r="E814" s="10"/>
    </row>
    <row r="815" spans="2:5" x14ac:dyDescent="0.25">
      <c r="B815" s="10"/>
      <c r="C815" s="10"/>
      <c r="D815" s="10"/>
      <c r="E815" s="10"/>
    </row>
    <row r="816" spans="2:5" x14ac:dyDescent="0.25">
      <c r="B816" s="10"/>
      <c r="C816" s="10"/>
      <c r="D816" s="10"/>
      <c r="E816" s="10"/>
    </row>
    <row r="817" spans="2:5" x14ac:dyDescent="0.25">
      <c r="B817" s="10"/>
      <c r="C817" s="10"/>
      <c r="D817" s="10"/>
      <c r="E817" s="10"/>
    </row>
    <row r="818" spans="2:5" x14ac:dyDescent="0.25">
      <c r="B818" s="10"/>
      <c r="C818" s="10"/>
      <c r="D818" s="10"/>
      <c r="E818" s="10"/>
    </row>
    <row r="819" spans="2:5" x14ac:dyDescent="0.25">
      <c r="B819" s="10"/>
      <c r="C819" s="10"/>
      <c r="D819" s="10"/>
      <c r="E819" s="10"/>
    </row>
    <row r="820" spans="2:5" x14ac:dyDescent="0.25">
      <c r="B820" s="10"/>
      <c r="C820" s="10"/>
      <c r="D820" s="10"/>
      <c r="E820" s="10"/>
    </row>
    <row r="821" spans="2:5" x14ac:dyDescent="0.25">
      <c r="B821" s="10"/>
      <c r="C821" s="10"/>
      <c r="D821" s="10"/>
      <c r="E821" s="10"/>
    </row>
    <row r="822" spans="2:5" x14ac:dyDescent="0.25">
      <c r="B822" s="10"/>
      <c r="C822" s="10"/>
      <c r="D822" s="10"/>
      <c r="E822" s="10"/>
    </row>
    <row r="823" spans="2:5" x14ac:dyDescent="0.25">
      <c r="B823" s="10"/>
      <c r="C823" s="10"/>
      <c r="D823" s="10"/>
      <c r="E823" s="10"/>
    </row>
    <row r="824" spans="2:5" x14ac:dyDescent="0.25">
      <c r="B824" s="10"/>
      <c r="C824" s="10"/>
      <c r="D824" s="10"/>
      <c r="E824" s="10"/>
    </row>
    <row r="825" spans="2:5" x14ac:dyDescent="0.25">
      <c r="B825" s="10"/>
      <c r="C825" s="10"/>
      <c r="D825" s="10"/>
      <c r="E825" s="10"/>
    </row>
    <row r="826" spans="2:5" x14ac:dyDescent="0.25">
      <c r="B826" s="10"/>
      <c r="C826" s="10"/>
      <c r="D826" s="10"/>
      <c r="E826" s="10"/>
    </row>
  </sheetData>
  <sheetProtection algorithmName="SHA-512" hashValue="sOOz5bwrRkTMdiTlIvmnqJbS3SsjZjLCdgcTWvGeO5UHNoG95mUDWxRycdF5S81V5vDzNCUiQUdN9Nbf8eFE6g==" saltValue="wWGdVK84cm+wy+GigHlwRw==" spinCount="100000" sheet="1" objects="1" scenarios="1"/>
  <mergeCells count="20">
    <mergeCell ref="B2:C2"/>
    <mergeCell ref="D2:E2"/>
    <mergeCell ref="C27:E27"/>
    <mergeCell ref="C28:E28"/>
    <mergeCell ref="C21:E21"/>
    <mergeCell ref="C22:E22"/>
    <mergeCell ref="C23:E23"/>
    <mergeCell ref="C24:E24"/>
    <mergeCell ref="C25:E25"/>
    <mergeCell ref="C26:E26"/>
    <mergeCell ref="B20:E20"/>
    <mergeCell ref="B4:E4"/>
    <mergeCell ref="B6:E6"/>
    <mergeCell ref="B8:E8"/>
    <mergeCell ref="B10:C10"/>
    <mergeCell ref="B11:C11"/>
    <mergeCell ref="B12:C12"/>
    <mergeCell ref="B13:C13"/>
    <mergeCell ref="B16:G16"/>
    <mergeCell ref="B18: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DD03-36DB-4302-B765-2A111D51E141}">
  <sheetPr>
    <tabColor theme="7" tint="0.39997558519241921"/>
  </sheetPr>
  <dimension ref="A2:L52"/>
  <sheetViews>
    <sheetView showGridLines="0" workbookViewId="0">
      <selection activeCell="F4" sqref="F4"/>
    </sheetView>
  </sheetViews>
  <sheetFormatPr defaultColWidth="9.109375" defaultRowHeight="13.2" x14ac:dyDescent="0.25"/>
  <cols>
    <col min="1" max="1" width="2.33203125" style="26" customWidth="1"/>
    <col min="2" max="2" width="105.44140625" style="26" bestFit="1" customWidth="1"/>
    <col min="3" max="3" width="2.33203125" style="26" customWidth="1"/>
    <col min="4" max="4" width="15" style="26" customWidth="1"/>
    <col min="5" max="5" width="2.33203125" style="26" customWidth="1"/>
    <col min="6" max="6" width="15.5546875" style="26" customWidth="1"/>
    <col min="7" max="7" width="2.33203125" style="26" customWidth="1"/>
    <col min="8" max="8" width="14.5546875" style="26" bestFit="1" customWidth="1"/>
    <col min="9" max="9" width="2.33203125" style="26" customWidth="1"/>
    <col min="10" max="10" width="33.6640625" style="26" customWidth="1"/>
    <col min="11" max="11" width="20.44140625" style="26" bestFit="1" customWidth="1"/>
    <col min="12" max="12" width="38.33203125" style="26" bestFit="1" customWidth="1"/>
    <col min="13" max="13" width="18.33203125" style="26" bestFit="1" customWidth="1"/>
    <col min="14" max="14" width="32.44140625" style="26" bestFit="1" customWidth="1"/>
    <col min="15" max="15" width="25.33203125" style="26" bestFit="1" customWidth="1"/>
    <col min="16" max="16" width="17.33203125" style="26" bestFit="1" customWidth="1"/>
    <col min="17" max="17" width="30" style="26" customWidth="1"/>
    <col min="18" max="16384" width="9.109375" style="26"/>
  </cols>
  <sheetData>
    <row r="2" spans="1:12" ht="15.6" x14ac:dyDescent="0.3">
      <c r="A2" s="25"/>
      <c r="B2" s="25" t="s">
        <v>612</v>
      </c>
      <c r="C2" s="25"/>
      <c r="D2" s="104" t="s">
        <v>260</v>
      </c>
      <c r="E2" s="104"/>
      <c r="F2" s="104"/>
      <c r="G2" s="104"/>
      <c r="H2" s="104"/>
    </row>
    <row r="3" spans="1:12" x14ac:dyDescent="0.25">
      <c r="A3" s="27"/>
      <c r="B3" s="27" t="s">
        <v>261</v>
      </c>
      <c r="C3" s="27"/>
      <c r="E3" s="28"/>
      <c r="G3" s="28"/>
      <c r="I3" s="28"/>
    </row>
    <row r="4" spans="1:12" x14ac:dyDescent="0.25">
      <c r="E4" s="29"/>
      <c r="G4" s="29"/>
      <c r="I4" s="29"/>
    </row>
    <row r="5" spans="1:12" x14ac:dyDescent="0.25">
      <c r="A5" s="30"/>
      <c r="B5" s="31" t="s">
        <v>262</v>
      </c>
      <c r="C5" s="30"/>
      <c r="E5" s="30"/>
      <c r="F5" s="30"/>
      <c r="G5" s="30"/>
      <c r="H5" s="30"/>
      <c r="I5" s="30"/>
      <c r="J5" s="30"/>
      <c r="K5" s="30"/>
      <c r="L5" s="30"/>
    </row>
    <row r="6" spans="1:12" x14ac:dyDescent="0.25">
      <c r="A6" s="30"/>
      <c r="B6" s="76"/>
      <c r="C6" s="30"/>
      <c r="E6" s="30"/>
      <c r="F6" s="30"/>
      <c r="G6" s="30"/>
      <c r="H6" s="30"/>
      <c r="J6" s="30"/>
      <c r="K6" s="30"/>
      <c r="L6" s="30"/>
    </row>
    <row r="7" spans="1:12" x14ac:dyDescent="0.25">
      <c r="A7" s="30"/>
      <c r="B7" s="31" t="s">
        <v>92</v>
      </c>
      <c r="C7" s="30"/>
      <c r="E7" s="30"/>
      <c r="F7" s="30"/>
      <c r="G7" s="30"/>
      <c r="H7" s="30"/>
      <c r="J7" s="30"/>
      <c r="K7" s="30"/>
      <c r="L7" s="30"/>
    </row>
    <row r="8" spans="1:12" x14ac:dyDescent="0.25">
      <c r="A8" s="30"/>
      <c r="B8" s="76"/>
      <c r="C8" s="30"/>
      <c r="E8" s="30"/>
      <c r="F8" s="30"/>
      <c r="G8" s="30"/>
      <c r="H8" s="30"/>
      <c r="J8" s="30"/>
      <c r="K8" s="30"/>
      <c r="L8" s="30"/>
    </row>
    <row r="9" spans="1:12" ht="12.75" customHeight="1" x14ac:dyDescent="0.25">
      <c r="D9" s="108" t="s">
        <v>263</v>
      </c>
      <c r="F9" s="108" t="s">
        <v>264</v>
      </c>
      <c r="H9" s="108" t="s">
        <v>265</v>
      </c>
    </row>
    <row r="10" spans="1:12" x14ac:dyDescent="0.25">
      <c r="B10" s="32" t="s">
        <v>614</v>
      </c>
      <c r="D10" s="109"/>
      <c r="F10" s="109"/>
      <c r="H10" s="109"/>
    </row>
    <row r="11" spans="1:12" x14ac:dyDescent="0.25">
      <c r="D11" s="33"/>
    </row>
    <row r="12" spans="1:12" x14ac:dyDescent="0.25">
      <c r="B12" s="34" t="s">
        <v>266</v>
      </c>
      <c r="D12" s="35" t="s">
        <v>267</v>
      </c>
      <c r="F12" s="35" t="s">
        <v>268</v>
      </c>
      <c r="H12" s="35" t="s">
        <v>269</v>
      </c>
    </row>
    <row r="13" spans="1:12" x14ac:dyDescent="0.25">
      <c r="B13" s="36" t="s">
        <v>270</v>
      </c>
      <c r="D13" s="77">
        <v>0</v>
      </c>
      <c r="F13" s="31">
        <v>56</v>
      </c>
      <c r="H13" s="37">
        <f>D13*F13</f>
        <v>0</v>
      </c>
    </row>
    <row r="14" spans="1:12" x14ac:dyDescent="0.25">
      <c r="B14" s="36" t="s">
        <v>271</v>
      </c>
      <c r="D14" s="77">
        <v>0</v>
      </c>
      <c r="F14" s="31">
        <v>56</v>
      </c>
      <c r="H14" s="37">
        <f>D14*F14</f>
        <v>0</v>
      </c>
    </row>
    <row r="15" spans="1:12" x14ac:dyDescent="0.25">
      <c r="D15" s="33"/>
      <c r="H15" s="38"/>
    </row>
    <row r="16" spans="1:12" x14ac:dyDescent="0.25">
      <c r="B16" s="34" t="s">
        <v>272</v>
      </c>
      <c r="D16" s="35" t="s">
        <v>267</v>
      </c>
      <c r="F16" s="35" t="s">
        <v>268</v>
      </c>
      <c r="H16" s="35" t="s">
        <v>269</v>
      </c>
    </row>
    <row r="17" spans="2:8" x14ac:dyDescent="0.25">
      <c r="B17" s="36" t="s">
        <v>270</v>
      </c>
      <c r="D17" s="77">
        <v>0</v>
      </c>
      <c r="F17" s="31">
        <v>16</v>
      </c>
      <c r="H17" s="37">
        <f>D17*F17</f>
        <v>0</v>
      </c>
    </row>
    <row r="18" spans="2:8" x14ac:dyDescent="0.25">
      <c r="B18" s="36" t="s">
        <v>271</v>
      </c>
      <c r="D18" s="77">
        <v>0</v>
      </c>
      <c r="F18" s="31">
        <v>16</v>
      </c>
      <c r="H18" s="37">
        <f>D18*F18</f>
        <v>0</v>
      </c>
    </row>
    <row r="20" spans="2:8" x14ac:dyDescent="0.25">
      <c r="B20" s="34" t="s">
        <v>273</v>
      </c>
      <c r="D20" s="35" t="s">
        <v>267</v>
      </c>
      <c r="F20" s="35" t="s">
        <v>268</v>
      </c>
      <c r="H20" s="35" t="s">
        <v>269</v>
      </c>
    </row>
    <row r="21" spans="2:8" x14ac:dyDescent="0.25">
      <c r="B21" s="36" t="s">
        <v>270</v>
      </c>
      <c r="D21" s="77">
        <v>0</v>
      </c>
      <c r="F21" s="31">
        <v>16</v>
      </c>
      <c r="H21" s="37">
        <f>D21*F21</f>
        <v>0</v>
      </c>
    </row>
    <row r="22" spans="2:8" x14ac:dyDescent="0.25">
      <c r="B22" s="36" t="s">
        <v>271</v>
      </c>
      <c r="D22" s="77">
        <v>0</v>
      </c>
      <c r="F22" s="31">
        <v>16</v>
      </c>
      <c r="H22" s="37">
        <f>D22*F22</f>
        <v>0</v>
      </c>
    </row>
    <row r="23" spans="2:8" x14ac:dyDescent="0.25">
      <c r="B23" s="33"/>
      <c r="H23" s="38"/>
    </row>
    <row r="24" spans="2:8" x14ac:dyDescent="0.25">
      <c r="B24" s="34" t="s">
        <v>274</v>
      </c>
      <c r="D24" s="35" t="s">
        <v>267</v>
      </c>
      <c r="F24" s="35" t="s">
        <v>268</v>
      </c>
      <c r="H24" s="35" t="s">
        <v>269</v>
      </c>
    </row>
    <row r="25" spans="2:8" x14ac:dyDescent="0.25">
      <c r="B25" s="39" t="s">
        <v>275</v>
      </c>
      <c r="D25" s="77">
        <v>0</v>
      </c>
      <c r="F25" s="31">
        <v>40</v>
      </c>
      <c r="H25" s="37">
        <f>D25*F25</f>
        <v>0</v>
      </c>
    </row>
    <row r="26" spans="2:8" x14ac:dyDescent="0.25">
      <c r="B26" s="33"/>
      <c r="H26" s="38"/>
    </row>
    <row r="27" spans="2:8" x14ac:dyDescent="0.25">
      <c r="B27" s="34" t="s">
        <v>276</v>
      </c>
      <c r="H27" s="40" t="s">
        <v>277</v>
      </c>
    </row>
    <row r="28" spans="2:8" x14ac:dyDescent="0.25">
      <c r="B28" s="31" t="s">
        <v>278</v>
      </c>
      <c r="H28" s="37">
        <v>30000</v>
      </c>
    </row>
    <row r="29" spans="2:8" x14ac:dyDescent="0.25">
      <c r="D29" s="33"/>
    </row>
    <row r="30" spans="2:8" ht="12.75" customHeight="1" x14ac:dyDescent="0.25">
      <c r="B30" s="41"/>
      <c r="D30" s="110" t="s">
        <v>279</v>
      </c>
      <c r="E30" s="111"/>
      <c r="F30" s="112"/>
      <c r="H30" s="37">
        <f>(H13+H14)+(H17+H18)+(H21+H22)+H28+H25</f>
        <v>30000</v>
      </c>
    </row>
    <row r="31" spans="2:8" ht="13.8" thickBot="1" x14ac:dyDescent="0.3">
      <c r="B31" s="42"/>
      <c r="C31" s="43"/>
      <c r="D31" s="43"/>
      <c r="E31" s="43"/>
      <c r="F31" s="43"/>
      <c r="G31" s="43"/>
      <c r="H31" s="43"/>
    </row>
    <row r="32" spans="2:8" ht="13.8" thickTop="1" x14ac:dyDescent="0.25"/>
    <row r="33" spans="2:8" x14ac:dyDescent="0.25">
      <c r="B33" s="113" t="s">
        <v>280</v>
      </c>
      <c r="C33" s="114"/>
      <c r="D33" s="114"/>
      <c r="E33" s="114"/>
      <c r="F33" s="114"/>
      <c r="G33" s="114"/>
      <c r="H33" s="114"/>
    </row>
    <row r="35" spans="2:8" x14ac:dyDescent="0.25">
      <c r="B35" s="34" t="s">
        <v>281</v>
      </c>
      <c r="H35" s="40" t="s">
        <v>282</v>
      </c>
    </row>
    <row r="36" spans="2:8" x14ac:dyDescent="0.25">
      <c r="B36" s="31" t="s">
        <v>283</v>
      </c>
      <c r="H36" s="79">
        <f>469196/4</f>
        <v>117299</v>
      </c>
    </row>
    <row r="37" spans="2:8" x14ac:dyDescent="0.25">
      <c r="B37" s="33"/>
      <c r="H37" s="38"/>
    </row>
    <row r="38" spans="2:8" x14ac:dyDescent="0.25">
      <c r="B38" s="34" t="s">
        <v>274</v>
      </c>
      <c r="D38" s="35" t="s">
        <v>267</v>
      </c>
      <c r="F38" s="35" t="s">
        <v>268</v>
      </c>
      <c r="H38" s="35" t="s">
        <v>269</v>
      </c>
    </row>
    <row r="39" spans="2:8" x14ac:dyDescent="0.25">
      <c r="B39" s="39" t="s">
        <v>275</v>
      </c>
      <c r="D39" s="77">
        <v>0</v>
      </c>
      <c r="F39" s="31">
        <v>40</v>
      </c>
      <c r="H39" s="37">
        <f>D39*F39</f>
        <v>0</v>
      </c>
    </row>
    <row r="41" spans="2:8" x14ac:dyDescent="0.25">
      <c r="B41" s="113" t="s">
        <v>613</v>
      </c>
      <c r="C41" s="114"/>
      <c r="D41" s="114"/>
      <c r="E41" s="114"/>
      <c r="F41" s="114"/>
      <c r="G41" s="114"/>
      <c r="H41" s="114"/>
    </row>
    <row r="43" spans="2:8" ht="12.75" customHeight="1" x14ac:dyDescent="0.25">
      <c r="D43" s="108" t="s">
        <v>284</v>
      </c>
      <c r="H43" s="108" t="s">
        <v>285</v>
      </c>
    </row>
    <row r="44" spans="2:8" x14ac:dyDescent="0.25">
      <c r="B44" s="34" t="s">
        <v>286</v>
      </c>
      <c r="D44" s="109"/>
      <c r="H44" s="109"/>
    </row>
    <row r="45" spans="2:8" x14ac:dyDescent="0.25">
      <c r="B45" s="31" t="s">
        <v>287</v>
      </c>
      <c r="D45" s="78">
        <v>0</v>
      </c>
      <c r="F45" s="37">
        <f>(H36+H39)*D45</f>
        <v>0</v>
      </c>
      <c r="H45" s="37">
        <f>H36+F45</f>
        <v>117299</v>
      </c>
    </row>
    <row r="46" spans="2:8" x14ac:dyDescent="0.25">
      <c r="B46" s="44" t="s">
        <v>288</v>
      </c>
      <c r="D46" s="78">
        <v>0</v>
      </c>
      <c r="F46" s="37">
        <f>H45*D46</f>
        <v>0</v>
      </c>
      <c r="H46" s="37">
        <f>H45+F46</f>
        <v>117299</v>
      </c>
    </row>
    <row r="47" spans="2:8" x14ac:dyDescent="0.25">
      <c r="B47" s="33"/>
      <c r="D47" s="38"/>
      <c r="F47" s="38"/>
      <c r="H47" s="38"/>
    </row>
    <row r="48" spans="2:8" x14ac:dyDescent="0.25">
      <c r="B48" s="45"/>
      <c r="D48" s="110" t="s">
        <v>279</v>
      </c>
      <c r="E48" s="111"/>
      <c r="F48" s="112"/>
      <c r="H48" s="37">
        <f>H46</f>
        <v>117299</v>
      </c>
    </row>
    <row r="49" spans="2:8" ht="13.8" thickBot="1" x14ac:dyDescent="0.3">
      <c r="B49" s="42"/>
      <c r="C49" s="43"/>
      <c r="D49" s="43"/>
      <c r="E49" s="43"/>
      <c r="F49" s="43"/>
      <c r="G49" s="43"/>
      <c r="H49" s="43"/>
    </row>
    <row r="50" spans="2:8" ht="13.8" thickTop="1" x14ac:dyDescent="0.25">
      <c r="B50" s="33"/>
    </row>
    <row r="51" spans="2:8" x14ac:dyDescent="0.25">
      <c r="B51" s="26" t="s">
        <v>289</v>
      </c>
      <c r="D51" s="105" t="s">
        <v>290</v>
      </c>
      <c r="E51" s="106"/>
      <c r="F51" s="107"/>
      <c r="H51" s="46">
        <f>H30+H48</f>
        <v>147299</v>
      </c>
    </row>
    <row r="52" spans="2:8" x14ac:dyDescent="0.25">
      <c r="B52" s="26" t="s">
        <v>291</v>
      </c>
    </row>
  </sheetData>
  <sheetProtection algorithmName="SHA-512" hashValue="jvoRB7Mj3eWZLYZtnIm1YfMnIneSskotUzi/zdc86erJso3TN28H3C/frciMBZaqVyJFu1nKuwdX2nwpigjHJQ==" saltValue="XUbtCZHCM3OUTj4KAjk3AA==" spinCount="100000" sheet="1" objects="1" scenarios="1"/>
  <mergeCells count="11">
    <mergeCell ref="D2:H2"/>
    <mergeCell ref="D51:F51"/>
    <mergeCell ref="D9:D10"/>
    <mergeCell ref="F9:F10"/>
    <mergeCell ref="H9:H10"/>
    <mergeCell ref="D30:F30"/>
    <mergeCell ref="B33:H33"/>
    <mergeCell ref="B41:H41"/>
    <mergeCell ref="D43:D44"/>
    <mergeCell ref="H43:H44"/>
    <mergeCell ref="D48:F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4278-D28B-4B2F-890F-39529B4816E7}">
  <sheetPr>
    <tabColor theme="9" tint="0.39997558519241921"/>
  </sheetPr>
  <dimension ref="B2:F37"/>
  <sheetViews>
    <sheetView showGridLines="0" topLeftCell="A17" workbookViewId="0">
      <selection activeCell="D47" sqref="D47"/>
    </sheetView>
  </sheetViews>
  <sheetFormatPr defaultColWidth="9.109375" defaultRowHeight="13.2" x14ac:dyDescent="0.25"/>
  <cols>
    <col min="1" max="1" width="2.44140625" style="26" customWidth="1"/>
    <col min="2" max="2" width="13.6640625" style="26" customWidth="1"/>
    <col min="3" max="3" width="54.6640625" style="26" customWidth="1"/>
    <col min="4" max="4" width="14.109375" style="26" customWidth="1"/>
    <col min="5" max="5" width="18.6640625" style="26" bestFit="1" customWidth="1"/>
    <col min="6" max="6" width="22.6640625" style="26" customWidth="1"/>
    <col min="7" max="7" width="11" style="26" bestFit="1" customWidth="1"/>
    <col min="8" max="16384" width="9.109375" style="26"/>
  </cols>
  <sheetData>
    <row r="2" spans="2:6" ht="15.6" x14ac:dyDescent="0.3">
      <c r="B2" s="104" t="s">
        <v>615</v>
      </c>
      <c r="C2" s="104"/>
      <c r="D2" s="104"/>
      <c r="E2" s="104" t="s">
        <v>260</v>
      </c>
      <c r="F2" s="104"/>
    </row>
    <row r="3" spans="2:6" x14ac:dyDescent="0.25">
      <c r="B3" s="27" t="s">
        <v>261</v>
      </c>
      <c r="C3" s="27"/>
      <c r="D3" s="30"/>
      <c r="E3" s="47"/>
    </row>
    <row r="4" spans="2:6" x14ac:dyDescent="0.25">
      <c r="B4" s="117"/>
      <c r="C4" s="117"/>
      <c r="E4" s="29"/>
    </row>
    <row r="5" spans="2:6" x14ac:dyDescent="0.25">
      <c r="B5" s="116" t="s">
        <v>262</v>
      </c>
      <c r="C5" s="116"/>
      <c r="D5" s="30"/>
      <c r="E5" s="30"/>
    </row>
    <row r="6" spans="2:6" x14ac:dyDescent="0.25">
      <c r="B6" s="118"/>
      <c r="C6" s="119"/>
      <c r="D6" s="29"/>
      <c r="E6" s="29"/>
    </row>
    <row r="7" spans="2:6" x14ac:dyDescent="0.25">
      <c r="B7" s="116" t="s">
        <v>92</v>
      </c>
      <c r="C7" s="116"/>
      <c r="D7" s="30"/>
      <c r="E7" s="30"/>
    </row>
    <row r="8" spans="2:6" x14ac:dyDescent="0.25">
      <c r="B8" s="118"/>
      <c r="C8" s="119"/>
      <c r="D8" s="29"/>
      <c r="E8" s="30"/>
    </row>
    <row r="9" spans="2:6" x14ac:dyDescent="0.25">
      <c r="E9" s="29"/>
    </row>
    <row r="10" spans="2:6" s="49" customFormat="1" ht="26.4" x14ac:dyDescent="0.25">
      <c r="B10" s="122" t="s">
        <v>292</v>
      </c>
      <c r="C10" s="122" t="s">
        <v>293</v>
      </c>
      <c r="D10" s="122" t="s">
        <v>294</v>
      </c>
      <c r="E10" s="122" t="s">
        <v>295</v>
      </c>
      <c r="F10" s="72" t="s">
        <v>296</v>
      </c>
    </row>
    <row r="11" spans="2:6" x14ac:dyDescent="0.25">
      <c r="B11" s="123" t="str">
        <f>VLOOKUP('3. Preventief WTB onderhoud'!$C11,PRP!$A$2:$C$41,2,0)</f>
        <v>PRP-000674</v>
      </c>
      <c r="C11" s="123" t="s">
        <v>146</v>
      </c>
      <c r="D11" s="123" t="str">
        <f>VLOOKUP('3. Preventief WTB onderhoud'!$C11,PRP!$A$2:$C$41,3,0)</f>
        <v xml:space="preserve">3354 XA </v>
      </c>
      <c r="E11" s="123" t="s">
        <v>57</v>
      </c>
      <c r="F11" s="124">
        <f>'4. WTB assets'!P20</f>
        <v>0</v>
      </c>
    </row>
    <row r="12" spans="2:6" x14ac:dyDescent="0.25">
      <c r="B12" s="125" t="str">
        <f>VLOOKUP('3. Preventief WTB onderhoud'!$C12,PRP!$A$2:$C$41,2,0)</f>
        <v>PRP-000675</v>
      </c>
      <c r="C12" s="125" t="s">
        <v>39</v>
      </c>
      <c r="D12" s="125" t="str">
        <f>VLOOKUP('3. Preventief WTB onderhoud'!$C12,PRP!$A$2:$C$41,3,0)</f>
        <v xml:space="preserve">3354 XA </v>
      </c>
      <c r="E12" s="125" t="s">
        <v>57</v>
      </c>
      <c r="F12" s="124">
        <f>'4. WTB assets'!P22</f>
        <v>0</v>
      </c>
    </row>
    <row r="13" spans="2:6" x14ac:dyDescent="0.25">
      <c r="B13" s="123" t="str">
        <f>VLOOKUP('3. Preventief WTB onderhoud'!$C13,PRP!$A$2:$C$41,2,0)</f>
        <v>PRP-000679</v>
      </c>
      <c r="C13" s="123" t="s">
        <v>19</v>
      </c>
      <c r="D13" s="123" t="str">
        <f>VLOOKUP('3. Preventief WTB onderhoud'!$C13,PRP!$A$2:$C$41,3,0)</f>
        <v xml:space="preserve">3356 MJ </v>
      </c>
      <c r="E13" s="123" t="s">
        <v>57</v>
      </c>
      <c r="F13" s="124">
        <f>'4. WTB assets'!P33</f>
        <v>0</v>
      </c>
    </row>
    <row r="14" spans="2:6" x14ac:dyDescent="0.25">
      <c r="B14" s="125" t="str">
        <f>VLOOKUP('3. Preventief WTB onderhoud'!$C14,PRP!$A$2:$C$41,2,0)</f>
        <v>PRP-000683</v>
      </c>
      <c r="C14" s="125" t="s">
        <v>20</v>
      </c>
      <c r="D14" s="125" t="str">
        <f>VLOOKUP('3. Preventief WTB onderhoud'!$C14,PRP!$A$2:$C$41,3,0)</f>
        <v xml:space="preserve">3355 RP </v>
      </c>
      <c r="E14" s="125" t="s">
        <v>57</v>
      </c>
      <c r="F14" s="124">
        <f>'4. WTB assets'!P38</f>
        <v>0</v>
      </c>
    </row>
    <row r="15" spans="2:6" x14ac:dyDescent="0.25">
      <c r="B15" s="123" t="str">
        <f>VLOOKUP('3. Preventief WTB onderhoud'!$C15,PRP!$A$2:$C$41,2,0)</f>
        <v>PRP-001032</v>
      </c>
      <c r="C15" s="123" t="s">
        <v>81</v>
      </c>
      <c r="D15" s="123" t="str">
        <f>VLOOKUP('3. Preventief WTB onderhoud'!$C15,PRP!$A$2:$C$41,3,0)</f>
        <v xml:space="preserve">3353 AG </v>
      </c>
      <c r="E15" s="123" t="s">
        <v>57</v>
      </c>
      <c r="F15" s="124">
        <f>'4. WTB assets'!P42</f>
        <v>0</v>
      </c>
    </row>
    <row r="16" spans="2:6" x14ac:dyDescent="0.25">
      <c r="B16" s="125" t="str">
        <f>VLOOKUP('3. Preventief WTB onderhoud'!$C16,PRP!$A$2:$C$41,2,0)</f>
        <v>PRP-000684</v>
      </c>
      <c r="C16" s="125" t="s">
        <v>21</v>
      </c>
      <c r="D16" s="125" t="str">
        <f>VLOOKUP('3. Preventief WTB onderhoud'!$C16,PRP!$A$2:$C$41,3,0)</f>
        <v xml:space="preserve">3353 AG </v>
      </c>
      <c r="E16" s="125" t="s">
        <v>57</v>
      </c>
      <c r="F16" s="124">
        <f>'4. WTB assets'!P45</f>
        <v>0</v>
      </c>
    </row>
    <row r="17" spans="2:6" x14ac:dyDescent="0.25">
      <c r="B17" s="123" t="str">
        <f>VLOOKUP('3. Preventief WTB onderhoud'!$C17,PRP!$A$2:$C$41,2,0)</f>
        <v>PRP-001034</v>
      </c>
      <c r="C17" s="123" t="s">
        <v>22</v>
      </c>
      <c r="D17" s="123" t="str">
        <f>VLOOKUP('3. Preventief WTB onderhoud'!$C17,PRP!$A$2:$C$41,3,0)</f>
        <v xml:space="preserve">3353 VA </v>
      </c>
      <c r="E17" s="123" t="s">
        <v>57</v>
      </c>
      <c r="F17" s="124">
        <f>'4. WTB assets'!P55</f>
        <v>0</v>
      </c>
    </row>
    <row r="18" spans="2:6" x14ac:dyDescent="0.25">
      <c r="B18" s="125" t="str">
        <f>VLOOKUP('3. Preventief WTB onderhoud'!$C18,PRP!$A$2:$C$41,2,0)</f>
        <v>PRP-000688</v>
      </c>
      <c r="C18" s="125" t="s">
        <v>42</v>
      </c>
      <c r="D18" s="125" t="str">
        <f>VLOOKUP('3. Preventief WTB onderhoud'!$C18,PRP!$A$2:$C$41,3,0)</f>
        <v xml:space="preserve">3351 BN </v>
      </c>
      <c r="E18" s="125" t="s">
        <v>57</v>
      </c>
      <c r="F18" s="124">
        <f>'4. WTB assets'!P61</f>
        <v>0</v>
      </c>
    </row>
    <row r="19" spans="2:6" x14ac:dyDescent="0.25">
      <c r="B19" s="123" t="str">
        <f>VLOOKUP('3. Preventief WTB onderhoud'!$C19,PRP!$A$2:$C$41,2,0)</f>
        <v>PRP-001040</v>
      </c>
      <c r="C19" s="123" t="s">
        <v>43</v>
      </c>
      <c r="D19" s="126" t="str">
        <f>VLOOKUP('3. Preventief WTB onderhoud'!$C19,PRP!$A$2:$C$41,3,0)</f>
        <v xml:space="preserve">3354 XN </v>
      </c>
      <c r="E19" s="123" t="s">
        <v>57</v>
      </c>
      <c r="F19" s="124">
        <f>'4. WTB assets'!P64</f>
        <v>0</v>
      </c>
    </row>
    <row r="20" spans="2:6" x14ac:dyDescent="0.25">
      <c r="B20" s="125" t="str">
        <f>VLOOKUP('3. Preventief WTB onderhoud'!$C20,PRP!$A$2:$C$41,2,0)</f>
        <v>PRP-000695</v>
      </c>
      <c r="C20" s="125" t="s">
        <v>46</v>
      </c>
      <c r="D20" s="127" t="str">
        <f>VLOOKUP('3. Preventief WTB onderhoud'!$C20,PRP!$A$2:$C$41,3,0)</f>
        <v xml:space="preserve">3351 PB </v>
      </c>
      <c r="E20" s="125" t="s">
        <v>57</v>
      </c>
      <c r="F20" s="124">
        <f>'4. WTB assets'!P108</f>
        <v>0</v>
      </c>
    </row>
    <row r="21" spans="2:6" x14ac:dyDescent="0.25">
      <c r="B21" s="123" t="str">
        <f>VLOOKUP('3. Preventief WTB onderhoud'!$C21,PRP!$A$2:$C$41,2,0)</f>
        <v>PRP-000697</v>
      </c>
      <c r="C21" s="123" t="s">
        <v>387</v>
      </c>
      <c r="D21" s="123" t="str">
        <f>VLOOKUP('3. Preventief WTB onderhoud'!$C21,PRP!$A$2:$C$41,3,0)</f>
        <v>3352 AR</v>
      </c>
      <c r="E21" s="123" t="s">
        <v>57</v>
      </c>
      <c r="F21" s="124">
        <f>'4. WTB assets'!P111</f>
        <v>0</v>
      </c>
    </row>
    <row r="22" spans="2:6" x14ac:dyDescent="0.25">
      <c r="B22" s="125" t="str">
        <f>VLOOKUP('3. Preventief WTB onderhoud'!$C22,PRP!$A$2:$C$41,2,0)</f>
        <v>PRP-000718</v>
      </c>
      <c r="C22" s="125" t="s">
        <v>382</v>
      </c>
      <c r="D22" s="127" t="str">
        <f>VLOOKUP('3. Preventief WTB onderhoud'!$C22,PRP!$A$2:$C$41,3,0)</f>
        <v xml:space="preserve">3354 BN </v>
      </c>
      <c r="E22" s="125" t="s">
        <v>57</v>
      </c>
      <c r="F22" s="124">
        <f>'4. WTB assets'!P114</f>
        <v>0</v>
      </c>
    </row>
    <row r="23" spans="2:6" x14ac:dyDescent="0.25">
      <c r="B23" s="123" t="str">
        <f>VLOOKUP('3. Preventief WTB onderhoud'!$C23,PRP!$A$2:$C$41,2,0)</f>
        <v>PRP-000702</v>
      </c>
      <c r="C23" s="123" t="s">
        <v>47</v>
      </c>
      <c r="D23" s="126" t="str">
        <f>VLOOKUP('3. Preventief WTB onderhoud'!$C23,PRP!$A$2:$C$41,3,0)</f>
        <v xml:space="preserve">3356 LM </v>
      </c>
      <c r="E23" s="123" t="s">
        <v>57</v>
      </c>
      <c r="F23" s="124">
        <f>'4. WTB assets'!P117</f>
        <v>0</v>
      </c>
    </row>
    <row r="24" spans="2:6" x14ac:dyDescent="0.25">
      <c r="B24" s="125" t="str">
        <f>VLOOKUP('3. Preventief WTB onderhoud'!$C24,PRP!$A$2:$C$41,2,0)</f>
        <v>PRP-000703</v>
      </c>
      <c r="C24" s="125" t="s">
        <v>48</v>
      </c>
      <c r="D24" s="127" t="str">
        <f>VLOOKUP('3. Preventief WTB onderhoud'!$C24,PRP!$A$2:$C$41,3,0)</f>
        <v xml:space="preserve">3356 BR </v>
      </c>
      <c r="E24" s="125" t="s">
        <v>57</v>
      </c>
      <c r="F24" s="124">
        <f>'4. WTB assets'!P120</f>
        <v>0</v>
      </c>
    </row>
    <row r="25" spans="2:6" x14ac:dyDescent="0.25">
      <c r="B25" s="123" t="str">
        <f>VLOOKUP('3. Preventief WTB onderhoud'!$C25,PRP!$A$2:$C$41,2,0)</f>
        <v>PRP-000708</v>
      </c>
      <c r="C25" s="123" t="s">
        <v>50</v>
      </c>
      <c r="D25" s="126" t="str">
        <f>VLOOKUP('3. Preventief WTB onderhoud'!$C25,PRP!$A$2:$C$41,3,0)</f>
        <v xml:space="preserve">3351 SN </v>
      </c>
      <c r="E25" s="123" t="s">
        <v>57</v>
      </c>
      <c r="F25" s="124">
        <f>'4. WTB assets'!P123</f>
        <v>0</v>
      </c>
    </row>
    <row r="26" spans="2:6" x14ac:dyDescent="0.25">
      <c r="B26" s="125" t="str">
        <f>VLOOKUP('3. Preventief WTB onderhoud'!$C26,PRP!$A$2:$C$41,2,0)</f>
        <v>PRP-000709</v>
      </c>
      <c r="C26" s="125" t="s">
        <v>24</v>
      </c>
      <c r="D26" s="127" t="str">
        <f>VLOOKUP('3. Preventief WTB onderhoud'!$C26,PRP!$A$2:$C$41,3,0)</f>
        <v xml:space="preserve">3351 RL </v>
      </c>
      <c r="E26" s="125" t="s">
        <v>57</v>
      </c>
      <c r="F26" s="124">
        <f>'4. WTB assets'!P130</f>
        <v>0</v>
      </c>
    </row>
    <row r="27" spans="2:6" x14ac:dyDescent="0.25">
      <c r="B27" s="123" t="str">
        <f>VLOOKUP('3. Preventief WTB onderhoud'!$C27,PRP!$A$2:$C$41,2,0)</f>
        <v>PRP-000712</v>
      </c>
      <c r="C27" s="123" t="s">
        <v>51</v>
      </c>
      <c r="D27" s="126" t="str">
        <f>VLOOKUP('3. Preventief WTB onderhoud'!$C27,PRP!$A$2:$C$41,3,0)</f>
        <v xml:space="preserve">3356 BX </v>
      </c>
      <c r="E27" s="123" t="s">
        <v>57</v>
      </c>
      <c r="F27" s="124">
        <f>'4. WTB assets'!P136</f>
        <v>0</v>
      </c>
    </row>
    <row r="28" spans="2:6" x14ac:dyDescent="0.25">
      <c r="B28" s="125" t="str">
        <f>VLOOKUP('3. Preventief WTB onderhoud'!$C28,PRP!$A$2:$C$41,2,0)</f>
        <v>PRP-000711</v>
      </c>
      <c r="C28" s="125" t="s">
        <v>52</v>
      </c>
      <c r="D28" s="127" t="str">
        <f>VLOOKUP('3. Preventief WTB onderhoud'!$C28,PRP!$A$2:$C$41,3,0)</f>
        <v xml:space="preserve">3356 BX </v>
      </c>
      <c r="E28" s="125" t="s">
        <v>57</v>
      </c>
      <c r="F28" s="124">
        <f>'4. WTB assets'!P141</f>
        <v>0</v>
      </c>
    </row>
    <row r="29" spans="2:6" x14ac:dyDescent="0.25">
      <c r="B29" s="123" t="str">
        <f>VLOOKUP('3. Preventief WTB onderhoud'!$C29,PRP!$A$2:$C$41,2,0)</f>
        <v>PRP-001033</v>
      </c>
      <c r="C29" s="123" t="s">
        <v>83</v>
      </c>
      <c r="D29" s="126" t="str">
        <f>VLOOKUP('3. Preventief WTB onderhoud'!$C29,PRP!$A$2:$C$41,3,0)</f>
        <v xml:space="preserve">3356 BX </v>
      </c>
      <c r="E29" s="123" t="s">
        <v>57</v>
      </c>
      <c r="F29" s="124">
        <f>'4. WTB assets'!P147</f>
        <v>0</v>
      </c>
    </row>
    <row r="30" spans="2:6" x14ac:dyDescent="0.25">
      <c r="B30" s="125" t="str">
        <f>VLOOKUP('3. Preventief WTB onderhoud'!$C30,PRP!$A$2:$C$41,2,0)</f>
        <v>PRP-001023</v>
      </c>
      <c r="C30" s="125" t="s">
        <v>427</v>
      </c>
      <c r="D30" s="127" t="str">
        <f>VLOOKUP('3. Preventief WTB onderhoud'!$C30,PRP!$A$2:$C$41,3,0)</f>
        <v xml:space="preserve">3352 BM </v>
      </c>
      <c r="E30" s="125" t="s">
        <v>57</v>
      </c>
      <c r="F30" s="124">
        <f>'4. WTB assets'!P155</f>
        <v>0</v>
      </c>
    </row>
    <row r="31" spans="2:6" x14ac:dyDescent="0.25">
      <c r="B31" s="123" t="str">
        <f>VLOOKUP('3. Preventief WTB onderhoud'!$C31,PRP!$A$2:$C$41,2,0)</f>
        <v>PRP-001029</v>
      </c>
      <c r="C31" s="123" t="s">
        <v>434</v>
      </c>
      <c r="D31" s="126" t="str">
        <f>VLOOKUP('3. Preventief WTB onderhoud'!$C31,PRP!$A$2:$C$41,3,0)</f>
        <v xml:space="preserve">3351 HC </v>
      </c>
      <c r="E31" s="123" t="s">
        <v>57</v>
      </c>
      <c r="F31" s="124">
        <f>'4. WTB assets'!P171</f>
        <v>0</v>
      </c>
    </row>
    <row r="32" spans="2:6" x14ac:dyDescent="0.25">
      <c r="B32" s="125" t="str">
        <f>VLOOKUP('3. Preventief WTB onderhoud'!$C32,PRP!$A$2:$C$41,2,0)</f>
        <v>PRP-000720</v>
      </c>
      <c r="C32" s="125" t="s">
        <v>25</v>
      </c>
      <c r="D32" s="125" t="str">
        <f>VLOOKUP('3. Preventief WTB onderhoud'!$C32,PRP!$A$2:$C$41,3,0)</f>
        <v xml:space="preserve">3351 HG </v>
      </c>
      <c r="E32" s="125" t="s">
        <v>57</v>
      </c>
      <c r="F32" s="124">
        <f>'4. WTB assets'!P176</f>
        <v>0</v>
      </c>
    </row>
    <row r="33" spans="2:6" x14ac:dyDescent="0.25">
      <c r="B33" s="123" t="str">
        <f>VLOOKUP('3. Preventief WTB onderhoud'!$C33,PRP!$A$2:$C$41,2,0)</f>
        <v>PRP-000725</v>
      </c>
      <c r="C33" s="123" t="s">
        <v>53</v>
      </c>
      <c r="D33" s="126" t="str">
        <f>VLOOKUP('3. Preventief WTB onderhoud'!$C33,PRP!$A$2:$C$41,3,0)</f>
        <v xml:space="preserve">3356 DA </v>
      </c>
      <c r="E33" s="123" t="s">
        <v>57</v>
      </c>
      <c r="F33" s="124">
        <f>'4. WTB assets'!P182</f>
        <v>0</v>
      </c>
    </row>
    <row r="34" spans="2:6" x14ac:dyDescent="0.25">
      <c r="B34" s="128" t="str">
        <f>VLOOKUP('3. Preventief WTB onderhoud'!$C34,PRP!$A$2:$C$41,2,0)</f>
        <v>PRP-000726</v>
      </c>
      <c r="C34" s="128" t="s">
        <v>54</v>
      </c>
      <c r="D34" s="128" t="str">
        <f>VLOOKUP('3. Preventief WTB onderhoud'!$C34,PRP!$A$2:$C$41,3,0)</f>
        <v xml:space="preserve">3356 DA </v>
      </c>
      <c r="E34" s="129" t="s">
        <v>57</v>
      </c>
      <c r="F34" s="130">
        <f>'4. WTB assets'!P194</f>
        <v>0</v>
      </c>
    </row>
    <row r="35" spans="2:6" x14ac:dyDescent="0.25">
      <c r="B35" s="61"/>
      <c r="C35" s="61"/>
      <c r="D35" s="61"/>
      <c r="E35" s="60" t="s">
        <v>297</v>
      </c>
      <c r="F35" s="52">
        <f>SUBTOTAL(109,'3. Preventief WTB onderhoud'!$F$11:$F$34)</f>
        <v>0</v>
      </c>
    </row>
    <row r="36" spans="2:6" x14ac:dyDescent="0.25">
      <c r="B36" s="115" t="s">
        <v>617</v>
      </c>
      <c r="C36" s="115"/>
      <c r="D36" s="115"/>
      <c r="E36" s="115"/>
      <c r="F36" s="115"/>
    </row>
    <row r="37" spans="2:6" x14ac:dyDescent="0.25">
      <c r="B37" s="115" t="s">
        <v>298</v>
      </c>
      <c r="C37" s="115"/>
      <c r="D37" s="115"/>
      <c r="E37" s="115"/>
      <c r="F37" s="115"/>
    </row>
  </sheetData>
  <sheetProtection algorithmName="SHA-512" hashValue="n8shzmNkXaBnfmkRcHPEUnp1YS5SM0J0sB9/8YvMGOYmOvnhQwM3oG87qxvDW+TnYu71eefKcIOYN20uccB4cw==" saltValue="AHIY2UI7qF9Ekj91Imdv1g==" spinCount="100000" sheet="1" objects="1" scenarios="1"/>
  <mergeCells count="9">
    <mergeCell ref="B36:F36"/>
    <mergeCell ref="B37:F37"/>
    <mergeCell ref="B5:C5"/>
    <mergeCell ref="B4:C4"/>
    <mergeCell ref="B2:D2"/>
    <mergeCell ref="E2:F2"/>
    <mergeCell ref="B6:C6"/>
    <mergeCell ref="B7:C7"/>
    <mergeCell ref="B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1F95-ACF0-48EA-AA89-F01B881DF5E4}">
  <sheetPr>
    <tabColor theme="9" tint="0.39997558519241921"/>
    <pageSetUpPr fitToPage="1"/>
  </sheetPr>
  <dimension ref="A1:BV196"/>
  <sheetViews>
    <sheetView showGridLines="0" topLeftCell="N1" zoomScale="85" zoomScaleNormal="85" workbookViewId="0">
      <selection activeCell="AD17" sqref="AD17"/>
    </sheetView>
  </sheetViews>
  <sheetFormatPr defaultColWidth="9.109375" defaultRowHeight="14.4" x14ac:dyDescent="0.3"/>
  <cols>
    <col min="1" max="1" width="2.6640625" style="8" customWidth="1"/>
    <col min="2" max="2" width="14.6640625" customWidth="1"/>
    <col min="3" max="3" width="71.5546875" customWidth="1"/>
    <col min="4" max="4" width="12" customWidth="1"/>
    <col min="5" max="5" width="11.33203125" bestFit="1" customWidth="1"/>
    <col min="6" max="6" width="41.6640625" bestFit="1" customWidth="1"/>
    <col min="7" max="7" width="6.88671875" bestFit="1" customWidth="1"/>
    <col min="8" max="8" width="8.44140625" bestFit="1" customWidth="1"/>
    <col min="9" max="9" width="13.44140625" bestFit="1" customWidth="1"/>
    <col min="10" max="10" width="26.88671875" bestFit="1" customWidth="1"/>
    <col min="11" max="11" width="10.109375" bestFit="1" customWidth="1"/>
    <col min="12" max="12" width="11.6640625" bestFit="1" customWidth="1"/>
    <col min="13" max="13" width="18" bestFit="1" customWidth="1"/>
    <col min="14" max="14" width="106.6640625" bestFit="1" customWidth="1"/>
    <col min="15" max="15" width="19.44140625" style="3" bestFit="1" customWidth="1"/>
    <col min="16" max="16" width="9.6640625" bestFit="1" customWidth="1"/>
  </cols>
  <sheetData>
    <row r="1" spans="2:16" s="8" customFormat="1" ht="13.8" x14ac:dyDescent="0.3">
      <c r="O1" s="7"/>
    </row>
    <row r="2" spans="2:16" s="8" customFormat="1" ht="15.6" x14ac:dyDescent="0.3">
      <c r="B2" s="104" t="s">
        <v>616</v>
      </c>
      <c r="C2" s="104"/>
      <c r="D2" s="104"/>
      <c r="E2" s="104"/>
      <c r="F2" s="25" t="s">
        <v>260</v>
      </c>
      <c r="G2" s="25"/>
      <c r="H2" s="25"/>
      <c r="I2" s="25"/>
      <c r="O2" s="7"/>
    </row>
    <row r="3" spans="2:16" s="8" customFormat="1" ht="13.8" x14ac:dyDescent="0.3">
      <c r="B3" s="94" t="s">
        <v>261</v>
      </c>
      <c r="C3" s="94"/>
      <c r="D3" s="94"/>
      <c r="E3" s="94"/>
      <c r="F3" s="94"/>
      <c r="G3" s="27"/>
      <c r="H3" s="27"/>
      <c r="I3" s="27"/>
      <c r="O3" s="7"/>
    </row>
    <row r="4" spans="2:16" s="8" customFormat="1" ht="13.8" x14ac:dyDescent="0.3">
      <c r="B4" s="26"/>
      <c r="C4" s="26"/>
      <c r="D4" s="26"/>
      <c r="E4" s="26"/>
      <c r="F4" s="26"/>
      <c r="G4" s="26"/>
      <c r="H4" s="28"/>
      <c r="I4" s="26"/>
      <c r="O4" s="7"/>
    </row>
    <row r="5" spans="2:16" s="8" customFormat="1" ht="13.8" x14ac:dyDescent="0.3">
      <c r="B5" s="116" t="s">
        <v>262</v>
      </c>
      <c r="C5" s="116"/>
      <c r="D5" s="28"/>
      <c r="E5" s="28"/>
      <c r="F5" s="28"/>
      <c r="G5" s="28"/>
      <c r="H5" s="28"/>
      <c r="I5" s="26"/>
      <c r="O5" s="7"/>
    </row>
    <row r="6" spans="2:16" s="8" customFormat="1" ht="13.8" x14ac:dyDescent="0.3">
      <c r="B6" s="118"/>
      <c r="C6" s="119"/>
      <c r="D6" s="28"/>
      <c r="E6" s="28"/>
      <c r="F6" s="28"/>
      <c r="G6" s="28"/>
      <c r="H6" s="28"/>
      <c r="I6" s="26"/>
      <c r="O6" s="7"/>
    </row>
    <row r="7" spans="2:16" s="8" customFormat="1" ht="13.8" x14ac:dyDescent="0.3">
      <c r="B7" s="120" t="s">
        <v>92</v>
      </c>
      <c r="C7" s="121"/>
      <c r="D7" s="28"/>
      <c r="E7" s="28"/>
      <c r="F7" s="28"/>
      <c r="G7" s="28"/>
      <c r="H7" s="28"/>
      <c r="I7" s="26"/>
      <c r="O7" s="7"/>
    </row>
    <row r="8" spans="2:16" s="8" customFormat="1" ht="13.8" x14ac:dyDescent="0.3">
      <c r="B8" s="118"/>
      <c r="C8" s="119"/>
      <c r="D8" s="28"/>
      <c r="E8" s="28"/>
      <c r="F8" s="28"/>
      <c r="G8" s="28"/>
      <c r="H8" s="28"/>
      <c r="I8" s="26"/>
      <c r="O8" s="7"/>
    </row>
    <row r="9" spans="2:16" s="8" customFormat="1" ht="13.8" x14ac:dyDescent="0.3">
      <c r="O9" s="26"/>
      <c r="P9" s="26"/>
    </row>
    <row r="10" spans="2:16" s="4" customFormat="1" ht="24.75" customHeight="1" x14ac:dyDescent="0.3">
      <c r="B10" s="64" t="s">
        <v>292</v>
      </c>
      <c r="C10" s="64" t="s">
        <v>0</v>
      </c>
      <c r="D10" s="64" t="s">
        <v>294</v>
      </c>
      <c r="E10" s="64" t="s">
        <v>295</v>
      </c>
      <c r="F10" s="64" t="s">
        <v>1</v>
      </c>
      <c r="G10" s="64" t="s">
        <v>2</v>
      </c>
      <c r="H10" s="64" t="s">
        <v>3</v>
      </c>
      <c r="I10" s="64" t="s">
        <v>4</v>
      </c>
      <c r="J10" s="64" t="s">
        <v>5</v>
      </c>
      <c r="K10" s="64" t="s">
        <v>6</v>
      </c>
      <c r="L10" s="64" t="s">
        <v>7</v>
      </c>
      <c r="M10" s="64" t="s">
        <v>8</v>
      </c>
      <c r="N10" s="66" t="s">
        <v>9</v>
      </c>
      <c r="O10" s="69" t="s">
        <v>297</v>
      </c>
    </row>
    <row r="11" spans="2:16" x14ac:dyDescent="0.3">
      <c r="B11" s="63" t="str">
        <f>VLOOKUP(C11,PRP!$A$2:$B$41,2,0)</f>
        <v>PRP-000674</v>
      </c>
      <c r="C11" s="63" t="s">
        <v>146</v>
      </c>
      <c r="D11" s="63" t="str">
        <f>VLOOKUP(C11,PRP!$A$2:$C$41,3,0)</f>
        <v xml:space="preserve">3354 XA </v>
      </c>
      <c r="E11" s="63" t="s">
        <v>57</v>
      </c>
      <c r="F11" s="63" t="s">
        <v>80</v>
      </c>
      <c r="G11" s="63">
        <v>1</v>
      </c>
      <c r="H11" s="63" t="s">
        <v>10</v>
      </c>
      <c r="I11" s="63" t="s">
        <v>12</v>
      </c>
      <c r="J11" s="63" t="s">
        <v>147</v>
      </c>
      <c r="K11" s="63" t="s">
        <v>148</v>
      </c>
      <c r="L11" s="63" t="s">
        <v>120</v>
      </c>
      <c r="M11" s="63"/>
      <c r="N11" s="67" t="s">
        <v>163</v>
      </c>
      <c r="O11" s="90">
        <v>0</v>
      </c>
    </row>
    <row r="12" spans="2:16" x14ac:dyDescent="0.3">
      <c r="B12" s="62" t="str">
        <f>VLOOKUP(C12,PRP!$A$2:$B$41,2,0)</f>
        <v>PRP-000674</v>
      </c>
      <c r="C12" s="62" t="s">
        <v>146</v>
      </c>
      <c r="D12" s="62" t="str">
        <f>VLOOKUP(C12,PRP!$A$2:$C$41,3,0)</f>
        <v xml:space="preserve">3354 XA </v>
      </c>
      <c r="E12" s="62" t="s">
        <v>57</v>
      </c>
      <c r="F12" s="62" t="s">
        <v>101</v>
      </c>
      <c r="G12" s="62">
        <v>1</v>
      </c>
      <c r="H12" s="62" t="s">
        <v>10</v>
      </c>
      <c r="I12" s="62" t="s">
        <v>159</v>
      </c>
      <c r="J12" s="62" t="s">
        <v>160</v>
      </c>
      <c r="K12" s="62" t="s">
        <v>161</v>
      </c>
      <c r="L12" s="62"/>
      <c r="M12" s="62"/>
      <c r="N12" s="68" t="s">
        <v>163</v>
      </c>
      <c r="O12" s="90">
        <v>0</v>
      </c>
    </row>
    <row r="13" spans="2:16" x14ac:dyDescent="0.3">
      <c r="B13" s="63" t="str">
        <f>VLOOKUP(C13,PRP!$A$2:$B$41,2,0)</f>
        <v>PRP-000674</v>
      </c>
      <c r="C13" s="63" t="s">
        <v>146</v>
      </c>
      <c r="D13" s="63" t="str">
        <f>VLOOKUP(C13,PRP!$A$2:$C$41,3,0)</f>
        <v xml:space="preserve">3354 XA </v>
      </c>
      <c r="E13" s="63" t="s">
        <v>57</v>
      </c>
      <c r="F13" s="63" t="s">
        <v>133</v>
      </c>
      <c r="G13" s="63">
        <v>1</v>
      </c>
      <c r="H13" s="63" t="s">
        <v>10</v>
      </c>
      <c r="I13" s="63" t="s">
        <v>134</v>
      </c>
      <c r="J13" s="63" t="s">
        <v>135</v>
      </c>
      <c r="K13" s="63" t="s">
        <v>149</v>
      </c>
      <c r="L13" s="63"/>
      <c r="M13" s="63"/>
      <c r="N13" s="67" t="s">
        <v>162</v>
      </c>
      <c r="O13" s="90">
        <v>0</v>
      </c>
    </row>
    <row r="14" spans="2:16" x14ac:dyDescent="0.3">
      <c r="B14" s="62" t="str">
        <f>VLOOKUP(C14,PRP!$A$2:$B$41,2,0)</f>
        <v>PRP-000674</v>
      </c>
      <c r="C14" s="62" t="s">
        <v>146</v>
      </c>
      <c r="D14" s="62" t="str">
        <f>VLOOKUP(C14,PRP!$A$2:$C$41,3,0)</f>
        <v xml:space="preserve">3354 XA </v>
      </c>
      <c r="E14" s="62" t="s">
        <v>57</v>
      </c>
      <c r="F14" s="62" t="s">
        <v>145</v>
      </c>
      <c r="G14" s="62">
        <v>2</v>
      </c>
      <c r="H14" s="62" t="s">
        <v>10</v>
      </c>
      <c r="I14" s="62" t="s">
        <v>156</v>
      </c>
      <c r="J14" s="62" t="s">
        <v>157</v>
      </c>
      <c r="K14" s="62"/>
      <c r="L14" s="62"/>
      <c r="M14" s="62"/>
      <c r="N14" s="68" t="s">
        <v>162</v>
      </c>
      <c r="O14" s="90">
        <v>0</v>
      </c>
    </row>
    <row r="15" spans="2:16" x14ac:dyDescent="0.3">
      <c r="B15" s="63" t="str">
        <f>VLOOKUP(C15,PRP!$A$2:$B$41,2,0)</f>
        <v>PRP-000674</v>
      </c>
      <c r="C15" s="63" t="s">
        <v>146</v>
      </c>
      <c r="D15" s="63" t="str">
        <f>VLOOKUP(C15,PRP!$A$2:$C$41,3,0)</f>
        <v xml:space="preserve">3354 XA </v>
      </c>
      <c r="E15" s="63" t="s">
        <v>57</v>
      </c>
      <c r="F15" s="63" t="s">
        <v>158</v>
      </c>
      <c r="G15" s="63">
        <v>1</v>
      </c>
      <c r="H15" s="63" t="s">
        <v>10</v>
      </c>
      <c r="I15" s="63"/>
      <c r="J15" s="63"/>
      <c r="K15" s="63"/>
      <c r="L15" s="63"/>
      <c r="M15" s="63"/>
      <c r="N15" s="67" t="s">
        <v>163</v>
      </c>
      <c r="O15" s="90">
        <v>0</v>
      </c>
    </row>
    <row r="16" spans="2:16" x14ac:dyDescent="0.3">
      <c r="B16" s="62" t="str">
        <f>VLOOKUP(C16,PRP!$A$2:$B$41,2,0)</f>
        <v>PRP-000674</v>
      </c>
      <c r="C16" s="62" t="s">
        <v>146</v>
      </c>
      <c r="D16" s="62" t="str">
        <f>VLOOKUP(C16,PRP!$A$2:$C$41,3,0)</f>
        <v xml:space="preserve">3354 XA </v>
      </c>
      <c r="E16" s="62" t="s">
        <v>57</v>
      </c>
      <c r="F16" s="62" t="s">
        <v>133</v>
      </c>
      <c r="G16" s="62">
        <v>1</v>
      </c>
      <c r="H16" s="62" t="s">
        <v>10</v>
      </c>
      <c r="I16" s="62" t="s">
        <v>134</v>
      </c>
      <c r="J16" s="62" t="s">
        <v>135</v>
      </c>
      <c r="K16" s="62" t="s">
        <v>149</v>
      </c>
      <c r="L16" s="62"/>
      <c r="M16" s="62"/>
      <c r="N16" s="68" t="s">
        <v>164</v>
      </c>
      <c r="O16" s="90">
        <v>0</v>
      </c>
    </row>
    <row r="17" spans="1:74" x14ac:dyDescent="0.3">
      <c r="B17" s="63" t="str">
        <f>VLOOKUP(C17,PRP!$A$2:$B$41,2,0)</f>
        <v>PRP-000674</v>
      </c>
      <c r="C17" s="63" t="s">
        <v>146</v>
      </c>
      <c r="D17" s="63" t="str">
        <f>VLOOKUP(C17,PRP!$A$2:$C$41,3,0)</f>
        <v xml:space="preserve">3354 XA </v>
      </c>
      <c r="E17" s="63" t="s">
        <v>57</v>
      </c>
      <c r="F17" s="63" t="s">
        <v>145</v>
      </c>
      <c r="G17" s="63">
        <v>2</v>
      </c>
      <c r="H17" s="63" t="s">
        <v>10</v>
      </c>
      <c r="I17" s="63" t="s">
        <v>156</v>
      </c>
      <c r="J17" s="63" t="s">
        <v>157</v>
      </c>
      <c r="K17" s="63"/>
      <c r="L17" s="63"/>
      <c r="M17" s="63"/>
      <c r="N17" s="67" t="s">
        <v>164</v>
      </c>
      <c r="O17" s="90">
        <v>0</v>
      </c>
    </row>
    <row r="18" spans="1:74" x14ac:dyDescent="0.3">
      <c r="B18" s="62" t="str">
        <f>VLOOKUP(C18,PRP!$A$2:$B$41,2,0)</f>
        <v>PRP-000674</v>
      </c>
      <c r="C18" s="62" t="s">
        <v>146</v>
      </c>
      <c r="D18" s="62" t="str">
        <f>VLOOKUP(C18,PRP!$A$2:$C$41,3,0)</f>
        <v xml:space="preserve">3354 XA </v>
      </c>
      <c r="E18" s="62" t="s">
        <v>57</v>
      </c>
      <c r="F18" s="62" t="s">
        <v>153</v>
      </c>
      <c r="G18" s="62">
        <v>1</v>
      </c>
      <c r="H18" s="62" t="s">
        <v>10</v>
      </c>
      <c r="I18" s="62" t="s">
        <v>139</v>
      </c>
      <c r="J18" s="62" t="s">
        <v>154</v>
      </c>
      <c r="K18" s="62" t="s">
        <v>155</v>
      </c>
      <c r="L18" s="62"/>
      <c r="M18" s="62"/>
      <c r="N18" s="68" t="s">
        <v>164</v>
      </c>
      <c r="O18" s="90">
        <v>0</v>
      </c>
    </row>
    <row r="19" spans="1:74" x14ac:dyDescent="0.3">
      <c r="B19" s="63" t="str">
        <f>VLOOKUP(C19,PRP!$A$2:$B$41,2,0)</f>
        <v>PRP-000674</v>
      </c>
      <c r="C19" s="63" t="s">
        <v>146</v>
      </c>
      <c r="D19" s="63" t="str">
        <f>VLOOKUP(C19,PRP!$A$2:$C$41,3,0)</f>
        <v xml:space="preserve">3354 XA </v>
      </c>
      <c r="E19" s="63" t="s">
        <v>57</v>
      </c>
      <c r="F19" s="63" t="s">
        <v>150</v>
      </c>
      <c r="G19" s="63">
        <v>1</v>
      </c>
      <c r="H19" s="63" t="s">
        <v>10</v>
      </c>
      <c r="I19" s="63" t="s">
        <v>134</v>
      </c>
      <c r="J19" s="63" t="s">
        <v>151</v>
      </c>
      <c r="K19" s="63" t="s">
        <v>152</v>
      </c>
      <c r="L19" s="63"/>
      <c r="M19" s="63"/>
      <c r="N19" s="67" t="s">
        <v>164</v>
      </c>
      <c r="O19" s="90">
        <v>0</v>
      </c>
    </row>
    <row r="20" spans="1:74" s="5" customFormat="1" x14ac:dyDescent="0.3">
      <c r="A20" s="8"/>
      <c r="B20" s="64"/>
      <c r="C20" s="65" t="s">
        <v>146</v>
      </c>
      <c r="D20" s="64"/>
      <c r="E20" s="65"/>
      <c r="F20" s="64"/>
      <c r="G20" s="65"/>
      <c r="H20" s="64"/>
      <c r="I20" s="65"/>
      <c r="J20" s="64"/>
      <c r="K20" s="65"/>
      <c r="L20" s="64"/>
      <c r="M20" s="65"/>
      <c r="N20" s="66"/>
      <c r="O20" s="89" t="s">
        <v>11</v>
      </c>
      <c r="P20" s="70">
        <f>SUM(O11:O19)</f>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x14ac:dyDescent="0.3">
      <c r="B21" s="63" t="str">
        <f>VLOOKUP(C21,PRP!$A$2:$B$41,2,0)</f>
        <v>PRP-000675</v>
      </c>
      <c r="C21" s="63" t="s">
        <v>39</v>
      </c>
      <c r="D21" s="63" t="str">
        <f>VLOOKUP(C21,PRP!$A$2:$C$41,3,0)</f>
        <v xml:space="preserve">3354 XA </v>
      </c>
      <c r="E21" s="63" t="s">
        <v>57</v>
      </c>
      <c r="F21" s="63" t="s">
        <v>80</v>
      </c>
      <c r="G21" s="63">
        <v>1</v>
      </c>
      <c r="H21" s="63" t="s">
        <v>10</v>
      </c>
      <c r="I21" s="63" t="s">
        <v>93</v>
      </c>
      <c r="J21" s="63" t="s">
        <v>94</v>
      </c>
      <c r="K21" s="63"/>
      <c r="L21" s="63" t="s">
        <v>120</v>
      </c>
      <c r="M21" s="63"/>
      <c r="N21" s="67"/>
      <c r="O21" s="90">
        <v>0</v>
      </c>
    </row>
    <row r="22" spans="1:74" s="5" customFormat="1" x14ac:dyDescent="0.3">
      <c r="A22" s="8"/>
      <c r="B22" s="64"/>
      <c r="C22" s="65" t="s">
        <v>39</v>
      </c>
      <c r="D22" s="64"/>
      <c r="E22" s="65"/>
      <c r="F22" s="64"/>
      <c r="G22" s="65"/>
      <c r="H22" s="64"/>
      <c r="I22" s="65"/>
      <c r="J22" s="64"/>
      <c r="K22" s="65"/>
      <c r="L22" s="64"/>
      <c r="M22" s="65"/>
      <c r="N22" s="66"/>
      <c r="O22" s="89" t="s">
        <v>11</v>
      </c>
      <c r="P22" s="70">
        <f>O21</f>
        <v>0</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x14ac:dyDescent="0.3">
      <c r="B23" s="63" t="str">
        <f>VLOOKUP(C23,PRP!$A$2:$B$41,2,0)</f>
        <v>PRP-000679</v>
      </c>
      <c r="C23" s="63" t="s">
        <v>19</v>
      </c>
      <c r="D23" s="63" t="str">
        <f>VLOOKUP(C23,PRP!$A$2:$C$41,3,0)</f>
        <v xml:space="preserve">3356 MJ </v>
      </c>
      <c r="E23" s="63" t="s">
        <v>57</v>
      </c>
      <c r="F23" s="63" t="s">
        <v>492</v>
      </c>
      <c r="G23" s="63">
        <v>1</v>
      </c>
      <c r="H23" s="63" t="s">
        <v>10</v>
      </c>
      <c r="I23" s="63" t="s">
        <v>12</v>
      </c>
      <c r="J23" s="63" t="s">
        <v>116</v>
      </c>
      <c r="K23" s="63" t="s">
        <v>166</v>
      </c>
      <c r="L23" s="63" t="s">
        <v>122</v>
      </c>
      <c r="M23" s="63">
        <v>2012</v>
      </c>
      <c r="N23" s="67"/>
      <c r="O23" s="90">
        <v>0</v>
      </c>
    </row>
    <row r="24" spans="1:74" x14ac:dyDescent="0.3">
      <c r="B24" s="62" t="str">
        <f>VLOOKUP(C24,PRP!$A$2:$B$41,2,0)</f>
        <v>PRP-000679</v>
      </c>
      <c r="C24" s="62" t="s">
        <v>19</v>
      </c>
      <c r="D24" s="62" t="str">
        <f>VLOOKUP(C24,PRP!$A$2:$C$41,3,0)</f>
        <v xml:space="preserve">3356 MJ </v>
      </c>
      <c r="E24" s="62" t="s">
        <v>57</v>
      </c>
      <c r="F24" s="62" t="s">
        <v>492</v>
      </c>
      <c r="G24" s="62">
        <v>2</v>
      </c>
      <c r="H24" s="62" t="s">
        <v>10</v>
      </c>
      <c r="I24" s="62" t="s">
        <v>12</v>
      </c>
      <c r="J24" s="62" t="s">
        <v>126</v>
      </c>
      <c r="K24" s="62" t="s">
        <v>127</v>
      </c>
      <c r="L24" s="62" t="s">
        <v>122</v>
      </c>
      <c r="M24" s="62">
        <v>2012</v>
      </c>
      <c r="N24" s="68"/>
      <c r="O24" s="90">
        <v>0</v>
      </c>
    </row>
    <row r="25" spans="1:74" x14ac:dyDescent="0.3">
      <c r="B25" s="63" t="str">
        <f>VLOOKUP(C25,PRP!$A$2:$B$41,2,0)</f>
        <v>PRP-000679</v>
      </c>
      <c r="C25" s="63" t="s">
        <v>19</v>
      </c>
      <c r="D25" s="63" t="str">
        <f>VLOOKUP(C25,PRP!$A$2:$C$41,3,0)</f>
        <v xml:space="preserve">3356 MJ </v>
      </c>
      <c r="E25" s="63" t="s">
        <v>57</v>
      </c>
      <c r="F25" s="63" t="s">
        <v>84</v>
      </c>
      <c r="G25" s="63">
        <v>1</v>
      </c>
      <c r="H25" s="63" t="s">
        <v>10</v>
      </c>
      <c r="I25" s="63" t="s">
        <v>85</v>
      </c>
      <c r="J25" s="63" t="s">
        <v>86</v>
      </c>
      <c r="K25" s="63" t="s">
        <v>128</v>
      </c>
      <c r="L25" s="63"/>
      <c r="M25" s="63">
        <v>2012</v>
      </c>
      <c r="N25" s="67"/>
      <c r="O25" s="90">
        <v>0</v>
      </c>
    </row>
    <row r="26" spans="1:74" x14ac:dyDescent="0.3">
      <c r="B26" s="62" t="str">
        <f>VLOOKUP(C26,PRP!$A$2:$B$41,2,0)</f>
        <v>PRP-000679</v>
      </c>
      <c r="C26" s="62" t="s">
        <v>19</v>
      </c>
      <c r="D26" s="62" t="str">
        <f>VLOOKUP(C26,PRP!$A$2:$C$41,3,0)</f>
        <v xml:space="preserve">3356 MJ </v>
      </c>
      <c r="E26" s="62" t="s">
        <v>57</v>
      </c>
      <c r="F26" s="62" t="s">
        <v>97</v>
      </c>
      <c r="G26" s="62">
        <v>1</v>
      </c>
      <c r="H26" s="62" t="s">
        <v>10</v>
      </c>
      <c r="I26" s="62" t="s">
        <v>98</v>
      </c>
      <c r="J26" s="62" t="s">
        <v>167</v>
      </c>
      <c r="K26" s="62"/>
      <c r="L26" s="62"/>
      <c r="M26" s="62"/>
      <c r="N26" s="68"/>
      <c r="O26" s="90">
        <v>0</v>
      </c>
    </row>
    <row r="27" spans="1:74" x14ac:dyDescent="0.3">
      <c r="B27" s="63" t="str">
        <f>VLOOKUP(C27,PRP!$A$2:$B$41,2,0)</f>
        <v>PRP-000679</v>
      </c>
      <c r="C27" s="63" t="s">
        <v>19</v>
      </c>
      <c r="D27" s="63" t="str">
        <f>VLOOKUP(C27,PRP!$A$2:$C$41,3,0)</f>
        <v xml:space="preserve">3356 MJ </v>
      </c>
      <c r="E27" s="63" t="s">
        <v>57</v>
      </c>
      <c r="F27" s="63" t="s">
        <v>87</v>
      </c>
      <c r="G27" s="63">
        <v>1</v>
      </c>
      <c r="H27" s="63" t="s">
        <v>10</v>
      </c>
      <c r="I27" s="63" t="s">
        <v>88</v>
      </c>
      <c r="J27" s="63" t="s">
        <v>89</v>
      </c>
      <c r="K27" s="63"/>
      <c r="L27" s="63"/>
      <c r="M27" s="63">
        <v>2018</v>
      </c>
      <c r="N27" s="67"/>
      <c r="O27" s="90">
        <v>0</v>
      </c>
    </row>
    <row r="28" spans="1:74" x14ac:dyDescent="0.3">
      <c r="B28" s="62" t="str">
        <f>VLOOKUP(C28,PRP!$A$2:$B$41,2,0)</f>
        <v>PRP-000679</v>
      </c>
      <c r="C28" s="62" t="s">
        <v>19</v>
      </c>
      <c r="D28" s="62" t="str">
        <f>VLOOKUP(C28,PRP!$A$2:$C$41,3,0)</f>
        <v xml:space="preserve">3356 MJ </v>
      </c>
      <c r="E28" s="62" t="s">
        <v>57</v>
      </c>
      <c r="F28" s="62" t="s">
        <v>87</v>
      </c>
      <c r="G28" s="62">
        <v>1</v>
      </c>
      <c r="H28" s="62" t="s">
        <v>10</v>
      </c>
      <c r="I28" s="62" t="s">
        <v>90</v>
      </c>
      <c r="J28" s="62" t="s">
        <v>91</v>
      </c>
      <c r="K28" s="62"/>
      <c r="L28" s="62"/>
      <c r="M28" s="62">
        <v>2008</v>
      </c>
      <c r="N28" s="68"/>
      <c r="O28" s="90">
        <v>0</v>
      </c>
    </row>
    <row r="29" spans="1:74" x14ac:dyDescent="0.3">
      <c r="B29" s="63" t="str">
        <f>VLOOKUP(C29,PRP!$A$2:$B$41,2,0)</f>
        <v>PRP-000679</v>
      </c>
      <c r="C29" s="63" t="s">
        <v>19</v>
      </c>
      <c r="D29" s="63" t="str">
        <f>VLOOKUP(C29,PRP!$A$2:$C$41,3,0)</f>
        <v xml:space="preserve">3356 MJ </v>
      </c>
      <c r="E29" s="63" t="s">
        <v>57</v>
      </c>
      <c r="F29" s="63" t="s">
        <v>95</v>
      </c>
      <c r="G29" s="63">
        <v>1</v>
      </c>
      <c r="H29" s="63" t="s">
        <v>10</v>
      </c>
      <c r="I29" s="63" t="s">
        <v>96</v>
      </c>
      <c r="J29" s="63" t="s">
        <v>169</v>
      </c>
      <c r="K29" s="63"/>
      <c r="L29" s="63"/>
      <c r="M29" s="63"/>
      <c r="N29" s="67" t="s">
        <v>201</v>
      </c>
      <c r="O29" s="90">
        <v>0</v>
      </c>
    </row>
    <row r="30" spans="1:74" x14ac:dyDescent="0.3">
      <c r="B30" s="62" t="str">
        <f>VLOOKUP(C30,PRP!$A$2:$B$41,2,0)</f>
        <v>PRP-000679</v>
      </c>
      <c r="C30" s="62" t="s">
        <v>19</v>
      </c>
      <c r="D30" s="62" t="str">
        <f>VLOOKUP(C30,PRP!$A$2:$C$41,3,0)</f>
        <v xml:space="preserve">3356 MJ </v>
      </c>
      <c r="E30" s="62" t="s">
        <v>57</v>
      </c>
      <c r="F30" s="62" t="s">
        <v>95</v>
      </c>
      <c r="G30" s="62">
        <v>1</v>
      </c>
      <c r="H30" s="62" t="s">
        <v>10</v>
      </c>
      <c r="I30" s="62" t="s">
        <v>96</v>
      </c>
      <c r="J30" s="62" t="s">
        <v>168</v>
      </c>
      <c r="K30" s="62"/>
      <c r="L30" s="62"/>
      <c r="M30" s="62"/>
      <c r="N30" s="68" t="s">
        <v>201</v>
      </c>
      <c r="O30" s="90">
        <v>0</v>
      </c>
    </row>
    <row r="31" spans="1:74" x14ac:dyDescent="0.3">
      <c r="B31" s="63" t="str">
        <f>VLOOKUP(C31,PRP!$A$2:$B$41,2,0)</f>
        <v>PRP-000679</v>
      </c>
      <c r="C31" s="63" t="s">
        <v>19</v>
      </c>
      <c r="D31" s="63" t="str">
        <f>VLOOKUP(C31,PRP!$A$2:$C$41,3,0)</f>
        <v xml:space="preserve">3356 MJ </v>
      </c>
      <c r="E31" s="63" t="s">
        <v>57</v>
      </c>
      <c r="F31" s="63" t="s">
        <v>133</v>
      </c>
      <c r="G31" s="63">
        <v>2</v>
      </c>
      <c r="H31" s="63" t="s">
        <v>10</v>
      </c>
      <c r="I31" s="63" t="s">
        <v>134</v>
      </c>
      <c r="J31" s="63" t="s">
        <v>135</v>
      </c>
      <c r="K31" s="63" t="s">
        <v>136</v>
      </c>
      <c r="L31" s="63"/>
      <c r="M31" s="63"/>
      <c r="N31" s="67"/>
      <c r="O31" s="90">
        <v>0</v>
      </c>
    </row>
    <row r="32" spans="1:74" x14ac:dyDescent="0.3">
      <c r="B32" s="62" t="str">
        <f>VLOOKUP(C32,PRP!$A$2:$B$41,2,0)</f>
        <v>PRP-000679</v>
      </c>
      <c r="C32" s="62" t="s">
        <v>19</v>
      </c>
      <c r="D32" s="62" t="str">
        <f>VLOOKUP(C32,PRP!$A$2:$C$41,3,0)</f>
        <v xml:space="preserve">3356 MJ </v>
      </c>
      <c r="E32" s="62" t="s">
        <v>57</v>
      </c>
      <c r="F32" s="62" t="s">
        <v>133</v>
      </c>
      <c r="G32" s="62">
        <v>2</v>
      </c>
      <c r="H32" s="62" t="s">
        <v>10</v>
      </c>
      <c r="I32" s="62" t="s">
        <v>142</v>
      </c>
      <c r="J32" s="62"/>
      <c r="K32" s="62" t="s">
        <v>149</v>
      </c>
      <c r="L32" s="62"/>
      <c r="M32" s="62"/>
      <c r="N32" s="68"/>
      <c r="O32" s="90">
        <v>0</v>
      </c>
    </row>
    <row r="33" spans="1:74" s="5" customFormat="1" x14ac:dyDescent="0.3">
      <c r="A33" s="8"/>
      <c r="B33" s="64"/>
      <c r="C33" s="65" t="s">
        <v>19</v>
      </c>
      <c r="D33" s="64"/>
      <c r="E33" s="65"/>
      <c r="F33" s="64"/>
      <c r="G33" s="65"/>
      <c r="H33" s="64"/>
      <c r="I33" s="65"/>
      <c r="J33" s="64"/>
      <c r="K33" s="65"/>
      <c r="L33" s="64"/>
      <c r="M33" s="65"/>
      <c r="N33" s="66"/>
      <c r="O33" s="89" t="s">
        <v>11</v>
      </c>
      <c r="P33" s="70">
        <f>SUM(O23:O32)</f>
        <v>0</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x14ac:dyDescent="0.3">
      <c r="B34" s="63" t="str">
        <f>VLOOKUP(C34,PRP!$A$2:$B$41,2,0)</f>
        <v>PRP-000683</v>
      </c>
      <c r="C34" s="63" t="s">
        <v>20</v>
      </c>
      <c r="D34" s="63" t="str">
        <f>VLOOKUP(C34,PRP!$A$2:$C$41,3,0)</f>
        <v xml:space="preserve">3355 RP </v>
      </c>
      <c r="E34" s="63" t="s">
        <v>57</v>
      </c>
      <c r="F34" s="63" t="s">
        <v>80</v>
      </c>
      <c r="G34" s="63">
        <v>4</v>
      </c>
      <c r="H34" s="63" t="s">
        <v>10</v>
      </c>
      <c r="I34" s="63" t="s">
        <v>103</v>
      </c>
      <c r="J34" s="63" t="s">
        <v>104</v>
      </c>
      <c r="K34" s="63"/>
      <c r="L34" s="63"/>
      <c r="M34" s="63"/>
      <c r="N34" s="67"/>
      <c r="O34" s="90">
        <v>0</v>
      </c>
    </row>
    <row r="35" spans="1:74" x14ac:dyDescent="0.3">
      <c r="B35" s="62" t="str">
        <f>VLOOKUP(C35,PRP!$A$2:$B$41,2,0)</f>
        <v>PRP-000683</v>
      </c>
      <c r="C35" s="62" t="s">
        <v>20</v>
      </c>
      <c r="D35" s="62" t="str">
        <f>VLOOKUP(C35,PRP!$A$2:$C$41,3,0)</f>
        <v xml:space="preserve">3355 RP </v>
      </c>
      <c r="E35" s="62" t="s">
        <v>57</v>
      </c>
      <c r="F35" s="62" t="s">
        <v>80</v>
      </c>
      <c r="G35" s="62">
        <v>1</v>
      </c>
      <c r="H35" s="62" t="s">
        <v>10</v>
      </c>
      <c r="I35" s="62" t="s">
        <v>12</v>
      </c>
      <c r="J35" s="62" t="s">
        <v>105</v>
      </c>
      <c r="K35" s="62"/>
      <c r="L35" s="62"/>
      <c r="M35" s="62"/>
      <c r="N35" s="68"/>
      <c r="O35" s="90">
        <v>0</v>
      </c>
    </row>
    <row r="36" spans="1:74" x14ac:dyDescent="0.3">
      <c r="B36" s="63" t="str">
        <f>VLOOKUP(C36,PRP!$A$2:$B$41,2,0)</f>
        <v>PRP-000683</v>
      </c>
      <c r="C36" s="63" t="s">
        <v>20</v>
      </c>
      <c r="D36" s="63" t="str">
        <f>VLOOKUP(C36,PRP!$A$2:$C$41,3,0)</f>
        <v xml:space="preserve">3355 RP </v>
      </c>
      <c r="E36" s="63" t="s">
        <v>57</v>
      </c>
      <c r="F36" s="63" t="s">
        <v>84</v>
      </c>
      <c r="G36" s="63">
        <v>5</v>
      </c>
      <c r="H36" s="63" t="s">
        <v>10</v>
      </c>
      <c r="I36" s="63"/>
      <c r="J36" s="63"/>
      <c r="K36" s="63"/>
      <c r="L36" s="63"/>
      <c r="M36" s="63"/>
      <c r="N36" s="67"/>
      <c r="O36" s="90">
        <v>0</v>
      </c>
    </row>
    <row r="37" spans="1:74" x14ac:dyDescent="0.3">
      <c r="B37" s="62" t="str">
        <f>VLOOKUP(C37,PRP!$A$2:$B$41,2,0)</f>
        <v>PRP-000683</v>
      </c>
      <c r="C37" s="62" t="s">
        <v>20</v>
      </c>
      <c r="D37" s="62" t="str">
        <f>VLOOKUP(C37,PRP!$A$2:$C$41,3,0)</f>
        <v xml:space="preserve">3355 RP </v>
      </c>
      <c r="E37" s="62" t="s">
        <v>57</v>
      </c>
      <c r="F37" s="62" t="s">
        <v>106</v>
      </c>
      <c r="G37" s="62">
        <v>6</v>
      </c>
      <c r="H37" s="62" t="s">
        <v>10</v>
      </c>
      <c r="I37" s="62" t="s">
        <v>185</v>
      </c>
      <c r="J37" s="62"/>
      <c r="K37" s="62"/>
      <c r="L37" s="62"/>
      <c r="M37" s="62"/>
      <c r="N37" s="68"/>
      <c r="O37" s="90">
        <v>0</v>
      </c>
    </row>
    <row r="38" spans="1:74" s="5" customFormat="1" x14ac:dyDescent="0.3">
      <c r="A38" s="8"/>
      <c r="B38" s="64"/>
      <c r="C38" s="65" t="s">
        <v>20</v>
      </c>
      <c r="D38" s="64"/>
      <c r="E38" s="65"/>
      <c r="F38" s="64"/>
      <c r="G38" s="65"/>
      <c r="H38" s="64"/>
      <c r="I38" s="65"/>
      <c r="J38" s="64"/>
      <c r="K38" s="65"/>
      <c r="L38" s="64"/>
      <c r="M38" s="65"/>
      <c r="N38" s="66"/>
      <c r="O38" s="89" t="s">
        <v>11</v>
      </c>
      <c r="P38" s="70">
        <f>SUM(O34:O37)</f>
        <v>0</v>
      </c>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x14ac:dyDescent="0.3">
      <c r="B39" s="63" t="str">
        <f>VLOOKUP(C39,PRP!$A$2:$B$41,2,0)</f>
        <v>PRP-001032</v>
      </c>
      <c r="C39" s="63" t="s">
        <v>81</v>
      </c>
      <c r="D39" s="63" t="str">
        <f>VLOOKUP(C39,PRP!$A$2:$C$41,3,0)</f>
        <v xml:space="preserve">3353 AG </v>
      </c>
      <c r="E39" s="63" t="s">
        <v>57</v>
      </c>
      <c r="F39" s="63" t="s">
        <v>80</v>
      </c>
      <c r="G39" s="63">
        <v>1</v>
      </c>
      <c r="H39" s="63" t="s">
        <v>10</v>
      </c>
      <c r="I39" s="63" t="s">
        <v>12</v>
      </c>
      <c r="J39" s="63" t="s">
        <v>126</v>
      </c>
      <c r="K39" s="63" t="s">
        <v>172</v>
      </c>
      <c r="L39" s="63" t="s">
        <v>120</v>
      </c>
      <c r="M39" s="63">
        <v>2007</v>
      </c>
      <c r="N39" s="67"/>
      <c r="O39" s="90">
        <v>0</v>
      </c>
    </row>
    <row r="40" spans="1:74" x14ac:dyDescent="0.3">
      <c r="B40" s="62" t="str">
        <f>VLOOKUP(C40,PRP!$A$2:$B$41,2,0)</f>
        <v>PRP-001032</v>
      </c>
      <c r="C40" s="62" t="s">
        <v>81</v>
      </c>
      <c r="D40" s="62" t="str">
        <f>VLOOKUP(C40,PRP!$A$2:$C$41,3,0)</f>
        <v xml:space="preserve">3353 AG </v>
      </c>
      <c r="E40" s="62" t="s">
        <v>57</v>
      </c>
      <c r="F40" s="62" t="s">
        <v>84</v>
      </c>
      <c r="G40" s="62">
        <v>1</v>
      </c>
      <c r="H40" s="62" t="s">
        <v>10</v>
      </c>
      <c r="I40" s="62" t="s">
        <v>99</v>
      </c>
      <c r="J40" s="62" t="s">
        <v>107</v>
      </c>
      <c r="K40" s="62" t="s">
        <v>128</v>
      </c>
      <c r="L40" s="62"/>
      <c r="M40" s="62">
        <v>2014</v>
      </c>
      <c r="N40" s="68"/>
      <c r="O40" s="90">
        <v>0</v>
      </c>
    </row>
    <row r="41" spans="1:74" x14ac:dyDescent="0.3">
      <c r="B41" s="63" t="str">
        <f>VLOOKUP(C41,PRP!$A$2:$B$41,2,0)</f>
        <v>PRP-001032</v>
      </c>
      <c r="C41" s="63" t="s">
        <v>81</v>
      </c>
      <c r="D41" s="63" t="str">
        <f>VLOOKUP(C41,PRP!$A$2:$C$41,3,0)</f>
        <v xml:space="preserve">3353 AG </v>
      </c>
      <c r="E41" s="63" t="s">
        <v>57</v>
      </c>
      <c r="F41" s="63" t="s">
        <v>170</v>
      </c>
      <c r="G41" s="63">
        <v>1</v>
      </c>
      <c r="H41" s="63" t="s">
        <v>10</v>
      </c>
      <c r="I41" s="63" t="s">
        <v>171</v>
      </c>
      <c r="J41" s="63"/>
      <c r="K41" s="63"/>
      <c r="L41" s="63"/>
      <c r="M41" s="63"/>
      <c r="N41" s="67"/>
      <c r="O41" s="90">
        <v>0</v>
      </c>
    </row>
    <row r="42" spans="1:74" s="5" customFormat="1" x14ac:dyDescent="0.3">
      <c r="A42" s="8"/>
      <c r="B42" s="64"/>
      <c r="C42" s="65" t="s">
        <v>81</v>
      </c>
      <c r="D42" s="64"/>
      <c r="E42" s="65"/>
      <c r="F42" s="64"/>
      <c r="G42" s="65"/>
      <c r="H42" s="64"/>
      <c r="I42" s="65"/>
      <c r="J42" s="64"/>
      <c r="K42" s="65"/>
      <c r="L42" s="64"/>
      <c r="M42" s="65"/>
      <c r="N42" s="66"/>
      <c r="O42" s="89" t="s">
        <v>11</v>
      </c>
      <c r="P42" s="70">
        <f>SUM(O39:O41)</f>
        <v>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x14ac:dyDescent="0.3">
      <c r="B43" s="63" t="str">
        <f>VLOOKUP(C43,PRP!$A$2:$B$41,2,0)</f>
        <v>PRP-000684</v>
      </c>
      <c r="C43" s="63" t="s">
        <v>21</v>
      </c>
      <c r="D43" s="63" t="str">
        <f>VLOOKUP(C43,PRP!$A$2:$C$41,3,0)</f>
        <v xml:space="preserve">3353 AG </v>
      </c>
      <c r="E43" s="63" t="s">
        <v>57</v>
      </c>
      <c r="F43" s="63" t="s">
        <v>80</v>
      </c>
      <c r="G43" s="63">
        <v>1</v>
      </c>
      <c r="H43" s="63" t="s">
        <v>10</v>
      </c>
      <c r="I43" s="63" t="s">
        <v>12</v>
      </c>
      <c r="J43" s="63" t="s">
        <v>126</v>
      </c>
      <c r="K43" s="63" t="s">
        <v>172</v>
      </c>
      <c r="L43" s="63" t="s">
        <v>120</v>
      </c>
      <c r="M43" s="63">
        <v>2009</v>
      </c>
      <c r="N43" s="67"/>
      <c r="O43" s="90">
        <v>0</v>
      </c>
    </row>
    <row r="44" spans="1:74" x14ac:dyDescent="0.3">
      <c r="B44" s="62" t="str">
        <f>VLOOKUP(C44,PRP!$A$2:$B$41,2,0)</f>
        <v>PRP-000684</v>
      </c>
      <c r="C44" s="62" t="s">
        <v>21</v>
      </c>
      <c r="D44" s="62" t="str">
        <f>VLOOKUP(C44,PRP!$A$2:$C$41,3,0)</f>
        <v xml:space="preserve">3353 AG </v>
      </c>
      <c r="E44" s="62" t="s">
        <v>57</v>
      </c>
      <c r="F44" s="62" t="s">
        <v>84</v>
      </c>
      <c r="G44" s="62">
        <v>1</v>
      </c>
      <c r="H44" s="62" t="s">
        <v>10</v>
      </c>
      <c r="I44" s="62" t="s">
        <v>86</v>
      </c>
      <c r="J44" s="62"/>
      <c r="K44" s="62"/>
      <c r="L44" s="62"/>
      <c r="M44" s="62"/>
      <c r="N44" s="68"/>
      <c r="O44" s="90">
        <v>0</v>
      </c>
    </row>
    <row r="45" spans="1:74" s="5" customFormat="1" x14ac:dyDescent="0.3">
      <c r="A45" s="8"/>
      <c r="B45" s="64"/>
      <c r="C45" s="65" t="s">
        <v>21</v>
      </c>
      <c r="D45" s="64"/>
      <c r="E45" s="65"/>
      <c r="F45" s="64"/>
      <c r="G45" s="65"/>
      <c r="H45" s="64"/>
      <c r="I45" s="65"/>
      <c r="J45" s="64"/>
      <c r="K45" s="65"/>
      <c r="L45" s="64"/>
      <c r="M45" s="65"/>
      <c r="N45" s="66"/>
      <c r="O45" s="89" t="s">
        <v>11</v>
      </c>
      <c r="P45" s="70">
        <f>SUM(O43:O44)</f>
        <v>0</v>
      </c>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x14ac:dyDescent="0.3">
      <c r="B46" s="63" t="str">
        <f>VLOOKUP(C46,PRP!$A$2:$B$41,2,0)</f>
        <v>PRP-001034</v>
      </c>
      <c r="C46" s="63" t="s">
        <v>22</v>
      </c>
      <c r="D46" s="63" t="str">
        <f>VLOOKUP(C46,PRP!$A$2:$C$41,3,0)</f>
        <v xml:space="preserve">3353 VA </v>
      </c>
      <c r="E46" s="63" t="s">
        <v>57</v>
      </c>
      <c r="F46" s="63" t="s">
        <v>492</v>
      </c>
      <c r="G46" s="63">
        <v>2</v>
      </c>
      <c r="H46" s="63" t="s">
        <v>10</v>
      </c>
      <c r="I46" s="63" t="s">
        <v>12</v>
      </c>
      <c r="J46" s="63" t="s">
        <v>108</v>
      </c>
      <c r="K46" s="63" t="s">
        <v>172</v>
      </c>
      <c r="L46" s="63" t="s">
        <v>122</v>
      </c>
      <c r="M46" s="63">
        <v>2019</v>
      </c>
      <c r="N46" s="67" t="s">
        <v>241</v>
      </c>
      <c r="O46" s="90">
        <v>0</v>
      </c>
    </row>
    <row r="47" spans="1:74" x14ac:dyDescent="0.3">
      <c r="B47" s="62" t="str">
        <f>VLOOKUP(C47,PRP!$A$2:$B$41,2,0)</f>
        <v>PRP-001034</v>
      </c>
      <c r="C47" s="62" t="s">
        <v>22</v>
      </c>
      <c r="D47" s="62" t="str">
        <f>VLOOKUP(C47,PRP!$A$2:$C$41,3,0)</f>
        <v xml:space="preserve">3353 VA </v>
      </c>
      <c r="E47" s="62" t="s">
        <v>57</v>
      </c>
      <c r="F47" s="62" t="s">
        <v>84</v>
      </c>
      <c r="G47" s="62">
        <v>2</v>
      </c>
      <c r="H47" s="62" t="s">
        <v>10</v>
      </c>
      <c r="I47" s="62" t="s">
        <v>85</v>
      </c>
      <c r="J47" s="62"/>
      <c r="K47" s="62" t="s">
        <v>128</v>
      </c>
      <c r="L47" s="62"/>
      <c r="M47" s="62">
        <v>2015</v>
      </c>
      <c r="N47" s="68"/>
      <c r="O47" s="90">
        <v>0</v>
      </c>
    </row>
    <row r="48" spans="1:74" x14ac:dyDescent="0.3">
      <c r="B48" s="63" t="str">
        <f>VLOOKUP(C48,PRP!$A$2:$B$41,2,0)</f>
        <v>PRP-001034</v>
      </c>
      <c r="C48" s="63" t="s">
        <v>22</v>
      </c>
      <c r="D48" s="63" t="str">
        <f>VLOOKUP(C48,PRP!$A$2:$C$41,3,0)</f>
        <v xml:space="preserve">3353 VA </v>
      </c>
      <c r="E48" s="63" t="s">
        <v>57</v>
      </c>
      <c r="F48" s="63" t="s">
        <v>97</v>
      </c>
      <c r="G48" s="63">
        <v>1</v>
      </c>
      <c r="H48" s="63" t="s">
        <v>10</v>
      </c>
      <c r="I48" s="63" t="s">
        <v>98</v>
      </c>
      <c r="J48" s="63" t="s">
        <v>173</v>
      </c>
      <c r="K48" s="63"/>
      <c r="L48" s="63"/>
      <c r="M48" s="63"/>
      <c r="N48" s="67"/>
      <c r="O48" s="90">
        <v>0</v>
      </c>
    </row>
    <row r="49" spans="1:74" x14ac:dyDescent="0.3">
      <c r="B49" s="62" t="str">
        <f>VLOOKUP(C49,PRP!$A$2:$B$41,2,0)</f>
        <v>PRP-001034</v>
      </c>
      <c r="C49" s="62" t="s">
        <v>22</v>
      </c>
      <c r="D49" s="62" t="str">
        <f>VLOOKUP(C49,PRP!$A$2:$C$41,3,0)</f>
        <v xml:space="preserve">3353 VA </v>
      </c>
      <c r="E49" s="62" t="s">
        <v>57</v>
      </c>
      <c r="F49" s="62" t="s">
        <v>174</v>
      </c>
      <c r="G49" s="62">
        <v>1</v>
      </c>
      <c r="H49" s="62" t="s">
        <v>10</v>
      </c>
      <c r="I49" s="62" t="s">
        <v>100</v>
      </c>
      <c r="J49" s="62" t="s">
        <v>175</v>
      </c>
      <c r="K49" s="62"/>
      <c r="L49" s="62"/>
      <c r="M49" s="62"/>
      <c r="N49" s="68"/>
      <c r="O49" s="90">
        <v>0</v>
      </c>
    </row>
    <row r="50" spans="1:74" x14ac:dyDescent="0.3">
      <c r="B50" s="63" t="str">
        <f>VLOOKUP(C50,PRP!$A$2:$B$41,2,0)</f>
        <v>PRP-001034</v>
      </c>
      <c r="C50" s="63" t="s">
        <v>22</v>
      </c>
      <c r="D50" s="63" t="str">
        <f>VLOOKUP(C50,PRP!$A$2:$C$41,3,0)</f>
        <v xml:space="preserve">3353 VA </v>
      </c>
      <c r="E50" s="63" t="s">
        <v>57</v>
      </c>
      <c r="F50" s="63" t="s">
        <v>97</v>
      </c>
      <c r="G50" s="63">
        <v>1</v>
      </c>
      <c r="H50" s="63" t="s">
        <v>10</v>
      </c>
      <c r="I50" s="63" t="s">
        <v>98</v>
      </c>
      <c r="J50" s="63" t="s">
        <v>173</v>
      </c>
      <c r="K50" s="63"/>
      <c r="L50" s="63"/>
      <c r="M50" s="63"/>
      <c r="N50" s="67"/>
      <c r="O50" s="90">
        <v>0</v>
      </c>
    </row>
    <row r="51" spans="1:74" x14ac:dyDescent="0.3">
      <c r="B51" s="62" t="str">
        <f>VLOOKUP(C51,PRP!$A$2:$B$41,2,0)</f>
        <v>PRP-001034</v>
      </c>
      <c r="C51" s="62" t="s">
        <v>22</v>
      </c>
      <c r="D51" s="62" t="str">
        <f>VLOOKUP(C51,PRP!$A$2:$C$41,3,0)</f>
        <v xml:space="preserve">3353 VA </v>
      </c>
      <c r="E51" s="62" t="s">
        <v>57</v>
      </c>
      <c r="F51" s="62" t="s">
        <v>174</v>
      </c>
      <c r="G51" s="62">
        <v>1</v>
      </c>
      <c r="H51" s="62" t="s">
        <v>10</v>
      </c>
      <c r="I51" s="62" t="s">
        <v>100</v>
      </c>
      <c r="J51" s="62" t="s">
        <v>176</v>
      </c>
      <c r="K51" s="62"/>
      <c r="L51" s="62"/>
      <c r="M51" s="62"/>
      <c r="N51" s="68"/>
      <c r="O51" s="90">
        <v>0</v>
      </c>
    </row>
    <row r="52" spans="1:74" x14ac:dyDescent="0.3">
      <c r="B52" s="63" t="str">
        <f>VLOOKUP(C52,PRP!$A$2:$B$41,2,0)</f>
        <v>PRP-001034</v>
      </c>
      <c r="C52" s="63" t="s">
        <v>22</v>
      </c>
      <c r="D52" s="63" t="str">
        <f>VLOOKUP(C52,PRP!$A$2:$C$41,3,0)</f>
        <v xml:space="preserve">3353 VA </v>
      </c>
      <c r="E52" s="63" t="s">
        <v>57</v>
      </c>
      <c r="F52" s="63" t="s">
        <v>177</v>
      </c>
      <c r="G52" s="63">
        <v>1</v>
      </c>
      <c r="H52" s="63" t="s">
        <v>10</v>
      </c>
      <c r="I52" s="63" t="s">
        <v>96</v>
      </c>
      <c r="J52" s="63" t="s">
        <v>102</v>
      </c>
      <c r="K52" s="63"/>
      <c r="L52" s="63"/>
      <c r="M52" s="63"/>
      <c r="N52" s="67" t="s">
        <v>201</v>
      </c>
      <c r="O52" s="90">
        <v>0</v>
      </c>
    </row>
    <row r="53" spans="1:74" x14ac:dyDescent="0.3">
      <c r="B53" s="62" t="str">
        <f>VLOOKUP(C53,PRP!$A$2:$B$41,2,0)</f>
        <v>PRP-001034</v>
      </c>
      <c r="C53" s="62" t="s">
        <v>22</v>
      </c>
      <c r="D53" s="62" t="str">
        <f>VLOOKUP(C53,PRP!$A$2:$C$41,3,0)</f>
        <v xml:space="preserve">3353 VA </v>
      </c>
      <c r="E53" s="62" t="s">
        <v>57</v>
      </c>
      <c r="F53" s="62" t="s">
        <v>170</v>
      </c>
      <c r="G53" s="62">
        <v>3</v>
      </c>
      <c r="H53" s="62" t="s">
        <v>10</v>
      </c>
      <c r="I53" s="62"/>
      <c r="J53" s="62"/>
      <c r="K53" s="62"/>
      <c r="L53" s="62"/>
      <c r="M53" s="62"/>
      <c r="N53" s="68"/>
      <c r="O53" s="90">
        <v>0</v>
      </c>
    </row>
    <row r="54" spans="1:74" x14ac:dyDescent="0.3">
      <c r="B54" s="63" t="str">
        <f>VLOOKUP(C54,PRP!$A$2:$B$41,2,0)</f>
        <v>PRP-001034</v>
      </c>
      <c r="C54" s="63" t="s">
        <v>22</v>
      </c>
      <c r="D54" s="63" t="str">
        <f>VLOOKUP(C54,PRP!$A$2:$C$41,3,0)</f>
        <v xml:space="preserve">3353 VA </v>
      </c>
      <c r="E54" s="63" t="s">
        <v>57</v>
      </c>
      <c r="F54" s="63" t="s">
        <v>133</v>
      </c>
      <c r="G54" s="63">
        <v>2</v>
      </c>
      <c r="H54" s="63" t="s">
        <v>10</v>
      </c>
      <c r="I54" s="63" t="s">
        <v>178</v>
      </c>
      <c r="J54" s="63" t="s">
        <v>135</v>
      </c>
      <c r="K54" s="63" t="s">
        <v>136</v>
      </c>
      <c r="L54" s="63"/>
      <c r="M54" s="63"/>
      <c r="N54" s="67"/>
      <c r="O54" s="90">
        <v>0</v>
      </c>
    </row>
    <row r="55" spans="1:74" s="5" customFormat="1" x14ac:dyDescent="0.3">
      <c r="A55" s="8"/>
      <c r="B55" s="64"/>
      <c r="C55" s="65" t="s">
        <v>22</v>
      </c>
      <c r="D55" s="64"/>
      <c r="E55" s="65"/>
      <c r="F55" s="64"/>
      <c r="G55" s="65"/>
      <c r="H55" s="64"/>
      <c r="I55" s="65"/>
      <c r="J55" s="64"/>
      <c r="K55" s="65"/>
      <c r="L55" s="64"/>
      <c r="M55" s="65"/>
      <c r="N55" s="66"/>
      <c r="O55" s="89" t="s">
        <v>11</v>
      </c>
      <c r="P55" s="70">
        <f>SUM(O46:O54)</f>
        <v>0</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x14ac:dyDescent="0.3">
      <c r="B56" s="63" t="str">
        <f>VLOOKUP(C56,PRP!$A$2:$B$41,2,0)</f>
        <v>PRP-000688</v>
      </c>
      <c r="C56" s="63" t="s">
        <v>42</v>
      </c>
      <c r="D56" s="63" t="str">
        <f>VLOOKUP(C56,PRP!$A$2:$C$41,3,0)</f>
        <v xml:space="preserve">3351 BN </v>
      </c>
      <c r="E56" s="63" t="s">
        <v>57</v>
      </c>
      <c r="F56" s="63" t="s">
        <v>80</v>
      </c>
      <c r="G56" s="63">
        <v>1</v>
      </c>
      <c r="H56" s="63" t="s">
        <v>10</v>
      </c>
      <c r="I56" s="63" t="s">
        <v>12</v>
      </c>
      <c r="J56" s="63" t="s">
        <v>202</v>
      </c>
      <c r="K56" s="63" t="s">
        <v>130</v>
      </c>
      <c r="L56" s="63"/>
      <c r="M56" s="63"/>
      <c r="N56" s="67"/>
      <c r="O56" s="90">
        <v>0</v>
      </c>
    </row>
    <row r="57" spans="1:74" x14ac:dyDescent="0.3">
      <c r="B57" s="62" t="str">
        <f>VLOOKUP(C57,PRP!$A$2:$B$41,2,0)</f>
        <v>PRP-000688</v>
      </c>
      <c r="C57" s="62" t="s">
        <v>42</v>
      </c>
      <c r="D57" s="62" t="str">
        <f>VLOOKUP(C57,PRP!$A$2:$C$41,3,0)</f>
        <v xml:space="preserve">3351 BN </v>
      </c>
      <c r="E57" s="62" t="s">
        <v>57</v>
      </c>
      <c r="F57" s="62" t="s">
        <v>84</v>
      </c>
      <c r="G57" s="62">
        <v>1</v>
      </c>
      <c r="H57" s="62" t="s">
        <v>10</v>
      </c>
      <c r="I57" s="62"/>
      <c r="J57" s="62"/>
      <c r="K57" s="62"/>
      <c r="L57" s="62"/>
      <c r="M57" s="62"/>
      <c r="N57" s="68"/>
      <c r="O57" s="90">
        <v>0</v>
      </c>
    </row>
    <row r="58" spans="1:74" x14ac:dyDescent="0.3">
      <c r="B58" s="63" t="str">
        <f>VLOOKUP(C58,PRP!$A$2:$B$41,2,0)</f>
        <v>PRP-000688</v>
      </c>
      <c r="C58" s="63" t="s">
        <v>42</v>
      </c>
      <c r="D58" s="63" t="str">
        <f>VLOOKUP(C58,PRP!$A$2:$C$41,3,0)</f>
        <v xml:space="preserve">3351 BN </v>
      </c>
      <c r="E58" s="63" t="s">
        <v>57</v>
      </c>
      <c r="F58" s="63" t="s">
        <v>203</v>
      </c>
      <c r="G58" s="63">
        <v>1</v>
      </c>
      <c r="H58" s="63" t="s">
        <v>10</v>
      </c>
      <c r="I58" s="63" t="s">
        <v>178</v>
      </c>
      <c r="J58" s="63" t="s">
        <v>204</v>
      </c>
      <c r="K58" s="63" t="s">
        <v>144</v>
      </c>
      <c r="L58" s="63"/>
      <c r="M58" s="63"/>
      <c r="N58" s="67"/>
      <c r="O58" s="90">
        <v>0</v>
      </c>
    </row>
    <row r="59" spans="1:74" x14ac:dyDescent="0.3">
      <c r="B59" s="62" t="str">
        <f>VLOOKUP(C59,PRP!$A$2:$B$41,2,0)</f>
        <v>PRP-000688</v>
      </c>
      <c r="C59" s="62" t="s">
        <v>42</v>
      </c>
      <c r="D59" s="62" t="str">
        <f>VLOOKUP(C59,PRP!$A$2:$C$41,3,0)</f>
        <v xml:space="preserve">3351 BN </v>
      </c>
      <c r="E59" s="62" t="s">
        <v>57</v>
      </c>
      <c r="F59" s="62" t="s">
        <v>106</v>
      </c>
      <c r="G59" s="62">
        <v>2</v>
      </c>
      <c r="H59" s="62" t="s">
        <v>10</v>
      </c>
      <c r="I59" s="62" t="s">
        <v>185</v>
      </c>
      <c r="J59" s="62" t="s">
        <v>205</v>
      </c>
      <c r="K59" s="62"/>
      <c r="L59" s="62"/>
      <c r="M59" s="62"/>
      <c r="N59" s="68"/>
      <c r="O59" s="90">
        <v>0</v>
      </c>
    </row>
    <row r="60" spans="1:74" x14ac:dyDescent="0.3">
      <c r="B60" s="63" t="str">
        <f>VLOOKUP(C60,PRP!$A$2:$B$41,2,0)</f>
        <v>PRP-000688</v>
      </c>
      <c r="C60" s="63" t="s">
        <v>42</v>
      </c>
      <c r="D60" s="63" t="str">
        <f>VLOOKUP(C60,PRP!$A$2:$C$41,3,0)</f>
        <v xml:space="preserve">3351 BN </v>
      </c>
      <c r="E60" s="63" t="s">
        <v>57</v>
      </c>
      <c r="F60" s="63" t="s">
        <v>170</v>
      </c>
      <c r="G60" s="63">
        <v>3</v>
      </c>
      <c r="H60" s="63" t="s">
        <v>10</v>
      </c>
      <c r="I60" s="63" t="s">
        <v>171</v>
      </c>
      <c r="J60" s="63"/>
      <c r="K60" s="63"/>
      <c r="L60" s="63"/>
      <c r="M60" s="63"/>
      <c r="N60" s="67"/>
      <c r="O60" s="90">
        <v>0</v>
      </c>
    </row>
    <row r="61" spans="1:74" s="5" customFormat="1" x14ac:dyDescent="0.3">
      <c r="A61" s="8"/>
      <c r="B61" s="64"/>
      <c r="C61" s="65" t="s">
        <v>42</v>
      </c>
      <c r="D61" s="64"/>
      <c r="E61" s="65"/>
      <c r="F61" s="64"/>
      <c r="G61" s="65"/>
      <c r="H61" s="64"/>
      <c r="I61" s="65"/>
      <c r="J61" s="64"/>
      <c r="K61" s="65"/>
      <c r="L61" s="64"/>
      <c r="M61" s="65"/>
      <c r="N61" s="66"/>
      <c r="O61" s="89" t="s">
        <v>11</v>
      </c>
      <c r="P61" s="70">
        <f>SUM(O56:O60)</f>
        <v>0</v>
      </c>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x14ac:dyDescent="0.3">
      <c r="B62" s="63" t="str">
        <f>VLOOKUP(C62,PRP!$A$2:$B$41,2,0)</f>
        <v>PRP-001040</v>
      </c>
      <c r="C62" s="63" t="s">
        <v>43</v>
      </c>
      <c r="D62" s="63" t="str">
        <f>VLOOKUP(C62,PRP!$A$2:$C$41,3,0)</f>
        <v xml:space="preserve">3354 XN </v>
      </c>
      <c r="E62" s="63" t="s">
        <v>57</v>
      </c>
      <c r="F62" s="63" t="s">
        <v>80</v>
      </c>
      <c r="G62" s="63">
        <v>1</v>
      </c>
      <c r="H62" s="63" t="s">
        <v>10</v>
      </c>
      <c r="I62" s="63" t="s">
        <v>93</v>
      </c>
      <c r="J62" s="63" t="s">
        <v>112</v>
      </c>
      <c r="K62" s="63"/>
      <c r="L62" s="63" t="s">
        <v>120</v>
      </c>
      <c r="M62" s="63"/>
      <c r="N62" s="67"/>
      <c r="O62" s="90">
        <v>0</v>
      </c>
    </row>
    <row r="63" spans="1:74" x14ac:dyDescent="0.3">
      <c r="B63" s="62" t="str">
        <f>VLOOKUP(C63,PRP!$A$2:$B$41,2,0)</f>
        <v>PRP-001040</v>
      </c>
      <c r="C63" s="62" t="s">
        <v>43</v>
      </c>
      <c r="D63" s="62" t="str">
        <f>VLOOKUP(C63,PRP!$A$2:$C$41,3,0)</f>
        <v xml:space="preserve">3354 XN </v>
      </c>
      <c r="E63" s="62" t="s">
        <v>57</v>
      </c>
      <c r="F63" s="62" t="s">
        <v>84</v>
      </c>
      <c r="G63" s="62">
        <v>1</v>
      </c>
      <c r="H63" s="62" t="s">
        <v>10</v>
      </c>
      <c r="I63" s="62" t="s">
        <v>86</v>
      </c>
      <c r="J63" s="62"/>
      <c r="K63" s="62"/>
      <c r="L63" s="62"/>
      <c r="M63" s="62"/>
      <c r="N63" s="68"/>
      <c r="O63" s="90">
        <v>0</v>
      </c>
    </row>
    <row r="64" spans="1:74" s="5" customFormat="1" x14ac:dyDescent="0.3">
      <c r="A64" s="8"/>
      <c r="B64" s="64"/>
      <c r="C64" s="65" t="s">
        <v>43</v>
      </c>
      <c r="D64" s="64"/>
      <c r="E64" s="65"/>
      <c r="F64" s="64"/>
      <c r="G64" s="65"/>
      <c r="H64" s="64"/>
      <c r="I64" s="65"/>
      <c r="J64" s="64"/>
      <c r="K64" s="65"/>
      <c r="L64" s="64"/>
      <c r="M64" s="65"/>
      <c r="N64" s="66"/>
      <c r="O64" s="89" t="s">
        <v>11</v>
      </c>
      <c r="P64" s="70">
        <f>SUM(O62:O63)</f>
        <v>0</v>
      </c>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2:15" x14ac:dyDescent="0.3">
      <c r="B65" s="63" t="str">
        <f>VLOOKUP(C65,PRP!$A$2:$B$41,2,0)</f>
        <v>PRP-000695</v>
      </c>
      <c r="C65" s="63" t="s">
        <v>46</v>
      </c>
      <c r="D65" s="63" t="str">
        <f>VLOOKUP(C65,PRP!$A$2:$C$41,3,0)</f>
        <v xml:space="preserve">3351 PB </v>
      </c>
      <c r="E65" s="63" t="s">
        <v>57</v>
      </c>
      <c r="F65" s="63" t="s">
        <v>496</v>
      </c>
      <c r="G65" s="63">
        <v>1</v>
      </c>
      <c r="H65" s="63" t="s">
        <v>10</v>
      </c>
      <c r="I65" s="63" t="s">
        <v>171</v>
      </c>
      <c r="J65" s="63" t="s">
        <v>497</v>
      </c>
      <c r="K65" s="63" t="s">
        <v>498</v>
      </c>
      <c r="L65" s="63"/>
      <c r="M65" s="63">
        <v>2017</v>
      </c>
      <c r="N65" s="67" t="s">
        <v>499</v>
      </c>
      <c r="O65" s="90">
        <v>0</v>
      </c>
    </row>
    <row r="66" spans="2:15" x14ac:dyDescent="0.3">
      <c r="B66" s="62" t="str">
        <f>VLOOKUP(C66,PRP!$A$2:$B$41,2,0)</f>
        <v>PRP-000695</v>
      </c>
      <c r="C66" s="62" t="s">
        <v>46</v>
      </c>
      <c r="D66" s="62" t="str">
        <f>VLOOKUP(C66,PRP!$A$2:$C$41,3,0)</f>
        <v xml:space="preserve">3351 PB </v>
      </c>
      <c r="E66" s="62" t="s">
        <v>57</v>
      </c>
      <c r="F66" s="62" t="s">
        <v>496</v>
      </c>
      <c r="G66" s="62">
        <v>1</v>
      </c>
      <c r="H66" s="62" t="s">
        <v>10</v>
      </c>
      <c r="I66" s="62" t="s">
        <v>171</v>
      </c>
      <c r="J66" s="62" t="s">
        <v>500</v>
      </c>
      <c r="K66" s="62" t="s">
        <v>501</v>
      </c>
      <c r="L66" s="62"/>
      <c r="M66" s="62">
        <v>2017</v>
      </c>
      <c r="N66" s="68" t="s">
        <v>502</v>
      </c>
      <c r="O66" s="90">
        <v>0</v>
      </c>
    </row>
    <row r="67" spans="2:15" x14ac:dyDescent="0.3">
      <c r="B67" s="63" t="str">
        <f>VLOOKUP(C67,PRP!$A$2:$B$41,2,0)</f>
        <v>PRP-000695</v>
      </c>
      <c r="C67" s="63" t="s">
        <v>46</v>
      </c>
      <c r="D67" s="63" t="str">
        <f>VLOOKUP(C67,PRP!$A$2:$C$41,3,0)</f>
        <v xml:space="preserve">3351 PB </v>
      </c>
      <c r="E67" s="63" t="s">
        <v>57</v>
      </c>
      <c r="F67" s="63" t="s">
        <v>496</v>
      </c>
      <c r="G67" s="63">
        <v>1</v>
      </c>
      <c r="H67" s="63" t="s">
        <v>10</v>
      </c>
      <c r="I67" s="63" t="s">
        <v>171</v>
      </c>
      <c r="J67" s="63" t="s">
        <v>503</v>
      </c>
      <c r="K67" s="63" t="s">
        <v>504</v>
      </c>
      <c r="L67" s="63"/>
      <c r="M67" s="63">
        <v>2017</v>
      </c>
      <c r="N67" s="67" t="s">
        <v>505</v>
      </c>
      <c r="O67" s="90">
        <v>0</v>
      </c>
    </row>
    <row r="68" spans="2:15" x14ac:dyDescent="0.3">
      <c r="B68" s="62" t="str">
        <f>VLOOKUP(C68,PRP!$A$2:$B$41,2,0)</f>
        <v>PRP-000695</v>
      </c>
      <c r="C68" s="62" t="s">
        <v>46</v>
      </c>
      <c r="D68" s="62" t="str">
        <f>VLOOKUP(C68,PRP!$A$2:$C$41,3,0)</f>
        <v xml:space="preserve">3351 PB </v>
      </c>
      <c r="E68" s="62" t="s">
        <v>57</v>
      </c>
      <c r="F68" s="62" t="s">
        <v>496</v>
      </c>
      <c r="G68" s="62">
        <v>1</v>
      </c>
      <c r="H68" s="62" t="s">
        <v>10</v>
      </c>
      <c r="I68" s="62" t="s">
        <v>171</v>
      </c>
      <c r="J68" s="62" t="s">
        <v>506</v>
      </c>
      <c r="K68" s="62" t="s">
        <v>507</v>
      </c>
      <c r="L68" s="62"/>
      <c r="M68" s="62">
        <v>2017</v>
      </c>
      <c r="N68" s="68" t="s">
        <v>508</v>
      </c>
      <c r="O68" s="90">
        <v>0</v>
      </c>
    </row>
    <row r="69" spans="2:15" x14ac:dyDescent="0.3">
      <c r="B69" s="63" t="str">
        <f>VLOOKUP(C69,PRP!$A$2:$B$41,2,0)</f>
        <v>PRP-000695</v>
      </c>
      <c r="C69" s="63" t="s">
        <v>46</v>
      </c>
      <c r="D69" s="63" t="str">
        <f>VLOOKUP(C69,PRP!$A$2:$C$41,3,0)</f>
        <v xml:space="preserve">3351 PB </v>
      </c>
      <c r="E69" s="63" t="s">
        <v>57</v>
      </c>
      <c r="F69" s="63" t="s">
        <v>496</v>
      </c>
      <c r="G69" s="63">
        <v>1</v>
      </c>
      <c r="H69" s="63" t="s">
        <v>10</v>
      </c>
      <c r="I69" s="63" t="s">
        <v>171</v>
      </c>
      <c r="J69" s="63" t="s">
        <v>506</v>
      </c>
      <c r="K69" s="63" t="s">
        <v>507</v>
      </c>
      <c r="L69" s="63"/>
      <c r="M69" s="63">
        <v>2017</v>
      </c>
      <c r="N69" s="67" t="s">
        <v>509</v>
      </c>
      <c r="O69" s="90">
        <v>0</v>
      </c>
    </row>
    <row r="70" spans="2:15" x14ac:dyDescent="0.3">
      <c r="B70" s="62" t="str">
        <f>VLOOKUP(C70,PRP!$A$2:$B$41,2,0)</f>
        <v>PRP-000695</v>
      </c>
      <c r="C70" s="62" t="s">
        <v>46</v>
      </c>
      <c r="D70" s="62" t="str">
        <f>VLOOKUP(C70,PRP!$A$2:$C$41,3,0)</f>
        <v xml:space="preserve">3351 PB </v>
      </c>
      <c r="E70" s="62" t="s">
        <v>57</v>
      </c>
      <c r="F70" s="62" t="s">
        <v>496</v>
      </c>
      <c r="G70" s="62">
        <v>1</v>
      </c>
      <c r="H70" s="62" t="s">
        <v>10</v>
      </c>
      <c r="I70" s="62" t="s">
        <v>171</v>
      </c>
      <c r="J70" s="62" t="s">
        <v>506</v>
      </c>
      <c r="K70" s="62" t="s">
        <v>507</v>
      </c>
      <c r="L70" s="62"/>
      <c r="M70" s="62">
        <v>2017</v>
      </c>
      <c r="N70" s="68" t="s">
        <v>510</v>
      </c>
      <c r="O70" s="90">
        <v>0</v>
      </c>
    </row>
    <row r="71" spans="2:15" x14ac:dyDescent="0.3">
      <c r="B71" s="63" t="str">
        <f>VLOOKUP(C71,PRP!$A$2:$B$41,2,0)</f>
        <v>PRP-000695</v>
      </c>
      <c r="C71" s="63" t="s">
        <v>46</v>
      </c>
      <c r="D71" s="63" t="str">
        <f>VLOOKUP(C71,PRP!$A$2:$C$41,3,0)</f>
        <v xml:space="preserve">3351 PB </v>
      </c>
      <c r="E71" s="63" t="s">
        <v>57</v>
      </c>
      <c r="F71" s="63" t="s">
        <v>496</v>
      </c>
      <c r="G71" s="63">
        <v>1</v>
      </c>
      <c r="H71" s="63" t="s">
        <v>10</v>
      </c>
      <c r="I71" s="63" t="s">
        <v>171</v>
      </c>
      <c r="J71" s="63" t="s">
        <v>506</v>
      </c>
      <c r="K71" s="63" t="s">
        <v>507</v>
      </c>
      <c r="L71" s="63"/>
      <c r="M71" s="63">
        <v>2017</v>
      </c>
      <c r="N71" s="67" t="s">
        <v>511</v>
      </c>
      <c r="O71" s="90">
        <v>0</v>
      </c>
    </row>
    <row r="72" spans="2:15" x14ac:dyDescent="0.3">
      <c r="B72" s="62" t="str">
        <f>VLOOKUP(C72,PRP!$A$2:$B$41,2,0)</f>
        <v>PRP-000695</v>
      </c>
      <c r="C72" s="62" t="s">
        <v>46</v>
      </c>
      <c r="D72" s="62" t="str">
        <f>VLOOKUP(C72,PRP!$A$2:$C$41,3,0)</f>
        <v xml:space="preserve">3351 PB </v>
      </c>
      <c r="E72" s="62" t="s">
        <v>57</v>
      </c>
      <c r="F72" s="62" t="s">
        <v>496</v>
      </c>
      <c r="G72" s="62">
        <v>1</v>
      </c>
      <c r="H72" s="62" t="s">
        <v>10</v>
      </c>
      <c r="I72" s="62" t="s">
        <v>171</v>
      </c>
      <c r="J72" s="62" t="s">
        <v>512</v>
      </c>
      <c r="K72" s="62" t="s">
        <v>513</v>
      </c>
      <c r="L72" s="62"/>
      <c r="M72" s="62">
        <v>2017</v>
      </c>
      <c r="N72" s="68" t="s">
        <v>514</v>
      </c>
      <c r="O72" s="90">
        <v>0</v>
      </c>
    </row>
    <row r="73" spans="2:15" x14ac:dyDescent="0.3">
      <c r="B73" s="63" t="str">
        <f>VLOOKUP(C73,PRP!$A$2:$B$41,2,0)</f>
        <v>PRP-000695</v>
      </c>
      <c r="C73" s="63" t="s">
        <v>46</v>
      </c>
      <c r="D73" s="63" t="str">
        <f>VLOOKUP(C73,PRP!$A$2:$C$41,3,0)</f>
        <v xml:space="preserve">3351 PB </v>
      </c>
      <c r="E73" s="63" t="s">
        <v>57</v>
      </c>
      <c r="F73" s="63" t="s">
        <v>496</v>
      </c>
      <c r="G73" s="63">
        <v>1</v>
      </c>
      <c r="H73" s="63" t="s">
        <v>10</v>
      </c>
      <c r="I73" s="63" t="s">
        <v>171</v>
      </c>
      <c r="J73" s="63" t="s">
        <v>512</v>
      </c>
      <c r="K73" s="63" t="s">
        <v>513</v>
      </c>
      <c r="L73" s="63"/>
      <c r="M73" s="63">
        <v>2017</v>
      </c>
      <c r="N73" s="67" t="s">
        <v>515</v>
      </c>
      <c r="O73" s="90">
        <v>0</v>
      </c>
    </row>
    <row r="74" spans="2:15" x14ac:dyDescent="0.3">
      <c r="B74" s="62" t="str">
        <f>VLOOKUP(C74,PRP!$A$2:$B$41,2,0)</f>
        <v>PRP-000695</v>
      </c>
      <c r="C74" s="62" t="s">
        <v>46</v>
      </c>
      <c r="D74" s="62" t="str">
        <f>VLOOKUP(C74,PRP!$A$2:$C$41,3,0)</f>
        <v xml:space="preserve">3351 PB </v>
      </c>
      <c r="E74" s="62" t="s">
        <v>57</v>
      </c>
      <c r="F74" s="62" t="s">
        <v>496</v>
      </c>
      <c r="G74" s="62">
        <v>1</v>
      </c>
      <c r="H74" s="62" t="s">
        <v>10</v>
      </c>
      <c r="I74" s="62" t="s">
        <v>171</v>
      </c>
      <c r="J74" s="62" t="s">
        <v>516</v>
      </c>
      <c r="K74" s="62" t="s">
        <v>517</v>
      </c>
      <c r="L74" s="62"/>
      <c r="M74" s="62">
        <v>2017</v>
      </c>
      <c r="N74" s="68" t="s">
        <v>518</v>
      </c>
      <c r="O74" s="90">
        <v>0</v>
      </c>
    </row>
    <row r="75" spans="2:15" x14ac:dyDescent="0.3">
      <c r="B75" s="63" t="str">
        <f>VLOOKUP(C75,PRP!$A$2:$B$41,2,0)</f>
        <v>PRP-000695</v>
      </c>
      <c r="C75" s="63" t="s">
        <v>46</v>
      </c>
      <c r="D75" s="63" t="str">
        <f>VLOOKUP(C75,PRP!$A$2:$C$41,3,0)</f>
        <v xml:space="preserve">3351 PB </v>
      </c>
      <c r="E75" s="63" t="s">
        <v>57</v>
      </c>
      <c r="F75" s="63" t="s">
        <v>496</v>
      </c>
      <c r="G75" s="63">
        <v>1</v>
      </c>
      <c r="H75" s="63" t="s">
        <v>10</v>
      </c>
      <c r="I75" s="63" t="s">
        <v>171</v>
      </c>
      <c r="J75" s="63" t="s">
        <v>516</v>
      </c>
      <c r="K75" s="63" t="s">
        <v>517</v>
      </c>
      <c r="L75" s="63"/>
      <c r="M75" s="63">
        <v>2017</v>
      </c>
      <c r="N75" s="67" t="s">
        <v>519</v>
      </c>
      <c r="O75" s="90">
        <v>0</v>
      </c>
    </row>
    <row r="76" spans="2:15" x14ac:dyDescent="0.3">
      <c r="B76" s="62" t="str">
        <f>VLOOKUP(C76,PRP!$A$2:$B$41,2,0)</f>
        <v>PRP-000695</v>
      </c>
      <c r="C76" s="62" t="s">
        <v>46</v>
      </c>
      <c r="D76" s="62" t="str">
        <f>VLOOKUP(C76,PRP!$A$2:$C$41,3,0)</f>
        <v xml:space="preserve">3351 PB </v>
      </c>
      <c r="E76" s="62" t="s">
        <v>57</v>
      </c>
      <c r="F76" s="62" t="s">
        <v>520</v>
      </c>
      <c r="G76" s="62">
        <v>1</v>
      </c>
      <c r="H76" s="62" t="s">
        <v>10</v>
      </c>
      <c r="I76" s="62" t="s">
        <v>171</v>
      </c>
      <c r="J76" s="62" t="s">
        <v>521</v>
      </c>
      <c r="K76" s="62" t="s">
        <v>522</v>
      </c>
      <c r="L76" s="62"/>
      <c r="M76" s="62">
        <v>2017</v>
      </c>
      <c r="N76" s="68" t="s">
        <v>523</v>
      </c>
      <c r="O76" s="90">
        <v>0</v>
      </c>
    </row>
    <row r="77" spans="2:15" x14ac:dyDescent="0.3">
      <c r="B77" s="63" t="str">
        <f>VLOOKUP(C77,PRP!$A$2:$B$41,2,0)</f>
        <v>PRP-000695</v>
      </c>
      <c r="C77" s="63" t="s">
        <v>46</v>
      </c>
      <c r="D77" s="63" t="str">
        <f>VLOOKUP(C77,PRP!$A$2:$C$41,3,0)</f>
        <v xml:space="preserve">3351 PB </v>
      </c>
      <c r="E77" s="63" t="s">
        <v>57</v>
      </c>
      <c r="F77" s="63" t="s">
        <v>520</v>
      </c>
      <c r="G77" s="63">
        <v>1</v>
      </c>
      <c r="H77" s="63" t="s">
        <v>10</v>
      </c>
      <c r="I77" s="63" t="s">
        <v>171</v>
      </c>
      <c r="J77" s="63" t="s">
        <v>521</v>
      </c>
      <c r="K77" s="63" t="s">
        <v>522</v>
      </c>
      <c r="L77" s="63"/>
      <c r="M77" s="63">
        <v>2017</v>
      </c>
      <c r="N77" s="67" t="s">
        <v>524</v>
      </c>
      <c r="O77" s="90">
        <v>0</v>
      </c>
    </row>
    <row r="78" spans="2:15" x14ac:dyDescent="0.3">
      <c r="B78" s="62" t="str">
        <f>VLOOKUP(C78,PRP!$A$2:$B$41,2,0)</f>
        <v>PRP-000695</v>
      </c>
      <c r="C78" s="62" t="s">
        <v>46</v>
      </c>
      <c r="D78" s="62" t="str">
        <f>VLOOKUP(C78,PRP!$A$2:$C$41,3,0)</f>
        <v xml:space="preserve">3351 PB </v>
      </c>
      <c r="E78" s="62" t="s">
        <v>57</v>
      </c>
      <c r="F78" s="62" t="s">
        <v>520</v>
      </c>
      <c r="G78" s="62">
        <v>1</v>
      </c>
      <c r="H78" s="62" t="s">
        <v>10</v>
      </c>
      <c r="I78" s="62" t="s">
        <v>171</v>
      </c>
      <c r="J78" s="62" t="s">
        <v>525</v>
      </c>
      <c r="K78" s="62" t="s">
        <v>526</v>
      </c>
      <c r="L78" s="62"/>
      <c r="M78" s="62">
        <v>2017</v>
      </c>
      <c r="N78" s="68" t="s">
        <v>527</v>
      </c>
      <c r="O78" s="90">
        <v>0</v>
      </c>
    </row>
    <row r="79" spans="2:15" x14ac:dyDescent="0.3">
      <c r="B79" s="63" t="str">
        <f>VLOOKUP(C79,PRP!$A$2:$B$41,2,0)</f>
        <v>PRP-000695</v>
      </c>
      <c r="C79" s="63" t="s">
        <v>46</v>
      </c>
      <c r="D79" s="63" t="str">
        <f>VLOOKUP(C79,PRP!$A$2:$C$41,3,0)</f>
        <v xml:space="preserve">3351 PB </v>
      </c>
      <c r="E79" s="63" t="s">
        <v>57</v>
      </c>
      <c r="F79" s="63" t="s">
        <v>528</v>
      </c>
      <c r="G79" s="63">
        <v>1</v>
      </c>
      <c r="H79" s="63" t="s">
        <v>10</v>
      </c>
      <c r="I79" s="63" t="s">
        <v>529</v>
      </c>
      <c r="J79" s="63"/>
      <c r="K79" s="63"/>
      <c r="L79" s="63"/>
      <c r="M79" s="63">
        <v>2017</v>
      </c>
      <c r="N79" s="67" t="s">
        <v>530</v>
      </c>
      <c r="O79" s="90">
        <v>0</v>
      </c>
    </row>
    <row r="80" spans="2:15" x14ac:dyDescent="0.3">
      <c r="B80" s="62" t="str">
        <f>VLOOKUP(C80,PRP!$A$2:$B$41,2,0)</f>
        <v>PRP-000695</v>
      </c>
      <c r="C80" s="62" t="s">
        <v>46</v>
      </c>
      <c r="D80" s="62" t="str">
        <f>VLOOKUP(C80,PRP!$A$2:$C$41,3,0)</f>
        <v xml:space="preserve">3351 PB </v>
      </c>
      <c r="E80" s="62" t="s">
        <v>57</v>
      </c>
      <c r="F80" s="62" t="s">
        <v>531</v>
      </c>
      <c r="G80" s="62">
        <v>1</v>
      </c>
      <c r="H80" s="62" t="s">
        <v>10</v>
      </c>
      <c r="I80" s="62" t="s">
        <v>532</v>
      </c>
      <c r="J80" s="62"/>
      <c r="K80" s="62"/>
      <c r="L80" s="62"/>
      <c r="M80" s="62">
        <v>1999</v>
      </c>
      <c r="N80" s="68" t="s">
        <v>533</v>
      </c>
      <c r="O80" s="90">
        <v>0</v>
      </c>
    </row>
    <row r="81" spans="2:15" x14ac:dyDescent="0.3">
      <c r="B81" s="63" t="str">
        <f>VLOOKUP(C81,PRP!$A$2:$B$41,2,0)</f>
        <v>PRP-000695</v>
      </c>
      <c r="C81" s="63" t="s">
        <v>46</v>
      </c>
      <c r="D81" s="63" t="str">
        <f>VLOOKUP(C81,PRP!$A$2:$C$41,3,0)</f>
        <v xml:space="preserve">3351 PB </v>
      </c>
      <c r="E81" s="63" t="s">
        <v>57</v>
      </c>
      <c r="F81" s="63" t="s">
        <v>534</v>
      </c>
      <c r="G81" s="63">
        <v>1</v>
      </c>
      <c r="H81" s="63" t="s">
        <v>10</v>
      </c>
      <c r="I81" s="63" t="s">
        <v>535</v>
      </c>
      <c r="J81" s="63" t="s">
        <v>536</v>
      </c>
      <c r="K81" s="63"/>
      <c r="L81" s="63"/>
      <c r="M81" s="63">
        <v>2017</v>
      </c>
      <c r="N81" s="67"/>
      <c r="O81" s="90">
        <v>0</v>
      </c>
    </row>
    <row r="82" spans="2:15" x14ac:dyDescent="0.3">
      <c r="B82" s="62" t="str">
        <f>VLOOKUP(C82,PRP!$A$2:$B$41,2,0)</f>
        <v>PRP-000695</v>
      </c>
      <c r="C82" s="62" t="s">
        <v>46</v>
      </c>
      <c r="D82" s="62" t="str">
        <f>VLOOKUP(C82,PRP!$A$2:$C$41,3,0)</f>
        <v xml:space="preserve">3351 PB </v>
      </c>
      <c r="E82" s="62" t="s">
        <v>57</v>
      </c>
      <c r="F82" s="62" t="s">
        <v>537</v>
      </c>
      <c r="G82" s="62">
        <v>3</v>
      </c>
      <c r="H82" s="62" t="s">
        <v>10</v>
      </c>
      <c r="I82" s="62" t="s">
        <v>538</v>
      </c>
      <c r="J82" s="62" t="s">
        <v>539</v>
      </c>
      <c r="K82" s="62" t="s">
        <v>136</v>
      </c>
      <c r="L82" s="62"/>
      <c r="M82" s="62">
        <v>2017</v>
      </c>
      <c r="N82" s="68"/>
      <c r="O82" s="90">
        <v>0</v>
      </c>
    </row>
    <row r="83" spans="2:15" x14ac:dyDescent="0.3">
      <c r="B83" s="63" t="str">
        <f>VLOOKUP(C83,PRP!$A$2:$B$41,2,0)</f>
        <v>PRP-000695</v>
      </c>
      <c r="C83" s="63" t="s">
        <v>46</v>
      </c>
      <c r="D83" s="63" t="str">
        <f>VLOOKUP(C83,PRP!$A$2:$C$41,3,0)</f>
        <v xml:space="preserve">3351 PB </v>
      </c>
      <c r="E83" s="63" t="s">
        <v>57</v>
      </c>
      <c r="F83" s="63" t="s">
        <v>540</v>
      </c>
      <c r="G83" s="63">
        <v>1</v>
      </c>
      <c r="H83" s="63" t="s">
        <v>10</v>
      </c>
      <c r="I83" s="63" t="s">
        <v>538</v>
      </c>
      <c r="J83" s="63" t="s">
        <v>541</v>
      </c>
      <c r="K83" s="63" t="s">
        <v>149</v>
      </c>
      <c r="L83" s="63"/>
      <c r="M83" s="63">
        <v>2017</v>
      </c>
      <c r="N83" s="67"/>
      <c r="O83" s="90">
        <v>0</v>
      </c>
    </row>
    <row r="84" spans="2:15" x14ac:dyDescent="0.3">
      <c r="B84" s="62" t="str">
        <f>VLOOKUP(C84,PRP!$A$2:$B$41,2,0)</f>
        <v>PRP-000695</v>
      </c>
      <c r="C84" s="62" t="s">
        <v>46</v>
      </c>
      <c r="D84" s="62" t="str">
        <f>VLOOKUP(C84,PRP!$A$2:$C$41,3,0)</f>
        <v xml:space="preserve">3351 PB </v>
      </c>
      <c r="E84" s="62" t="s">
        <v>57</v>
      </c>
      <c r="F84" s="62" t="s">
        <v>542</v>
      </c>
      <c r="G84" s="62">
        <v>1</v>
      </c>
      <c r="H84" s="62" t="s">
        <v>10</v>
      </c>
      <c r="I84" s="62" t="s">
        <v>178</v>
      </c>
      <c r="J84" s="62" t="s">
        <v>543</v>
      </c>
      <c r="K84" s="62" t="s">
        <v>128</v>
      </c>
      <c r="L84" s="62"/>
      <c r="M84" s="62">
        <v>2017</v>
      </c>
      <c r="N84" s="68"/>
      <c r="O84" s="90">
        <v>0</v>
      </c>
    </row>
    <row r="85" spans="2:15" x14ac:dyDescent="0.3">
      <c r="B85" s="63" t="str">
        <f>VLOOKUP(C85,PRP!$A$2:$B$41,2,0)</f>
        <v>PRP-000695</v>
      </c>
      <c r="C85" s="63" t="s">
        <v>46</v>
      </c>
      <c r="D85" s="63" t="str">
        <f>VLOOKUP(C85,PRP!$A$2:$C$41,3,0)</f>
        <v xml:space="preserve">3351 PB </v>
      </c>
      <c r="E85" s="63" t="s">
        <v>57</v>
      </c>
      <c r="F85" s="63" t="s">
        <v>544</v>
      </c>
      <c r="G85" s="63">
        <v>1</v>
      </c>
      <c r="H85" s="63" t="s">
        <v>10</v>
      </c>
      <c r="I85" s="63" t="s">
        <v>178</v>
      </c>
      <c r="J85" s="63" t="s">
        <v>545</v>
      </c>
      <c r="K85" s="63" t="s">
        <v>144</v>
      </c>
      <c r="L85" s="63"/>
      <c r="M85" s="63">
        <v>2017</v>
      </c>
      <c r="N85" s="67"/>
      <c r="O85" s="90">
        <v>0</v>
      </c>
    </row>
    <row r="86" spans="2:15" x14ac:dyDescent="0.3">
      <c r="B86" s="62" t="str">
        <f>VLOOKUP(C86,PRP!$A$2:$B$41,2,0)</f>
        <v>PRP-000695</v>
      </c>
      <c r="C86" s="62" t="s">
        <v>46</v>
      </c>
      <c r="D86" s="62" t="str">
        <f>VLOOKUP(C86,PRP!$A$2:$C$41,3,0)</f>
        <v xml:space="preserve">3351 PB </v>
      </c>
      <c r="E86" s="62" t="s">
        <v>57</v>
      </c>
      <c r="F86" s="62" t="s">
        <v>547</v>
      </c>
      <c r="G86" s="62">
        <v>2</v>
      </c>
      <c r="H86" s="62" t="s">
        <v>10</v>
      </c>
      <c r="I86" s="62" t="s">
        <v>171</v>
      </c>
      <c r="J86" s="62" t="s">
        <v>548</v>
      </c>
      <c r="K86" s="62"/>
      <c r="L86" s="62"/>
      <c r="M86" s="62">
        <v>2017</v>
      </c>
      <c r="N86" s="68" t="s">
        <v>549</v>
      </c>
      <c r="O86" s="90">
        <v>0</v>
      </c>
    </row>
    <row r="87" spans="2:15" x14ac:dyDescent="0.3">
      <c r="B87" s="63" t="str">
        <f>VLOOKUP(C87,PRP!$A$2:$B$41,2,0)</f>
        <v>PRP-000695</v>
      </c>
      <c r="C87" s="63" t="s">
        <v>46</v>
      </c>
      <c r="D87" s="63" t="str">
        <f>VLOOKUP(C87,PRP!$A$2:$C$41,3,0)</f>
        <v xml:space="preserve">3351 PB </v>
      </c>
      <c r="E87" s="63" t="s">
        <v>57</v>
      </c>
      <c r="F87" s="63" t="s">
        <v>550</v>
      </c>
      <c r="G87" s="63">
        <v>79</v>
      </c>
      <c r="H87" s="63" t="s">
        <v>10</v>
      </c>
      <c r="I87" s="63" t="s">
        <v>171</v>
      </c>
      <c r="J87" s="63" t="s">
        <v>551</v>
      </c>
      <c r="K87" s="63"/>
      <c r="L87" s="63"/>
      <c r="M87" s="63">
        <v>2017</v>
      </c>
      <c r="N87" s="67" t="s">
        <v>552</v>
      </c>
      <c r="O87" s="90">
        <v>0</v>
      </c>
    </row>
    <row r="88" spans="2:15" x14ac:dyDescent="0.3">
      <c r="B88" s="62" t="str">
        <f>VLOOKUP(C88,PRP!$A$2:$B$41,2,0)</f>
        <v>PRP-000695</v>
      </c>
      <c r="C88" s="62" t="s">
        <v>46</v>
      </c>
      <c r="D88" s="62" t="str">
        <f>VLOOKUP(C88,PRP!$A$2:$C$41,3,0)</f>
        <v xml:space="preserve">3351 PB </v>
      </c>
      <c r="E88" s="62" t="s">
        <v>57</v>
      </c>
      <c r="F88" s="62" t="s">
        <v>550</v>
      </c>
      <c r="G88" s="62">
        <v>4</v>
      </c>
      <c r="H88" s="62" t="s">
        <v>10</v>
      </c>
      <c r="I88" s="62" t="s">
        <v>171</v>
      </c>
      <c r="J88" s="62" t="s">
        <v>553</v>
      </c>
      <c r="K88" s="62"/>
      <c r="L88" s="62"/>
      <c r="M88" s="62">
        <v>2017</v>
      </c>
      <c r="N88" s="68" t="s">
        <v>554</v>
      </c>
      <c r="O88" s="90">
        <v>0</v>
      </c>
    </row>
    <row r="89" spans="2:15" x14ac:dyDescent="0.3">
      <c r="B89" s="63" t="str">
        <f>VLOOKUP(C89,PRP!$A$2:$B$41,2,0)</f>
        <v>PRP-000695</v>
      </c>
      <c r="C89" s="63" t="s">
        <v>46</v>
      </c>
      <c r="D89" s="63" t="str">
        <f>VLOOKUP(C89,PRP!$A$2:$C$41,3,0)</f>
        <v xml:space="preserve">3351 PB </v>
      </c>
      <c r="E89" s="63" t="s">
        <v>57</v>
      </c>
      <c r="F89" s="63" t="s">
        <v>555</v>
      </c>
      <c r="G89" s="63">
        <v>1</v>
      </c>
      <c r="H89" s="63" t="s">
        <v>10</v>
      </c>
      <c r="I89" s="63" t="s">
        <v>171</v>
      </c>
      <c r="J89" s="63" t="s">
        <v>556</v>
      </c>
      <c r="K89" s="63" t="s">
        <v>557</v>
      </c>
      <c r="L89" s="63"/>
      <c r="M89" s="63">
        <v>2017</v>
      </c>
      <c r="N89" s="67" t="s">
        <v>558</v>
      </c>
      <c r="O89" s="90">
        <v>0</v>
      </c>
    </row>
    <row r="90" spans="2:15" x14ac:dyDescent="0.3">
      <c r="B90" s="62" t="str">
        <f>VLOOKUP(C90,PRP!$A$2:$B$41,2,0)</f>
        <v>PRP-000695</v>
      </c>
      <c r="C90" s="62" t="s">
        <v>46</v>
      </c>
      <c r="D90" s="62" t="str">
        <f>VLOOKUP(C90,PRP!$A$2:$C$41,3,0)</f>
        <v xml:space="preserve">3351 PB </v>
      </c>
      <c r="E90" s="62" t="s">
        <v>57</v>
      </c>
      <c r="F90" s="62" t="s">
        <v>559</v>
      </c>
      <c r="G90" s="62">
        <v>1</v>
      </c>
      <c r="H90" s="62" t="s">
        <v>10</v>
      </c>
      <c r="I90" s="62" t="s">
        <v>192</v>
      </c>
      <c r="J90" s="62" t="s">
        <v>560</v>
      </c>
      <c r="K90" s="62" t="s">
        <v>561</v>
      </c>
      <c r="L90" s="62"/>
      <c r="M90" s="62">
        <v>2017</v>
      </c>
      <c r="N90" s="68"/>
      <c r="O90" s="90">
        <v>0</v>
      </c>
    </row>
    <row r="91" spans="2:15" x14ac:dyDescent="0.3">
      <c r="B91" s="63" t="str">
        <f>VLOOKUP(C91,PRP!$A$2:$B$41,2,0)</f>
        <v>PRP-000695</v>
      </c>
      <c r="C91" s="63" t="s">
        <v>46</v>
      </c>
      <c r="D91" s="63" t="str">
        <f>VLOOKUP(C91,PRP!$A$2:$C$41,3,0)</f>
        <v xml:space="preserve">3351 PB </v>
      </c>
      <c r="E91" s="63" t="s">
        <v>57</v>
      </c>
      <c r="F91" s="63" t="s">
        <v>562</v>
      </c>
      <c r="G91" s="63">
        <v>1</v>
      </c>
      <c r="H91" s="63" t="s">
        <v>10</v>
      </c>
      <c r="I91" s="63"/>
      <c r="J91" s="63"/>
      <c r="K91" s="63"/>
      <c r="L91" s="63"/>
      <c r="M91" s="63">
        <v>2017</v>
      </c>
      <c r="N91" s="67" t="s">
        <v>563</v>
      </c>
      <c r="O91" s="90">
        <v>0</v>
      </c>
    </row>
    <row r="92" spans="2:15" x14ac:dyDescent="0.3">
      <c r="B92" s="62" t="str">
        <f>VLOOKUP(C92,PRP!$A$2:$B$41,2,0)</f>
        <v>PRP-000695</v>
      </c>
      <c r="C92" s="62" t="s">
        <v>46</v>
      </c>
      <c r="D92" s="62" t="str">
        <f>VLOOKUP(C92,PRP!$A$2:$C$41,3,0)</f>
        <v xml:space="preserve">3351 PB </v>
      </c>
      <c r="E92" s="62" t="s">
        <v>57</v>
      </c>
      <c r="F92" s="62" t="s">
        <v>564</v>
      </c>
      <c r="G92" s="62">
        <v>1</v>
      </c>
      <c r="H92" s="62" t="s">
        <v>10</v>
      </c>
      <c r="I92" s="62" t="s">
        <v>98</v>
      </c>
      <c r="J92" s="62" t="s">
        <v>565</v>
      </c>
      <c r="K92" s="62"/>
      <c r="L92" s="62"/>
      <c r="M92" s="62">
        <v>2017</v>
      </c>
      <c r="N92" s="68"/>
      <c r="O92" s="90">
        <v>0</v>
      </c>
    </row>
    <row r="93" spans="2:15" x14ac:dyDescent="0.3">
      <c r="B93" s="63" t="str">
        <f>VLOOKUP(C93,PRP!$A$2:$B$41,2,0)</f>
        <v>PRP-000695</v>
      </c>
      <c r="C93" s="63" t="s">
        <v>46</v>
      </c>
      <c r="D93" s="63" t="str">
        <f>VLOOKUP(C93,PRP!$A$2:$C$41,3,0)</f>
        <v xml:space="preserve">3351 PB </v>
      </c>
      <c r="E93" s="63" t="s">
        <v>57</v>
      </c>
      <c r="F93" s="63" t="s">
        <v>564</v>
      </c>
      <c r="G93" s="63">
        <v>2</v>
      </c>
      <c r="H93" s="63" t="s">
        <v>10</v>
      </c>
      <c r="I93" s="63" t="s">
        <v>98</v>
      </c>
      <c r="J93" s="63" t="s">
        <v>566</v>
      </c>
      <c r="K93" s="63"/>
      <c r="L93" s="63"/>
      <c r="M93" s="63">
        <v>2017</v>
      </c>
      <c r="N93" s="67"/>
      <c r="O93" s="90">
        <v>0</v>
      </c>
    </row>
    <row r="94" spans="2:15" x14ac:dyDescent="0.3">
      <c r="B94" s="62" t="str">
        <f>VLOOKUP(C94,PRP!$A$2:$B$41,2,0)</f>
        <v>PRP-000695</v>
      </c>
      <c r="C94" s="62" t="s">
        <v>46</v>
      </c>
      <c r="D94" s="62" t="str">
        <f>VLOOKUP(C94,PRP!$A$2:$C$41,3,0)</f>
        <v xml:space="preserve">3351 PB </v>
      </c>
      <c r="E94" s="62" t="s">
        <v>57</v>
      </c>
      <c r="F94" s="62" t="s">
        <v>567</v>
      </c>
      <c r="G94" s="62">
        <v>1</v>
      </c>
      <c r="H94" s="62" t="s">
        <v>10</v>
      </c>
      <c r="I94" s="62" t="s">
        <v>85</v>
      </c>
      <c r="J94" s="62" t="s">
        <v>568</v>
      </c>
      <c r="K94" s="62" t="s">
        <v>144</v>
      </c>
      <c r="L94" s="62"/>
      <c r="M94" s="62">
        <v>2017</v>
      </c>
      <c r="N94" s="68"/>
      <c r="O94" s="90">
        <v>0</v>
      </c>
    </row>
    <row r="95" spans="2:15" x14ac:dyDescent="0.3">
      <c r="B95" s="63" t="str">
        <f>VLOOKUP(C95,PRP!$A$2:$B$41,2,0)</f>
        <v>PRP-000695</v>
      </c>
      <c r="C95" s="63" t="s">
        <v>46</v>
      </c>
      <c r="D95" s="63" t="str">
        <f>VLOOKUP(C95,PRP!$A$2:$C$41,3,0)</f>
        <v xml:space="preserve">3351 PB </v>
      </c>
      <c r="E95" s="63" t="s">
        <v>57</v>
      </c>
      <c r="F95" s="63" t="s">
        <v>569</v>
      </c>
      <c r="G95" s="63">
        <v>3</v>
      </c>
      <c r="H95" s="63" t="s">
        <v>10</v>
      </c>
      <c r="I95" s="63" t="s">
        <v>570</v>
      </c>
      <c r="J95" s="63" t="s">
        <v>571</v>
      </c>
      <c r="K95" s="63"/>
      <c r="L95" s="63"/>
      <c r="M95" s="63">
        <v>2017</v>
      </c>
      <c r="N95" s="67"/>
      <c r="O95" s="90">
        <v>0</v>
      </c>
    </row>
    <row r="96" spans="2:15" x14ac:dyDescent="0.3">
      <c r="B96" s="62" t="str">
        <f>VLOOKUP(C96,PRP!$A$2:$B$41,2,0)</f>
        <v>PRP-000695</v>
      </c>
      <c r="C96" s="62" t="s">
        <v>46</v>
      </c>
      <c r="D96" s="62" t="str">
        <f>VLOOKUP(C96,PRP!$A$2:$C$41,3,0)</f>
        <v xml:space="preserve">3351 PB </v>
      </c>
      <c r="E96" s="62" t="s">
        <v>57</v>
      </c>
      <c r="F96" s="62" t="s">
        <v>609</v>
      </c>
      <c r="G96" s="62">
        <v>3</v>
      </c>
      <c r="H96" s="62" t="s">
        <v>10</v>
      </c>
      <c r="I96" s="62" t="s">
        <v>210</v>
      </c>
      <c r="J96" s="62"/>
      <c r="K96" s="62"/>
      <c r="L96" s="62"/>
      <c r="M96" s="62">
        <v>2017</v>
      </c>
      <c r="N96" s="68" t="s">
        <v>572</v>
      </c>
      <c r="O96" s="90">
        <v>0</v>
      </c>
    </row>
    <row r="97" spans="1:74" x14ac:dyDescent="0.3">
      <c r="B97" s="63" t="str">
        <f>VLOOKUP(C97,PRP!$A$2:$B$41,2,0)</f>
        <v>PRP-000695</v>
      </c>
      <c r="C97" s="63" t="s">
        <v>46</v>
      </c>
      <c r="D97" s="63" t="str">
        <f>VLOOKUP(C97,PRP!$A$2:$C$41,3,0)</f>
        <v xml:space="preserve">3351 PB </v>
      </c>
      <c r="E97" s="63" t="s">
        <v>57</v>
      </c>
      <c r="F97" s="63" t="s">
        <v>573</v>
      </c>
      <c r="G97" s="63">
        <v>1</v>
      </c>
      <c r="H97" s="63" t="s">
        <v>10</v>
      </c>
      <c r="I97" s="63" t="s">
        <v>88</v>
      </c>
      <c r="J97" s="63" t="s">
        <v>574</v>
      </c>
      <c r="K97" s="63" t="s">
        <v>575</v>
      </c>
      <c r="L97" s="63"/>
      <c r="M97" s="63">
        <v>2022</v>
      </c>
      <c r="N97" s="67"/>
      <c r="O97" s="90">
        <v>0</v>
      </c>
    </row>
    <row r="98" spans="1:74" x14ac:dyDescent="0.3">
      <c r="B98" s="62" t="str">
        <f>VLOOKUP(C98,PRP!$A$2:$B$41,2,0)</f>
        <v>PRP-000695</v>
      </c>
      <c r="C98" s="62" t="s">
        <v>46</v>
      </c>
      <c r="D98" s="62" t="str">
        <f>VLOOKUP(C98,PRP!$A$2:$C$41,3,0)</f>
        <v xml:space="preserve">3351 PB </v>
      </c>
      <c r="E98" s="62" t="s">
        <v>57</v>
      </c>
      <c r="F98" s="62" t="s">
        <v>573</v>
      </c>
      <c r="G98" s="62">
        <v>3</v>
      </c>
      <c r="H98" s="62" t="s">
        <v>10</v>
      </c>
      <c r="I98" s="62" t="s">
        <v>88</v>
      </c>
      <c r="J98" s="62" t="s">
        <v>574</v>
      </c>
      <c r="K98" s="62" t="s">
        <v>575</v>
      </c>
      <c r="L98" s="62"/>
      <c r="M98" s="62">
        <v>2017</v>
      </c>
      <c r="N98" s="68"/>
      <c r="O98" s="90">
        <v>0</v>
      </c>
    </row>
    <row r="99" spans="1:74" x14ac:dyDescent="0.3">
      <c r="B99" s="63" t="str">
        <f>VLOOKUP(C99,PRP!$A$2:$B$41,2,0)</f>
        <v>PRP-000695</v>
      </c>
      <c r="C99" s="63" t="s">
        <v>46</v>
      </c>
      <c r="D99" s="63" t="str">
        <f>VLOOKUP(C99,PRP!$A$2:$C$41,3,0)</f>
        <v xml:space="preserve">3351 PB </v>
      </c>
      <c r="E99" s="63" t="s">
        <v>57</v>
      </c>
      <c r="F99" s="63" t="s">
        <v>576</v>
      </c>
      <c r="G99" s="63">
        <v>1</v>
      </c>
      <c r="H99" s="63" t="s">
        <v>10</v>
      </c>
      <c r="I99" s="63" t="s">
        <v>577</v>
      </c>
      <c r="J99" s="63" t="s">
        <v>578</v>
      </c>
      <c r="K99" s="63" t="s">
        <v>579</v>
      </c>
      <c r="L99" s="63"/>
      <c r="M99" s="63">
        <v>2017</v>
      </c>
      <c r="N99" s="67" t="s">
        <v>580</v>
      </c>
      <c r="O99" s="90">
        <v>0</v>
      </c>
    </row>
    <row r="100" spans="1:74" x14ac:dyDescent="0.3">
      <c r="B100" s="62" t="str">
        <f>VLOOKUP(C100,PRP!$A$2:$B$41,2,0)</f>
        <v>PRP-000695</v>
      </c>
      <c r="C100" s="62" t="s">
        <v>46</v>
      </c>
      <c r="D100" s="62" t="str">
        <f>VLOOKUP(C100,PRP!$A$2:$C$41,3,0)</f>
        <v xml:space="preserve">3351 PB </v>
      </c>
      <c r="E100" s="62" t="s">
        <v>57</v>
      </c>
      <c r="F100" s="62" t="s">
        <v>581</v>
      </c>
      <c r="G100" s="62">
        <v>1</v>
      </c>
      <c r="H100" s="62" t="s">
        <v>10</v>
      </c>
      <c r="I100" s="62" t="s">
        <v>577</v>
      </c>
      <c r="J100" s="62" t="s">
        <v>582</v>
      </c>
      <c r="K100" s="62" t="s">
        <v>583</v>
      </c>
      <c r="L100" s="62"/>
      <c r="M100" s="62">
        <v>2017</v>
      </c>
      <c r="N100" s="68" t="s">
        <v>584</v>
      </c>
      <c r="O100" s="90">
        <v>0</v>
      </c>
    </row>
    <row r="101" spans="1:74" x14ac:dyDescent="0.3">
      <c r="B101" s="63" t="str">
        <f>VLOOKUP(C101,PRP!$A$2:$B$41,2,0)</f>
        <v>PRP-000695</v>
      </c>
      <c r="C101" s="63" t="s">
        <v>46</v>
      </c>
      <c r="D101" s="63" t="str">
        <f>VLOOKUP(C101,PRP!$A$2:$C$41,3,0)</f>
        <v xml:space="preserve">3351 PB </v>
      </c>
      <c r="E101" s="63" t="s">
        <v>57</v>
      </c>
      <c r="F101" s="63" t="s">
        <v>581</v>
      </c>
      <c r="G101" s="63">
        <v>1</v>
      </c>
      <c r="H101" s="63" t="s">
        <v>10</v>
      </c>
      <c r="I101" s="63" t="s">
        <v>577</v>
      </c>
      <c r="J101" s="63" t="s">
        <v>585</v>
      </c>
      <c r="K101" s="63" t="s">
        <v>586</v>
      </c>
      <c r="L101" s="63"/>
      <c r="M101" s="63">
        <v>2017</v>
      </c>
      <c r="N101" s="67" t="s">
        <v>587</v>
      </c>
      <c r="O101" s="90">
        <v>0</v>
      </c>
    </row>
    <row r="102" spans="1:74" x14ac:dyDescent="0.3">
      <c r="B102" s="62" t="str">
        <f>VLOOKUP(C102,PRP!$A$2:$B$41,2,0)</f>
        <v>PRP-000695</v>
      </c>
      <c r="C102" s="62" t="s">
        <v>46</v>
      </c>
      <c r="D102" s="62" t="str">
        <f>VLOOKUP(C102,PRP!$A$2:$C$41,3,0)</f>
        <v xml:space="preserve">3351 PB </v>
      </c>
      <c r="E102" s="62" t="s">
        <v>57</v>
      </c>
      <c r="F102" s="62" t="s">
        <v>588</v>
      </c>
      <c r="G102" s="62">
        <v>1</v>
      </c>
      <c r="H102" s="62" t="s">
        <v>10</v>
      </c>
      <c r="I102" s="62"/>
      <c r="J102" s="62"/>
      <c r="K102" s="62"/>
      <c r="L102" s="62"/>
      <c r="M102" s="62">
        <v>2017</v>
      </c>
      <c r="N102" s="68" t="s">
        <v>589</v>
      </c>
      <c r="O102" s="90">
        <v>0</v>
      </c>
    </row>
    <row r="103" spans="1:74" x14ac:dyDescent="0.3">
      <c r="B103" s="63" t="str">
        <f>VLOOKUP(C103,PRP!$A$2:$B$41,2,0)</f>
        <v>PRP-000695</v>
      </c>
      <c r="C103" s="63" t="s">
        <v>46</v>
      </c>
      <c r="D103" s="63" t="str">
        <f>VLOOKUP(C103,PRP!$A$2:$C$41,3,0)</f>
        <v xml:space="preserve">3351 PB </v>
      </c>
      <c r="E103" s="63" t="s">
        <v>57</v>
      </c>
      <c r="F103" s="63" t="s">
        <v>590</v>
      </c>
      <c r="G103" s="63">
        <v>1</v>
      </c>
      <c r="H103" s="63" t="s">
        <v>10</v>
      </c>
      <c r="I103" s="63" t="s">
        <v>591</v>
      </c>
      <c r="J103" s="63" t="s">
        <v>592</v>
      </c>
      <c r="K103" s="63"/>
      <c r="L103" s="63"/>
      <c r="M103" s="63">
        <v>2008</v>
      </c>
      <c r="N103" s="67" t="s">
        <v>593</v>
      </c>
      <c r="O103" s="90">
        <v>0</v>
      </c>
    </row>
    <row r="104" spans="1:74" x14ac:dyDescent="0.3">
      <c r="B104" s="62" t="str">
        <f>VLOOKUP(C104,PRP!$A$2:$B$41,2,0)</f>
        <v>PRP-000695</v>
      </c>
      <c r="C104" s="62" t="s">
        <v>46</v>
      </c>
      <c r="D104" s="62" t="str">
        <f>VLOOKUP(C104,PRP!$A$2:$C$41,3,0)</f>
        <v xml:space="preserve">3351 PB </v>
      </c>
      <c r="E104" s="62" t="s">
        <v>57</v>
      </c>
      <c r="F104" s="62" t="s">
        <v>594</v>
      </c>
      <c r="G104" s="62">
        <v>1</v>
      </c>
      <c r="H104" s="62" t="s">
        <v>10</v>
      </c>
      <c r="I104" s="62" t="s">
        <v>171</v>
      </c>
      <c r="J104" s="62" t="s">
        <v>595</v>
      </c>
      <c r="K104" s="62"/>
      <c r="L104" s="62"/>
      <c r="M104" s="62">
        <v>2017</v>
      </c>
      <c r="N104" s="68" t="s">
        <v>596</v>
      </c>
      <c r="O104" s="90">
        <v>0</v>
      </c>
    </row>
    <row r="105" spans="1:74" x14ac:dyDescent="0.3">
      <c r="B105" s="63" t="str">
        <f>VLOOKUP(C105,PRP!$A$2:$B$41,2,0)</f>
        <v>PRP-000695</v>
      </c>
      <c r="C105" s="63" t="s">
        <v>46</v>
      </c>
      <c r="D105" s="63" t="str">
        <f>VLOOKUP(C105,PRP!$A$2:$C$41,3,0)</f>
        <v xml:space="preserve">3351 PB </v>
      </c>
      <c r="E105" s="63" t="s">
        <v>57</v>
      </c>
      <c r="F105" s="63" t="s">
        <v>597</v>
      </c>
      <c r="G105" s="63">
        <v>1</v>
      </c>
      <c r="H105" s="63" t="s">
        <v>10</v>
      </c>
      <c r="I105" s="63" t="s">
        <v>96</v>
      </c>
      <c r="J105" s="63" t="s">
        <v>598</v>
      </c>
      <c r="K105" s="63"/>
      <c r="L105" s="63"/>
      <c r="M105" s="63">
        <v>2017</v>
      </c>
      <c r="N105" s="67" t="s">
        <v>599</v>
      </c>
      <c r="O105" s="90">
        <v>0</v>
      </c>
    </row>
    <row r="106" spans="1:74" x14ac:dyDescent="0.3">
      <c r="B106" s="62" t="str">
        <f>VLOOKUP(C106,PRP!$A$2:$B$41,2,0)</f>
        <v>PRP-000695</v>
      </c>
      <c r="C106" s="62" t="s">
        <v>46</v>
      </c>
      <c r="D106" s="62" t="str">
        <f>VLOOKUP(C106,PRP!$A$2:$C$41,3,0)</f>
        <v xml:space="preserve">3351 PB </v>
      </c>
      <c r="E106" s="62" t="s">
        <v>57</v>
      </c>
      <c r="F106" s="62" t="s">
        <v>597</v>
      </c>
      <c r="G106" s="62">
        <v>1</v>
      </c>
      <c r="H106" s="62" t="s">
        <v>10</v>
      </c>
      <c r="I106" s="62" t="s">
        <v>96</v>
      </c>
      <c r="J106" s="62" t="s">
        <v>598</v>
      </c>
      <c r="K106" s="62"/>
      <c r="L106" s="62"/>
      <c r="M106" s="62">
        <v>2017</v>
      </c>
      <c r="N106" s="68" t="s">
        <v>600</v>
      </c>
      <c r="O106" s="90">
        <v>0</v>
      </c>
    </row>
    <row r="107" spans="1:74" x14ac:dyDescent="0.3">
      <c r="B107" s="63" t="str">
        <f>VLOOKUP(C107,PRP!$A$2:$B$41,2,0)</f>
        <v>PRP-000695</v>
      </c>
      <c r="C107" s="63" t="s">
        <v>46</v>
      </c>
      <c r="D107" s="63" t="str">
        <f>VLOOKUP(C107,PRP!$A$2:$C$41,3,0)</f>
        <v xml:space="preserve">3351 PB </v>
      </c>
      <c r="E107" s="63" t="s">
        <v>57</v>
      </c>
      <c r="F107" s="63" t="s">
        <v>601</v>
      </c>
      <c r="G107" s="63">
        <v>1</v>
      </c>
      <c r="H107" s="63" t="s">
        <v>546</v>
      </c>
      <c r="I107" s="63" t="s">
        <v>602</v>
      </c>
      <c r="J107" s="63"/>
      <c r="K107" s="63"/>
      <c r="L107" s="63"/>
      <c r="M107" s="63">
        <v>2017</v>
      </c>
      <c r="N107" s="67" t="s">
        <v>603</v>
      </c>
      <c r="O107" s="90">
        <v>0</v>
      </c>
    </row>
    <row r="108" spans="1:74" s="5" customFormat="1" x14ac:dyDescent="0.3">
      <c r="A108" s="8"/>
      <c r="B108" s="73"/>
      <c r="C108" s="74" t="s">
        <v>46</v>
      </c>
      <c r="D108" s="73"/>
      <c r="E108" s="74"/>
      <c r="F108" s="73"/>
      <c r="G108" s="74"/>
      <c r="H108" s="73"/>
      <c r="I108" s="74"/>
      <c r="J108" s="73"/>
      <c r="K108" s="74"/>
      <c r="L108" s="73"/>
      <c r="M108" s="74"/>
      <c r="N108" s="75"/>
      <c r="O108" s="89" t="s">
        <v>11</v>
      </c>
      <c r="P108" s="70">
        <f>SUM(O65:O107)</f>
        <v>0</v>
      </c>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row>
    <row r="109" spans="1:74" x14ac:dyDescent="0.3">
      <c r="B109" s="63" t="str">
        <f>VLOOKUP(C109,PRP!$A$2:$B$41,2,0)</f>
        <v>PRP-000697</v>
      </c>
      <c r="C109" s="63" t="s">
        <v>387</v>
      </c>
      <c r="D109" s="63" t="s">
        <v>491</v>
      </c>
      <c r="E109" s="63" t="s">
        <v>57</v>
      </c>
      <c r="F109" s="63" t="s">
        <v>80</v>
      </c>
      <c r="G109" s="63">
        <v>1</v>
      </c>
      <c r="H109" s="63" t="s">
        <v>10</v>
      </c>
      <c r="I109" s="63" t="s">
        <v>93</v>
      </c>
      <c r="J109" s="63" t="s">
        <v>112</v>
      </c>
      <c r="K109" s="63" t="s">
        <v>233</v>
      </c>
      <c r="L109" s="63" t="s">
        <v>120</v>
      </c>
      <c r="M109" s="63">
        <v>2008</v>
      </c>
      <c r="N109" s="67"/>
      <c r="O109" s="90">
        <v>0</v>
      </c>
    </row>
    <row r="110" spans="1:74" x14ac:dyDescent="0.3">
      <c r="B110" s="62" t="str">
        <f>VLOOKUP(C110,PRP!$A$2:$B$41,2,0)</f>
        <v>PRP-000697</v>
      </c>
      <c r="C110" s="62" t="s">
        <v>387</v>
      </c>
      <c r="D110" s="62" t="str">
        <f>VLOOKUP(C110,PRP!$A$2:$C$41,3,0)</f>
        <v>3352 AR</v>
      </c>
      <c r="E110" s="62" t="s">
        <v>57</v>
      </c>
      <c r="F110" s="62" t="s">
        <v>84</v>
      </c>
      <c r="G110" s="62">
        <v>1</v>
      </c>
      <c r="H110" s="62" t="s">
        <v>10</v>
      </c>
      <c r="I110" s="62" t="s">
        <v>86</v>
      </c>
      <c r="J110" s="62"/>
      <c r="K110" s="62"/>
      <c r="L110" s="62"/>
      <c r="M110" s="62"/>
      <c r="N110" s="68"/>
      <c r="O110" s="90">
        <v>0</v>
      </c>
    </row>
    <row r="111" spans="1:74" s="5" customFormat="1" x14ac:dyDescent="0.3">
      <c r="A111" s="8"/>
      <c r="B111" s="64"/>
      <c r="C111" s="65" t="s">
        <v>387</v>
      </c>
      <c r="D111" s="64"/>
      <c r="E111" s="65"/>
      <c r="F111" s="64"/>
      <c r="G111" s="65"/>
      <c r="H111" s="64"/>
      <c r="I111" s="65"/>
      <c r="J111" s="64"/>
      <c r="K111" s="65"/>
      <c r="L111" s="64"/>
      <c r="M111" s="65"/>
      <c r="N111" s="66"/>
      <c r="O111" s="89" t="s">
        <v>11</v>
      </c>
      <c r="P111" s="70">
        <f>SUM(O109:O110)</f>
        <v>0</v>
      </c>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row>
    <row r="112" spans="1:74" x14ac:dyDescent="0.3">
      <c r="B112" s="63" t="str">
        <f>VLOOKUP(C112,PRP!$A$2:$B$41,2,0)</f>
        <v>PRP-000718</v>
      </c>
      <c r="C112" s="63" t="s">
        <v>382</v>
      </c>
      <c r="D112" s="63" t="str">
        <f>VLOOKUP(C112,PRP!$A$2:$C$41,3,0)</f>
        <v xml:space="preserve">3354 BN </v>
      </c>
      <c r="E112" s="63" t="s">
        <v>57</v>
      </c>
      <c r="F112" s="63" t="s">
        <v>80</v>
      </c>
      <c r="G112" s="63">
        <v>1</v>
      </c>
      <c r="H112" s="63" t="s">
        <v>10</v>
      </c>
      <c r="I112" s="63" t="s">
        <v>12</v>
      </c>
      <c r="J112" s="63" t="s">
        <v>126</v>
      </c>
      <c r="K112" s="63" t="s">
        <v>172</v>
      </c>
      <c r="L112" s="63" t="s">
        <v>120</v>
      </c>
      <c r="M112" s="63">
        <v>2015</v>
      </c>
      <c r="N112" s="67"/>
      <c r="O112" s="90">
        <v>0</v>
      </c>
    </row>
    <row r="113" spans="1:74" x14ac:dyDescent="0.3">
      <c r="B113" s="62" t="str">
        <f>VLOOKUP(C113,PRP!$A$2:$B$41,2,0)</f>
        <v>PRP-000718</v>
      </c>
      <c r="C113" s="62" t="s">
        <v>382</v>
      </c>
      <c r="D113" s="62" t="str">
        <f>VLOOKUP(C113,PRP!$A$2:$C$41,3,0)</f>
        <v xml:space="preserve">3354 BN </v>
      </c>
      <c r="E113" s="62" t="s">
        <v>57</v>
      </c>
      <c r="F113" s="62" t="s">
        <v>84</v>
      </c>
      <c r="G113" s="62">
        <v>1</v>
      </c>
      <c r="H113" s="62" t="s">
        <v>10</v>
      </c>
      <c r="I113" s="62" t="s">
        <v>85</v>
      </c>
      <c r="J113" s="62" t="s">
        <v>128</v>
      </c>
      <c r="K113" s="62"/>
      <c r="L113" s="62"/>
      <c r="M113" s="62"/>
      <c r="N113" s="68"/>
      <c r="O113" s="90">
        <v>0</v>
      </c>
    </row>
    <row r="114" spans="1:74" s="5" customFormat="1" x14ac:dyDescent="0.3">
      <c r="A114" s="8"/>
      <c r="B114" s="64"/>
      <c r="C114" s="65" t="s">
        <v>23</v>
      </c>
      <c r="D114" s="64"/>
      <c r="E114" s="65"/>
      <c r="F114" s="64"/>
      <c r="G114" s="65"/>
      <c r="H114" s="64"/>
      <c r="I114" s="65"/>
      <c r="J114" s="64"/>
      <c r="K114" s="65"/>
      <c r="L114" s="64"/>
      <c r="M114" s="65"/>
      <c r="N114" s="66"/>
      <c r="O114" s="89" t="s">
        <v>11</v>
      </c>
      <c r="P114" s="70">
        <f>SUM(O112:O113)</f>
        <v>0</v>
      </c>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row>
    <row r="115" spans="1:74" x14ac:dyDescent="0.3">
      <c r="B115" s="63" t="str">
        <f>VLOOKUP(C115,PRP!$A$2:$B$41,2,0)</f>
        <v>PRP-000702</v>
      </c>
      <c r="C115" s="63" t="s">
        <v>47</v>
      </c>
      <c r="D115" s="63" t="str">
        <f>VLOOKUP(C115,PRP!$A$2:$C$41,3,0)</f>
        <v xml:space="preserve">3356 LM </v>
      </c>
      <c r="E115" s="63" t="s">
        <v>57</v>
      </c>
      <c r="F115" s="63" t="s">
        <v>80</v>
      </c>
      <c r="G115" s="63">
        <v>1</v>
      </c>
      <c r="H115" s="63" t="s">
        <v>10</v>
      </c>
      <c r="I115" s="63" t="s">
        <v>12</v>
      </c>
      <c r="J115" s="63" t="s">
        <v>113</v>
      </c>
      <c r="K115" s="63" t="s">
        <v>179</v>
      </c>
      <c r="L115" s="63" t="s">
        <v>120</v>
      </c>
      <c r="M115" s="63">
        <v>1997</v>
      </c>
      <c r="N115" s="67"/>
      <c r="O115" s="90">
        <v>0</v>
      </c>
    </row>
    <row r="116" spans="1:74" x14ac:dyDescent="0.3">
      <c r="B116" s="62" t="str">
        <f>VLOOKUP(C116,PRP!$A$2:$B$41,2,0)</f>
        <v>PRP-000702</v>
      </c>
      <c r="C116" s="62" t="s">
        <v>47</v>
      </c>
      <c r="D116" s="62" t="str">
        <f>VLOOKUP(C116,PRP!$A$2:$C$41,3,0)</f>
        <v xml:space="preserve">3356 LM </v>
      </c>
      <c r="E116" s="62" t="s">
        <v>57</v>
      </c>
      <c r="F116" s="62" t="s">
        <v>84</v>
      </c>
      <c r="G116" s="62">
        <v>1</v>
      </c>
      <c r="H116" s="62" t="s">
        <v>10</v>
      </c>
      <c r="I116" s="62" t="s">
        <v>85</v>
      </c>
      <c r="J116" s="62"/>
      <c r="K116" s="62"/>
      <c r="L116" s="62"/>
      <c r="M116" s="62"/>
      <c r="N116" s="68"/>
      <c r="O116" s="90">
        <v>0</v>
      </c>
    </row>
    <row r="117" spans="1:74" s="5" customFormat="1" x14ac:dyDescent="0.3">
      <c r="A117" s="8"/>
      <c r="B117" s="64"/>
      <c r="C117" s="65" t="s">
        <v>47</v>
      </c>
      <c r="D117" s="64"/>
      <c r="E117" s="65"/>
      <c r="F117" s="64"/>
      <c r="G117" s="65"/>
      <c r="H117" s="64"/>
      <c r="I117" s="65"/>
      <c r="J117" s="64"/>
      <c r="K117" s="65"/>
      <c r="L117" s="64"/>
      <c r="M117" s="65"/>
      <c r="N117" s="66"/>
      <c r="O117" s="89" t="s">
        <v>11</v>
      </c>
      <c r="P117" s="70">
        <f>SUM(O115:O116)</f>
        <v>0</v>
      </c>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row>
    <row r="118" spans="1:74" x14ac:dyDescent="0.3">
      <c r="B118" s="63" t="str">
        <f>VLOOKUP(C118,PRP!$A$2:$B$41,2,0)</f>
        <v>PRP-000703</v>
      </c>
      <c r="C118" s="63" t="s">
        <v>48</v>
      </c>
      <c r="D118" s="63" t="str">
        <f>VLOOKUP(C118,PRP!$A$2:$C$41,3,0)</f>
        <v xml:space="preserve">3356 BR </v>
      </c>
      <c r="E118" s="63" t="s">
        <v>57</v>
      </c>
      <c r="F118" s="63" t="s">
        <v>80</v>
      </c>
      <c r="G118" s="63">
        <v>1</v>
      </c>
      <c r="H118" s="63" t="s">
        <v>10</v>
      </c>
      <c r="I118" s="63" t="s">
        <v>109</v>
      </c>
      <c r="J118" s="63" t="s">
        <v>110</v>
      </c>
      <c r="K118" s="63" t="s">
        <v>111</v>
      </c>
      <c r="L118" s="63" t="s">
        <v>120</v>
      </c>
      <c r="M118" s="63"/>
      <c r="N118" s="67" t="s">
        <v>165</v>
      </c>
      <c r="O118" s="90">
        <v>0</v>
      </c>
    </row>
    <row r="119" spans="1:74" x14ac:dyDescent="0.3">
      <c r="B119" s="62" t="str">
        <f>VLOOKUP(C119,PRP!$A$2:$B$41,2,0)</f>
        <v>PRP-000703</v>
      </c>
      <c r="C119" s="62" t="s">
        <v>48</v>
      </c>
      <c r="D119" s="62" t="str">
        <f>VLOOKUP(C119,PRP!$A$2:$C$41,3,0)</f>
        <v xml:space="preserve">3356 BR </v>
      </c>
      <c r="E119" s="62" t="s">
        <v>57</v>
      </c>
      <c r="F119" s="62" t="s">
        <v>84</v>
      </c>
      <c r="G119" s="62">
        <v>1</v>
      </c>
      <c r="H119" s="62" t="s">
        <v>10</v>
      </c>
      <c r="I119" s="62" t="s">
        <v>85</v>
      </c>
      <c r="J119" s="62"/>
      <c r="K119" s="62"/>
      <c r="L119" s="62"/>
      <c r="M119" s="62"/>
      <c r="N119" s="68"/>
      <c r="O119" s="90">
        <v>0</v>
      </c>
    </row>
    <row r="120" spans="1:74" s="5" customFormat="1" x14ac:dyDescent="0.3">
      <c r="A120" s="8"/>
      <c r="B120" s="64"/>
      <c r="C120" s="65" t="s">
        <v>48</v>
      </c>
      <c r="D120" s="64"/>
      <c r="E120" s="65"/>
      <c r="F120" s="64"/>
      <c r="G120" s="65"/>
      <c r="H120" s="64"/>
      <c r="I120" s="65"/>
      <c r="J120" s="64"/>
      <c r="K120" s="65"/>
      <c r="L120" s="64"/>
      <c r="M120" s="65"/>
      <c r="N120" s="66"/>
      <c r="O120" s="89" t="s">
        <v>11</v>
      </c>
      <c r="P120" s="70">
        <f>SUM(O118:O119)</f>
        <v>0</v>
      </c>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row>
    <row r="121" spans="1:74" x14ac:dyDescent="0.3">
      <c r="B121" s="63" t="str">
        <f>VLOOKUP(C121,PRP!$A$2:$B$41,2,0)</f>
        <v>PRP-000708</v>
      </c>
      <c r="C121" s="63" t="s">
        <v>50</v>
      </c>
      <c r="D121" s="63" t="str">
        <f>VLOOKUP(C121,PRP!$A$2:$C$41,3,0)</f>
        <v xml:space="preserve">3351 SN </v>
      </c>
      <c r="E121" s="63" t="s">
        <v>57</v>
      </c>
      <c r="F121" s="63" t="s">
        <v>80</v>
      </c>
      <c r="G121" s="63">
        <v>3</v>
      </c>
      <c r="H121" s="63" t="s">
        <v>10</v>
      </c>
      <c r="I121" s="63"/>
      <c r="J121" s="63" t="s">
        <v>239</v>
      </c>
      <c r="K121" s="63"/>
      <c r="L121" s="63"/>
      <c r="M121" s="63"/>
      <c r="N121" s="67" t="s">
        <v>240</v>
      </c>
      <c r="O121" s="90">
        <v>0</v>
      </c>
    </row>
    <row r="122" spans="1:74" x14ac:dyDescent="0.3">
      <c r="B122" s="62" t="str">
        <f>VLOOKUP(C122,PRP!$A$2:$B$41,2,0)</f>
        <v>PRP-000708</v>
      </c>
      <c r="C122" s="62" t="s">
        <v>50</v>
      </c>
      <c r="D122" s="62" t="str">
        <f>VLOOKUP(C122,PRP!$A$2:$C$41,3,0)</f>
        <v xml:space="preserve">3351 SN </v>
      </c>
      <c r="E122" s="62" t="s">
        <v>57</v>
      </c>
      <c r="F122" s="62" t="s">
        <v>84</v>
      </c>
      <c r="G122" s="62">
        <v>3</v>
      </c>
      <c r="H122" s="62" t="s">
        <v>10</v>
      </c>
      <c r="I122" s="62"/>
      <c r="J122" s="62" t="s">
        <v>239</v>
      </c>
      <c r="K122" s="62"/>
      <c r="L122" s="62"/>
      <c r="M122" s="62"/>
      <c r="N122" s="68" t="s">
        <v>240</v>
      </c>
      <c r="O122" s="90">
        <v>0</v>
      </c>
    </row>
    <row r="123" spans="1:74" s="5" customFormat="1" x14ac:dyDescent="0.3">
      <c r="A123" s="8"/>
      <c r="B123" s="64"/>
      <c r="C123" s="65" t="s">
        <v>50</v>
      </c>
      <c r="D123" s="64"/>
      <c r="E123" s="65"/>
      <c r="F123" s="64"/>
      <c r="G123" s="65"/>
      <c r="H123" s="64"/>
      <c r="I123" s="65"/>
      <c r="J123" s="64"/>
      <c r="K123" s="65"/>
      <c r="L123" s="64"/>
      <c r="M123" s="65"/>
      <c r="N123" s="66"/>
      <c r="O123" s="89" t="s">
        <v>11</v>
      </c>
      <c r="P123" s="70">
        <f>SUM(O121:O122)</f>
        <v>0</v>
      </c>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row>
    <row r="124" spans="1:74" x14ac:dyDescent="0.3">
      <c r="B124" s="63" t="str">
        <f>VLOOKUP(C124,PRP!$A$2:$B$41,2,0)</f>
        <v>PRP-000709</v>
      </c>
      <c r="C124" s="63" t="s">
        <v>24</v>
      </c>
      <c r="D124" s="63" t="str">
        <f>VLOOKUP(C124,PRP!$A$2:$C$41,3,0)</f>
        <v xml:space="preserve">3351 RL </v>
      </c>
      <c r="E124" s="63" t="s">
        <v>57</v>
      </c>
      <c r="F124" s="63" t="s">
        <v>80</v>
      </c>
      <c r="G124" s="63">
        <v>1</v>
      </c>
      <c r="H124" s="63" t="s">
        <v>10</v>
      </c>
      <c r="I124" s="63" t="s">
        <v>12</v>
      </c>
      <c r="J124" s="63" t="s">
        <v>114</v>
      </c>
      <c r="K124" s="63" t="s">
        <v>235</v>
      </c>
      <c r="L124" s="63" t="s">
        <v>120</v>
      </c>
      <c r="M124" s="63">
        <v>2010</v>
      </c>
      <c r="N124" s="67"/>
      <c r="O124" s="90">
        <v>0</v>
      </c>
    </row>
    <row r="125" spans="1:74" x14ac:dyDescent="0.3">
      <c r="B125" s="62" t="str">
        <f>VLOOKUP(C125,PRP!$A$2:$B$41,2,0)</f>
        <v>PRP-000709</v>
      </c>
      <c r="C125" s="62" t="s">
        <v>24</v>
      </c>
      <c r="D125" s="62" t="str">
        <f>VLOOKUP(C125,PRP!$A$2:$C$41,3,0)</f>
        <v xml:space="preserve">3351 RL </v>
      </c>
      <c r="E125" s="62" t="s">
        <v>57</v>
      </c>
      <c r="F125" s="62" t="s">
        <v>84</v>
      </c>
      <c r="G125" s="62">
        <v>2</v>
      </c>
      <c r="H125" s="62" t="s">
        <v>10</v>
      </c>
      <c r="I125" s="62" t="s">
        <v>85</v>
      </c>
      <c r="J125" s="62"/>
      <c r="K125" s="62"/>
      <c r="L125" s="62"/>
      <c r="M125" s="62"/>
      <c r="N125" s="68"/>
      <c r="O125" s="90">
        <v>0</v>
      </c>
    </row>
    <row r="126" spans="1:74" x14ac:dyDescent="0.3">
      <c r="B126" s="63" t="str">
        <f>VLOOKUP(C126,PRP!$A$2:$B$41,2,0)</f>
        <v>PRP-000709</v>
      </c>
      <c r="C126" s="63" t="s">
        <v>24</v>
      </c>
      <c r="D126" s="63" t="str">
        <f>VLOOKUP(C126,PRP!$A$2:$C$41,3,0)</f>
        <v xml:space="preserve">3351 RL </v>
      </c>
      <c r="E126" s="63" t="s">
        <v>57</v>
      </c>
      <c r="F126" s="63" t="s">
        <v>133</v>
      </c>
      <c r="G126" s="63">
        <v>1</v>
      </c>
      <c r="H126" s="63" t="s">
        <v>10</v>
      </c>
      <c r="I126" s="63" t="s">
        <v>142</v>
      </c>
      <c r="J126" s="63" t="s">
        <v>183</v>
      </c>
      <c r="K126" s="63" t="s">
        <v>128</v>
      </c>
      <c r="L126" s="63"/>
      <c r="M126" s="63"/>
      <c r="N126" s="67"/>
      <c r="O126" s="90">
        <v>0</v>
      </c>
    </row>
    <row r="127" spans="1:74" x14ac:dyDescent="0.3">
      <c r="B127" s="62" t="str">
        <f>VLOOKUP(C127,PRP!$A$2:$B$41,2,0)</f>
        <v>PRP-000709</v>
      </c>
      <c r="C127" s="62" t="s">
        <v>24</v>
      </c>
      <c r="D127" s="62" t="str">
        <f>VLOOKUP(C127,PRP!$A$2:$C$41,3,0)</f>
        <v xml:space="preserve">3351 RL </v>
      </c>
      <c r="E127" s="62" t="s">
        <v>57</v>
      </c>
      <c r="F127" s="62" t="s">
        <v>133</v>
      </c>
      <c r="G127" s="62">
        <v>1</v>
      </c>
      <c r="H127" s="62" t="s">
        <v>10</v>
      </c>
      <c r="I127" s="62" t="s">
        <v>237</v>
      </c>
      <c r="J127" s="62" t="s">
        <v>238</v>
      </c>
      <c r="K127" s="62" t="s">
        <v>136</v>
      </c>
      <c r="L127" s="62"/>
      <c r="M127" s="62"/>
      <c r="N127" s="68"/>
      <c r="O127" s="90">
        <v>0</v>
      </c>
    </row>
    <row r="128" spans="1:74" x14ac:dyDescent="0.3">
      <c r="B128" s="63" t="str">
        <f>VLOOKUP(C128,PRP!$A$2:$B$41,2,0)</f>
        <v>PRP-000709</v>
      </c>
      <c r="C128" s="63" t="s">
        <v>24</v>
      </c>
      <c r="D128" s="63" t="str">
        <f>VLOOKUP(C128,PRP!$A$2:$C$41,3,0)</f>
        <v xml:space="preserve">3351 RL </v>
      </c>
      <c r="E128" s="63" t="s">
        <v>57</v>
      </c>
      <c r="F128" s="63" t="s">
        <v>145</v>
      </c>
      <c r="G128" s="63">
        <v>4</v>
      </c>
      <c r="H128" s="63" t="s">
        <v>10</v>
      </c>
      <c r="I128" s="63" t="s">
        <v>171</v>
      </c>
      <c r="J128" s="63"/>
      <c r="K128" s="63"/>
      <c r="L128" s="63"/>
      <c r="M128" s="63"/>
      <c r="N128" s="67" t="s">
        <v>236</v>
      </c>
      <c r="O128" s="90">
        <v>0</v>
      </c>
    </row>
    <row r="129" spans="1:74" x14ac:dyDescent="0.3">
      <c r="B129" s="62" t="str">
        <f>VLOOKUP(C129,PRP!$A$2:$B$41,2,0)</f>
        <v>PRP-000709</v>
      </c>
      <c r="C129" s="62" t="s">
        <v>24</v>
      </c>
      <c r="D129" s="62" t="str">
        <f>VLOOKUP(C129,PRP!$A$2:$C$41,3,0)</f>
        <v xml:space="preserve">3351 RL </v>
      </c>
      <c r="E129" s="62" t="s">
        <v>57</v>
      </c>
      <c r="F129" s="62" t="s">
        <v>188</v>
      </c>
      <c r="G129" s="62">
        <v>1</v>
      </c>
      <c r="H129" s="62" t="s">
        <v>10</v>
      </c>
      <c r="I129" s="62"/>
      <c r="J129" s="62"/>
      <c r="K129" s="62"/>
      <c r="L129" s="62"/>
      <c r="M129" s="62"/>
      <c r="N129" s="68"/>
      <c r="O129" s="90">
        <v>0</v>
      </c>
    </row>
    <row r="130" spans="1:74" s="5" customFormat="1" x14ac:dyDescent="0.3">
      <c r="A130" s="8"/>
      <c r="B130" s="64"/>
      <c r="C130" s="65" t="s">
        <v>24</v>
      </c>
      <c r="D130" s="64"/>
      <c r="E130" s="65"/>
      <c r="F130" s="64"/>
      <c r="G130" s="65"/>
      <c r="H130" s="64"/>
      <c r="I130" s="65"/>
      <c r="J130" s="64"/>
      <c r="K130" s="65"/>
      <c r="L130" s="64"/>
      <c r="M130" s="65"/>
      <c r="N130" s="66"/>
      <c r="O130" s="89" t="s">
        <v>11</v>
      </c>
      <c r="P130" s="70">
        <f>SUM(O124:O129)</f>
        <v>0</v>
      </c>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x14ac:dyDescent="0.3">
      <c r="B131" s="63" t="str">
        <f>VLOOKUP(C131,PRP!$A$2:$B$41,2,0)</f>
        <v>PRP-000712</v>
      </c>
      <c r="C131" s="63" t="s">
        <v>51</v>
      </c>
      <c r="D131" s="63" t="str">
        <f>VLOOKUP(C131,PRP!$A$2:$C$41,3,0)</f>
        <v xml:space="preserve">3356 BX </v>
      </c>
      <c r="E131" s="63" t="s">
        <v>57</v>
      </c>
      <c r="F131" s="63" t="s">
        <v>80</v>
      </c>
      <c r="G131" s="63">
        <v>1</v>
      </c>
      <c r="H131" s="63" t="s">
        <v>10</v>
      </c>
      <c r="I131" s="63" t="s">
        <v>12</v>
      </c>
      <c r="J131" s="63" t="s">
        <v>126</v>
      </c>
      <c r="K131" s="63" t="s">
        <v>130</v>
      </c>
      <c r="L131" s="63" t="s">
        <v>120</v>
      </c>
      <c r="M131" s="63">
        <v>2011</v>
      </c>
      <c r="N131" s="67"/>
      <c r="O131" s="90">
        <v>0</v>
      </c>
    </row>
    <row r="132" spans="1:74" x14ac:dyDescent="0.3">
      <c r="B132" s="62" t="str">
        <f>VLOOKUP(C132,PRP!$A$2:$B$41,2,0)</f>
        <v>PRP-000712</v>
      </c>
      <c r="C132" s="62" t="s">
        <v>51</v>
      </c>
      <c r="D132" s="62" t="str">
        <f>VLOOKUP(C132,PRP!$A$2:$C$41,3,0)</f>
        <v xml:space="preserve">3356 BX </v>
      </c>
      <c r="E132" s="62" t="s">
        <v>57</v>
      </c>
      <c r="F132" s="62" t="s">
        <v>84</v>
      </c>
      <c r="G132" s="62">
        <v>1</v>
      </c>
      <c r="H132" s="62" t="s">
        <v>10</v>
      </c>
      <c r="I132" s="62" t="s">
        <v>85</v>
      </c>
      <c r="J132" s="62" t="s">
        <v>86</v>
      </c>
      <c r="K132" s="62" t="s">
        <v>128</v>
      </c>
      <c r="L132" s="62"/>
      <c r="M132" s="62"/>
      <c r="N132" s="68"/>
      <c r="O132" s="90">
        <v>0</v>
      </c>
    </row>
    <row r="133" spans="1:74" x14ac:dyDescent="0.3">
      <c r="B133" s="63" t="str">
        <f>VLOOKUP(C133,PRP!$A$2:$B$41,2,0)</f>
        <v>PRP-000712</v>
      </c>
      <c r="C133" s="63" t="s">
        <v>51</v>
      </c>
      <c r="D133" s="63" t="str">
        <f>VLOOKUP(C133,PRP!$A$2:$C$41,3,0)</f>
        <v xml:space="preserve">3356 BX </v>
      </c>
      <c r="E133" s="63" t="s">
        <v>57</v>
      </c>
      <c r="F133" s="63" t="s">
        <v>97</v>
      </c>
      <c r="G133" s="63">
        <v>1</v>
      </c>
      <c r="H133" s="63" t="s">
        <v>10</v>
      </c>
      <c r="I133" s="63" t="s">
        <v>98</v>
      </c>
      <c r="J133" s="63" t="s">
        <v>129</v>
      </c>
      <c r="K133" s="63"/>
      <c r="L133" s="63"/>
      <c r="M133" s="63"/>
      <c r="N133" s="67"/>
      <c r="O133" s="90">
        <v>0</v>
      </c>
    </row>
    <row r="134" spans="1:74" x14ac:dyDescent="0.3">
      <c r="B134" s="62" t="str">
        <f>VLOOKUP(C134,PRP!$A$2:$B$41,2,0)</f>
        <v>PRP-000712</v>
      </c>
      <c r="C134" s="62" t="s">
        <v>51</v>
      </c>
      <c r="D134" s="62" t="str">
        <f>VLOOKUP(C134,PRP!$A$2:$C$41,3,0)</f>
        <v xml:space="preserve">3356 BX </v>
      </c>
      <c r="E134" s="62" t="s">
        <v>57</v>
      </c>
      <c r="F134" s="62" t="s">
        <v>131</v>
      </c>
      <c r="G134" s="62">
        <v>1</v>
      </c>
      <c r="H134" s="62" t="s">
        <v>132</v>
      </c>
      <c r="I134" s="62" t="s">
        <v>137</v>
      </c>
      <c r="J134" s="62"/>
      <c r="K134" s="62"/>
      <c r="L134" s="62"/>
      <c r="M134" s="62"/>
      <c r="N134" s="68"/>
      <c r="O134" s="90">
        <v>0</v>
      </c>
    </row>
    <row r="135" spans="1:74" x14ac:dyDescent="0.3">
      <c r="B135" s="63" t="str">
        <f>VLOOKUP(C135,PRP!$A$2:$B$41,2,0)</f>
        <v>PRP-000712</v>
      </c>
      <c r="C135" s="63" t="s">
        <v>51</v>
      </c>
      <c r="D135" s="63" t="str">
        <f>VLOOKUP(C135,PRP!$A$2:$C$41,3,0)</f>
        <v xml:space="preserve">3356 BX </v>
      </c>
      <c r="E135" s="63" t="s">
        <v>57</v>
      </c>
      <c r="F135" s="63" t="s">
        <v>133</v>
      </c>
      <c r="G135" s="63">
        <v>2</v>
      </c>
      <c r="H135" s="63" t="s">
        <v>10</v>
      </c>
      <c r="I135" s="63" t="s">
        <v>134</v>
      </c>
      <c r="J135" s="63" t="s">
        <v>135</v>
      </c>
      <c r="K135" s="63" t="s">
        <v>136</v>
      </c>
      <c r="L135" s="63"/>
      <c r="M135" s="63"/>
      <c r="N135" s="67"/>
      <c r="O135" s="90">
        <v>0</v>
      </c>
    </row>
    <row r="136" spans="1:74" s="5" customFormat="1" x14ac:dyDescent="0.3">
      <c r="A136" s="8"/>
      <c r="B136" s="64"/>
      <c r="C136" s="65" t="s">
        <v>51</v>
      </c>
      <c r="D136" s="64"/>
      <c r="E136" s="65"/>
      <c r="F136" s="64"/>
      <c r="G136" s="65"/>
      <c r="H136" s="64"/>
      <c r="I136" s="65"/>
      <c r="J136" s="64"/>
      <c r="K136" s="65"/>
      <c r="L136" s="64"/>
      <c r="M136" s="65"/>
      <c r="N136" s="66"/>
      <c r="O136" s="89" t="s">
        <v>11</v>
      </c>
      <c r="P136" s="70">
        <f>SUM(O131:O135)</f>
        <v>0</v>
      </c>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row>
    <row r="137" spans="1:74" x14ac:dyDescent="0.3">
      <c r="B137" s="63" t="str">
        <f>VLOOKUP(C137,PRP!$A$2:$B$41,2,0)</f>
        <v>PRP-000711</v>
      </c>
      <c r="C137" s="63" t="s">
        <v>52</v>
      </c>
      <c r="D137" s="63" t="str">
        <f>VLOOKUP(C137,PRP!$A$2:$C$41,3,0)</f>
        <v xml:space="preserve">3356 BX </v>
      </c>
      <c r="E137" s="63" t="s">
        <v>57</v>
      </c>
      <c r="F137" s="63" t="s">
        <v>80</v>
      </c>
      <c r="G137" s="63">
        <v>1</v>
      </c>
      <c r="H137" s="63" t="s">
        <v>10</v>
      </c>
      <c r="I137" s="63" t="s">
        <v>12</v>
      </c>
      <c r="J137" s="63" t="s">
        <v>115</v>
      </c>
      <c r="K137" s="63" t="s">
        <v>138</v>
      </c>
      <c r="L137" s="63" t="s">
        <v>120</v>
      </c>
      <c r="M137" s="63">
        <v>2014</v>
      </c>
      <c r="N137" s="67"/>
      <c r="O137" s="90">
        <v>0</v>
      </c>
    </row>
    <row r="138" spans="1:74" x14ac:dyDescent="0.3">
      <c r="B138" s="62" t="str">
        <f>VLOOKUP(C138,PRP!$A$2:$B$41,2,0)</f>
        <v>PRP-000711</v>
      </c>
      <c r="C138" s="62" t="s">
        <v>52</v>
      </c>
      <c r="D138" s="62" t="str">
        <f>VLOOKUP(C138,PRP!$A$2:$C$41,3,0)</f>
        <v xml:space="preserve">3356 BX </v>
      </c>
      <c r="E138" s="62" t="s">
        <v>57</v>
      </c>
      <c r="F138" s="62" t="s">
        <v>84</v>
      </c>
      <c r="G138" s="62">
        <v>1</v>
      </c>
      <c r="H138" s="62" t="s">
        <v>10</v>
      </c>
      <c r="I138" s="62" t="s">
        <v>86</v>
      </c>
      <c r="J138" s="62" t="s">
        <v>86</v>
      </c>
      <c r="K138" s="62" t="s">
        <v>128</v>
      </c>
      <c r="L138" s="62"/>
      <c r="M138" s="62"/>
      <c r="N138" s="68"/>
      <c r="O138" s="90">
        <v>0</v>
      </c>
    </row>
    <row r="139" spans="1:74" x14ac:dyDescent="0.3">
      <c r="B139" s="63" t="str">
        <f>VLOOKUP(C139,PRP!$A$2:$B$41,2,0)</f>
        <v>PRP-000711</v>
      </c>
      <c r="C139" s="63" t="s">
        <v>52</v>
      </c>
      <c r="D139" s="63" t="str">
        <f>VLOOKUP(C139,PRP!$A$2:$C$41,3,0)</f>
        <v xml:space="preserve">3356 BX </v>
      </c>
      <c r="E139" s="63" t="s">
        <v>57</v>
      </c>
      <c r="F139" s="63" t="s">
        <v>97</v>
      </c>
      <c r="G139" s="63">
        <v>1</v>
      </c>
      <c r="H139" s="63" t="s">
        <v>10</v>
      </c>
      <c r="I139" s="63" t="s">
        <v>139</v>
      </c>
      <c r="J139" s="63" t="s">
        <v>140</v>
      </c>
      <c r="K139" s="63"/>
      <c r="L139" s="63"/>
      <c r="M139" s="63"/>
      <c r="N139" s="67"/>
      <c r="O139" s="90">
        <v>0</v>
      </c>
    </row>
    <row r="140" spans="1:74" x14ac:dyDescent="0.3">
      <c r="B140" s="62" t="str">
        <f>VLOOKUP(C140,PRP!$A$2:$B$41,2,0)</f>
        <v>PRP-000711</v>
      </c>
      <c r="C140" s="62" t="s">
        <v>52</v>
      </c>
      <c r="D140" s="62" t="str">
        <f>VLOOKUP(C140,PRP!$A$2:$C$41,3,0)</f>
        <v xml:space="preserve">3356 BX </v>
      </c>
      <c r="E140" s="62" t="s">
        <v>57</v>
      </c>
      <c r="F140" s="62" t="s">
        <v>133</v>
      </c>
      <c r="G140" s="62">
        <v>1</v>
      </c>
      <c r="H140" s="62" t="s">
        <v>10</v>
      </c>
      <c r="I140" s="62" t="s">
        <v>134</v>
      </c>
      <c r="J140" s="62" t="s">
        <v>135</v>
      </c>
      <c r="K140" s="62" t="s">
        <v>136</v>
      </c>
      <c r="L140" s="62"/>
      <c r="M140" s="62"/>
      <c r="N140" s="68"/>
      <c r="O140" s="90">
        <v>0</v>
      </c>
    </row>
    <row r="141" spans="1:74" s="5" customFormat="1" x14ac:dyDescent="0.3">
      <c r="A141" s="8"/>
      <c r="B141" s="64"/>
      <c r="C141" s="65" t="s">
        <v>52</v>
      </c>
      <c r="D141" s="64"/>
      <c r="E141" s="65"/>
      <c r="F141" s="64"/>
      <c r="G141" s="65"/>
      <c r="H141" s="64"/>
      <c r="I141" s="65"/>
      <c r="J141" s="64"/>
      <c r="K141" s="65"/>
      <c r="L141" s="64"/>
      <c r="M141" s="65"/>
      <c r="N141" s="66"/>
      <c r="O141" s="89" t="s">
        <v>11</v>
      </c>
      <c r="P141" s="70">
        <f>SUM(O137:O140)</f>
        <v>0</v>
      </c>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row>
    <row r="142" spans="1:74" x14ac:dyDescent="0.3">
      <c r="B142" s="63" t="str">
        <f>VLOOKUP(C142,PRP!$A$2:$B$41,2,0)</f>
        <v>PRP-001033</v>
      </c>
      <c r="C142" s="63" t="s">
        <v>83</v>
      </c>
      <c r="D142" s="63" t="str">
        <f>VLOOKUP(C142,PRP!$A$2:$C$41,3,0)</f>
        <v xml:space="preserve">3356 BX </v>
      </c>
      <c r="E142" s="63" t="s">
        <v>57</v>
      </c>
      <c r="F142" s="63" t="s">
        <v>80</v>
      </c>
      <c r="G142" s="63">
        <v>1</v>
      </c>
      <c r="H142" s="63" t="s">
        <v>10</v>
      </c>
      <c r="I142" s="63" t="s">
        <v>12</v>
      </c>
      <c r="J142" s="63" t="s">
        <v>126</v>
      </c>
      <c r="K142" s="63" t="s">
        <v>130</v>
      </c>
      <c r="L142" s="63" t="s">
        <v>120</v>
      </c>
      <c r="M142" s="63"/>
      <c r="N142" s="67"/>
      <c r="O142" s="90">
        <v>0</v>
      </c>
    </row>
    <row r="143" spans="1:74" x14ac:dyDescent="0.3">
      <c r="B143" s="62" t="str">
        <f>VLOOKUP(C143,PRP!$A$2:$B$41,2,0)</f>
        <v>PRP-001033</v>
      </c>
      <c r="C143" s="62" t="s">
        <v>83</v>
      </c>
      <c r="D143" s="62" t="str">
        <f>VLOOKUP(C143,PRP!$A$2:$C$41,3,0)</f>
        <v xml:space="preserve">3356 BX </v>
      </c>
      <c r="E143" s="62" t="s">
        <v>57</v>
      </c>
      <c r="F143" s="62" t="s">
        <v>84</v>
      </c>
      <c r="G143" s="62">
        <v>1</v>
      </c>
      <c r="H143" s="62" t="s">
        <v>10</v>
      </c>
      <c r="I143" s="62" t="s">
        <v>86</v>
      </c>
      <c r="J143" s="62" t="s">
        <v>86</v>
      </c>
      <c r="K143" s="62" t="s">
        <v>128</v>
      </c>
      <c r="L143" s="62"/>
      <c r="M143" s="62"/>
      <c r="N143" s="68"/>
      <c r="O143" s="90">
        <v>0</v>
      </c>
    </row>
    <row r="144" spans="1:74" x14ac:dyDescent="0.3">
      <c r="B144" s="63" t="str">
        <f>VLOOKUP(C144,PRP!$A$2:$B$41,2,0)</f>
        <v>PRP-001033</v>
      </c>
      <c r="C144" s="63" t="s">
        <v>83</v>
      </c>
      <c r="D144" s="63" t="str">
        <f>VLOOKUP(C144,PRP!$A$2:$C$41,3,0)</f>
        <v xml:space="preserve">3356 BX </v>
      </c>
      <c r="E144" s="63" t="s">
        <v>57</v>
      </c>
      <c r="F144" s="63" t="s">
        <v>97</v>
      </c>
      <c r="G144" s="63">
        <v>1</v>
      </c>
      <c r="H144" s="63" t="s">
        <v>10</v>
      </c>
      <c r="I144" s="63" t="s">
        <v>98</v>
      </c>
      <c r="J144" s="63" t="s">
        <v>141</v>
      </c>
      <c r="K144" s="63"/>
      <c r="L144" s="63"/>
      <c r="M144" s="63"/>
      <c r="N144" s="67"/>
      <c r="O144" s="90">
        <v>0</v>
      </c>
    </row>
    <row r="145" spans="1:74" x14ac:dyDescent="0.3">
      <c r="B145" s="62" t="str">
        <f>VLOOKUP(C145,PRP!$A$2:$B$41,2,0)</f>
        <v>PRP-001033</v>
      </c>
      <c r="C145" s="62" t="s">
        <v>83</v>
      </c>
      <c r="D145" s="62" t="str">
        <f>VLOOKUP(C145,PRP!$A$2:$C$41,3,0)</f>
        <v xml:space="preserve">3356 BX </v>
      </c>
      <c r="E145" s="62" t="s">
        <v>57</v>
      </c>
      <c r="F145" s="62" t="s">
        <v>133</v>
      </c>
      <c r="G145" s="62">
        <v>1</v>
      </c>
      <c r="H145" s="62" t="s">
        <v>10</v>
      </c>
      <c r="I145" s="62" t="s">
        <v>142</v>
      </c>
      <c r="J145" s="62" t="s">
        <v>143</v>
      </c>
      <c r="K145" s="62" t="s">
        <v>144</v>
      </c>
      <c r="L145" s="62"/>
      <c r="M145" s="62"/>
      <c r="N145" s="68"/>
      <c r="O145" s="90">
        <v>0</v>
      </c>
    </row>
    <row r="146" spans="1:74" x14ac:dyDescent="0.3">
      <c r="B146" s="63" t="str">
        <f>VLOOKUP(C146,PRP!$A$2:$B$41,2,0)</f>
        <v>PRP-001033</v>
      </c>
      <c r="C146" s="63" t="s">
        <v>83</v>
      </c>
      <c r="D146" s="63" t="str">
        <f>VLOOKUP(C146,PRP!$A$2:$C$41,3,0)</f>
        <v xml:space="preserve">3356 BX </v>
      </c>
      <c r="E146" s="63" t="s">
        <v>57</v>
      </c>
      <c r="F146" s="63" t="s">
        <v>145</v>
      </c>
      <c r="G146" s="63">
        <v>2</v>
      </c>
      <c r="H146" s="63" t="s">
        <v>10</v>
      </c>
      <c r="I146" s="63"/>
      <c r="J146" s="63"/>
      <c r="K146" s="63"/>
      <c r="L146" s="63"/>
      <c r="M146" s="63"/>
      <c r="N146" s="67"/>
      <c r="O146" s="90">
        <v>0</v>
      </c>
    </row>
    <row r="147" spans="1:74" s="5" customFormat="1" x14ac:dyDescent="0.3">
      <c r="A147" s="8"/>
      <c r="B147" s="64"/>
      <c r="C147" s="65" t="s">
        <v>83</v>
      </c>
      <c r="D147" s="64"/>
      <c r="E147" s="65"/>
      <c r="F147" s="64"/>
      <c r="G147" s="65"/>
      <c r="H147" s="64"/>
      <c r="I147" s="65"/>
      <c r="J147" s="64"/>
      <c r="K147" s="65"/>
      <c r="L147" s="64"/>
      <c r="M147" s="65"/>
      <c r="N147" s="66"/>
      <c r="O147" s="89" t="s">
        <v>11</v>
      </c>
      <c r="P147" s="70">
        <f>SUM(O142:O146)</f>
        <v>0</v>
      </c>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row>
    <row r="148" spans="1:74" x14ac:dyDescent="0.3">
      <c r="B148" s="63" t="str">
        <f>VLOOKUP(C148,PRP!$A$2:$B$41,2,0)</f>
        <v>PRP-001023</v>
      </c>
      <c r="C148" s="63" t="s">
        <v>427</v>
      </c>
      <c r="D148" s="63" t="str">
        <f>VLOOKUP(C148,PRP!$A$2:$C$41,3,0)</f>
        <v xml:space="preserve">3352 BM </v>
      </c>
      <c r="E148" s="63" t="s">
        <v>57</v>
      </c>
      <c r="F148" s="63" t="s">
        <v>492</v>
      </c>
      <c r="G148" s="63">
        <v>1</v>
      </c>
      <c r="H148" s="63" t="s">
        <v>10</v>
      </c>
      <c r="I148" s="63" t="s">
        <v>12</v>
      </c>
      <c r="J148" s="63" t="s">
        <v>116</v>
      </c>
      <c r="K148" s="63" t="s">
        <v>124</v>
      </c>
      <c r="L148" s="63" t="s">
        <v>122</v>
      </c>
      <c r="M148" s="63">
        <v>2014</v>
      </c>
      <c r="N148" s="67"/>
      <c r="O148" s="90">
        <v>0</v>
      </c>
    </row>
    <row r="149" spans="1:74" x14ac:dyDescent="0.3">
      <c r="B149" s="62" t="str">
        <f>VLOOKUP(C149,PRP!$A$2:$B$41,2,0)</f>
        <v>PRP-001023</v>
      </c>
      <c r="C149" s="62" t="s">
        <v>427</v>
      </c>
      <c r="D149" s="62" t="str">
        <f>VLOOKUP(C149,PRP!$A$2:$C$41,3,0)</f>
        <v xml:space="preserve">3352 BM </v>
      </c>
      <c r="E149" s="62" t="s">
        <v>57</v>
      </c>
      <c r="F149" s="62" t="s">
        <v>492</v>
      </c>
      <c r="G149" s="62">
        <v>1</v>
      </c>
      <c r="H149" s="62" t="s">
        <v>10</v>
      </c>
      <c r="I149" s="62" t="s">
        <v>12</v>
      </c>
      <c r="J149" s="62" t="s">
        <v>115</v>
      </c>
      <c r="K149" s="62" t="s">
        <v>123</v>
      </c>
      <c r="L149" s="62" t="s">
        <v>122</v>
      </c>
      <c r="M149" s="62">
        <v>2014</v>
      </c>
      <c r="N149" s="68"/>
      <c r="O149" s="90">
        <v>0</v>
      </c>
    </row>
    <row r="150" spans="1:74" x14ac:dyDescent="0.3">
      <c r="B150" s="63" t="str">
        <f>VLOOKUP(C150,PRP!$A$2:$B$41,2,0)</f>
        <v>PRP-001023</v>
      </c>
      <c r="C150" s="63" t="s">
        <v>427</v>
      </c>
      <c r="D150" s="63" t="str">
        <f>VLOOKUP(C150,PRP!$A$2:$C$41,3,0)</f>
        <v xml:space="preserve">3352 BM </v>
      </c>
      <c r="E150" s="63" t="s">
        <v>57</v>
      </c>
      <c r="F150" s="63" t="s">
        <v>97</v>
      </c>
      <c r="G150" s="63">
        <v>1</v>
      </c>
      <c r="H150" s="63" t="s">
        <v>10</v>
      </c>
      <c r="I150" s="63" t="s">
        <v>98</v>
      </c>
      <c r="J150" s="63" t="s">
        <v>181</v>
      </c>
      <c r="K150" s="63"/>
      <c r="L150" s="63"/>
      <c r="M150" s="63"/>
      <c r="N150" s="67"/>
      <c r="O150" s="90">
        <v>0</v>
      </c>
    </row>
    <row r="151" spans="1:74" x14ac:dyDescent="0.3">
      <c r="B151" s="62" t="str">
        <f>VLOOKUP(C151,PRP!$A$2:$B$41,2,0)</f>
        <v>PRP-001023</v>
      </c>
      <c r="C151" s="62" t="s">
        <v>427</v>
      </c>
      <c r="D151" s="62" t="str">
        <f>VLOOKUP(C151,PRP!$A$2:$C$41,3,0)</f>
        <v xml:space="preserve">3352 BM </v>
      </c>
      <c r="E151" s="62" t="s">
        <v>57</v>
      </c>
      <c r="F151" s="62" t="s">
        <v>84</v>
      </c>
      <c r="G151" s="62">
        <v>2</v>
      </c>
      <c r="H151" s="62" t="s">
        <v>10</v>
      </c>
      <c r="I151" s="62" t="s">
        <v>86</v>
      </c>
      <c r="J151" s="62"/>
      <c r="K151" s="62" t="s">
        <v>180</v>
      </c>
      <c r="L151" s="62"/>
      <c r="M151" s="62">
        <v>2013</v>
      </c>
      <c r="N151" s="68"/>
      <c r="O151" s="90">
        <v>0</v>
      </c>
    </row>
    <row r="152" spans="1:74" x14ac:dyDescent="0.3">
      <c r="B152" s="63" t="str">
        <f>VLOOKUP(C152,PRP!$A$2:$B$41,2,0)</f>
        <v>PRP-001023</v>
      </c>
      <c r="C152" s="63" t="s">
        <v>427</v>
      </c>
      <c r="D152" s="63" t="str">
        <f>VLOOKUP(C152,PRP!$A$2:$C$41,3,0)</f>
        <v xml:space="preserve">3352 BM </v>
      </c>
      <c r="E152" s="63" t="s">
        <v>57</v>
      </c>
      <c r="F152" s="63" t="s">
        <v>117</v>
      </c>
      <c r="G152" s="63">
        <v>1</v>
      </c>
      <c r="H152" s="63" t="s">
        <v>10</v>
      </c>
      <c r="I152" s="63" t="s">
        <v>118</v>
      </c>
      <c r="J152" s="63" t="s">
        <v>119</v>
      </c>
      <c r="K152" s="63" t="s">
        <v>125</v>
      </c>
      <c r="L152" s="63"/>
      <c r="M152" s="63"/>
      <c r="N152" s="67"/>
      <c r="O152" s="90">
        <v>0</v>
      </c>
    </row>
    <row r="153" spans="1:74" x14ac:dyDescent="0.3">
      <c r="B153" s="63" t="str">
        <f>VLOOKUP(C153,PRP!$A$2:$B$41,2,0)</f>
        <v>PRP-001023</v>
      </c>
      <c r="C153" s="63" t="s">
        <v>427</v>
      </c>
      <c r="D153" s="63" t="str">
        <f>VLOOKUP(C153,PRP!$A$2:$C$41,3,0)</f>
        <v xml:space="preserve">3352 BM </v>
      </c>
      <c r="E153" s="63" t="s">
        <v>57</v>
      </c>
      <c r="F153" s="63" t="s">
        <v>133</v>
      </c>
      <c r="G153" s="63">
        <v>1</v>
      </c>
      <c r="H153" s="63" t="s">
        <v>10</v>
      </c>
      <c r="I153" s="63" t="s">
        <v>142</v>
      </c>
      <c r="J153" s="63" t="s">
        <v>183</v>
      </c>
      <c r="K153" s="63" t="s">
        <v>184</v>
      </c>
      <c r="L153" s="63"/>
      <c r="M153" s="63">
        <v>2017</v>
      </c>
      <c r="N153" s="67"/>
      <c r="O153" s="90">
        <v>0</v>
      </c>
    </row>
    <row r="154" spans="1:74" x14ac:dyDescent="0.3">
      <c r="B154" s="62" t="str">
        <f>VLOOKUP(C154,PRP!$A$2:$B$41,2,0)</f>
        <v>PRP-001023</v>
      </c>
      <c r="C154" s="62" t="s">
        <v>427</v>
      </c>
      <c r="D154" s="62" t="str">
        <f>VLOOKUP(C154,PRP!$A$2:$C$41,3,0)</f>
        <v xml:space="preserve">3352 BM </v>
      </c>
      <c r="E154" s="62" t="s">
        <v>57</v>
      </c>
      <c r="F154" s="62" t="s">
        <v>87</v>
      </c>
      <c r="G154" s="62">
        <v>3</v>
      </c>
      <c r="H154" s="62" t="s">
        <v>10</v>
      </c>
      <c r="I154" s="62" t="s">
        <v>185</v>
      </c>
      <c r="J154" s="62"/>
      <c r="K154" s="62"/>
      <c r="L154" s="62"/>
      <c r="M154" s="62"/>
      <c r="N154" s="68"/>
      <c r="O154" s="90">
        <v>0</v>
      </c>
    </row>
    <row r="155" spans="1:74" s="5" customFormat="1" x14ac:dyDescent="0.3">
      <c r="A155" s="8"/>
      <c r="B155" s="64"/>
      <c r="C155" s="65" t="s">
        <v>427</v>
      </c>
      <c r="D155" s="64"/>
      <c r="E155" s="65"/>
      <c r="F155" s="64"/>
      <c r="G155" s="65"/>
      <c r="H155" s="64"/>
      <c r="I155" s="65"/>
      <c r="J155" s="64"/>
      <c r="K155" s="65"/>
      <c r="L155" s="64"/>
      <c r="M155" s="65"/>
      <c r="N155" s="66"/>
      <c r="O155" s="89" t="s">
        <v>11</v>
      </c>
      <c r="P155" s="70">
        <f>SUM(O148:O154)</f>
        <v>0</v>
      </c>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row>
    <row r="156" spans="1:74" x14ac:dyDescent="0.3">
      <c r="B156" s="63" t="str">
        <f>VLOOKUP(C156,PRP!$A$2:$B$41,2,0)</f>
        <v>PRP-001029</v>
      </c>
      <c r="C156" s="63" t="s">
        <v>434</v>
      </c>
      <c r="D156" s="63" t="str">
        <f>VLOOKUP(C156,PRP!$A$2:$C$41,3,0)</f>
        <v xml:space="preserve">3351 HC </v>
      </c>
      <c r="E156" s="63" t="s">
        <v>57</v>
      </c>
      <c r="F156" s="63" t="s">
        <v>133</v>
      </c>
      <c r="G156" s="63">
        <v>1</v>
      </c>
      <c r="H156" s="63" t="s">
        <v>10</v>
      </c>
      <c r="I156" s="63" t="s">
        <v>142</v>
      </c>
      <c r="J156" s="63" t="s">
        <v>186</v>
      </c>
      <c r="K156" s="63" t="s">
        <v>136</v>
      </c>
      <c r="L156" s="63"/>
      <c r="M156" s="63"/>
      <c r="N156" s="67"/>
      <c r="O156" s="90">
        <v>0</v>
      </c>
    </row>
    <row r="157" spans="1:74" x14ac:dyDescent="0.3">
      <c r="B157" s="62" t="str">
        <f>VLOOKUP(C157,PRP!$A$2:$B$41,2,0)</f>
        <v>PRP-001029</v>
      </c>
      <c r="C157" s="62" t="s">
        <v>434</v>
      </c>
      <c r="D157" s="62" t="str">
        <f>VLOOKUP(C157,PRP!$A$2:$C$41,3,0)</f>
        <v xml:space="preserve">3351 HC </v>
      </c>
      <c r="E157" s="62" t="s">
        <v>57</v>
      </c>
      <c r="F157" s="62" t="s">
        <v>187</v>
      </c>
      <c r="G157" s="62">
        <v>1</v>
      </c>
      <c r="H157" s="62" t="s">
        <v>10</v>
      </c>
      <c r="I157" s="62"/>
      <c r="J157" s="62"/>
      <c r="K157" s="62"/>
      <c r="L157" s="62"/>
      <c r="M157" s="62"/>
      <c r="N157" s="68"/>
      <c r="O157" s="90">
        <v>0</v>
      </c>
    </row>
    <row r="158" spans="1:74" x14ac:dyDescent="0.3">
      <c r="B158" s="63" t="str">
        <f>VLOOKUP(C158,PRP!$A$2:$B$41,2,0)</f>
        <v>PRP-001029</v>
      </c>
      <c r="C158" s="63" t="s">
        <v>434</v>
      </c>
      <c r="D158" s="63" t="str">
        <f>VLOOKUP(C158,PRP!$A$2:$C$41,3,0)</f>
        <v xml:space="preserve">3351 HC </v>
      </c>
      <c r="E158" s="63" t="s">
        <v>57</v>
      </c>
      <c r="F158" s="63" t="s">
        <v>80</v>
      </c>
      <c r="G158" s="63">
        <v>2</v>
      </c>
      <c r="H158" s="63" t="s">
        <v>10</v>
      </c>
      <c r="I158" s="63" t="s">
        <v>12</v>
      </c>
      <c r="J158" s="63" t="s">
        <v>116</v>
      </c>
      <c r="K158" s="63" t="s">
        <v>124</v>
      </c>
      <c r="L158" s="63"/>
      <c r="M158" s="63">
        <v>2017</v>
      </c>
      <c r="N158" s="67"/>
      <c r="O158" s="90">
        <v>0</v>
      </c>
    </row>
    <row r="159" spans="1:74" x14ac:dyDescent="0.3">
      <c r="B159" s="62" t="str">
        <f>VLOOKUP(C159,PRP!$A$2:$B$41,2,0)</f>
        <v>PRP-001029</v>
      </c>
      <c r="C159" s="62" t="s">
        <v>434</v>
      </c>
      <c r="D159" s="62" t="str">
        <f>VLOOKUP(C159,PRP!$A$2:$C$41,3,0)</f>
        <v xml:space="preserve">3351 HC </v>
      </c>
      <c r="E159" s="62" t="s">
        <v>57</v>
      </c>
      <c r="F159" s="62" t="s">
        <v>84</v>
      </c>
      <c r="G159" s="62">
        <v>1</v>
      </c>
      <c r="H159" s="62" t="s">
        <v>10</v>
      </c>
      <c r="I159" s="62" t="s">
        <v>86</v>
      </c>
      <c r="J159" s="62" t="s">
        <v>86</v>
      </c>
      <c r="K159" s="62" t="s">
        <v>128</v>
      </c>
      <c r="L159" s="62"/>
      <c r="M159" s="62">
        <v>2020</v>
      </c>
      <c r="N159" s="68"/>
      <c r="O159" s="90">
        <v>0</v>
      </c>
    </row>
    <row r="160" spans="1:74" x14ac:dyDescent="0.3">
      <c r="B160" s="63" t="str">
        <f>VLOOKUP(C160,PRP!$A$2:$B$41,2,0)</f>
        <v>PRP-001029</v>
      </c>
      <c r="C160" s="63" t="s">
        <v>434</v>
      </c>
      <c r="D160" s="63" t="str">
        <f>VLOOKUP(C160,PRP!$A$2:$C$41,3,0)</f>
        <v xml:space="preserve">3351 HC </v>
      </c>
      <c r="E160" s="63" t="s">
        <v>57</v>
      </c>
      <c r="F160" s="63" t="s">
        <v>97</v>
      </c>
      <c r="G160" s="63">
        <v>6</v>
      </c>
      <c r="H160" s="63" t="s">
        <v>10</v>
      </c>
      <c r="I160" s="63" t="s">
        <v>98</v>
      </c>
      <c r="J160" s="63" t="s">
        <v>173</v>
      </c>
      <c r="K160" s="63"/>
      <c r="L160" s="63"/>
      <c r="M160" s="63"/>
      <c r="N160" s="67"/>
      <c r="O160" s="90">
        <v>0</v>
      </c>
    </row>
    <row r="161" spans="1:74" x14ac:dyDescent="0.3">
      <c r="B161" s="62" t="str">
        <f>VLOOKUP(C161,PRP!$A$2:$B$41,2,0)</f>
        <v>PRP-001029</v>
      </c>
      <c r="C161" s="62" t="s">
        <v>434</v>
      </c>
      <c r="D161" s="62" t="str">
        <f>VLOOKUP(C161,PRP!$A$2:$C$41,3,0)</f>
        <v xml:space="preserve">3351 HC </v>
      </c>
      <c r="E161" s="62" t="s">
        <v>57</v>
      </c>
      <c r="F161" s="62" t="s">
        <v>189</v>
      </c>
      <c r="G161" s="62">
        <v>6</v>
      </c>
      <c r="H161" s="62" t="s">
        <v>10</v>
      </c>
      <c r="I161" s="62"/>
      <c r="J161" s="62"/>
      <c r="K161" s="62"/>
      <c r="L161" s="62"/>
      <c r="M161" s="62"/>
      <c r="N161" s="68"/>
      <c r="O161" s="90">
        <v>0</v>
      </c>
    </row>
    <row r="162" spans="1:74" x14ac:dyDescent="0.3">
      <c r="B162" s="63" t="str">
        <f>VLOOKUP(C162,PRP!$A$2:$B$41,2,0)</f>
        <v>PRP-001029</v>
      </c>
      <c r="C162" s="63" t="s">
        <v>434</v>
      </c>
      <c r="D162" s="63" t="str">
        <f>VLOOKUP(C162,PRP!$A$2:$C$41,3,0)</f>
        <v xml:space="preserve">3351 HC </v>
      </c>
      <c r="E162" s="63" t="s">
        <v>57</v>
      </c>
      <c r="F162" s="63" t="s">
        <v>188</v>
      </c>
      <c r="G162" s="63">
        <v>1</v>
      </c>
      <c r="H162" s="63" t="s">
        <v>10</v>
      </c>
      <c r="I162" s="63" t="s">
        <v>96</v>
      </c>
      <c r="J162" s="63" t="s">
        <v>102</v>
      </c>
      <c r="K162" s="63"/>
      <c r="L162" s="63"/>
      <c r="M162" s="63"/>
      <c r="N162" s="67" t="s">
        <v>207</v>
      </c>
      <c r="O162" s="90">
        <v>0</v>
      </c>
    </row>
    <row r="163" spans="1:74" x14ac:dyDescent="0.3">
      <c r="B163" s="62" t="str">
        <f>VLOOKUP(C163,PRP!$A$2:$B$41,2,0)</f>
        <v>PRP-001029</v>
      </c>
      <c r="C163" s="62" t="s">
        <v>434</v>
      </c>
      <c r="D163" s="62" t="str">
        <f>VLOOKUP(C163,PRP!$A$2:$C$41,3,0)</f>
        <v xml:space="preserve">3351 HC </v>
      </c>
      <c r="E163" s="62" t="s">
        <v>57</v>
      </c>
      <c r="F163" s="62" t="s">
        <v>133</v>
      </c>
      <c r="G163" s="62">
        <v>1</v>
      </c>
      <c r="H163" s="62" t="s">
        <v>10</v>
      </c>
      <c r="I163" s="62" t="s">
        <v>142</v>
      </c>
      <c r="J163" s="62" t="s">
        <v>186</v>
      </c>
      <c r="K163" s="62" t="s">
        <v>136</v>
      </c>
      <c r="L163" s="62"/>
      <c r="M163" s="62"/>
      <c r="N163" s="68"/>
      <c r="O163" s="90">
        <v>0</v>
      </c>
    </row>
    <row r="164" spans="1:74" x14ac:dyDescent="0.3">
      <c r="B164" s="63" t="str">
        <f>VLOOKUP(C164,PRP!$A$2:$B$41,2,0)</f>
        <v>PRP-001029</v>
      </c>
      <c r="C164" s="63" t="s">
        <v>434</v>
      </c>
      <c r="D164" s="63" t="str">
        <f>VLOOKUP(C164,PRP!$A$2:$C$41,3,0)</f>
        <v xml:space="preserve">3351 HC </v>
      </c>
      <c r="E164" s="63" t="s">
        <v>57</v>
      </c>
      <c r="F164" s="63" t="s">
        <v>190</v>
      </c>
      <c r="G164" s="63">
        <v>1</v>
      </c>
      <c r="H164" s="63" t="s">
        <v>10</v>
      </c>
      <c r="I164" s="63" t="s">
        <v>192</v>
      </c>
      <c r="J164" s="63" t="s">
        <v>193</v>
      </c>
      <c r="K164" s="63" t="s">
        <v>194</v>
      </c>
      <c r="L164" s="63"/>
      <c r="M164" s="63"/>
      <c r="N164" s="67" t="s">
        <v>191</v>
      </c>
      <c r="O164" s="90">
        <v>0</v>
      </c>
    </row>
    <row r="165" spans="1:74" x14ac:dyDescent="0.3">
      <c r="B165" s="62" t="str">
        <f>VLOOKUP(C165,PRP!$A$2:$B$41,2,0)</f>
        <v>PRP-001029</v>
      </c>
      <c r="C165" s="62" t="s">
        <v>434</v>
      </c>
      <c r="D165" s="62" t="str">
        <f>VLOOKUP(C165,PRP!$A$2:$C$41,3,0)</f>
        <v xml:space="preserve">3351 HC </v>
      </c>
      <c r="E165" s="62" t="s">
        <v>57</v>
      </c>
      <c r="F165" s="62" t="s">
        <v>206</v>
      </c>
      <c r="G165" s="62">
        <v>1</v>
      </c>
      <c r="H165" s="62" t="s">
        <v>10</v>
      </c>
      <c r="I165" s="62"/>
      <c r="J165" s="62"/>
      <c r="K165" s="62"/>
      <c r="L165" s="62"/>
      <c r="M165" s="62"/>
      <c r="N165" s="68"/>
      <c r="O165" s="90">
        <v>0</v>
      </c>
    </row>
    <row r="166" spans="1:74" x14ac:dyDescent="0.3">
      <c r="B166" s="63" t="str">
        <f>VLOOKUP(C166,PRP!$A$2:$B$41,2,0)</f>
        <v>PRP-001029</v>
      </c>
      <c r="C166" s="63" t="s">
        <v>434</v>
      </c>
      <c r="D166" s="63" t="str">
        <f>VLOOKUP(C166,PRP!$A$2:$C$41,3,0)</f>
        <v xml:space="preserve">3351 HC </v>
      </c>
      <c r="E166" s="63" t="s">
        <v>57</v>
      </c>
      <c r="F166" s="63" t="s">
        <v>80</v>
      </c>
      <c r="G166" s="63">
        <v>1</v>
      </c>
      <c r="H166" s="63" t="s">
        <v>10</v>
      </c>
      <c r="I166" s="63" t="s">
        <v>12</v>
      </c>
      <c r="J166" s="63" t="s">
        <v>196</v>
      </c>
      <c r="K166" s="63" t="s">
        <v>197</v>
      </c>
      <c r="L166" s="63"/>
      <c r="M166" s="63">
        <v>2016</v>
      </c>
      <c r="N166" s="67"/>
      <c r="O166" s="90">
        <v>0</v>
      </c>
    </row>
    <row r="167" spans="1:74" x14ac:dyDescent="0.3">
      <c r="B167" s="62" t="str">
        <f>VLOOKUP(C167,PRP!$A$2:$B$41,2,0)</f>
        <v>PRP-001029</v>
      </c>
      <c r="C167" s="62" t="s">
        <v>434</v>
      </c>
      <c r="D167" s="62" t="str">
        <f>VLOOKUP(C167,PRP!$A$2:$C$41,3,0)</f>
        <v xml:space="preserve">3351 HC </v>
      </c>
      <c r="E167" s="62" t="s">
        <v>57</v>
      </c>
      <c r="F167" s="62" t="s">
        <v>80</v>
      </c>
      <c r="G167" s="62">
        <v>2</v>
      </c>
      <c r="H167" s="62" t="s">
        <v>10</v>
      </c>
      <c r="I167" s="62" t="s">
        <v>12</v>
      </c>
      <c r="J167" s="62" t="s">
        <v>116</v>
      </c>
      <c r="K167" s="62" t="s">
        <v>195</v>
      </c>
      <c r="L167" s="62"/>
      <c r="M167" s="62">
        <v>2016</v>
      </c>
      <c r="N167" s="68"/>
      <c r="O167" s="90">
        <v>0</v>
      </c>
    </row>
    <row r="168" spans="1:74" x14ac:dyDescent="0.3">
      <c r="B168" s="63" t="str">
        <f>VLOOKUP(C168,PRP!$A$2:$B$41,2,0)</f>
        <v>PRP-001029</v>
      </c>
      <c r="C168" s="63" t="s">
        <v>434</v>
      </c>
      <c r="D168" s="63" t="str">
        <f>VLOOKUP(C168,PRP!$A$2:$C$41,3,0)</f>
        <v xml:space="preserve">3351 HC </v>
      </c>
      <c r="E168" s="63" t="s">
        <v>57</v>
      </c>
      <c r="F168" s="63" t="s">
        <v>84</v>
      </c>
      <c r="G168" s="63">
        <v>3</v>
      </c>
      <c r="H168" s="63" t="s">
        <v>10</v>
      </c>
      <c r="I168" s="63" t="s">
        <v>86</v>
      </c>
      <c r="J168" s="63"/>
      <c r="K168" s="63" t="s">
        <v>198</v>
      </c>
      <c r="L168" s="63"/>
      <c r="M168" s="63"/>
      <c r="N168" s="67"/>
      <c r="O168" s="90">
        <v>0</v>
      </c>
    </row>
    <row r="169" spans="1:74" x14ac:dyDescent="0.3">
      <c r="B169" s="62" t="str">
        <f>VLOOKUP(C169,PRP!$A$2:$B$41,2,0)</f>
        <v>PRP-001029</v>
      </c>
      <c r="C169" s="62" t="s">
        <v>434</v>
      </c>
      <c r="D169" s="62" t="str">
        <f>VLOOKUP(C169,PRP!$A$2:$C$41,3,0)</f>
        <v xml:space="preserve">3351 HC </v>
      </c>
      <c r="E169" s="62" t="s">
        <v>57</v>
      </c>
      <c r="F169" s="62" t="s">
        <v>84</v>
      </c>
      <c r="G169" s="62">
        <v>1</v>
      </c>
      <c r="H169" s="62" t="s">
        <v>10</v>
      </c>
      <c r="I169" s="62" t="s">
        <v>86</v>
      </c>
      <c r="J169" s="62"/>
      <c r="K169" s="62"/>
      <c r="L169" s="62"/>
      <c r="M169" s="62">
        <v>2023</v>
      </c>
      <c r="N169" s="68"/>
      <c r="O169" s="90">
        <v>0</v>
      </c>
    </row>
    <row r="170" spans="1:74" x14ac:dyDescent="0.3">
      <c r="B170" s="63" t="str">
        <f>VLOOKUP(C170,PRP!$A$2:$B$41,2,0)</f>
        <v>PRP-001029</v>
      </c>
      <c r="C170" s="63" t="s">
        <v>434</v>
      </c>
      <c r="D170" s="63" t="str">
        <f>VLOOKUP(C170,PRP!$A$2:$C$41,3,0)</f>
        <v xml:space="preserve">3351 HC </v>
      </c>
      <c r="E170" s="63" t="s">
        <v>57</v>
      </c>
      <c r="F170" s="63" t="s">
        <v>97</v>
      </c>
      <c r="G170" s="63">
        <v>1</v>
      </c>
      <c r="H170" s="63" t="s">
        <v>10</v>
      </c>
      <c r="I170" s="63" t="s">
        <v>199</v>
      </c>
      <c r="J170" s="63" t="s">
        <v>200</v>
      </c>
      <c r="K170" s="63"/>
      <c r="L170" s="63"/>
      <c r="M170" s="63"/>
      <c r="N170" s="67"/>
      <c r="O170" s="90">
        <v>0</v>
      </c>
    </row>
    <row r="171" spans="1:74" s="5" customFormat="1" x14ac:dyDescent="0.3">
      <c r="A171" s="8"/>
      <c r="B171" s="64"/>
      <c r="C171" s="65" t="s">
        <v>434</v>
      </c>
      <c r="D171" s="64"/>
      <c r="E171" s="65"/>
      <c r="F171" s="64"/>
      <c r="G171" s="65"/>
      <c r="H171" s="64"/>
      <c r="I171" s="65"/>
      <c r="J171" s="64"/>
      <c r="K171" s="65"/>
      <c r="L171" s="64"/>
      <c r="M171" s="65"/>
      <c r="N171" s="66"/>
      <c r="O171" s="89" t="s">
        <v>11</v>
      </c>
      <c r="P171" s="70">
        <f>SUM(O156:O170)</f>
        <v>0</v>
      </c>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row>
    <row r="172" spans="1:74" x14ac:dyDescent="0.3">
      <c r="B172" s="63" t="str">
        <f>VLOOKUP(C172,PRP!$A$2:$B$41,2,0)</f>
        <v>PRP-000720</v>
      </c>
      <c r="C172" s="63" t="s">
        <v>25</v>
      </c>
      <c r="D172" s="63" t="str">
        <f>VLOOKUP(C172,PRP!$A$2:$C$41,3,0)</f>
        <v xml:space="preserve">3351 HG </v>
      </c>
      <c r="E172" s="63" t="s">
        <v>57</v>
      </c>
      <c r="F172" s="63" t="s">
        <v>80</v>
      </c>
      <c r="G172" s="63">
        <v>1</v>
      </c>
      <c r="H172" s="63" t="s">
        <v>10</v>
      </c>
      <c r="I172" s="63" t="s">
        <v>12</v>
      </c>
      <c r="J172" s="63" t="s">
        <v>116</v>
      </c>
      <c r="K172" s="63" t="s">
        <v>166</v>
      </c>
      <c r="L172" s="63" t="s">
        <v>120</v>
      </c>
      <c r="M172" s="63">
        <v>2012</v>
      </c>
      <c r="N172" s="67"/>
      <c r="O172" s="90">
        <v>0</v>
      </c>
    </row>
    <row r="173" spans="1:74" x14ac:dyDescent="0.3">
      <c r="B173" s="62" t="str">
        <f>VLOOKUP(C173,PRP!$A$2:$B$41,2,0)</f>
        <v>PRP-000720</v>
      </c>
      <c r="C173" s="62" t="s">
        <v>25</v>
      </c>
      <c r="D173" s="62" t="str">
        <f>VLOOKUP(C173,PRP!$A$2:$C$41,3,0)</f>
        <v xml:space="preserve">3351 HG </v>
      </c>
      <c r="E173" s="62" t="s">
        <v>57</v>
      </c>
      <c r="F173" s="62" t="s">
        <v>80</v>
      </c>
      <c r="G173" s="62">
        <v>1</v>
      </c>
      <c r="H173" s="62" t="s">
        <v>10</v>
      </c>
      <c r="I173" s="62" t="s">
        <v>12</v>
      </c>
      <c r="J173" s="62" t="s">
        <v>116</v>
      </c>
      <c r="K173" s="62" t="s">
        <v>166</v>
      </c>
      <c r="L173" s="62" t="s">
        <v>120</v>
      </c>
      <c r="M173" s="62">
        <v>2012</v>
      </c>
      <c r="N173" s="68"/>
      <c r="O173" s="90">
        <v>0</v>
      </c>
    </row>
    <row r="174" spans="1:74" x14ac:dyDescent="0.3">
      <c r="B174" s="63" t="str">
        <f>VLOOKUP(C174,PRP!$A$2:$B$41,2,0)</f>
        <v>PRP-000720</v>
      </c>
      <c r="C174" s="63" t="s">
        <v>25</v>
      </c>
      <c r="D174" s="63" t="str">
        <f>VLOOKUP(C174,PRP!$A$2:$C$41,3,0)</f>
        <v xml:space="preserve">3351 HG </v>
      </c>
      <c r="E174" s="63" t="s">
        <v>57</v>
      </c>
      <c r="F174" s="63" t="s">
        <v>84</v>
      </c>
      <c r="G174" s="63">
        <v>2</v>
      </c>
      <c r="H174" s="63" t="s">
        <v>10</v>
      </c>
      <c r="I174" s="63" t="s">
        <v>99</v>
      </c>
      <c r="J174" s="63" t="s">
        <v>107</v>
      </c>
      <c r="K174" s="63" t="s">
        <v>234</v>
      </c>
      <c r="L174" s="63"/>
      <c r="M174" s="63"/>
      <c r="N174" s="67"/>
      <c r="O174" s="90">
        <v>0</v>
      </c>
    </row>
    <row r="175" spans="1:74" x14ac:dyDescent="0.3">
      <c r="B175" s="62" t="str">
        <f>VLOOKUP(C175,PRP!$A$2:$B$41,2,0)</f>
        <v>PRP-000720</v>
      </c>
      <c r="C175" s="62" t="s">
        <v>25</v>
      </c>
      <c r="D175" s="62" t="str">
        <f>VLOOKUP(C175,PRP!$A$2:$C$41,3,0)</f>
        <v xml:space="preserve">3351 HG </v>
      </c>
      <c r="E175" s="62" t="s">
        <v>57</v>
      </c>
      <c r="F175" s="62" t="s">
        <v>133</v>
      </c>
      <c r="G175" s="62">
        <v>5</v>
      </c>
      <c r="H175" s="62" t="s">
        <v>10</v>
      </c>
      <c r="I175" s="62" t="s">
        <v>208</v>
      </c>
      <c r="J175" s="62" t="s">
        <v>209</v>
      </c>
      <c r="K175" s="62" t="s">
        <v>136</v>
      </c>
      <c r="L175" s="62"/>
      <c r="M175" s="62"/>
      <c r="N175" s="68"/>
      <c r="O175" s="90">
        <v>0</v>
      </c>
    </row>
    <row r="176" spans="1:74" s="5" customFormat="1" x14ac:dyDescent="0.3">
      <c r="A176" s="8"/>
      <c r="B176" s="64"/>
      <c r="C176" s="65" t="s">
        <v>25</v>
      </c>
      <c r="D176" s="64"/>
      <c r="E176" s="65"/>
      <c r="F176" s="64"/>
      <c r="G176" s="65"/>
      <c r="H176" s="64"/>
      <c r="I176" s="65"/>
      <c r="J176" s="64"/>
      <c r="K176" s="65"/>
      <c r="L176" s="64"/>
      <c r="M176" s="65"/>
      <c r="N176" s="66"/>
      <c r="O176" s="89" t="s">
        <v>11</v>
      </c>
      <c r="P176" s="70">
        <f>SUM(O172:O175)</f>
        <v>0</v>
      </c>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x14ac:dyDescent="0.3">
      <c r="B177" s="63" t="str">
        <f>VLOOKUP(C177,PRP!$A$2:$B$41,2,0)</f>
        <v>PRP-000725</v>
      </c>
      <c r="C177" s="63" t="s">
        <v>53</v>
      </c>
      <c r="D177" s="63" t="str">
        <f>VLOOKUP(C177,PRP!$A$2:$C$41,3,0)</f>
        <v xml:space="preserve">3356 DA </v>
      </c>
      <c r="E177" s="63" t="s">
        <v>57</v>
      </c>
      <c r="F177" s="63" t="s">
        <v>133</v>
      </c>
      <c r="G177" s="63">
        <v>2</v>
      </c>
      <c r="H177" s="63" t="s">
        <v>10</v>
      </c>
      <c r="I177" s="63" t="s">
        <v>208</v>
      </c>
      <c r="J177" s="63" t="s">
        <v>209</v>
      </c>
      <c r="K177" s="63" t="s">
        <v>136</v>
      </c>
      <c r="L177" s="63"/>
      <c r="M177" s="63"/>
      <c r="N177" s="67"/>
      <c r="O177" s="90">
        <v>0</v>
      </c>
    </row>
    <row r="178" spans="1:74" x14ac:dyDescent="0.3">
      <c r="B178" s="62" t="str">
        <f>VLOOKUP(C178,PRP!$A$2:$B$41,2,0)</f>
        <v>PRP-000725</v>
      </c>
      <c r="C178" s="62" t="s">
        <v>53</v>
      </c>
      <c r="D178" s="62" t="str">
        <f>VLOOKUP(C178,PRP!$A$2:$C$41,3,0)</f>
        <v xml:space="preserve">3356 DA </v>
      </c>
      <c r="E178" s="62" t="s">
        <v>57</v>
      </c>
      <c r="F178" s="62" t="s">
        <v>211</v>
      </c>
      <c r="G178" s="62">
        <v>1</v>
      </c>
      <c r="H178" s="62" t="s">
        <v>10</v>
      </c>
      <c r="I178" s="62" t="s">
        <v>99</v>
      </c>
      <c r="J178" s="62" t="s">
        <v>107</v>
      </c>
      <c r="K178" s="62" t="s">
        <v>212</v>
      </c>
      <c r="L178" s="62"/>
      <c r="M178" s="62"/>
      <c r="N178" s="68"/>
      <c r="O178" s="90">
        <v>0</v>
      </c>
    </row>
    <row r="179" spans="1:74" x14ac:dyDescent="0.3">
      <c r="B179" s="63" t="str">
        <f>VLOOKUP(C179,PRP!$A$2:$B$41,2,0)</f>
        <v>PRP-000725</v>
      </c>
      <c r="C179" s="63" t="s">
        <v>53</v>
      </c>
      <c r="D179" s="63" t="str">
        <f>VLOOKUP(C179,PRP!$A$2:$C$41,3,0)</f>
        <v xml:space="preserve">3356 DA </v>
      </c>
      <c r="E179" s="63" t="s">
        <v>57</v>
      </c>
      <c r="F179" s="63" t="s">
        <v>97</v>
      </c>
      <c r="G179" s="63">
        <v>1</v>
      </c>
      <c r="H179" s="63" t="s">
        <v>10</v>
      </c>
      <c r="I179" s="63" t="s">
        <v>98</v>
      </c>
      <c r="J179" s="63" t="s">
        <v>213</v>
      </c>
      <c r="K179" s="63"/>
      <c r="L179" s="63"/>
      <c r="M179" s="63"/>
      <c r="N179" s="67"/>
      <c r="O179" s="90">
        <v>0</v>
      </c>
    </row>
    <row r="180" spans="1:74" x14ac:dyDescent="0.3">
      <c r="B180" s="62" t="str">
        <f>VLOOKUP(C180,PRP!$A$2:$B$41,2,0)</f>
        <v>PRP-000725</v>
      </c>
      <c r="C180" s="62" t="s">
        <v>53</v>
      </c>
      <c r="D180" s="62" t="str">
        <f>VLOOKUP(C180,PRP!$A$2:$C$41,3,0)</f>
        <v xml:space="preserve">3356 DA </v>
      </c>
      <c r="E180" s="62" t="s">
        <v>57</v>
      </c>
      <c r="F180" s="62" t="s">
        <v>188</v>
      </c>
      <c r="G180" s="62">
        <v>1</v>
      </c>
      <c r="H180" s="62" t="s">
        <v>10</v>
      </c>
      <c r="I180" s="62" t="s">
        <v>96</v>
      </c>
      <c r="J180" s="62" t="s">
        <v>214</v>
      </c>
      <c r="K180" s="62"/>
      <c r="L180" s="62"/>
      <c r="M180" s="62"/>
      <c r="N180" s="68" t="s">
        <v>207</v>
      </c>
      <c r="O180" s="90">
        <v>0</v>
      </c>
    </row>
    <row r="181" spans="1:74" x14ac:dyDescent="0.3">
      <c r="B181" s="63" t="str">
        <f>VLOOKUP(C181,PRP!$A$2:$B$41,2,0)</f>
        <v>PRP-000725</v>
      </c>
      <c r="C181" s="63" t="s">
        <v>53</v>
      </c>
      <c r="D181" s="63" t="str">
        <f>VLOOKUP(C181,PRP!$A$2:$C$41,3,0)</f>
        <v xml:space="preserve">3356 DA </v>
      </c>
      <c r="E181" s="63" t="s">
        <v>57</v>
      </c>
      <c r="F181" s="63" t="s">
        <v>215</v>
      </c>
      <c r="G181" s="63">
        <v>1</v>
      </c>
      <c r="H181" s="63" t="s">
        <v>10</v>
      </c>
      <c r="I181" s="63" t="s">
        <v>216</v>
      </c>
      <c r="J181" s="63" t="s">
        <v>217</v>
      </c>
      <c r="K181" s="63"/>
      <c r="L181" s="63"/>
      <c r="M181" s="63">
        <v>2001</v>
      </c>
      <c r="N181" s="67"/>
      <c r="O181" s="90">
        <v>0</v>
      </c>
    </row>
    <row r="182" spans="1:74" s="5" customFormat="1" x14ac:dyDescent="0.3">
      <c r="A182" s="8"/>
      <c r="B182" s="64"/>
      <c r="C182" s="65" t="s">
        <v>53</v>
      </c>
      <c r="D182" s="64"/>
      <c r="E182" s="65"/>
      <c r="F182" s="64"/>
      <c r="G182" s="65"/>
      <c r="H182" s="64"/>
      <c r="I182" s="65"/>
      <c r="J182" s="64"/>
      <c r="K182" s="65"/>
      <c r="L182" s="64"/>
      <c r="M182" s="65"/>
      <c r="N182" s="66"/>
      <c r="O182" s="89" t="s">
        <v>11</v>
      </c>
      <c r="P182" s="70">
        <f>SUM(O177:O181)</f>
        <v>0</v>
      </c>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row>
    <row r="183" spans="1:74" x14ac:dyDescent="0.3">
      <c r="B183" s="63" t="str">
        <f>VLOOKUP(C183,PRP!$A$2:$B$41,2,0)</f>
        <v>PRP-000726</v>
      </c>
      <c r="C183" s="63" t="s">
        <v>54</v>
      </c>
      <c r="D183" s="63" t="str">
        <f>VLOOKUP(C183,PRP!$A$2:$C$41,3,0)</f>
        <v xml:space="preserve">3356 DA </v>
      </c>
      <c r="E183" s="63" t="s">
        <v>57</v>
      </c>
      <c r="F183" s="63" t="s">
        <v>97</v>
      </c>
      <c r="G183" s="63">
        <v>1</v>
      </c>
      <c r="H183" s="63" t="s">
        <v>10</v>
      </c>
      <c r="I183" s="63" t="s">
        <v>98</v>
      </c>
      <c r="J183" s="63" t="s">
        <v>218</v>
      </c>
      <c r="K183" s="63"/>
      <c r="L183" s="63"/>
      <c r="M183" s="63"/>
      <c r="N183" s="67"/>
      <c r="O183" s="90">
        <v>0</v>
      </c>
    </row>
    <row r="184" spans="1:74" x14ac:dyDescent="0.3">
      <c r="B184" s="62" t="str">
        <f>VLOOKUP(C184,PRP!$A$2:$B$41,2,0)</f>
        <v>PRP-000726</v>
      </c>
      <c r="C184" s="62" t="s">
        <v>54</v>
      </c>
      <c r="D184" s="62" t="str">
        <f>VLOOKUP(C184,PRP!$A$2:$C$41,3,0)</f>
        <v xml:space="preserve">3356 DA </v>
      </c>
      <c r="E184" s="62" t="s">
        <v>57</v>
      </c>
      <c r="F184" s="62" t="s">
        <v>97</v>
      </c>
      <c r="G184" s="62">
        <v>1</v>
      </c>
      <c r="H184" s="62" t="s">
        <v>10</v>
      </c>
      <c r="I184" s="62" t="s">
        <v>98</v>
      </c>
      <c r="J184" s="62" t="s">
        <v>225</v>
      </c>
      <c r="K184" s="62"/>
      <c r="L184" s="62"/>
      <c r="M184" s="62"/>
      <c r="N184" s="68"/>
      <c r="O184" s="90">
        <v>0</v>
      </c>
    </row>
    <row r="185" spans="1:74" x14ac:dyDescent="0.3">
      <c r="B185" s="63" t="str">
        <f>VLOOKUP(C185,PRP!$A$2:$B$41,2,0)</f>
        <v>PRP-000726</v>
      </c>
      <c r="C185" s="63" t="s">
        <v>54</v>
      </c>
      <c r="D185" s="63" t="str">
        <f>VLOOKUP(C185,PRP!$A$2:$C$41,3,0)</f>
        <v xml:space="preserve">3356 DA </v>
      </c>
      <c r="E185" s="63" t="s">
        <v>57</v>
      </c>
      <c r="F185" s="63" t="s">
        <v>188</v>
      </c>
      <c r="G185" s="63">
        <v>1</v>
      </c>
      <c r="H185" s="63" t="s">
        <v>10</v>
      </c>
      <c r="I185" s="63" t="s">
        <v>96</v>
      </c>
      <c r="J185" s="63" t="s">
        <v>102</v>
      </c>
      <c r="K185" s="63"/>
      <c r="L185" s="63"/>
      <c r="M185" s="63"/>
      <c r="N185" s="67" t="s">
        <v>207</v>
      </c>
      <c r="O185" s="90">
        <v>0</v>
      </c>
    </row>
    <row r="186" spans="1:74" x14ac:dyDescent="0.3">
      <c r="B186" s="62" t="str">
        <f>VLOOKUP(C186,PRP!$A$2:$B$41,2,0)</f>
        <v>PRP-000726</v>
      </c>
      <c r="C186" s="62" t="s">
        <v>54</v>
      </c>
      <c r="D186" s="62" t="str">
        <f>VLOOKUP(C186,PRP!$A$2:$C$41,3,0)</f>
        <v xml:space="preserve">3356 DA </v>
      </c>
      <c r="E186" s="62" t="s">
        <v>57</v>
      </c>
      <c r="F186" s="62" t="s">
        <v>227</v>
      </c>
      <c r="G186" s="62">
        <v>11</v>
      </c>
      <c r="H186" s="62" t="s">
        <v>10</v>
      </c>
      <c r="I186" s="62" t="s">
        <v>96</v>
      </c>
      <c r="J186" s="62" t="s">
        <v>226</v>
      </c>
      <c r="K186" s="62"/>
      <c r="L186" s="62"/>
      <c r="M186" s="62"/>
      <c r="N186" s="68"/>
      <c r="O186" s="90">
        <v>0</v>
      </c>
    </row>
    <row r="187" spans="1:74" x14ac:dyDescent="0.3">
      <c r="B187" s="63" t="str">
        <f>VLOOKUP(C187,PRP!$A$2:$B$41,2,0)</f>
        <v>PRP-000726</v>
      </c>
      <c r="C187" s="63" t="s">
        <v>54</v>
      </c>
      <c r="D187" s="63" t="str">
        <f>VLOOKUP(C187,PRP!$A$2:$C$41,3,0)</f>
        <v xml:space="preserve">3356 DA </v>
      </c>
      <c r="E187" s="63" t="s">
        <v>57</v>
      </c>
      <c r="F187" s="63" t="s">
        <v>228</v>
      </c>
      <c r="G187" s="63">
        <v>8</v>
      </c>
      <c r="H187" s="63" t="s">
        <v>10</v>
      </c>
      <c r="I187" s="63"/>
      <c r="J187" s="63"/>
      <c r="K187" s="63"/>
      <c r="L187" s="63"/>
      <c r="M187" s="63"/>
      <c r="N187" s="67"/>
      <c r="O187" s="90">
        <v>0</v>
      </c>
    </row>
    <row r="188" spans="1:74" x14ac:dyDescent="0.3">
      <c r="B188" s="63" t="str">
        <f>VLOOKUP(C188,PRP!$A$2:$B$41,2,0)</f>
        <v>PRP-000726</v>
      </c>
      <c r="C188" s="63" t="s">
        <v>54</v>
      </c>
      <c r="D188" s="63" t="str">
        <f>VLOOKUP(C188,PRP!$A$2:$C$41,3,0)</f>
        <v xml:space="preserve">3356 DA </v>
      </c>
      <c r="E188" s="63" t="s">
        <v>57</v>
      </c>
      <c r="F188" s="63" t="s">
        <v>231</v>
      </c>
      <c r="G188" s="63">
        <v>3</v>
      </c>
      <c r="H188" s="63" t="s">
        <v>10</v>
      </c>
      <c r="I188" s="63" t="s">
        <v>229</v>
      </c>
      <c r="J188" s="63" t="s">
        <v>230</v>
      </c>
      <c r="K188" s="63"/>
      <c r="L188" s="63"/>
      <c r="M188" s="63"/>
      <c r="N188" s="67"/>
      <c r="O188" s="90">
        <v>0</v>
      </c>
    </row>
    <row r="189" spans="1:74" x14ac:dyDescent="0.3">
      <c r="B189" s="62" t="str">
        <f>VLOOKUP(C189,PRP!$A$2:$B$41,2,0)</f>
        <v>PRP-000726</v>
      </c>
      <c r="C189" s="62" t="s">
        <v>54</v>
      </c>
      <c r="D189" s="62" t="str">
        <f>VLOOKUP(C189,PRP!$A$2:$C$41,3,0)</f>
        <v xml:space="preserve">3356 DA </v>
      </c>
      <c r="E189" s="62" t="s">
        <v>57</v>
      </c>
      <c r="F189" s="62" t="s">
        <v>190</v>
      </c>
      <c r="G189" s="62">
        <v>1</v>
      </c>
      <c r="H189" s="62" t="s">
        <v>10</v>
      </c>
      <c r="I189" s="62" t="s">
        <v>99</v>
      </c>
      <c r="J189" s="62" t="s">
        <v>219</v>
      </c>
      <c r="K189" s="62"/>
      <c r="L189" s="62"/>
      <c r="M189" s="62">
        <v>2022</v>
      </c>
      <c r="N189" s="68"/>
      <c r="O189" s="90">
        <v>0</v>
      </c>
    </row>
    <row r="190" spans="1:74" x14ac:dyDescent="0.3">
      <c r="B190" s="63" t="str">
        <f>VLOOKUP(C190,PRP!$A$2:$B$41,2,0)</f>
        <v>PRP-000726</v>
      </c>
      <c r="C190" s="63" t="s">
        <v>54</v>
      </c>
      <c r="D190" s="63" t="str">
        <f>VLOOKUP(C190,PRP!$A$2:$C$41,3,0)</f>
        <v xml:space="preserve">3356 DA </v>
      </c>
      <c r="E190" s="63" t="s">
        <v>57</v>
      </c>
      <c r="F190" s="63" t="s">
        <v>84</v>
      </c>
      <c r="G190" s="63">
        <v>1</v>
      </c>
      <c r="H190" s="63" t="s">
        <v>10</v>
      </c>
      <c r="I190" s="63" t="s">
        <v>99</v>
      </c>
      <c r="J190" s="63"/>
      <c r="K190" s="63"/>
      <c r="L190" s="63"/>
      <c r="M190" s="63">
        <v>2022</v>
      </c>
      <c r="N190" s="67"/>
      <c r="O190" s="90">
        <v>0</v>
      </c>
    </row>
    <row r="191" spans="1:74" x14ac:dyDescent="0.3">
      <c r="B191" s="62" t="str">
        <f>VLOOKUP(C191,PRP!$A$2:$B$41,2,0)</f>
        <v>PRP-000726</v>
      </c>
      <c r="C191" s="62" t="s">
        <v>54</v>
      </c>
      <c r="D191" s="62" t="str">
        <f>VLOOKUP(C191,PRP!$A$2:$C$41,3,0)</f>
        <v xml:space="preserve">3356 DA </v>
      </c>
      <c r="E191" s="62" t="s">
        <v>57</v>
      </c>
      <c r="F191" s="62" t="s">
        <v>145</v>
      </c>
      <c r="G191" s="62">
        <v>2</v>
      </c>
      <c r="H191" s="62" t="s">
        <v>10</v>
      </c>
      <c r="I191" s="62" t="s">
        <v>171</v>
      </c>
      <c r="J191" s="62"/>
      <c r="K191" s="62"/>
      <c r="L191" s="62"/>
      <c r="M191" s="62"/>
      <c r="N191" s="68"/>
      <c r="O191" s="90">
        <v>0</v>
      </c>
    </row>
    <row r="192" spans="1:74" x14ac:dyDescent="0.3">
      <c r="B192" s="63" t="str">
        <f>VLOOKUP(C192,PRP!$A$2:$B$41,2,0)</f>
        <v>PRP-000726</v>
      </c>
      <c r="C192" s="63" t="s">
        <v>54</v>
      </c>
      <c r="D192" s="63" t="str">
        <f>VLOOKUP(C192,PRP!$A$2:$C$41,3,0)</f>
        <v xml:space="preserve">3356 DA </v>
      </c>
      <c r="E192" s="63" t="s">
        <v>57</v>
      </c>
      <c r="F192" s="63" t="s">
        <v>232</v>
      </c>
      <c r="G192" s="63">
        <v>1</v>
      </c>
      <c r="H192" s="63" t="s">
        <v>10</v>
      </c>
      <c r="I192" s="63" t="s">
        <v>220</v>
      </c>
      <c r="J192" s="63" t="s">
        <v>222</v>
      </c>
      <c r="K192" s="63"/>
      <c r="L192" s="63" t="s">
        <v>223</v>
      </c>
      <c r="M192" s="63">
        <v>2022</v>
      </c>
      <c r="N192" s="67" t="s">
        <v>221</v>
      </c>
      <c r="O192" s="90">
        <v>0</v>
      </c>
    </row>
    <row r="193" spans="1:74" x14ac:dyDescent="0.3">
      <c r="B193" s="63" t="str">
        <f>VLOOKUP(C193,PRP!$A$2:$B$41,2,0)</f>
        <v>PRP-000726</v>
      </c>
      <c r="C193" s="63" t="s">
        <v>54</v>
      </c>
      <c r="D193" s="63" t="str">
        <f>VLOOKUP(C193,PRP!$A$2:$C$41,3,0)</f>
        <v xml:space="preserve">3356 DA </v>
      </c>
      <c r="E193" s="63" t="s">
        <v>57</v>
      </c>
      <c r="F193" s="63" t="s">
        <v>87</v>
      </c>
      <c r="G193" s="63">
        <v>1</v>
      </c>
      <c r="H193" s="63" t="s">
        <v>10</v>
      </c>
      <c r="I193" s="63" t="s">
        <v>88</v>
      </c>
      <c r="J193" s="63" t="s">
        <v>224</v>
      </c>
      <c r="K193" s="63"/>
      <c r="L193" s="63"/>
      <c r="M193" s="63"/>
      <c r="N193" s="67"/>
      <c r="O193" s="90">
        <v>0</v>
      </c>
    </row>
    <row r="194" spans="1:74" s="5" customFormat="1" x14ac:dyDescent="0.3">
      <c r="A194" s="8"/>
      <c r="B194" s="64"/>
      <c r="C194" s="65" t="s">
        <v>54</v>
      </c>
      <c r="D194" s="64"/>
      <c r="E194" s="65"/>
      <c r="F194" s="64"/>
      <c r="G194" s="65"/>
      <c r="H194" s="64"/>
      <c r="I194" s="65"/>
      <c r="J194" s="64"/>
      <c r="K194" s="65"/>
      <c r="L194" s="64"/>
      <c r="M194" s="65"/>
      <c r="N194" s="66"/>
      <c r="O194" s="70" t="s">
        <v>11</v>
      </c>
      <c r="P194" s="70">
        <f>SUM(O183:O193)</f>
        <v>0</v>
      </c>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row>
    <row r="196" spans="1:74" x14ac:dyDescent="0.3">
      <c r="N196" s="70" t="s">
        <v>493</v>
      </c>
      <c r="O196" s="70">
        <f>SUM(O11:O193)</f>
        <v>0</v>
      </c>
      <c r="P196" s="70">
        <f>SUM(P11:P194)</f>
        <v>0</v>
      </c>
    </row>
  </sheetData>
  <sheetProtection algorithmName="SHA-512" hashValue="OCworDHpzKHlW5kp5f7vez2+Sw09Pn+etwaIoSif2EGTgHu9I1BBTymudcIQLs0DEOOVqo2/5k8sX/McU224Tg==" saltValue="zUb59kOxIeSFodKG0KyLuQ==" spinCount="100000" sheet="1" objects="1" scenarios="1"/>
  <autoFilter ref="B10:O10" xr:uid="{64AD1F95-ACF0-48EA-AA89-F01B881DF5E4}"/>
  <mergeCells count="6">
    <mergeCell ref="B2:E2"/>
    <mergeCell ref="B5:C5"/>
    <mergeCell ref="B6:C6"/>
    <mergeCell ref="B7:C7"/>
    <mergeCell ref="B8:C8"/>
    <mergeCell ref="B3:F3"/>
  </mergeCells>
  <pageMargins left="0.70866141732283472" right="0.70866141732283472" top="0.74803149606299213" bottom="0.74803149606299213" header="0.31496062992125984" footer="0.31496062992125984"/>
  <pageSetup paperSize="8" scale="71" fitToHeight="0" orientation="landscape" r:id="rId1"/>
  <headerFooter>
    <oddFooter>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E766-E2FE-46BB-AED4-5110BD8B96F1}">
  <sheetPr>
    <tabColor theme="8" tint="0.39997558519241921"/>
  </sheetPr>
  <dimension ref="B2:F27"/>
  <sheetViews>
    <sheetView showGridLines="0" workbookViewId="0">
      <selection activeCell="F13" sqref="F13"/>
    </sheetView>
  </sheetViews>
  <sheetFormatPr defaultColWidth="9.109375" defaultRowHeight="13.2" x14ac:dyDescent="0.25"/>
  <cols>
    <col min="1" max="1" width="2.44140625" style="26" customWidth="1"/>
    <col min="2" max="2" width="13.6640625" style="26" customWidth="1"/>
    <col min="3" max="3" width="50.5546875" style="26" customWidth="1"/>
    <col min="4" max="4" width="20.6640625" style="26" customWidth="1"/>
    <col min="5" max="5" width="25.6640625" style="26" customWidth="1"/>
    <col min="6" max="6" width="22.6640625" style="26" customWidth="1"/>
    <col min="7" max="16384" width="9.109375" style="26"/>
  </cols>
  <sheetData>
    <row r="2" spans="2:6" ht="15.6" x14ac:dyDescent="0.3">
      <c r="B2" s="104" t="s">
        <v>618</v>
      </c>
      <c r="C2" s="104"/>
      <c r="D2" s="25"/>
      <c r="E2" s="104" t="s">
        <v>260</v>
      </c>
      <c r="F2" s="104"/>
    </row>
    <row r="3" spans="2:6" x14ac:dyDescent="0.25">
      <c r="B3" s="94" t="s">
        <v>261</v>
      </c>
      <c r="C3" s="94"/>
      <c r="D3" s="27"/>
      <c r="E3" s="27"/>
      <c r="F3" s="27"/>
    </row>
    <row r="4" spans="2:6" x14ac:dyDescent="0.25">
      <c r="B4" s="117"/>
      <c r="C4" s="117"/>
      <c r="E4" s="29"/>
    </row>
    <row r="5" spans="2:6" x14ac:dyDescent="0.25">
      <c r="B5" s="116" t="s">
        <v>262</v>
      </c>
      <c r="C5" s="116"/>
      <c r="D5" s="30"/>
      <c r="E5" s="30"/>
    </row>
    <row r="6" spans="2:6" x14ac:dyDescent="0.25">
      <c r="B6" s="118"/>
      <c r="C6" s="119"/>
      <c r="D6" s="29"/>
      <c r="E6" s="29"/>
    </row>
    <row r="7" spans="2:6" x14ac:dyDescent="0.25">
      <c r="B7" s="116" t="s">
        <v>92</v>
      </c>
      <c r="C7" s="116"/>
      <c r="D7" s="30"/>
      <c r="E7" s="30"/>
    </row>
    <row r="8" spans="2:6" x14ac:dyDescent="0.25">
      <c r="B8" s="118"/>
      <c r="C8" s="119"/>
      <c r="D8" s="29"/>
      <c r="E8" s="30"/>
    </row>
    <row r="9" spans="2:6" x14ac:dyDescent="0.25">
      <c r="E9" s="29"/>
    </row>
    <row r="10" spans="2:6" s="49" customFormat="1" ht="26.4" x14ac:dyDescent="0.25">
      <c r="B10" s="48" t="s">
        <v>292</v>
      </c>
      <c r="C10" s="48" t="s">
        <v>293</v>
      </c>
      <c r="D10" s="48" t="s">
        <v>294</v>
      </c>
      <c r="E10" s="48" t="s">
        <v>295</v>
      </c>
      <c r="F10" s="72" t="s">
        <v>296</v>
      </c>
    </row>
    <row r="11" spans="2:6" x14ac:dyDescent="0.25">
      <c r="B11" s="50" t="str">
        <f>VLOOKUP(Tabel94[[#This Row],[Adres]],PRP!$A$2:$C$41,2,0)</f>
        <v>PRP-000675</v>
      </c>
      <c r="C11" s="50" t="s">
        <v>39</v>
      </c>
      <c r="D11" s="50" t="str">
        <f>VLOOKUP(Tabel94[[#This Row],[Adres]],PRP!$A$2:$C$41,3,0)</f>
        <v xml:space="preserve">3354 XA </v>
      </c>
      <c r="E11" s="50" t="s">
        <v>57</v>
      </c>
      <c r="F11" s="59">
        <f>'6. Blusmiddelen'!L13</f>
        <v>0</v>
      </c>
    </row>
    <row r="12" spans="2:6" x14ac:dyDescent="0.25">
      <c r="B12" s="50" t="str">
        <f>VLOOKUP(Tabel94[[#This Row],[Adres]],PRP!$A$2:$C$41,2,0)</f>
        <v>PRP-000679</v>
      </c>
      <c r="C12" s="50" t="s">
        <v>19</v>
      </c>
      <c r="D12" s="50" t="str">
        <f>VLOOKUP(Tabel94[[#This Row],[Adres]],PRP!$A$2:$C$41,3,0)</f>
        <v xml:space="preserve">3356 MJ </v>
      </c>
      <c r="E12" s="50" t="s">
        <v>57</v>
      </c>
      <c r="F12" s="59">
        <f>'6. Blusmiddelen'!L28</f>
        <v>0</v>
      </c>
    </row>
    <row r="13" spans="2:6" x14ac:dyDescent="0.25">
      <c r="B13" s="50" t="str">
        <f>VLOOKUP(Tabel94[[#This Row],[Adres]],PRP!$A$2:$C$41,2,0)</f>
        <v>PRP-000683</v>
      </c>
      <c r="C13" s="50" t="s">
        <v>20</v>
      </c>
      <c r="D13" s="50" t="str">
        <f>VLOOKUP(Tabel94[[#This Row],[Adres]],PRP!$A$2:$C$41,3,0)</f>
        <v xml:space="preserve">3355 RP </v>
      </c>
      <c r="E13" s="50" t="s">
        <v>57</v>
      </c>
      <c r="F13" s="59">
        <f>'6. Blusmiddelen'!L43</f>
        <v>0</v>
      </c>
    </row>
    <row r="14" spans="2:6" x14ac:dyDescent="0.25">
      <c r="B14" s="50" t="str">
        <f>VLOOKUP(Tabel94[[#This Row],[Adres]],PRP!$A$2:$C$41,2,0)</f>
        <v>PRP-000684</v>
      </c>
      <c r="C14" s="50" t="s">
        <v>21</v>
      </c>
      <c r="D14" s="50" t="str">
        <f>VLOOKUP(Tabel94[[#This Row],[Adres]],PRP!$A$2:$C$41,3,0)</f>
        <v xml:space="preserve">3353 AG </v>
      </c>
      <c r="E14" s="50" t="s">
        <v>57</v>
      </c>
      <c r="F14" s="59">
        <f>'6. Blusmiddelen'!L47</f>
        <v>0</v>
      </c>
    </row>
    <row r="15" spans="2:6" x14ac:dyDescent="0.25">
      <c r="B15" s="50" t="str">
        <f>VLOOKUP(Tabel94[[#This Row],[Adres]],PRP!$A$2:$C$41,2,0)</f>
        <v>PRP-001034</v>
      </c>
      <c r="C15" s="50" t="s">
        <v>22</v>
      </c>
      <c r="D15" s="50" t="str">
        <f>VLOOKUP(Tabel94[[#This Row],[Adres]],PRP!$A$2:$C$41,3,0)</f>
        <v xml:space="preserve">3353 VA </v>
      </c>
      <c r="E15" s="50" t="s">
        <v>57</v>
      </c>
      <c r="F15" s="59">
        <f>'6. Blusmiddelen'!L53</f>
        <v>0</v>
      </c>
    </row>
    <row r="16" spans="2:6" x14ac:dyDescent="0.25">
      <c r="B16" s="50" t="str">
        <f>VLOOKUP(Tabel94[[#This Row],[Adres]],PRP!$A$2:$C$41,2,0)</f>
        <v>PRP-000697</v>
      </c>
      <c r="C16" s="50" t="s">
        <v>387</v>
      </c>
      <c r="D16" s="50" t="str">
        <f>VLOOKUP(Tabel94[[#This Row],[Adres]],PRP!$A$2:$C$41,3,0)</f>
        <v>3352 AR</v>
      </c>
      <c r="E16" s="50" t="s">
        <v>57</v>
      </c>
      <c r="F16" s="59">
        <f>'6. Blusmiddelen'!L59</f>
        <v>0</v>
      </c>
    </row>
    <row r="17" spans="2:6" x14ac:dyDescent="0.25">
      <c r="B17" s="50" t="str">
        <f>VLOOKUP(Tabel94[[#This Row],[Adres]],PRP!$A$2:$C$41,2,0)</f>
        <v>PRP-000695</v>
      </c>
      <c r="C17" s="50" t="s">
        <v>46</v>
      </c>
      <c r="D17" s="55" t="str">
        <f>VLOOKUP(Tabel94[[#This Row],[Adres]],PRP!$A$2:$C$41,3,0)</f>
        <v xml:space="preserve">3351 PB </v>
      </c>
      <c r="E17" s="50" t="s">
        <v>57</v>
      </c>
      <c r="F17" s="59">
        <f>'6. Blusmiddelen'!L57</f>
        <v>0</v>
      </c>
    </row>
    <row r="18" spans="2:6" x14ac:dyDescent="0.25">
      <c r="B18" s="50" t="str">
        <f>VLOOKUP(Tabel94[[#This Row],[Adres]],PRP!$A$2:$C$41,2,0)</f>
        <v>PRP-000718</v>
      </c>
      <c r="C18" s="50" t="s">
        <v>382</v>
      </c>
      <c r="D18" s="55" t="str">
        <f>VLOOKUP(Tabel94[[#This Row],[Adres]],PRP!$A$2:$C$41,3,0)</f>
        <v xml:space="preserve">3354 BN </v>
      </c>
      <c r="E18" s="50" t="s">
        <v>57</v>
      </c>
      <c r="F18" s="59">
        <f>'6. Blusmiddelen'!L61</f>
        <v>0</v>
      </c>
    </row>
    <row r="19" spans="2:6" x14ac:dyDescent="0.25">
      <c r="B19" s="50" t="str">
        <f>VLOOKUP(Tabel94[[#This Row],[Adres]],PRP!$A$2:$C$41,2,0)</f>
        <v>PRP-000703</v>
      </c>
      <c r="C19" s="50" t="s">
        <v>48</v>
      </c>
      <c r="D19" s="55" t="str">
        <f>VLOOKUP(Tabel94[[#This Row],[Adres]],PRP!$A$2:$C$41,3,0)</f>
        <v xml:space="preserve">3356 BR </v>
      </c>
      <c r="E19" s="50" t="s">
        <v>57</v>
      </c>
      <c r="F19" s="59">
        <f>'6. Blusmiddelen'!L64</f>
        <v>0</v>
      </c>
    </row>
    <row r="20" spans="2:6" x14ac:dyDescent="0.25">
      <c r="B20" s="50" t="str">
        <f>VLOOKUP(Tabel94[[#This Row],[Adres]],PRP!$A$2:$C$41,2,0)</f>
        <v>PRP-000709</v>
      </c>
      <c r="C20" s="50" t="s">
        <v>24</v>
      </c>
      <c r="D20" s="55" t="str">
        <f>VLOOKUP(Tabel94[[#This Row],[Adres]],PRP!$A$2:$C$41,3,0)</f>
        <v xml:space="preserve">3351 RL </v>
      </c>
      <c r="E20" s="50" t="s">
        <v>57</v>
      </c>
      <c r="F20" s="59">
        <f>'6. Blusmiddelen'!L75</f>
        <v>0</v>
      </c>
    </row>
    <row r="21" spans="2:6" x14ac:dyDescent="0.25">
      <c r="B21" s="50" t="str">
        <f>VLOOKUP(Tabel94[[#This Row],[Adres]],PRP!$A$2:$C$41,2,0)</f>
        <v>PRP-001023</v>
      </c>
      <c r="C21" s="50" t="s">
        <v>427</v>
      </c>
      <c r="D21" s="55" t="str">
        <f>VLOOKUP(Tabel94[[#This Row],[Adres]],PRP!$A$2:$C$41,3,0)</f>
        <v xml:space="preserve">3352 BM </v>
      </c>
      <c r="E21" s="50" t="s">
        <v>57</v>
      </c>
      <c r="F21" s="59">
        <f>'6. Blusmiddelen'!L79</f>
        <v>0</v>
      </c>
    </row>
    <row r="22" spans="2:6" x14ac:dyDescent="0.25">
      <c r="B22" s="50" t="str">
        <f>VLOOKUP(Tabel94[[#This Row],[Adres]],PRP!$A$2:$C$41,2,0)</f>
        <v>PRP-001029</v>
      </c>
      <c r="C22" s="50" t="s">
        <v>434</v>
      </c>
      <c r="D22" s="55" t="str">
        <f>VLOOKUP(Tabel94[[#This Row],[Adres]],PRP!$A$2:$C$41,3,0)</f>
        <v xml:space="preserve">3351 HC </v>
      </c>
      <c r="E22" s="50" t="s">
        <v>57</v>
      </c>
      <c r="F22" s="59">
        <f>'6. Blusmiddelen'!L98</f>
        <v>0</v>
      </c>
    </row>
    <row r="23" spans="2:6" x14ac:dyDescent="0.25">
      <c r="B23" s="50" t="str">
        <f>VLOOKUP(Tabel94[[#This Row],[Adres]],PRP!$A$2:$C$41,2,0)</f>
        <v>PRP-000720</v>
      </c>
      <c r="C23" s="50" t="s">
        <v>25</v>
      </c>
      <c r="D23" s="50" t="str">
        <f>VLOOKUP(Tabel94[[#This Row],[Adres]],PRP!$A$2:$C$41,3,0)</f>
        <v xml:space="preserve">3351 HG </v>
      </c>
      <c r="E23" s="50" t="s">
        <v>57</v>
      </c>
      <c r="F23" s="59">
        <f>'6. Blusmiddelen'!L102</f>
        <v>0</v>
      </c>
    </row>
    <row r="24" spans="2:6" x14ac:dyDescent="0.25">
      <c r="B24" s="50" t="str">
        <f>VLOOKUP(Tabel94[[#This Row],[Adres]],PRP!$A$2:$C$41,2,0)</f>
        <v>PRP-000724</v>
      </c>
      <c r="C24" s="50" t="s">
        <v>26</v>
      </c>
      <c r="D24" s="55" t="str">
        <f>VLOOKUP(Tabel94[[#This Row],[Adres]],PRP!$A$2:$C$41,3,0)</f>
        <v xml:space="preserve">3354 AW </v>
      </c>
      <c r="E24" s="50" t="s">
        <v>57</v>
      </c>
      <c r="F24" s="59">
        <f>'6. Blusmiddelen'!L114</f>
        <v>0</v>
      </c>
    </row>
    <row r="25" spans="2:6" x14ac:dyDescent="0.25">
      <c r="E25" s="51" t="s">
        <v>297</v>
      </c>
      <c r="F25" s="52">
        <f>SUBTOTAL(109,Tabel94[Jaarlijke kosten,
Preventief onderhoud])</f>
        <v>0</v>
      </c>
    </row>
    <row r="26" spans="2:6" x14ac:dyDescent="0.25">
      <c r="B26" s="115" t="s">
        <v>617</v>
      </c>
      <c r="C26" s="115"/>
      <c r="D26" s="115"/>
      <c r="E26" s="115"/>
      <c r="F26" s="115"/>
    </row>
    <row r="27" spans="2:6" x14ac:dyDescent="0.25">
      <c r="B27" s="115" t="s">
        <v>298</v>
      </c>
      <c r="C27" s="115"/>
      <c r="D27" s="115"/>
      <c r="E27" s="115"/>
      <c r="F27" s="115"/>
    </row>
  </sheetData>
  <sheetProtection algorithmName="SHA-512" hashValue="3lEFDG8/xdrIfT5JMFTQbx9wpUN4lU7mYHCTHIhIrTh+6yF00xaee2e498WImU+bqZgsp0pyolP1rJcE1OjN2w==" saltValue="NqNPUTdXfmHfllvVneZJJg==" spinCount="100000" sheet="1" objects="1" scenarios="1"/>
  <mergeCells count="10">
    <mergeCell ref="B6:C6"/>
    <mergeCell ref="B7:C7"/>
    <mergeCell ref="B8:C8"/>
    <mergeCell ref="B26:F26"/>
    <mergeCell ref="B27:F27"/>
    <mergeCell ref="B5:C5"/>
    <mergeCell ref="B4:C4"/>
    <mergeCell ref="E2:F2"/>
    <mergeCell ref="B2:C2"/>
    <mergeCell ref="B3:C3"/>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DB12-3AE2-43B3-9943-B259EE622AB0}">
  <sheetPr>
    <tabColor theme="8" tint="0.39997558519241921"/>
    <pageSetUpPr fitToPage="1"/>
  </sheetPr>
  <dimension ref="A1:DN116"/>
  <sheetViews>
    <sheetView showGridLines="0" topLeftCell="A81" zoomScale="85" zoomScaleNormal="85" workbookViewId="0">
      <selection activeCell="K86" sqref="K86"/>
    </sheetView>
  </sheetViews>
  <sheetFormatPr defaultColWidth="9.109375" defaultRowHeight="14.4" x14ac:dyDescent="0.3"/>
  <cols>
    <col min="1" max="1" width="2.33203125" style="26" customWidth="1"/>
    <col min="2" max="2" width="16.88671875" style="1" customWidth="1"/>
    <col min="3" max="3" width="61.6640625" style="1" customWidth="1"/>
    <col min="4" max="4" width="11" style="1" bestFit="1" customWidth="1"/>
    <col min="5" max="5" width="15.44140625" style="1" customWidth="1"/>
    <col min="6" max="6" width="28" style="1" customWidth="1"/>
    <col min="7" max="7" width="15.5546875" style="1" customWidth="1"/>
    <col min="8" max="8" width="10.6640625" style="1" customWidth="1"/>
    <col min="9" max="9" width="12.33203125" style="1" customWidth="1"/>
    <col min="10" max="11" width="20.5546875" style="1" customWidth="1"/>
    <col min="12" max="12" width="10.44140625" style="1" bestFit="1" customWidth="1"/>
    <col min="13" max="16384" width="9.109375" style="1"/>
  </cols>
  <sheetData>
    <row r="1" spans="1:118" x14ac:dyDescent="0.3">
      <c r="B1" s="26"/>
      <c r="C1" s="26"/>
      <c r="D1" s="26"/>
      <c r="E1" s="26"/>
      <c r="J1" s="56"/>
    </row>
    <row r="2" spans="1:118" ht="15.6" x14ac:dyDescent="0.3">
      <c r="B2" s="104" t="s">
        <v>619</v>
      </c>
      <c r="C2" s="104"/>
      <c r="D2" s="104"/>
      <c r="E2" s="104"/>
      <c r="F2" s="25" t="s">
        <v>260</v>
      </c>
      <c r="J2" s="56"/>
    </row>
    <row r="3" spans="1:118" x14ac:dyDescent="0.3">
      <c r="B3" s="94" t="s">
        <v>261</v>
      </c>
      <c r="C3" s="94"/>
      <c r="D3" s="94"/>
      <c r="E3" s="94"/>
      <c r="F3" s="94"/>
      <c r="J3" s="56"/>
    </row>
    <row r="4" spans="1:118" x14ac:dyDescent="0.3">
      <c r="B4" s="26"/>
      <c r="C4" s="26"/>
      <c r="D4" s="26"/>
      <c r="E4" s="26"/>
      <c r="J4" s="56"/>
    </row>
    <row r="5" spans="1:118" x14ac:dyDescent="0.3">
      <c r="B5" s="120" t="s">
        <v>262</v>
      </c>
      <c r="C5" s="121"/>
      <c r="D5" s="26"/>
      <c r="E5" s="26"/>
      <c r="J5" s="56"/>
    </row>
    <row r="6" spans="1:118" x14ac:dyDescent="0.3">
      <c r="B6" s="118"/>
      <c r="C6" s="119"/>
      <c r="D6" s="26"/>
      <c r="E6" s="26"/>
      <c r="J6" s="56"/>
    </row>
    <row r="7" spans="1:118" x14ac:dyDescent="0.3">
      <c r="B7" s="120" t="s">
        <v>92</v>
      </c>
      <c r="C7" s="121"/>
      <c r="D7" s="26"/>
      <c r="E7" s="26"/>
      <c r="J7" s="56"/>
    </row>
    <row r="8" spans="1:118" x14ac:dyDescent="0.3">
      <c r="B8" s="118"/>
      <c r="C8" s="119"/>
      <c r="D8" s="26"/>
      <c r="E8" s="26"/>
      <c r="J8" s="56"/>
    </row>
    <row r="9" spans="1:118" ht="18" x14ac:dyDescent="0.35">
      <c r="C9" s="57"/>
      <c r="J9" s="56"/>
    </row>
    <row r="10" spans="1:118" x14ac:dyDescent="0.3">
      <c r="B10" s="80" t="s">
        <v>292</v>
      </c>
      <c r="C10" s="80" t="s">
        <v>293</v>
      </c>
      <c r="D10" s="80" t="s">
        <v>294</v>
      </c>
      <c r="E10" s="80" t="s">
        <v>295</v>
      </c>
      <c r="F10" s="80" t="s">
        <v>13</v>
      </c>
      <c r="G10" s="80" t="s">
        <v>14</v>
      </c>
      <c r="H10" s="80" t="s">
        <v>58</v>
      </c>
      <c r="I10" s="80" t="s">
        <v>5</v>
      </c>
      <c r="J10" s="80" t="s">
        <v>15</v>
      </c>
      <c r="K10" s="86" t="s">
        <v>297</v>
      </c>
    </row>
    <row r="11" spans="1:118" x14ac:dyDescent="0.3">
      <c r="B11" s="81" t="str">
        <f>VLOOKUP('6. Blusmiddelen'!$C11,PRP!$A$2:$C$41,2,0)</f>
        <v>PRP-000675</v>
      </c>
      <c r="C11" s="81" t="s">
        <v>39</v>
      </c>
      <c r="D11" s="81" t="s">
        <v>27</v>
      </c>
      <c r="E11" s="81" t="s">
        <v>57</v>
      </c>
      <c r="F11" s="81" t="s">
        <v>64</v>
      </c>
      <c r="G11" s="81">
        <v>2022</v>
      </c>
      <c r="H11" s="81" t="s">
        <v>63</v>
      </c>
      <c r="I11" s="81" t="s">
        <v>62</v>
      </c>
      <c r="J11" s="81" t="s">
        <v>17</v>
      </c>
      <c r="K11" s="87">
        <v>0</v>
      </c>
      <c r="L11" s="58"/>
    </row>
    <row r="12" spans="1:118" x14ac:dyDescent="0.3">
      <c r="B12" s="82" t="str">
        <f>VLOOKUP('6. Blusmiddelen'!$C12,PRP!$A$2:$C$41,2,0)</f>
        <v>PRP-000675</v>
      </c>
      <c r="C12" s="82" t="s">
        <v>39</v>
      </c>
      <c r="D12" s="82" t="s">
        <v>27</v>
      </c>
      <c r="E12" s="82" t="s">
        <v>57</v>
      </c>
      <c r="F12" s="82" t="s">
        <v>61</v>
      </c>
      <c r="G12" s="82">
        <v>2019</v>
      </c>
      <c r="H12" s="82" t="s">
        <v>60</v>
      </c>
      <c r="I12" s="82" t="s">
        <v>59</v>
      </c>
      <c r="J12" s="82" t="s">
        <v>17</v>
      </c>
      <c r="K12" s="87">
        <v>0</v>
      </c>
      <c r="L12" s="58"/>
    </row>
    <row r="13" spans="1:118" s="2" customFormat="1" x14ac:dyDescent="0.3">
      <c r="A13" s="26"/>
      <c r="B13" s="83"/>
      <c r="C13" s="84" t="s">
        <v>39</v>
      </c>
      <c r="D13" s="83"/>
      <c r="E13" s="84"/>
      <c r="F13" s="83"/>
      <c r="G13" s="84"/>
      <c r="H13" s="83"/>
      <c r="I13" s="84"/>
      <c r="J13" s="83"/>
      <c r="K13" s="88" t="s">
        <v>11</v>
      </c>
      <c r="L13" s="71">
        <f>SUM(K11:K12)</f>
        <v>0</v>
      </c>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row>
    <row r="14" spans="1:118" x14ac:dyDescent="0.3">
      <c r="B14" s="81" t="str">
        <f>VLOOKUP('6. Blusmiddelen'!$C14,PRP!$A$2:$C$41,2,0)</f>
        <v>PRP-000679</v>
      </c>
      <c r="C14" s="81" t="s">
        <v>19</v>
      </c>
      <c r="D14" s="81" t="s">
        <v>28</v>
      </c>
      <c r="E14" s="81" t="s">
        <v>38</v>
      </c>
      <c r="F14" s="81" t="s">
        <v>72</v>
      </c>
      <c r="G14" s="81">
        <v>2008</v>
      </c>
      <c r="H14" s="81" t="s">
        <v>71</v>
      </c>
      <c r="I14" s="81" t="s">
        <v>70</v>
      </c>
      <c r="J14" s="81" t="s">
        <v>69</v>
      </c>
      <c r="K14" s="87">
        <v>0</v>
      </c>
      <c r="L14" s="58"/>
    </row>
    <row r="15" spans="1:118" x14ac:dyDescent="0.3">
      <c r="B15" s="82" t="str">
        <f>VLOOKUP('6. Blusmiddelen'!$C15,PRP!$A$2:$C$41,2,0)</f>
        <v>PRP-000679</v>
      </c>
      <c r="C15" s="82" t="s">
        <v>19</v>
      </c>
      <c r="D15" s="82" t="s">
        <v>28</v>
      </c>
      <c r="E15" s="82" t="s">
        <v>38</v>
      </c>
      <c r="F15" s="82" t="s">
        <v>72</v>
      </c>
      <c r="G15" s="82">
        <v>2008</v>
      </c>
      <c r="H15" s="82" t="s">
        <v>71</v>
      </c>
      <c r="I15" s="82" t="s">
        <v>70</v>
      </c>
      <c r="J15" s="82" t="s">
        <v>69</v>
      </c>
      <c r="K15" s="87">
        <v>0</v>
      </c>
      <c r="L15" s="58"/>
    </row>
    <row r="16" spans="1:118" x14ac:dyDescent="0.3">
      <c r="B16" s="81" t="str">
        <f>VLOOKUP('6. Blusmiddelen'!$C16,PRP!$A$2:$C$41,2,0)</f>
        <v>PRP-000679</v>
      </c>
      <c r="C16" s="81" t="s">
        <v>19</v>
      </c>
      <c r="D16" s="81" t="s">
        <v>28</v>
      </c>
      <c r="E16" s="81" t="s">
        <v>38</v>
      </c>
      <c r="F16" s="81" t="s">
        <v>65</v>
      </c>
      <c r="G16" s="81">
        <v>2019</v>
      </c>
      <c r="H16" s="81" t="s">
        <v>60</v>
      </c>
      <c r="I16" s="81" t="s">
        <v>62</v>
      </c>
      <c r="J16" s="81" t="s">
        <v>17</v>
      </c>
      <c r="K16" s="87">
        <v>0</v>
      </c>
      <c r="L16" s="58"/>
    </row>
    <row r="17" spans="1:118" x14ac:dyDescent="0.3">
      <c r="B17" s="82" t="str">
        <f>VLOOKUP('6. Blusmiddelen'!$C17,PRP!$A$2:$C$41,2,0)</f>
        <v>PRP-000679</v>
      </c>
      <c r="C17" s="82" t="s">
        <v>19</v>
      </c>
      <c r="D17" s="82" t="s">
        <v>28</v>
      </c>
      <c r="E17" s="82" t="s">
        <v>38</v>
      </c>
      <c r="F17" s="82" t="s">
        <v>65</v>
      </c>
      <c r="G17" s="82">
        <v>2019</v>
      </c>
      <c r="H17" s="82" t="s">
        <v>60</v>
      </c>
      <c r="I17" s="82" t="s">
        <v>62</v>
      </c>
      <c r="J17" s="82" t="s">
        <v>17</v>
      </c>
      <c r="K17" s="87">
        <v>0</v>
      </c>
      <c r="L17" s="58"/>
    </row>
    <row r="18" spans="1:118" x14ac:dyDescent="0.3">
      <c r="B18" s="81" t="str">
        <f>VLOOKUP('6. Blusmiddelen'!$C18,PRP!$A$2:$C$41,2,0)</f>
        <v>PRP-000679</v>
      </c>
      <c r="C18" s="81" t="s">
        <v>19</v>
      </c>
      <c r="D18" s="81" t="s">
        <v>28</v>
      </c>
      <c r="E18" s="81" t="s">
        <v>38</v>
      </c>
      <c r="F18" s="81" t="s">
        <v>65</v>
      </c>
      <c r="G18" s="81">
        <v>2019</v>
      </c>
      <c r="H18" s="81" t="s">
        <v>60</v>
      </c>
      <c r="I18" s="81" t="s">
        <v>62</v>
      </c>
      <c r="J18" s="81" t="s">
        <v>17</v>
      </c>
      <c r="K18" s="87">
        <v>0</v>
      </c>
      <c r="L18" s="58"/>
    </row>
    <row r="19" spans="1:118" x14ac:dyDescent="0.3">
      <c r="B19" s="82" t="str">
        <f>VLOOKUP('6. Blusmiddelen'!$C19,PRP!$A$2:$C$41,2,0)</f>
        <v>PRP-000679</v>
      </c>
      <c r="C19" s="82" t="s">
        <v>19</v>
      </c>
      <c r="D19" s="82" t="s">
        <v>28</v>
      </c>
      <c r="E19" s="82" t="s">
        <v>38</v>
      </c>
      <c r="F19" s="82" t="s">
        <v>65</v>
      </c>
      <c r="G19" s="82">
        <v>2019</v>
      </c>
      <c r="H19" s="82" t="s">
        <v>60</v>
      </c>
      <c r="I19" s="82" t="s">
        <v>62</v>
      </c>
      <c r="J19" s="82" t="s">
        <v>17</v>
      </c>
      <c r="K19" s="87">
        <v>0</v>
      </c>
      <c r="L19" s="58"/>
    </row>
    <row r="20" spans="1:118" x14ac:dyDescent="0.3">
      <c r="B20" s="81" t="str">
        <f>VLOOKUP('6. Blusmiddelen'!$C20,PRP!$A$2:$C$41,2,0)</f>
        <v>PRP-000679</v>
      </c>
      <c r="C20" s="81" t="s">
        <v>19</v>
      </c>
      <c r="D20" s="81" t="s">
        <v>28</v>
      </c>
      <c r="E20" s="81" t="s">
        <v>38</v>
      </c>
      <c r="F20" s="81" t="s">
        <v>72</v>
      </c>
      <c r="G20" s="81">
        <v>2008</v>
      </c>
      <c r="H20" s="81" t="s">
        <v>71</v>
      </c>
      <c r="I20" s="81" t="s">
        <v>70</v>
      </c>
      <c r="J20" s="81" t="s">
        <v>69</v>
      </c>
      <c r="K20" s="87">
        <v>0</v>
      </c>
      <c r="L20" s="58"/>
    </row>
    <row r="21" spans="1:118" x14ac:dyDescent="0.3">
      <c r="B21" s="82" t="str">
        <f>VLOOKUP('6. Blusmiddelen'!$C21,PRP!$A$2:$C$41,2,0)</f>
        <v>PRP-000679</v>
      </c>
      <c r="C21" s="82" t="s">
        <v>19</v>
      </c>
      <c r="D21" s="82" t="s">
        <v>28</v>
      </c>
      <c r="E21" s="82" t="s">
        <v>38</v>
      </c>
      <c r="F21" s="82" t="s">
        <v>72</v>
      </c>
      <c r="G21" s="82">
        <v>2008</v>
      </c>
      <c r="H21" s="82" t="s">
        <v>71</v>
      </c>
      <c r="I21" s="82" t="s">
        <v>70</v>
      </c>
      <c r="J21" s="82" t="s">
        <v>69</v>
      </c>
      <c r="K21" s="87">
        <v>0</v>
      </c>
      <c r="L21" s="58"/>
    </row>
    <row r="22" spans="1:118" x14ac:dyDescent="0.3">
      <c r="B22" s="81" t="str">
        <f>VLOOKUP('6. Blusmiddelen'!$C22,PRP!$A$2:$C$41,2,0)</f>
        <v>PRP-000679</v>
      </c>
      <c r="C22" s="81" t="s">
        <v>19</v>
      </c>
      <c r="D22" s="81" t="s">
        <v>28</v>
      </c>
      <c r="E22" s="81" t="s">
        <v>38</v>
      </c>
      <c r="F22" s="81" t="s">
        <v>68</v>
      </c>
      <c r="G22" s="81">
        <v>2007</v>
      </c>
      <c r="H22" s="81" t="s">
        <v>60</v>
      </c>
      <c r="I22" s="81" t="s">
        <v>66</v>
      </c>
      <c r="J22" s="81" t="s">
        <v>17</v>
      </c>
      <c r="K22" s="87">
        <v>0</v>
      </c>
      <c r="L22" s="58"/>
    </row>
    <row r="23" spans="1:118" x14ac:dyDescent="0.3">
      <c r="B23" s="82" t="str">
        <f>VLOOKUP('6. Blusmiddelen'!$C23,PRP!$A$2:$C$41,2,0)</f>
        <v>PRP-000679</v>
      </c>
      <c r="C23" s="82" t="s">
        <v>19</v>
      </c>
      <c r="D23" s="82" t="s">
        <v>28</v>
      </c>
      <c r="E23" s="82" t="s">
        <v>38</v>
      </c>
      <c r="F23" s="82" t="s">
        <v>65</v>
      </c>
      <c r="G23" s="82">
        <v>2019</v>
      </c>
      <c r="H23" s="82" t="s">
        <v>60</v>
      </c>
      <c r="I23" s="82" t="s">
        <v>62</v>
      </c>
      <c r="J23" s="82" t="s">
        <v>17</v>
      </c>
      <c r="K23" s="87">
        <v>0</v>
      </c>
      <c r="L23" s="58"/>
    </row>
    <row r="24" spans="1:118" x14ac:dyDescent="0.3">
      <c r="B24" s="81" t="str">
        <f>VLOOKUP('6. Blusmiddelen'!$C24,PRP!$A$2:$C$41,2,0)</f>
        <v>PRP-000679</v>
      </c>
      <c r="C24" s="81" t="s">
        <v>19</v>
      </c>
      <c r="D24" s="81" t="s">
        <v>28</v>
      </c>
      <c r="E24" s="81" t="s">
        <v>38</v>
      </c>
      <c r="F24" s="81" t="s">
        <v>65</v>
      </c>
      <c r="G24" s="81">
        <v>2019</v>
      </c>
      <c r="H24" s="81" t="s">
        <v>60</v>
      </c>
      <c r="I24" s="81" t="s">
        <v>62</v>
      </c>
      <c r="J24" s="81" t="s">
        <v>17</v>
      </c>
      <c r="K24" s="87">
        <v>0</v>
      </c>
      <c r="L24" s="58"/>
    </row>
    <row r="25" spans="1:118" x14ac:dyDescent="0.3">
      <c r="B25" s="82" t="str">
        <f>VLOOKUP('6. Blusmiddelen'!$C25,PRP!$A$2:$C$41,2,0)</f>
        <v>PRP-000679</v>
      </c>
      <c r="C25" s="82" t="s">
        <v>19</v>
      </c>
      <c r="D25" s="82" t="s">
        <v>28</v>
      </c>
      <c r="E25" s="82" t="s">
        <v>38</v>
      </c>
      <c r="F25" s="82" t="s">
        <v>65</v>
      </c>
      <c r="G25" s="82">
        <v>2019</v>
      </c>
      <c r="H25" s="82" t="s">
        <v>60</v>
      </c>
      <c r="I25" s="82" t="s">
        <v>62</v>
      </c>
      <c r="J25" s="82" t="s">
        <v>17</v>
      </c>
      <c r="K25" s="87">
        <v>0</v>
      </c>
      <c r="L25" s="58"/>
    </row>
    <row r="26" spans="1:118" x14ac:dyDescent="0.3">
      <c r="B26" s="81" t="str">
        <f>VLOOKUP('6. Blusmiddelen'!$C26,PRP!$A$2:$C$41,2,0)</f>
        <v>PRP-000679</v>
      </c>
      <c r="C26" s="81" t="s">
        <v>19</v>
      </c>
      <c r="D26" s="81" t="s">
        <v>28</v>
      </c>
      <c r="E26" s="81" t="s">
        <v>38</v>
      </c>
      <c r="F26" s="81" t="s">
        <v>68</v>
      </c>
      <c r="G26" s="81">
        <v>2017</v>
      </c>
      <c r="H26" s="81" t="s">
        <v>67</v>
      </c>
      <c r="I26" s="81" t="s">
        <v>66</v>
      </c>
      <c r="J26" s="81" t="s">
        <v>17</v>
      </c>
      <c r="K26" s="87">
        <v>0</v>
      </c>
      <c r="L26" s="58"/>
    </row>
    <row r="27" spans="1:118" x14ac:dyDescent="0.3">
      <c r="B27" s="82" t="str">
        <f>VLOOKUP('6. Blusmiddelen'!$C27,PRP!$A$2:$C$41,2,0)</f>
        <v>PRP-000679</v>
      </c>
      <c r="C27" s="82" t="s">
        <v>19</v>
      </c>
      <c r="D27" s="82" t="s">
        <v>28</v>
      </c>
      <c r="E27" s="82" t="s">
        <v>38</v>
      </c>
      <c r="F27" s="82" t="s">
        <v>65</v>
      </c>
      <c r="G27" s="82">
        <v>2019</v>
      </c>
      <c r="H27" s="82" t="s">
        <v>60</v>
      </c>
      <c r="I27" s="82" t="s">
        <v>62</v>
      </c>
      <c r="J27" s="82" t="s">
        <v>17</v>
      </c>
      <c r="K27" s="87">
        <v>0</v>
      </c>
      <c r="L27" s="58"/>
    </row>
    <row r="28" spans="1:118" s="2" customFormat="1" x14ac:dyDescent="0.3">
      <c r="A28" s="26"/>
      <c r="B28" s="83"/>
      <c r="C28" s="84" t="s">
        <v>19</v>
      </c>
      <c r="D28" s="83"/>
      <c r="E28" s="84"/>
      <c r="F28" s="83"/>
      <c r="G28" s="84"/>
      <c r="H28" s="83"/>
      <c r="I28" s="84"/>
      <c r="J28" s="83"/>
      <c r="K28" s="88" t="s">
        <v>11</v>
      </c>
      <c r="L28" s="71">
        <f>SUM(K14:K27)</f>
        <v>0</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row>
    <row r="29" spans="1:118" x14ac:dyDescent="0.3">
      <c r="B29" s="81" t="str">
        <f>VLOOKUP('6. Blusmiddelen'!$C29,PRP!$A$2:$C$41,2,0)</f>
        <v>PRP-000683</v>
      </c>
      <c r="C29" s="81" t="s">
        <v>20</v>
      </c>
      <c r="D29" s="81" t="s">
        <v>29</v>
      </c>
      <c r="E29" s="81" t="s">
        <v>38</v>
      </c>
      <c r="F29" s="81" t="s">
        <v>68</v>
      </c>
      <c r="G29" s="81">
        <v>2013</v>
      </c>
      <c r="H29" s="81" t="s">
        <v>60</v>
      </c>
      <c r="I29" s="81" t="s">
        <v>66</v>
      </c>
      <c r="J29" s="81" t="s">
        <v>17</v>
      </c>
      <c r="K29" s="87">
        <v>0</v>
      </c>
      <c r="L29" s="58"/>
    </row>
    <row r="30" spans="1:118" x14ac:dyDescent="0.3">
      <c r="B30" s="82" t="str">
        <f>VLOOKUP('6. Blusmiddelen'!$C30,PRP!$A$2:$C$41,2,0)</f>
        <v>PRP-000683</v>
      </c>
      <c r="C30" s="82" t="s">
        <v>20</v>
      </c>
      <c r="D30" s="82" t="s">
        <v>29</v>
      </c>
      <c r="E30" s="82" t="s">
        <v>38</v>
      </c>
      <c r="F30" s="82" t="s">
        <v>72</v>
      </c>
      <c r="G30" s="82">
        <v>2002</v>
      </c>
      <c r="H30" s="82" t="s">
        <v>71</v>
      </c>
      <c r="I30" s="82" t="s">
        <v>70</v>
      </c>
      <c r="J30" s="82" t="s">
        <v>69</v>
      </c>
      <c r="K30" s="87">
        <v>0</v>
      </c>
      <c r="L30" s="58"/>
    </row>
    <row r="31" spans="1:118" x14ac:dyDescent="0.3">
      <c r="B31" s="81" t="str">
        <f>VLOOKUP('6. Blusmiddelen'!$C31,PRP!$A$2:$C$41,2,0)</f>
        <v>PRP-000683</v>
      </c>
      <c r="C31" s="81" t="s">
        <v>20</v>
      </c>
      <c r="D31" s="81" t="s">
        <v>29</v>
      </c>
      <c r="E31" s="81" t="s">
        <v>38</v>
      </c>
      <c r="F31" s="81" t="s">
        <v>72</v>
      </c>
      <c r="G31" s="81">
        <v>2004</v>
      </c>
      <c r="H31" s="81" t="s">
        <v>71</v>
      </c>
      <c r="I31" s="81" t="s">
        <v>70</v>
      </c>
      <c r="J31" s="81" t="s">
        <v>69</v>
      </c>
      <c r="K31" s="87">
        <v>0</v>
      </c>
      <c r="L31" s="58"/>
    </row>
    <row r="32" spans="1:118" x14ac:dyDescent="0.3">
      <c r="B32" s="82" t="str">
        <f>VLOOKUP('6. Blusmiddelen'!$C32,PRP!$A$2:$C$41,2,0)</f>
        <v>PRP-000683</v>
      </c>
      <c r="C32" s="82" t="s">
        <v>20</v>
      </c>
      <c r="D32" s="82" t="s">
        <v>29</v>
      </c>
      <c r="E32" s="82" t="s">
        <v>38</v>
      </c>
      <c r="F32" s="82" t="s">
        <v>72</v>
      </c>
      <c r="G32" s="82">
        <v>2004</v>
      </c>
      <c r="H32" s="82" t="s">
        <v>71</v>
      </c>
      <c r="I32" s="82" t="s">
        <v>70</v>
      </c>
      <c r="J32" s="82" t="s">
        <v>69</v>
      </c>
      <c r="K32" s="87">
        <v>0</v>
      </c>
      <c r="L32" s="58"/>
    </row>
    <row r="33" spans="1:118" x14ac:dyDescent="0.3">
      <c r="B33" s="81" t="str">
        <f>VLOOKUP('6. Blusmiddelen'!$C33,PRP!$A$2:$C$41,2,0)</f>
        <v>PRP-000683</v>
      </c>
      <c r="C33" s="81" t="s">
        <v>20</v>
      </c>
      <c r="D33" s="81" t="s">
        <v>29</v>
      </c>
      <c r="E33" s="81" t="s">
        <v>38</v>
      </c>
      <c r="F33" s="81" t="s">
        <v>65</v>
      </c>
      <c r="G33" s="81">
        <v>2009</v>
      </c>
      <c r="H33" s="81" t="s">
        <v>60</v>
      </c>
      <c r="I33" s="81" t="s">
        <v>62</v>
      </c>
      <c r="J33" s="81" t="s">
        <v>17</v>
      </c>
      <c r="K33" s="87">
        <v>0</v>
      </c>
      <c r="L33" s="58"/>
    </row>
    <row r="34" spans="1:118" x14ac:dyDescent="0.3">
      <c r="B34" s="82" t="str">
        <f>VLOOKUP('6. Blusmiddelen'!$C34,PRP!$A$2:$C$41,2,0)</f>
        <v>PRP-000683</v>
      </c>
      <c r="C34" s="82" t="s">
        <v>20</v>
      </c>
      <c r="D34" s="82" t="s">
        <v>29</v>
      </c>
      <c r="E34" s="82" t="s">
        <v>38</v>
      </c>
      <c r="F34" s="82" t="s">
        <v>65</v>
      </c>
      <c r="G34" s="82">
        <v>2014</v>
      </c>
      <c r="H34" s="82" t="s">
        <v>60</v>
      </c>
      <c r="I34" s="82" t="s">
        <v>62</v>
      </c>
      <c r="J34" s="82" t="s">
        <v>17</v>
      </c>
      <c r="K34" s="87">
        <v>0</v>
      </c>
      <c r="L34" s="58"/>
    </row>
    <row r="35" spans="1:118" x14ac:dyDescent="0.3">
      <c r="B35" s="81" t="str">
        <f>VLOOKUP('6. Blusmiddelen'!$C35,PRP!$A$2:$C$41,2,0)</f>
        <v>PRP-000683</v>
      </c>
      <c r="C35" s="81" t="s">
        <v>20</v>
      </c>
      <c r="D35" s="81" t="s">
        <v>29</v>
      </c>
      <c r="E35" s="81" t="s">
        <v>38</v>
      </c>
      <c r="F35" s="81" t="s">
        <v>65</v>
      </c>
      <c r="G35" s="81">
        <v>2014</v>
      </c>
      <c r="H35" s="81" t="s">
        <v>60</v>
      </c>
      <c r="I35" s="81" t="s">
        <v>62</v>
      </c>
      <c r="J35" s="81" t="s">
        <v>17</v>
      </c>
      <c r="K35" s="87">
        <v>0</v>
      </c>
      <c r="L35" s="58"/>
    </row>
    <row r="36" spans="1:118" x14ac:dyDescent="0.3">
      <c r="B36" s="82" t="str">
        <f>VLOOKUP('6. Blusmiddelen'!$C36,PRP!$A$2:$C$41,2,0)</f>
        <v>PRP-000683</v>
      </c>
      <c r="C36" s="82" t="s">
        <v>20</v>
      </c>
      <c r="D36" s="82" t="s">
        <v>29</v>
      </c>
      <c r="E36" s="82" t="s">
        <v>38</v>
      </c>
      <c r="F36" s="82" t="s">
        <v>72</v>
      </c>
      <c r="G36" s="82">
        <v>2002</v>
      </c>
      <c r="H36" s="82" t="s">
        <v>71</v>
      </c>
      <c r="I36" s="82" t="s">
        <v>70</v>
      </c>
      <c r="J36" s="82" t="s">
        <v>69</v>
      </c>
      <c r="K36" s="87">
        <v>0</v>
      </c>
      <c r="L36" s="58"/>
    </row>
    <row r="37" spans="1:118" x14ac:dyDescent="0.3">
      <c r="B37" s="81" t="str">
        <f>VLOOKUP('6. Blusmiddelen'!$C37,PRP!$A$2:$C$41,2,0)</f>
        <v>PRP-000683</v>
      </c>
      <c r="C37" s="81" t="s">
        <v>20</v>
      </c>
      <c r="D37" s="81" t="s">
        <v>29</v>
      </c>
      <c r="E37" s="81" t="s">
        <v>38</v>
      </c>
      <c r="F37" s="81" t="s">
        <v>65</v>
      </c>
      <c r="G37" s="81">
        <v>2014</v>
      </c>
      <c r="H37" s="81" t="s">
        <v>60</v>
      </c>
      <c r="I37" s="81" t="s">
        <v>62</v>
      </c>
      <c r="J37" s="81" t="s">
        <v>17</v>
      </c>
      <c r="K37" s="87">
        <v>0</v>
      </c>
      <c r="L37" s="58"/>
    </row>
    <row r="38" spans="1:118" x14ac:dyDescent="0.3">
      <c r="B38" s="82" t="str">
        <f>VLOOKUP('6. Blusmiddelen'!$C38,PRP!$A$2:$C$41,2,0)</f>
        <v>PRP-000683</v>
      </c>
      <c r="C38" s="82" t="s">
        <v>20</v>
      </c>
      <c r="D38" s="82" t="s">
        <v>29</v>
      </c>
      <c r="E38" s="82" t="s">
        <v>38</v>
      </c>
      <c r="F38" s="82" t="s">
        <v>65</v>
      </c>
      <c r="G38" s="82">
        <v>2014</v>
      </c>
      <c r="H38" s="82" t="s">
        <v>60</v>
      </c>
      <c r="I38" s="82" t="s">
        <v>62</v>
      </c>
      <c r="J38" s="82" t="s">
        <v>17</v>
      </c>
      <c r="K38" s="87">
        <v>0</v>
      </c>
      <c r="L38" s="58"/>
    </row>
    <row r="39" spans="1:118" x14ac:dyDescent="0.3">
      <c r="B39" s="81" t="str">
        <f>VLOOKUP('6. Blusmiddelen'!$C39,PRP!$A$2:$C$41,2,0)</f>
        <v>PRP-000683</v>
      </c>
      <c r="C39" s="81" t="s">
        <v>20</v>
      </c>
      <c r="D39" s="81" t="s">
        <v>29</v>
      </c>
      <c r="E39" s="81" t="s">
        <v>38</v>
      </c>
      <c r="F39" s="81" t="s">
        <v>72</v>
      </c>
      <c r="G39" s="81">
        <v>2004</v>
      </c>
      <c r="H39" s="81" t="s">
        <v>71</v>
      </c>
      <c r="I39" s="81" t="s">
        <v>70</v>
      </c>
      <c r="J39" s="81" t="s">
        <v>69</v>
      </c>
      <c r="K39" s="87">
        <v>0</v>
      </c>
      <c r="L39" s="58"/>
    </row>
    <row r="40" spans="1:118" x14ac:dyDescent="0.3">
      <c r="B40" s="82" t="str">
        <f>VLOOKUP('6. Blusmiddelen'!$C40,PRP!$A$2:$C$41,2,0)</f>
        <v>PRP-000683</v>
      </c>
      <c r="C40" s="82" t="s">
        <v>20</v>
      </c>
      <c r="D40" s="82" t="s">
        <v>29</v>
      </c>
      <c r="E40" s="82" t="s">
        <v>38</v>
      </c>
      <c r="F40" s="82" t="s">
        <v>72</v>
      </c>
      <c r="G40" s="82">
        <v>2004</v>
      </c>
      <c r="H40" s="82" t="s">
        <v>71</v>
      </c>
      <c r="I40" s="82" t="s">
        <v>70</v>
      </c>
      <c r="J40" s="82" t="s">
        <v>69</v>
      </c>
      <c r="K40" s="87">
        <v>0</v>
      </c>
      <c r="L40" s="58"/>
    </row>
    <row r="41" spans="1:118" x14ac:dyDescent="0.3">
      <c r="B41" s="81" t="str">
        <f>VLOOKUP('6. Blusmiddelen'!$C41,PRP!$A$2:$C$41,2,0)</f>
        <v>PRP-000683</v>
      </c>
      <c r="C41" s="81" t="s">
        <v>20</v>
      </c>
      <c r="D41" s="81" t="s">
        <v>29</v>
      </c>
      <c r="E41" s="81" t="s">
        <v>38</v>
      </c>
      <c r="F41" s="81" t="s">
        <v>65</v>
      </c>
      <c r="G41" s="81">
        <v>2009</v>
      </c>
      <c r="H41" s="81" t="s">
        <v>60</v>
      </c>
      <c r="I41" s="81" t="s">
        <v>62</v>
      </c>
      <c r="J41" s="81" t="s">
        <v>17</v>
      </c>
      <c r="K41" s="87">
        <v>0</v>
      </c>
      <c r="L41" s="58"/>
    </row>
    <row r="42" spans="1:118" x14ac:dyDescent="0.3">
      <c r="B42" s="82" t="str">
        <f>VLOOKUP('6. Blusmiddelen'!$C42,PRP!$A$2:$C$41,2,0)</f>
        <v>PRP-000683</v>
      </c>
      <c r="C42" s="82" t="s">
        <v>20</v>
      </c>
      <c r="D42" s="82" t="s">
        <v>29</v>
      </c>
      <c r="E42" s="82" t="s">
        <v>38</v>
      </c>
      <c r="F42" s="82" t="s">
        <v>68</v>
      </c>
      <c r="G42" s="82">
        <v>2013</v>
      </c>
      <c r="H42" s="82" t="s">
        <v>60</v>
      </c>
      <c r="I42" s="82" t="s">
        <v>66</v>
      </c>
      <c r="J42" s="82" t="s">
        <v>17</v>
      </c>
      <c r="K42" s="87">
        <v>0</v>
      </c>
      <c r="L42" s="58"/>
    </row>
    <row r="43" spans="1:118" s="2" customFormat="1" x14ac:dyDescent="0.3">
      <c r="A43" s="26"/>
      <c r="B43" s="83"/>
      <c r="C43" s="84" t="s">
        <v>20</v>
      </c>
      <c r="D43" s="83"/>
      <c r="E43" s="84"/>
      <c r="F43" s="83"/>
      <c r="G43" s="84"/>
      <c r="H43" s="83"/>
      <c r="I43" s="84"/>
      <c r="J43" s="83"/>
      <c r="K43" s="88" t="s">
        <v>11</v>
      </c>
      <c r="L43" s="71">
        <f>SUM(K29:K42)</f>
        <v>0</v>
      </c>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row>
    <row r="44" spans="1:118" x14ac:dyDescent="0.3">
      <c r="B44" s="81" t="str">
        <f>VLOOKUP('6. Blusmiddelen'!$C44,PRP!$A$2:$C$41,2,0)</f>
        <v>PRP-000684</v>
      </c>
      <c r="C44" s="81" t="s">
        <v>21</v>
      </c>
      <c r="D44" s="81" t="s">
        <v>30</v>
      </c>
      <c r="E44" s="81" t="s">
        <v>38</v>
      </c>
      <c r="F44" s="81" t="s">
        <v>65</v>
      </c>
      <c r="G44" s="81">
        <v>2018</v>
      </c>
      <c r="H44" s="81" t="s">
        <v>60</v>
      </c>
      <c r="I44" s="81" t="s">
        <v>62</v>
      </c>
      <c r="J44" s="81" t="s">
        <v>17</v>
      </c>
      <c r="K44" s="87">
        <v>0</v>
      </c>
      <c r="L44" s="58"/>
    </row>
    <row r="45" spans="1:118" x14ac:dyDescent="0.3">
      <c r="B45" s="82" t="str">
        <f>VLOOKUP('6. Blusmiddelen'!$C45,PRP!$A$2:$C$41,2,0)</f>
        <v>PRP-000684</v>
      </c>
      <c r="C45" s="82" t="s">
        <v>21</v>
      </c>
      <c r="D45" s="82" t="s">
        <v>30</v>
      </c>
      <c r="E45" s="82" t="s">
        <v>38</v>
      </c>
      <c r="F45" s="82" t="s">
        <v>72</v>
      </c>
      <c r="G45" s="82">
        <v>2000</v>
      </c>
      <c r="H45" s="82" t="s">
        <v>60</v>
      </c>
      <c r="I45" s="82" t="s">
        <v>70</v>
      </c>
      <c r="J45" s="82" t="s">
        <v>69</v>
      </c>
      <c r="K45" s="87">
        <v>0</v>
      </c>
      <c r="L45" s="58"/>
    </row>
    <row r="46" spans="1:118" x14ac:dyDescent="0.3">
      <c r="B46" s="81" t="str">
        <f>VLOOKUP('6. Blusmiddelen'!$C46,PRP!$A$2:$C$41,2,0)</f>
        <v>PRP-000684</v>
      </c>
      <c r="C46" s="81" t="s">
        <v>21</v>
      </c>
      <c r="D46" s="81" t="s">
        <v>30</v>
      </c>
      <c r="E46" s="81" t="s">
        <v>38</v>
      </c>
      <c r="F46" s="81" t="s">
        <v>68</v>
      </c>
      <c r="G46" s="81">
        <v>2018</v>
      </c>
      <c r="H46" s="81" t="s">
        <v>60</v>
      </c>
      <c r="I46" s="81" t="s">
        <v>66</v>
      </c>
      <c r="J46" s="81" t="s">
        <v>17</v>
      </c>
      <c r="K46" s="87">
        <v>0</v>
      </c>
      <c r="L46" s="58"/>
    </row>
    <row r="47" spans="1:118" s="2" customFormat="1" x14ac:dyDescent="0.3">
      <c r="A47" s="26"/>
      <c r="B47" s="83"/>
      <c r="C47" s="84" t="s">
        <v>21</v>
      </c>
      <c r="D47" s="83"/>
      <c r="E47" s="84"/>
      <c r="F47" s="83"/>
      <c r="G47" s="84"/>
      <c r="H47" s="83"/>
      <c r="I47" s="84"/>
      <c r="J47" s="83"/>
      <c r="K47" s="88" t="s">
        <v>11</v>
      </c>
      <c r="L47" s="71">
        <f>SUM(K44:K46)</f>
        <v>0</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row>
    <row r="48" spans="1:118" x14ac:dyDescent="0.3">
      <c r="B48" s="81" t="str">
        <f>VLOOKUP('6. Blusmiddelen'!$C48,PRP!$A$2:$C$41,2,0)</f>
        <v>PRP-001034</v>
      </c>
      <c r="C48" s="81" t="s">
        <v>22</v>
      </c>
      <c r="D48" s="81" t="s">
        <v>31</v>
      </c>
      <c r="E48" s="81" t="s">
        <v>38</v>
      </c>
      <c r="F48" s="81" t="s">
        <v>72</v>
      </c>
      <c r="G48" s="81">
        <v>2002</v>
      </c>
      <c r="H48" s="81" t="s">
        <v>71</v>
      </c>
      <c r="I48" s="81" t="s">
        <v>70</v>
      </c>
      <c r="J48" s="81" t="s">
        <v>69</v>
      </c>
      <c r="K48" s="87">
        <v>0</v>
      </c>
      <c r="L48" s="58"/>
    </row>
    <row r="49" spans="1:118" x14ac:dyDescent="0.3">
      <c r="B49" s="82" t="str">
        <f>VLOOKUP('6. Blusmiddelen'!$C49,PRP!$A$2:$C$41,2,0)</f>
        <v>PRP-001034</v>
      </c>
      <c r="C49" s="82" t="s">
        <v>22</v>
      </c>
      <c r="D49" s="82" t="s">
        <v>31</v>
      </c>
      <c r="E49" s="82" t="s">
        <v>38</v>
      </c>
      <c r="F49" s="82" t="s">
        <v>72</v>
      </c>
      <c r="G49" s="82">
        <v>2002</v>
      </c>
      <c r="H49" s="82" t="s">
        <v>71</v>
      </c>
      <c r="I49" s="82" t="s">
        <v>70</v>
      </c>
      <c r="J49" s="82" t="s">
        <v>69</v>
      </c>
      <c r="K49" s="87">
        <v>0</v>
      </c>
      <c r="L49" s="58"/>
    </row>
    <row r="50" spans="1:118" x14ac:dyDescent="0.3">
      <c r="B50" s="81" t="str">
        <f>VLOOKUP('6. Blusmiddelen'!$C50,PRP!$A$2:$C$41,2,0)</f>
        <v>PRP-001034</v>
      </c>
      <c r="C50" s="81" t="s">
        <v>22</v>
      </c>
      <c r="D50" s="81" t="s">
        <v>31</v>
      </c>
      <c r="E50" s="81" t="s">
        <v>38</v>
      </c>
      <c r="F50" s="81" t="s">
        <v>72</v>
      </c>
      <c r="G50" s="81">
        <v>2002</v>
      </c>
      <c r="H50" s="81" t="s">
        <v>71</v>
      </c>
      <c r="I50" s="81" t="s">
        <v>70</v>
      </c>
      <c r="J50" s="81" t="s">
        <v>69</v>
      </c>
      <c r="K50" s="87">
        <v>0</v>
      </c>
      <c r="L50" s="58"/>
    </row>
    <row r="51" spans="1:118" x14ac:dyDescent="0.3">
      <c r="B51" s="82" t="str">
        <f>VLOOKUP('6. Blusmiddelen'!$C51,PRP!$A$2:$C$41,2,0)</f>
        <v>PRP-001034</v>
      </c>
      <c r="C51" s="82" t="s">
        <v>22</v>
      </c>
      <c r="D51" s="82" t="s">
        <v>31</v>
      </c>
      <c r="E51" s="82" t="s">
        <v>38</v>
      </c>
      <c r="F51" s="82" t="s">
        <v>64</v>
      </c>
      <c r="G51" s="82">
        <v>2021</v>
      </c>
      <c r="H51" s="82" t="s">
        <v>60</v>
      </c>
      <c r="I51" s="82" t="s">
        <v>62</v>
      </c>
      <c r="J51" s="82" t="s">
        <v>17</v>
      </c>
      <c r="K51" s="87">
        <v>0</v>
      </c>
      <c r="L51" s="58"/>
    </row>
    <row r="52" spans="1:118" x14ac:dyDescent="0.3">
      <c r="B52" s="81" t="str">
        <f>VLOOKUP('6. Blusmiddelen'!$C52,PRP!$A$2:$C$41,2,0)</f>
        <v>PRP-001034</v>
      </c>
      <c r="C52" s="81" t="s">
        <v>22</v>
      </c>
      <c r="D52" s="81" t="s">
        <v>31</v>
      </c>
      <c r="E52" s="81" t="s">
        <v>38</v>
      </c>
      <c r="F52" s="81" t="s">
        <v>64</v>
      </c>
      <c r="G52" s="81">
        <v>2021</v>
      </c>
      <c r="H52" s="81" t="s">
        <v>60</v>
      </c>
      <c r="I52" s="81" t="s">
        <v>62</v>
      </c>
      <c r="J52" s="81" t="s">
        <v>17</v>
      </c>
      <c r="K52" s="87">
        <v>0</v>
      </c>
      <c r="L52" s="58"/>
    </row>
    <row r="53" spans="1:118" s="2" customFormat="1" x14ac:dyDescent="0.3">
      <c r="A53" s="26"/>
      <c r="B53" s="83"/>
      <c r="C53" s="84" t="s">
        <v>22</v>
      </c>
      <c r="D53" s="83"/>
      <c r="E53" s="84"/>
      <c r="F53" s="83"/>
      <c r="G53" s="84"/>
      <c r="H53" s="83"/>
      <c r="I53" s="84"/>
      <c r="J53" s="83"/>
      <c r="K53" s="88" t="s">
        <v>11</v>
      </c>
      <c r="L53" s="71">
        <f>SUM(K48:K52)</f>
        <v>0</v>
      </c>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row>
    <row r="54" spans="1:118" x14ac:dyDescent="0.3">
      <c r="B54" s="81" t="str">
        <f>VLOOKUP('6. Blusmiddelen'!$C54,PRP!$A$2:$C$41,2,0)</f>
        <v>PRP-000695</v>
      </c>
      <c r="C54" s="81" t="s">
        <v>46</v>
      </c>
      <c r="D54" s="81" t="str">
        <f>VLOOKUP(C54,[1]PRP!$A$2:$C$41,3,0)</f>
        <v xml:space="preserve">3351 PB </v>
      </c>
      <c r="E54" s="81" t="s">
        <v>57</v>
      </c>
      <c r="F54" s="81" t="s">
        <v>604</v>
      </c>
      <c r="G54" s="81">
        <v>2017</v>
      </c>
      <c r="H54" s="81" t="s">
        <v>76</v>
      </c>
      <c r="I54" s="81" t="s">
        <v>607</v>
      </c>
      <c r="J54" s="81"/>
      <c r="K54" s="87">
        <v>0</v>
      </c>
      <c r="L54" s="58"/>
    </row>
    <row r="55" spans="1:118" x14ac:dyDescent="0.3">
      <c r="B55" s="82" t="str">
        <f>VLOOKUP('6. Blusmiddelen'!$C55,PRP!$A$2:$C$41,2,0)</f>
        <v>PRP-000695</v>
      </c>
      <c r="C55" s="82" t="s">
        <v>46</v>
      </c>
      <c r="D55" s="82" t="str">
        <f>VLOOKUP(C55,[1]PRP!$A$2:$C$41,3,0)</f>
        <v xml:space="preserve">3351 PB </v>
      </c>
      <c r="E55" s="82" t="s">
        <v>57</v>
      </c>
      <c r="F55" s="82" t="s">
        <v>605</v>
      </c>
      <c r="G55" s="82">
        <v>2016</v>
      </c>
      <c r="H55" s="82" t="s">
        <v>10</v>
      </c>
      <c r="I55" s="82" t="s">
        <v>608</v>
      </c>
      <c r="J55" s="82"/>
      <c r="K55" s="87">
        <v>0</v>
      </c>
      <c r="L55" s="58"/>
    </row>
    <row r="56" spans="1:118" x14ac:dyDescent="0.3">
      <c r="B56" s="81" t="str">
        <f>VLOOKUP(C56,PRP!$A$2:$B$41,2,0)</f>
        <v>PRP-000695</v>
      </c>
      <c r="C56" s="81" t="s">
        <v>46</v>
      </c>
      <c r="D56" s="81" t="str">
        <f>VLOOKUP(C56,PRP!$A$2:$C$41,3,0)</f>
        <v xml:space="preserve">3351 PB </v>
      </c>
      <c r="E56" s="81" t="s">
        <v>57</v>
      </c>
      <c r="F56" s="81" t="s">
        <v>606</v>
      </c>
      <c r="G56" s="81">
        <v>2017</v>
      </c>
      <c r="H56" s="81"/>
      <c r="I56" s="81"/>
      <c r="J56" s="81"/>
      <c r="K56" s="87">
        <v>0</v>
      </c>
      <c r="L56" s="58"/>
    </row>
    <row r="57" spans="1:118" s="2" customFormat="1" x14ac:dyDescent="0.3">
      <c r="A57" s="26"/>
      <c r="B57" s="83"/>
      <c r="C57" s="84" t="s">
        <v>46</v>
      </c>
      <c r="D57" s="83"/>
      <c r="E57" s="84"/>
      <c r="F57" s="83"/>
      <c r="G57" s="84"/>
      <c r="H57" s="83"/>
      <c r="I57" s="84"/>
      <c r="J57" s="83"/>
      <c r="K57" s="88" t="s">
        <v>11</v>
      </c>
      <c r="L57" s="71">
        <f>SUM(K54:K56)</f>
        <v>0</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18" x14ac:dyDescent="0.3">
      <c r="B58" s="81" t="str">
        <f>VLOOKUP('6. Blusmiddelen'!$C58,PRP!$A$2:$C$41,2,0)</f>
        <v>PRP-000697</v>
      </c>
      <c r="C58" s="81" t="s">
        <v>387</v>
      </c>
      <c r="D58" s="81"/>
      <c r="E58" s="81" t="s">
        <v>38</v>
      </c>
      <c r="F58" s="81" t="s">
        <v>64</v>
      </c>
      <c r="G58" s="81">
        <v>2014</v>
      </c>
      <c r="H58" s="81" t="s">
        <v>60</v>
      </c>
      <c r="I58" s="81" t="s">
        <v>62</v>
      </c>
      <c r="J58" s="81" t="s">
        <v>17</v>
      </c>
      <c r="K58" s="87">
        <v>0</v>
      </c>
      <c r="L58" s="58"/>
    </row>
    <row r="59" spans="1:118" s="2" customFormat="1" x14ac:dyDescent="0.3">
      <c r="A59" s="26"/>
      <c r="B59" s="83"/>
      <c r="C59" s="84" t="s">
        <v>387</v>
      </c>
      <c r="D59" s="83"/>
      <c r="E59" s="84"/>
      <c r="F59" s="83"/>
      <c r="G59" s="84"/>
      <c r="H59" s="83"/>
      <c r="I59" s="84"/>
      <c r="J59" s="83"/>
      <c r="K59" s="88" t="s">
        <v>11</v>
      </c>
      <c r="L59" s="71">
        <f>SUM(K57:K58)</f>
        <v>0</v>
      </c>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18" x14ac:dyDescent="0.3">
      <c r="B60" s="81" t="str">
        <f>VLOOKUP('6. Blusmiddelen'!$C60,PRP!$A$2:$C$41,2,0)</f>
        <v>PRP-000718</v>
      </c>
      <c r="C60" s="81" t="s">
        <v>382</v>
      </c>
      <c r="D60" s="81" t="s">
        <v>32</v>
      </c>
      <c r="E60" s="81" t="s">
        <v>38</v>
      </c>
      <c r="F60" s="81" t="s">
        <v>72</v>
      </c>
      <c r="G60" s="81">
        <v>1987</v>
      </c>
      <c r="H60" s="81" t="s">
        <v>71</v>
      </c>
      <c r="I60" s="81" t="s">
        <v>70</v>
      </c>
      <c r="J60" s="81" t="s">
        <v>69</v>
      </c>
      <c r="K60" s="87">
        <v>0</v>
      </c>
      <c r="L60" s="58"/>
    </row>
    <row r="61" spans="1:118" s="2" customFormat="1" x14ac:dyDescent="0.3">
      <c r="A61" s="26"/>
      <c r="B61" s="83"/>
      <c r="C61" s="84" t="s">
        <v>382</v>
      </c>
      <c r="D61" s="83"/>
      <c r="E61" s="84"/>
      <c r="F61" s="83"/>
      <c r="G61" s="84"/>
      <c r="H61" s="83"/>
      <c r="I61" s="84"/>
      <c r="J61" s="83"/>
      <c r="K61" s="88" t="s">
        <v>11</v>
      </c>
      <c r="L61" s="71">
        <f>SUM(K59:K60)</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row>
    <row r="62" spans="1:118" x14ac:dyDescent="0.3">
      <c r="B62" s="81" t="str">
        <f>VLOOKUP('6. Blusmiddelen'!$C62,PRP!$A$2:$C$41,2,0)</f>
        <v>PRP-000703</v>
      </c>
      <c r="C62" s="81" t="s">
        <v>48</v>
      </c>
      <c r="D62" s="81" t="s">
        <v>32</v>
      </c>
      <c r="E62" s="81" t="s">
        <v>38</v>
      </c>
      <c r="F62" s="81" t="s">
        <v>64</v>
      </c>
      <c r="G62" s="81">
        <v>2022</v>
      </c>
      <c r="H62" s="81" t="s">
        <v>60</v>
      </c>
      <c r="I62" s="81" t="s">
        <v>62</v>
      </c>
      <c r="J62" s="81" t="s">
        <v>17</v>
      </c>
      <c r="K62" s="87">
        <v>0</v>
      </c>
      <c r="L62" s="58"/>
    </row>
    <row r="63" spans="1:118" x14ac:dyDescent="0.3">
      <c r="B63" s="82" t="str">
        <f>VLOOKUP('6. Blusmiddelen'!$C63,PRP!$A$2:$C$41,2,0)</f>
        <v>PRP-000703</v>
      </c>
      <c r="C63" s="82" t="s">
        <v>48</v>
      </c>
      <c r="D63" s="82" t="s">
        <v>32</v>
      </c>
      <c r="E63" s="82" t="s">
        <v>38</v>
      </c>
      <c r="F63" s="82" t="s">
        <v>64</v>
      </c>
      <c r="G63" s="82">
        <v>2020</v>
      </c>
      <c r="H63" s="82" t="s">
        <v>60</v>
      </c>
      <c r="I63" s="82" t="s">
        <v>62</v>
      </c>
      <c r="J63" s="82" t="s">
        <v>17</v>
      </c>
      <c r="K63" s="87">
        <v>0</v>
      </c>
      <c r="L63" s="58"/>
    </row>
    <row r="64" spans="1:118" s="2" customFormat="1" x14ac:dyDescent="0.3">
      <c r="A64" s="26"/>
      <c r="B64" s="83"/>
      <c r="C64" s="84" t="s">
        <v>48</v>
      </c>
      <c r="D64" s="83"/>
      <c r="E64" s="84"/>
      <c r="F64" s="83"/>
      <c r="G64" s="84"/>
      <c r="H64" s="83"/>
      <c r="I64" s="84"/>
      <c r="J64" s="83"/>
      <c r="K64" s="88" t="s">
        <v>11</v>
      </c>
      <c r="L64" s="71">
        <f>SUM(K62:K63)</f>
        <v>0</v>
      </c>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row>
    <row r="65" spans="1:118" x14ac:dyDescent="0.3">
      <c r="B65" s="81" t="str">
        <f>VLOOKUP('6. Blusmiddelen'!$C65,PRP!$A$2:$C$41,2,0)</f>
        <v>PRP-000709</v>
      </c>
      <c r="C65" s="81" t="s">
        <v>24</v>
      </c>
      <c r="D65" s="81" t="s">
        <v>33</v>
      </c>
      <c r="E65" s="81" t="s">
        <v>38</v>
      </c>
      <c r="F65" s="81" t="s">
        <v>72</v>
      </c>
      <c r="G65" s="81">
        <v>2001</v>
      </c>
      <c r="H65" s="81" t="s">
        <v>60</v>
      </c>
      <c r="I65" s="81" t="s">
        <v>70</v>
      </c>
      <c r="J65" s="81" t="s">
        <v>69</v>
      </c>
      <c r="K65" s="87">
        <v>0</v>
      </c>
      <c r="L65" s="58"/>
    </row>
    <row r="66" spans="1:118" x14ac:dyDescent="0.3">
      <c r="B66" s="82" t="str">
        <f>VLOOKUP('6. Blusmiddelen'!$C66,PRP!$A$2:$C$41,2,0)</f>
        <v>PRP-000709</v>
      </c>
      <c r="C66" s="82" t="s">
        <v>24</v>
      </c>
      <c r="D66" s="82" t="s">
        <v>33</v>
      </c>
      <c r="E66" s="82" t="s">
        <v>38</v>
      </c>
      <c r="F66" s="82" t="s">
        <v>72</v>
      </c>
      <c r="G66" s="82">
        <v>2009</v>
      </c>
      <c r="H66" s="82" t="s">
        <v>60</v>
      </c>
      <c r="I66" s="82" t="s">
        <v>70</v>
      </c>
      <c r="J66" s="82" t="s">
        <v>69</v>
      </c>
      <c r="K66" s="87">
        <v>0</v>
      </c>
      <c r="L66" s="58"/>
    </row>
    <row r="67" spans="1:118" x14ac:dyDescent="0.3">
      <c r="B67" s="81" t="str">
        <f>VLOOKUP('6. Blusmiddelen'!$C67,PRP!$A$2:$C$41,2,0)</f>
        <v>PRP-000709</v>
      </c>
      <c r="C67" s="81" t="s">
        <v>24</v>
      </c>
      <c r="D67" s="81" t="s">
        <v>33</v>
      </c>
      <c r="E67" s="81" t="s">
        <v>38</v>
      </c>
      <c r="F67" s="81" t="s">
        <v>64</v>
      </c>
      <c r="G67" s="81">
        <v>2014</v>
      </c>
      <c r="H67" s="81" t="s">
        <v>60</v>
      </c>
      <c r="I67" s="81" t="s">
        <v>62</v>
      </c>
      <c r="J67" s="81" t="s">
        <v>17</v>
      </c>
      <c r="K67" s="87">
        <v>0</v>
      </c>
      <c r="L67" s="58"/>
    </row>
    <row r="68" spans="1:118" x14ac:dyDescent="0.3">
      <c r="B68" s="82" t="str">
        <f>VLOOKUP('6. Blusmiddelen'!$C68,PRP!$A$2:$C$41,2,0)</f>
        <v>PRP-000709</v>
      </c>
      <c r="C68" s="82" t="s">
        <v>24</v>
      </c>
      <c r="D68" s="82" t="s">
        <v>33</v>
      </c>
      <c r="E68" s="82" t="s">
        <v>38</v>
      </c>
      <c r="F68" s="82" t="s">
        <v>61</v>
      </c>
      <c r="G68" s="82">
        <v>2014</v>
      </c>
      <c r="H68" s="82" t="s">
        <v>60</v>
      </c>
      <c r="I68" s="82" t="s">
        <v>59</v>
      </c>
      <c r="J68" s="82" t="s">
        <v>17</v>
      </c>
      <c r="K68" s="87">
        <v>0</v>
      </c>
      <c r="L68" s="58"/>
    </row>
    <row r="69" spans="1:118" x14ac:dyDescent="0.3">
      <c r="B69" s="81" t="str">
        <f>VLOOKUP('6. Blusmiddelen'!$C69,PRP!$A$2:$C$41,2,0)</f>
        <v>PRP-000709</v>
      </c>
      <c r="C69" s="81" t="s">
        <v>24</v>
      </c>
      <c r="D69" s="81" t="s">
        <v>33</v>
      </c>
      <c r="E69" s="81" t="s">
        <v>38</v>
      </c>
      <c r="F69" s="81" t="s">
        <v>65</v>
      </c>
      <c r="G69" s="81">
        <v>2017</v>
      </c>
      <c r="H69" s="81" t="s">
        <v>60</v>
      </c>
      <c r="I69" s="81" t="s">
        <v>62</v>
      </c>
      <c r="J69" s="81" t="s">
        <v>17</v>
      </c>
      <c r="K69" s="87">
        <v>0</v>
      </c>
      <c r="L69" s="58"/>
    </row>
    <row r="70" spans="1:118" x14ac:dyDescent="0.3">
      <c r="B70" s="82" t="str">
        <f>VLOOKUP('6. Blusmiddelen'!$C70,PRP!$A$2:$C$41,2,0)</f>
        <v>PRP-000709</v>
      </c>
      <c r="C70" s="82" t="s">
        <v>24</v>
      </c>
      <c r="D70" s="82" t="s">
        <v>33</v>
      </c>
      <c r="E70" s="82" t="s">
        <v>38</v>
      </c>
      <c r="F70" s="82" t="s">
        <v>72</v>
      </c>
      <c r="G70" s="82">
        <v>2001</v>
      </c>
      <c r="H70" s="82" t="s">
        <v>60</v>
      </c>
      <c r="I70" s="82" t="s">
        <v>70</v>
      </c>
      <c r="J70" s="82" t="s">
        <v>69</v>
      </c>
      <c r="K70" s="87">
        <v>0</v>
      </c>
      <c r="L70" s="58"/>
    </row>
    <row r="71" spans="1:118" x14ac:dyDescent="0.3">
      <c r="B71" s="81" t="str">
        <f>VLOOKUP('6. Blusmiddelen'!$C71,PRP!$A$2:$C$41,2,0)</f>
        <v>PRP-000709</v>
      </c>
      <c r="C71" s="81" t="s">
        <v>24</v>
      </c>
      <c r="D71" s="81" t="s">
        <v>33</v>
      </c>
      <c r="E71" s="81" t="s">
        <v>38</v>
      </c>
      <c r="F71" s="81" t="s">
        <v>72</v>
      </c>
      <c r="G71" s="81">
        <v>2009</v>
      </c>
      <c r="H71" s="81" t="s">
        <v>60</v>
      </c>
      <c r="I71" s="81" t="s">
        <v>70</v>
      </c>
      <c r="J71" s="81" t="s">
        <v>69</v>
      </c>
      <c r="K71" s="87">
        <v>0</v>
      </c>
      <c r="L71" s="58"/>
    </row>
    <row r="72" spans="1:118" x14ac:dyDescent="0.3">
      <c r="B72" s="82" t="str">
        <f>VLOOKUP('6. Blusmiddelen'!$C72,PRP!$A$2:$C$41,2,0)</f>
        <v>PRP-000709</v>
      </c>
      <c r="C72" s="82" t="s">
        <v>24</v>
      </c>
      <c r="D72" s="82" t="s">
        <v>33</v>
      </c>
      <c r="E72" s="82" t="s">
        <v>38</v>
      </c>
      <c r="F72" s="82" t="s">
        <v>64</v>
      </c>
      <c r="G72" s="82">
        <v>2014</v>
      </c>
      <c r="H72" s="82" t="s">
        <v>60</v>
      </c>
      <c r="I72" s="82" t="s">
        <v>62</v>
      </c>
      <c r="J72" s="82" t="s">
        <v>17</v>
      </c>
      <c r="K72" s="87">
        <v>0</v>
      </c>
      <c r="L72" s="58"/>
    </row>
    <row r="73" spans="1:118" x14ac:dyDescent="0.3">
      <c r="B73" s="81" t="str">
        <f>VLOOKUP('6. Blusmiddelen'!$C73,PRP!$A$2:$C$41,2,0)</f>
        <v>PRP-000709</v>
      </c>
      <c r="C73" s="81" t="s">
        <v>24</v>
      </c>
      <c r="D73" s="81" t="s">
        <v>33</v>
      </c>
      <c r="E73" s="81" t="s">
        <v>38</v>
      </c>
      <c r="F73" s="81" t="s">
        <v>64</v>
      </c>
      <c r="G73" s="81">
        <v>2022</v>
      </c>
      <c r="H73" s="81" t="s">
        <v>60</v>
      </c>
      <c r="I73" s="81" t="s">
        <v>62</v>
      </c>
      <c r="J73" s="81" t="s">
        <v>17</v>
      </c>
      <c r="K73" s="87">
        <v>0</v>
      </c>
      <c r="L73" s="58"/>
    </row>
    <row r="74" spans="1:118" x14ac:dyDescent="0.3">
      <c r="B74" s="82" t="str">
        <f>VLOOKUP('6. Blusmiddelen'!$C74,PRP!$A$2:$C$41,2,0)</f>
        <v>PRP-000709</v>
      </c>
      <c r="C74" s="82" t="s">
        <v>24</v>
      </c>
      <c r="D74" s="82" t="s">
        <v>33</v>
      </c>
      <c r="E74" s="82" t="s">
        <v>38</v>
      </c>
      <c r="F74" s="82" t="s">
        <v>61</v>
      </c>
      <c r="G74" s="82">
        <v>2014</v>
      </c>
      <c r="H74" s="82" t="s">
        <v>60</v>
      </c>
      <c r="I74" s="82" t="s">
        <v>59</v>
      </c>
      <c r="J74" s="82" t="s">
        <v>17</v>
      </c>
      <c r="K74" s="87">
        <v>0</v>
      </c>
      <c r="L74" s="58"/>
    </row>
    <row r="75" spans="1:118" s="2" customFormat="1" x14ac:dyDescent="0.3">
      <c r="A75" s="26"/>
      <c r="B75" s="83"/>
      <c r="C75" s="84" t="s">
        <v>24</v>
      </c>
      <c r="D75" s="83"/>
      <c r="E75" s="84"/>
      <c r="F75" s="83"/>
      <c r="G75" s="84"/>
      <c r="H75" s="83"/>
      <c r="I75" s="84"/>
      <c r="J75" s="83"/>
      <c r="K75" s="88" t="s">
        <v>11</v>
      </c>
      <c r="L75" s="71">
        <f>SUM(K65:K74)</f>
        <v>0</v>
      </c>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row>
    <row r="76" spans="1:118" x14ac:dyDescent="0.3">
      <c r="B76" s="81" t="str">
        <f>VLOOKUP('6. Blusmiddelen'!$C76,PRP!$A$2:$C$41,2,0)</f>
        <v>PRP-001023</v>
      </c>
      <c r="C76" s="81" t="s">
        <v>427</v>
      </c>
      <c r="D76" s="81" t="s">
        <v>34</v>
      </c>
      <c r="E76" s="81" t="s">
        <v>38</v>
      </c>
      <c r="F76" s="81" t="s">
        <v>73</v>
      </c>
      <c r="G76" s="81">
        <v>2013</v>
      </c>
      <c r="H76" s="81" t="s">
        <v>71</v>
      </c>
      <c r="I76" s="81" t="s">
        <v>70</v>
      </c>
      <c r="J76" s="81" t="s">
        <v>69</v>
      </c>
      <c r="K76" s="87">
        <v>0</v>
      </c>
      <c r="L76" s="58"/>
    </row>
    <row r="77" spans="1:118" x14ac:dyDescent="0.3">
      <c r="B77" s="82" t="str">
        <f>VLOOKUP('6. Blusmiddelen'!$C77,PRP!$A$2:$C$41,2,0)</f>
        <v>PRP-001023</v>
      </c>
      <c r="C77" s="82" t="s">
        <v>427</v>
      </c>
      <c r="D77" s="82" t="s">
        <v>34</v>
      </c>
      <c r="E77" s="82" t="s">
        <v>38</v>
      </c>
      <c r="F77" s="82" t="s">
        <v>72</v>
      </c>
      <c r="G77" s="82">
        <v>1987</v>
      </c>
      <c r="H77" s="82" t="s">
        <v>71</v>
      </c>
      <c r="I77" s="82" t="s">
        <v>70</v>
      </c>
      <c r="J77" s="82" t="s">
        <v>69</v>
      </c>
      <c r="K77" s="87">
        <v>0</v>
      </c>
      <c r="L77" s="58"/>
    </row>
    <row r="78" spans="1:118" x14ac:dyDescent="0.3">
      <c r="B78" s="81" t="str">
        <f>VLOOKUP('6. Blusmiddelen'!$C78,PRP!$A$2:$C$41,2,0)</f>
        <v>PRP-001023</v>
      </c>
      <c r="C78" s="81" t="s">
        <v>427</v>
      </c>
      <c r="D78" s="81" t="s">
        <v>34</v>
      </c>
      <c r="E78" s="81" t="s">
        <v>38</v>
      </c>
      <c r="F78" s="81" t="s">
        <v>72</v>
      </c>
      <c r="G78" s="81">
        <v>2018</v>
      </c>
      <c r="H78" s="81" t="s">
        <v>60</v>
      </c>
      <c r="I78" s="81" t="s">
        <v>70</v>
      </c>
      <c r="J78" s="81" t="s">
        <v>69</v>
      </c>
      <c r="K78" s="87">
        <v>0</v>
      </c>
      <c r="L78" s="58"/>
    </row>
    <row r="79" spans="1:118" s="2" customFormat="1" x14ac:dyDescent="0.3">
      <c r="A79" s="26"/>
      <c r="B79" s="83"/>
      <c r="C79" s="84" t="s">
        <v>427</v>
      </c>
      <c r="D79" s="83"/>
      <c r="E79" s="84"/>
      <c r="F79" s="83"/>
      <c r="G79" s="84"/>
      <c r="H79" s="83"/>
      <c r="I79" s="84"/>
      <c r="J79" s="83"/>
      <c r="K79" s="88" t="s">
        <v>11</v>
      </c>
      <c r="L79" s="71">
        <f>SUM(K76:K78)</f>
        <v>0</v>
      </c>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row>
    <row r="80" spans="1:118" x14ac:dyDescent="0.3">
      <c r="B80" s="81" t="str">
        <f>VLOOKUP('6. Blusmiddelen'!$C80,PRP!$A$2:$C$41,2,0)</f>
        <v>PRP-001029</v>
      </c>
      <c r="C80" s="81" t="s">
        <v>434</v>
      </c>
      <c r="D80" s="81" t="s">
        <v>35</v>
      </c>
      <c r="E80" s="81" t="s">
        <v>38</v>
      </c>
      <c r="F80" s="81" t="s">
        <v>65</v>
      </c>
      <c r="G80" s="81">
        <v>2018</v>
      </c>
      <c r="H80" s="81" t="s">
        <v>74</v>
      </c>
      <c r="I80" s="81" t="s">
        <v>62</v>
      </c>
      <c r="J80" s="81" t="s">
        <v>17</v>
      </c>
      <c r="K80" s="87">
        <v>0</v>
      </c>
      <c r="L80" s="58"/>
    </row>
    <row r="81" spans="2:12" x14ac:dyDescent="0.3">
      <c r="B81" s="82" t="str">
        <f>VLOOKUP('6. Blusmiddelen'!$C81,PRP!$A$2:$C$41,2,0)</f>
        <v>PRP-001029</v>
      </c>
      <c r="C81" s="82" t="s">
        <v>434</v>
      </c>
      <c r="D81" s="82" t="s">
        <v>35</v>
      </c>
      <c r="E81" s="82" t="s">
        <v>38</v>
      </c>
      <c r="F81" s="82" t="s">
        <v>65</v>
      </c>
      <c r="G81" s="82">
        <v>2018</v>
      </c>
      <c r="H81" s="82" t="s">
        <v>74</v>
      </c>
      <c r="I81" s="82" t="s">
        <v>62</v>
      </c>
      <c r="J81" s="82" t="s">
        <v>17</v>
      </c>
      <c r="K81" s="87">
        <v>0</v>
      </c>
      <c r="L81" s="58"/>
    </row>
    <row r="82" spans="2:12" x14ac:dyDescent="0.3">
      <c r="B82" s="81" t="str">
        <f>VLOOKUP('6. Blusmiddelen'!$C82,PRP!$A$2:$C$41,2,0)</f>
        <v>PRP-001029</v>
      </c>
      <c r="C82" s="81" t="s">
        <v>434</v>
      </c>
      <c r="D82" s="81" t="s">
        <v>35</v>
      </c>
      <c r="E82" s="81" t="s">
        <v>38</v>
      </c>
      <c r="F82" s="81" t="s">
        <v>75</v>
      </c>
      <c r="G82" s="81">
        <v>2017</v>
      </c>
      <c r="H82" s="81" t="s">
        <v>76</v>
      </c>
      <c r="I82" s="81" t="s">
        <v>70</v>
      </c>
      <c r="J82" s="81" t="s">
        <v>69</v>
      </c>
      <c r="K82" s="87">
        <v>0</v>
      </c>
      <c r="L82" s="58"/>
    </row>
    <row r="83" spans="2:12" x14ac:dyDescent="0.3">
      <c r="B83" s="82" t="str">
        <f>VLOOKUP('6. Blusmiddelen'!$C83,PRP!$A$2:$C$41,2,0)</f>
        <v>PRP-001029</v>
      </c>
      <c r="C83" s="82" t="s">
        <v>434</v>
      </c>
      <c r="D83" s="82" t="s">
        <v>35</v>
      </c>
      <c r="E83" s="82" t="s">
        <v>38</v>
      </c>
      <c r="F83" s="82" t="s">
        <v>75</v>
      </c>
      <c r="G83" s="82">
        <v>2017</v>
      </c>
      <c r="H83" s="82" t="s">
        <v>76</v>
      </c>
      <c r="I83" s="82" t="s">
        <v>70</v>
      </c>
      <c r="J83" s="82" t="s">
        <v>69</v>
      </c>
      <c r="K83" s="87">
        <v>0</v>
      </c>
      <c r="L83" s="58"/>
    </row>
    <row r="84" spans="2:12" x14ac:dyDescent="0.3">
      <c r="B84" s="81" t="str">
        <f>VLOOKUP('6. Blusmiddelen'!$C84,PRP!$A$2:$C$41,2,0)</f>
        <v>PRP-001029</v>
      </c>
      <c r="C84" s="81" t="s">
        <v>434</v>
      </c>
      <c r="D84" s="81" t="s">
        <v>35</v>
      </c>
      <c r="E84" s="81" t="s">
        <v>38</v>
      </c>
      <c r="F84" s="81" t="s">
        <v>75</v>
      </c>
      <c r="G84" s="81">
        <v>2017</v>
      </c>
      <c r="H84" s="81" t="s">
        <v>76</v>
      </c>
      <c r="I84" s="81" t="s">
        <v>70</v>
      </c>
      <c r="J84" s="81" t="s">
        <v>69</v>
      </c>
      <c r="K84" s="87">
        <v>0</v>
      </c>
      <c r="L84" s="58"/>
    </row>
    <row r="85" spans="2:12" x14ac:dyDescent="0.3">
      <c r="B85" s="82" t="str">
        <f>VLOOKUP('6. Blusmiddelen'!$C85,PRP!$A$2:$C$41,2,0)</f>
        <v>PRP-001029</v>
      </c>
      <c r="C85" s="82" t="s">
        <v>434</v>
      </c>
      <c r="D85" s="82" t="s">
        <v>35</v>
      </c>
      <c r="E85" s="82" t="s">
        <v>38</v>
      </c>
      <c r="F85" s="82" t="s">
        <v>18</v>
      </c>
      <c r="G85" s="82">
        <v>2018</v>
      </c>
      <c r="H85" s="82" t="s">
        <v>77</v>
      </c>
      <c r="I85" s="82" t="s">
        <v>78</v>
      </c>
      <c r="J85" s="82" t="s">
        <v>17</v>
      </c>
      <c r="K85" s="87">
        <v>0</v>
      </c>
      <c r="L85" s="58"/>
    </row>
    <row r="86" spans="2:12" x14ac:dyDescent="0.3">
      <c r="B86" s="81" t="str">
        <f>VLOOKUP('6. Blusmiddelen'!$C86,PRP!$A$2:$C$41,2,0)</f>
        <v>PRP-001029</v>
      </c>
      <c r="C86" s="81" t="s">
        <v>434</v>
      </c>
      <c r="D86" s="81" t="s">
        <v>35</v>
      </c>
      <c r="E86" s="81" t="s">
        <v>38</v>
      </c>
      <c r="F86" s="81" t="s">
        <v>65</v>
      </c>
      <c r="G86" s="81">
        <v>2020</v>
      </c>
      <c r="H86" s="81" t="s">
        <v>79</v>
      </c>
      <c r="I86" s="81" t="s">
        <v>62</v>
      </c>
      <c r="J86" s="81" t="s">
        <v>17</v>
      </c>
      <c r="K86" s="87">
        <v>0</v>
      </c>
      <c r="L86" s="58"/>
    </row>
    <row r="87" spans="2:12" x14ac:dyDescent="0.3">
      <c r="B87" s="82" t="str">
        <f>VLOOKUP('6. Blusmiddelen'!$C87,PRP!$A$2:$C$41,2,0)</f>
        <v>PRP-001029</v>
      </c>
      <c r="C87" s="82" t="s">
        <v>434</v>
      </c>
      <c r="D87" s="82" t="s">
        <v>35</v>
      </c>
      <c r="E87" s="82" t="s">
        <v>38</v>
      </c>
      <c r="F87" s="82" t="s">
        <v>68</v>
      </c>
      <c r="G87" s="82">
        <v>2020</v>
      </c>
      <c r="H87" s="82" t="s">
        <v>67</v>
      </c>
      <c r="I87" s="82" t="s">
        <v>66</v>
      </c>
      <c r="J87" s="82" t="s">
        <v>17</v>
      </c>
      <c r="K87" s="87">
        <v>0</v>
      </c>
      <c r="L87" s="58"/>
    </row>
    <row r="88" spans="2:12" x14ac:dyDescent="0.3">
      <c r="B88" s="81" t="str">
        <f>VLOOKUP('6. Blusmiddelen'!$C88,PRP!$A$2:$C$41,2,0)</f>
        <v>PRP-001029</v>
      </c>
      <c r="C88" s="81" t="s">
        <v>434</v>
      </c>
      <c r="D88" s="81" t="s">
        <v>35</v>
      </c>
      <c r="E88" s="81" t="s">
        <v>38</v>
      </c>
      <c r="F88" s="81" t="s">
        <v>65</v>
      </c>
      <c r="G88" s="81">
        <v>2018</v>
      </c>
      <c r="H88" s="81" t="s">
        <v>74</v>
      </c>
      <c r="I88" s="81" t="s">
        <v>62</v>
      </c>
      <c r="J88" s="81" t="s">
        <v>17</v>
      </c>
      <c r="K88" s="87">
        <v>0</v>
      </c>
      <c r="L88" s="58"/>
    </row>
    <row r="89" spans="2:12" x14ac:dyDescent="0.3">
      <c r="B89" s="82" t="str">
        <f>VLOOKUP('6. Blusmiddelen'!$C89,PRP!$A$2:$C$41,2,0)</f>
        <v>PRP-001029</v>
      </c>
      <c r="C89" s="82" t="s">
        <v>434</v>
      </c>
      <c r="D89" s="82" t="s">
        <v>35</v>
      </c>
      <c r="E89" s="82" t="s">
        <v>38</v>
      </c>
      <c r="F89" s="82" t="s">
        <v>65</v>
      </c>
      <c r="G89" s="82">
        <v>2018</v>
      </c>
      <c r="H89" s="82" t="s">
        <v>74</v>
      </c>
      <c r="I89" s="82" t="s">
        <v>62</v>
      </c>
      <c r="J89" s="82" t="s">
        <v>17</v>
      </c>
      <c r="K89" s="87">
        <v>0</v>
      </c>
      <c r="L89" s="58"/>
    </row>
    <row r="90" spans="2:12" x14ac:dyDescent="0.3">
      <c r="B90" s="81" t="str">
        <f>VLOOKUP('6. Blusmiddelen'!$C90,PRP!$A$2:$C$41,2,0)</f>
        <v>PRP-001029</v>
      </c>
      <c r="C90" s="81" t="s">
        <v>434</v>
      </c>
      <c r="D90" s="81" t="s">
        <v>35</v>
      </c>
      <c r="E90" s="81" t="s">
        <v>38</v>
      </c>
      <c r="F90" s="81" t="s">
        <v>65</v>
      </c>
      <c r="G90" s="81">
        <v>2020</v>
      </c>
      <c r="H90" s="81" t="s">
        <v>79</v>
      </c>
      <c r="I90" s="81" t="s">
        <v>62</v>
      </c>
      <c r="J90" s="81" t="s">
        <v>17</v>
      </c>
      <c r="K90" s="87">
        <v>0</v>
      </c>
      <c r="L90" s="58"/>
    </row>
    <row r="91" spans="2:12" x14ac:dyDescent="0.3">
      <c r="B91" s="82" t="str">
        <f>VLOOKUP('6. Blusmiddelen'!$C91,PRP!$A$2:$C$41,2,0)</f>
        <v>PRP-001029</v>
      </c>
      <c r="C91" s="82" t="s">
        <v>434</v>
      </c>
      <c r="D91" s="82" t="s">
        <v>35</v>
      </c>
      <c r="E91" s="82" t="s">
        <v>38</v>
      </c>
      <c r="F91" s="82" t="s">
        <v>18</v>
      </c>
      <c r="G91" s="82">
        <v>2018</v>
      </c>
      <c r="H91" s="82" t="s">
        <v>77</v>
      </c>
      <c r="I91" s="82" t="s">
        <v>78</v>
      </c>
      <c r="J91" s="82" t="s">
        <v>17</v>
      </c>
      <c r="K91" s="87">
        <v>0</v>
      </c>
      <c r="L91" s="58"/>
    </row>
    <row r="92" spans="2:12" x14ac:dyDescent="0.3">
      <c r="B92" s="81" t="str">
        <f>VLOOKUP('6. Blusmiddelen'!$C92,PRP!$A$2:$C$41,2,0)</f>
        <v>PRP-001029</v>
      </c>
      <c r="C92" s="81" t="s">
        <v>434</v>
      </c>
      <c r="D92" s="81" t="s">
        <v>35</v>
      </c>
      <c r="E92" s="81" t="s">
        <v>38</v>
      </c>
      <c r="F92" s="81" t="s">
        <v>65</v>
      </c>
      <c r="G92" s="81">
        <v>2020</v>
      </c>
      <c r="H92" s="81" t="s">
        <v>79</v>
      </c>
      <c r="I92" s="81" t="s">
        <v>62</v>
      </c>
      <c r="J92" s="81" t="s">
        <v>17</v>
      </c>
      <c r="K92" s="87">
        <v>0</v>
      </c>
      <c r="L92" s="58"/>
    </row>
    <row r="93" spans="2:12" x14ac:dyDescent="0.3">
      <c r="B93" s="82" t="str">
        <f>VLOOKUP('6. Blusmiddelen'!$C93,PRP!$A$2:$C$41,2,0)</f>
        <v>PRP-001029</v>
      </c>
      <c r="C93" s="82" t="s">
        <v>434</v>
      </c>
      <c r="D93" s="82" t="s">
        <v>35</v>
      </c>
      <c r="E93" s="82" t="s">
        <v>38</v>
      </c>
      <c r="F93" s="82" t="s">
        <v>75</v>
      </c>
      <c r="G93" s="82">
        <v>2017</v>
      </c>
      <c r="H93" s="82" t="s">
        <v>76</v>
      </c>
      <c r="I93" s="82" t="s">
        <v>70</v>
      </c>
      <c r="J93" s="82" t="s">
        <v>69</v>
      </c>
      <c r="K93" s="87">
        <v>0</v>
      </c>
      <c r="L93" s="58"/>
    </row>
    <row r="94" spans="2:12" x14ac:dyDescent="0.3">
      <c r="B94" s="81" t="str">
        <f>VLOOKUP('6. Blusmiddelen'!$C94,PRP!$A$2:$C$41,2,0)</f>
        <v>PRP-001029</v>
      </c>
      <c r="C94" s="81" t="s">
        <v>434</v>
      </c>
      <c r="D94" s="81" t="s">
        <v>35</v>
      </c>
      <c r="E94" s="81" t="s">
        <v>38</v>
      </c>
      <c r="F94" s="81" t="s">
        <v>75</v>
      </c>
      <c r="G94" s="81">
        <v>2017</v>
      </c>
      <c r="H94" s="81" t="s">
        <v>76</v>
      </c>
      <c r="I94" s="81" t="s">
        <v>70</v>
      </c>
      <c r="J94" s="81" t="s">
        <v>69</v>
      </c>
      <c r="K94" s="87">
        <v>0</v>
      </c>
      <c r="L94" s="58"/>
    </row>
    <row r="95" spans="2:12" x14ac:dyDescent="0.3">
      <c r="B95" s="82" t="str">
        <f>VLOOKUP('6. Blusmiddelen'!$C95,PRP!$A$2:$C$41,2,0)</f>
        <v>PRP-001029</v>
      </c>
      <c r="C95" s="82" t="s">
        <v>434</v>
      </c>
      <c r="D95" s="82" t="s">
        <v>35</v>
      </c>
      <c r="E95" s="82" t="s">
        <v>38</v>
      </c>
      <c r="F95" s="82" t="s">
        <v>64</v>
      </c>
      <c r="G95" s="82">
        <v>2022</v>
      </c>
      <c r="H95" s="82" t="s">
        <v>60</v>
      </c>
      <c r="I95" s="82" t="s">
        <v>62</v>
      </c>
      <c r="J95" s="82" t="s">
        <v>17</v>
      </c>
      <c r="K95" s="87">
        <v>0</v>
      </c>
      <c r="L95" s="58"/>
    </row>
    <row r="96" spans="2:12" x14ac:dyDescent="0.3">
      <c r="B96" s="81" t="str">
        <f>VLOOKUP('6. Blusmiddelen'!$C96,PRP!$A$2:$C$41,2,0)</f>
        <v>PRP-001029</v>
      </c>
      <c r="C96" s="81" t="s">
        <v>434</v>
      </c>
      <c r="D96" s="81" t="s">
        <v>35</v>
      </c>
      <c r="E96" s="81" t="s">
        <v>38</v>
      </c>
      <c r="F96" s="81" t="s">
        <v>75</v>
      </c>
      <c r="G96" s="81">
        <v>2017</v>
      </c>
      <c r="H96" s="81" t="s">
        <v>76</v>
      </c>
      <c r="I96" s="81" t="s">
        <v>70</v>
      </c>
      <c r="J96" s="81" t="s">
        <v>69</v>
      </c>
      <c r="K96" s="87">
        <v>0</v>
      </c>
      <c r="L96" s="58"/>
    </row>
    <row r="97" spans="1:118" x14ac:dyDescent="0.3">
      <c r="B97" s="82" t="str">
        <f>VLOOKUP('6. Blusmiddelen'!$C97,PRP!$A$2:$C$41,2,0)</f>
        <v>PRP-001029</v>
      </c>
      <c r="C97" s="82" t="s">
        <v>434</v>
      </c>
      <c r="D97" s="82" t="s">
        <v>35</v>
      </c>
      <c r="E97" s="82" t="s">
        <v>38</v>
      </c>
      <c r="F97" s="82" t="s">
        <v>64</v>
      </c>
      <c r="G97" s="82">
        <v>2022</v>
      </c>
      <c r="H97" s="82" t="s">
        <v>60</v>
      </c>
      <c r="I97" s="82" t="s">
        <v>62</v>
      </c>
      <c r="J97" s="82" t="s">
        <v>17</v>
      </c>
      <c r="K97" s="87">
        <v>0</v>
      </c>
      <c r="L97" s="58"/>
    </row>
    <row r="98" spans="1:118" s="2" customFormat="1" x14ac:dyDescent="0.3">
      <c r="A98" s="26"/>
      <c r="B98" s="83"/>
      <c r="C98" s="84" t="s">
        <v>434</v>
      </c>
      <c r="D98" s="83"/>
      <c r="E98" s="84"/>
      <c r="F98" s="83"/>
      <c r="G98" s="84"/>
      <c r="H98" s="83"/>
      <c r="I98" s="84"/>
      <c r="J98" s="83"/>
      <c r="K98" s="88" t="s">
        <v>11</v>
      </c>
      <c r="L98" s="71">
        <f>SUM(K80:K97)</f>
        <v>0</v>
      </c>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row>
    <row r="99" spans="1:118" x14ac:dyDescent="0.3">
      <c r="B99" s="81" t="str">
        <f>VLOOKUP('6. Blusmiddelen'!$C99,PRP!$A$2:$C$41,2,0)</f>
        <v>PRP-000720</v>
      </c>
      <c r="C99" s="81" t="s">
        <v>25</v>
      </c>
      <c r="D99" s="81" t="s">
        <v>36</v>
      </c>
      <c r="E99" s="81" t="s">
        <v>38</v>
      </c>
      <c r="F99" s="81" t="s">
        <v>65</v>
      </c>
      <c r="G99" s="81">
        <v>2019</v>
      </c>
      <c r="H99" s="81" t="s">
        <v>60</v>
      </c>
      <c r="I99" s="81" t="s">
        <v>62</v>
      </c>
      <c r="J99" s="81" t="s">
        <v>17</v>
      </c>
      <c r="K99" s="87">
        <v>0</v>
      </c>
      <c r="L99" s="58"/>
    </row>
    <row r="100" spans="1:118" x14ac:dyDescent="0.3">
      <c r="B100" s="82" t="str">
        <f>VLOOKUP('6. Blusmiddelen'!$C100,PRP!$A$2:$C$41,2,0)</f>
        <v>PRP-000720</v>
      </c>
      <c r="C100" s="82" t="s">
        <v>25</v>
      </c>
      <c r="D100" s="82" t="s">
        <v>36</v>
      </c>
      <c r="E100" s="82" t="s">
        <v>38</v>
      </c>
      <c r="F100" s="82" t="s">
        <v>64</v>
      </c>
      <c r="G100" s="82">
        <v>2020</v>
      </c>
      <c r="H100" s="82" t="s">
        <v>60</v>
      </c>
      <c r="I100" s="82" t="s">
        <v>62</v>
      </c>
      <c r="J100" s="82" t="s">
        <v>17</v>
      </c>
      <c r="K100" s="87">
        <v>0</v>
      </c>
      <c r="L100" s="58"/>
    </row>
    <row r="101" spans="1:118" x14ac:dyDescent="0.3">
      <c r="B101" s="81" t="str">
        <f>VLOOKUP('6. Blusmiddelen'!$C101,PRP!$A$2:$C$41,2,0)</f>
        <v>PRP-000720</v>
      </c>
      <c r="C101" s="81" t="s">
        <v>25</v>
      </c>
      <c r="D101" s="81" t="s">
        <v>36</v>
      </c>
      <c r="E101" s="81" t="s">
        <v>38</v>
      </c>
      <c r="F101" s="81" t="s">
        <v>65</v>
      </c>
      <c r="G101" s="81">
        <v>2019</v>
      </c>
      <c r="H101" s="81" t="s">
        <v>60</v>
      </c>
      <c r="I101" s="81" t="s">
        <v>62</v>
      </c>
      <c r="J101" s="81" t="s">
        <v>17</v>
      </c>
      <c r="K101" s="87">
        <v>0</v>
      </c>
      <c r="L101" s="58"/>
    </row>
    <row r="102" spans="1:118" s="2" customFormat="1" x14ac:dyDescent="0.3">
      <c r="A102" s="26"/>
      <c r="B102" s="83"/>
      <c r="C102" s="84" t="s">
        <v>25</v>
      </c>
      <c r="D102" s="83"/>
      <c r="E102" s="84"/>
      <c r="F102" s="83"/>
      <c r="G102" s="84"/>
      <c r="H102" s="83"/>
      <c r="I102" s="84"/>
      <c r="J102" s="83"/>
      <c r="K102" s="88" t="s">
        <v>11</v>
      </c>
      <c r="L102" s="71">
        <f>SUM(K99:K101)</f>
        <v>0</v>
      </c>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row>
    <row r="103" spans="1:118" x14ac:dyDescent="0.3">
      <c r="B103" s="81" t="str">
        <f>VLOOKUP('6. Blusmiddelen'!$C103,PRP!$A$2:$C$41,2,0)</f>
        <v>PRP-000724</v>
      </c>
      <c r="C103" s="81" t="s">
        <v>26</v>
      </c>
      <c r="D103" s="81" t="s">
        <v>37</v>
      </c>
      <c r="E103" s="81" t="s">
        <v>38</v>
      </c>
      <c r="F103" s="81" t="s">
        <v>61</v>
      </c>
      <c r="G103" s="81">
        <v>2022</v>
      </c>
      <c r="H103" s="81" t="s">
        <v>60</v>
      </c>
      <c r="I103" s="81" t="s">
        <v>59</v>
      </c>
      <c r="J103" s="81" t="s">
        <v>17</v>
      </c>
      <c r="K103" s="87">
        <v>0</v>
      </c>
      <c r="L103" s="58"/>
    </row>
    <row r="104" spans="1:118" x14ac:dyDescent="0.3">
      <c r="B104" s="82" t="str">
        <f>VLOOKUP('6. Blusmiddelen'!$C104,PRP!$A$2:$C$41,2,0)</f>
        <v>PRP-000724</v>
      </c>
      <c r="C104" s="82" t="s">
        <v>26</v>
      </c>
      <c r="D104" s="82" t="s">
        <v>37</v>
      </c>
      <c r="E104" s="82" t="s">
        <v>38</v>
      </c>
      <c r="F104" s="82" t="s">
        <v>64</v>
      </c>
      <c r="G104" s="82">
        <v>2020</v>
      </c>
      <c r="H104" s="82" t="s">
        <v>60</v>
      </c>
      <c r="I104" s="82" t="s">
        <v>62</v>
      </c>
      <c r="J104" s="82" t="s">
        <v>17</v>
      </c>
      <c r="K104" s="87">
        <v>0</v>
      </c>
      <c r="L104" s="58"/>
    </row>
    <row r="105" spans="1:118" x14ac:dyDescent="0.3">
      <c r="B105" s="81" t="str">
        <f>VLOOKUP('6. Blusmiddelen'!$C105,PRP!$A$2:$C$41,2,0)</f>
        <v>PRP-000724</v>
      </c>
      <c r="C105" s="81" t="s">
        <v>26</v>
      </c>
      <c r="D105" s="81" t="s">
        <v>37</v>
      </c>
      <c r="E105" s="81" t="s">
        <v>38</v>
      </c>
      <c r="F105" s="81" t="s">
        <v>64</v>
      </c>
      <c r="G105" s="81">
        <v>2022</v>
      </c>
      <c r="H105" s="81" t="s">
        <v>60</v>
      </c>
      <c r="I105" s="81" t="s">
        <v>62</v>
      </c>
      <c r="J105" s="81" t="s">
        <v>17</v>
      </c>
      <c r="K105" s="87">
        <v>0</v>
      </c>
      <c r="L105" s="58"/>
    </row>
    <row r="106" spans="1:118" x14ac:dyDescent="0.3">
      <c r="B106" s="82" t="str">
        <f>VLOOKUP('6. Blusmiddelen'!$C106,PRP!$A$2:$C$41,2,0)</f>
        <v>PRP-000724</v>
      </c>
      <c r="C106" s="82" t="s">
        <v>26</v>
      </c>
      <c r="D106" s="82" t="s">
        <v>37</v>
      </c>
      <c r="E106" s="82" t="s">
        <v>38</v>
      </c>
      <c r="F106" s="82" t="s">
        <v>64</v>
      </c>
      <c r="G106" s="82">
        <v>2020</v>
      </c>
      <c r="H106" s="82" t="s">
        <v>60</v>
      </c>
      <c r="I106" s="82" t="s">
        <v>62</v>
      </c>
      <c r="J106" s="82" t="s">
        <v>17</v>
      </c>
      <c r="K106" s="87">
        <v>0</v>
      </c>
      <c r="L106" s="58"/>
    </row>
    <row r="107" spans="1:118" x14ac:dyDescent="0.3">
      <c r="B107" s="81" t="str">
        <f>VLOOKUP('6. Blusmiddelen'!$C107,PRP!$A$2:$C$41,2,0)</f>
        <v>PRP-000724</v>
      </c>
      <c r="C107" s="81" t="s">
        <v>26</v>
      </c>
      <c r="D107" s="81" t="s">
        <v>37</v>
      </c>
      <c r="E107" s="81" t="s">
        <v>38</v>
      </c>
      <c r="F107" s="81" t="s">
        <v>64</v>
      </c>
      <c r="G107" s="81">
        <v>2020</v>
      </c>
      <c r="H107" s="81" t="s">
        <v>60</v>
      </c>
      <c r="I107" s="81" t="s">
        <v>62</v>
      </c>
      <c r="J107" s="81" t="s">
        <v>17</v>
      </c>
      <c r="K107" s="87">
        <v>0</v>
      </c>
      <c r="L107" s="58"/>
    </row>
    <row r="108" spans="1:118" x14ac:dyDescent="0.3">
      <c r="B108" s="82" t="str">
        <f>VLOOKUP('6. Blusmiddelen'!$C108,PRP!$A$2:$C$41,2,0)</f>
        <v>PRP-000724</v>
      </c>
      <c r="C108" s="82" t="s">
        <v>26</v>
      </c>
      <c r="D108" s="82" t="s">
        <v>37</v>
      </c>
      <c r="E108" s="82" t="s">
        <v>38</v>
      </c>
      <c r="F108" s="82" t="s">
        <v>64</v>
      </c>
      <c r="G108" s="82">
        <v>2020</v>
      </c>
      <c r="H108" s="82" t="s">
        <v>60</v>
      </c>
      <c r="I108" s="82" t="s">
        <v>62</v>
      </c>
      <c r="J108" s="82" t="s">
        <v>17</v>
      </c>
      <c r="K108" s="87">
        <v>0</v>
      </c>
      <c r="L108" s="58"/>
    </row>
    <row r="109" spans="1:118" x14ac:dyDescent="0.3">
      <c r="B109" s="81" t="str">
        <f>VLOOKUP('6. Blusmiddelen'!$C109,PRP!$A$2:$C$41,2,0)</f>
        <v>PRP-000724</v>
      </c>
      <c r="C109" s="81" t="s">
        <v>26</v>
      </c>
      <c r="D109" s="81" t="s">
        <v>37</v>
      </c>
      <c r="E109" s="81" t="s">
        <v>38</v>
      </c>
      <c r="F109" s="81" t="s">
        <v>64</v>
      </c>
      <c r="G109" s="81">
        <v>2020</v>
      </c>
      <c r="H109" s="81" t="s">
        <v>60</v>
      </c>
      <c r="I109" s="81" t="s">
        <v>62</v>
      </c>
      <c r="J109" s="81" t="s">
        <v>17</v>
      </c>
      <c r="K109" s="87">
        <v>0</v>
      </c>
      <c r="L109" s="58"/>
    </row>
    <row r="110" spans="1:118" x14ac:dyDescent="0.3">
      <c r="B110" s="82" t="str">
        <f>VLOOKUP('6. Blusmiddelen'!$C110,PRP!$A$2:$C$41,2,0)</f>
        <v>PRP-000724</v>
      </c>
      <c r="C110" s="82" t="s">
        <v>26</v>
      </c>
      <c r="D110" s="82" t="s">
        <v>37</v>
      </c>
      <c r="E110" s="82" t="s">
        <v>38</v>
      </c>
      <c r="F110" s="82" t="s">
        <v>64</v>
      </c>
      <c r="G110" s="82">
        <v>2022</v>
      </c>
      <c r="H110" s="82" t="s">
        <v>60</v>
      </c>
      <c r="I110" s="82" t="s">
        <v>62</v>
      </c>
      <c r="J110" s="82" t="s">
        <v>17</v>
      </c>
      <c r="K110" s="87">
        <v>0</v>
      </c>
      <c r="L110" s="58"/>
    </row>
    <row r="111" spans="1:118" x14ac:dyDescent="0.3">
      <c r="B111" s="81" t="str">
        <f>VLOOKUP('6. Blusmiddelen'!$C111,PRP!$A$2:$C$41,2,0)</f>
        <v>PRP-000724</v>
      </c>
      <c r="C111" s="81" t="s">
        <v>26</v>
      </c>
      <c r="D111" s="81" t="s">
        <v>37</v>
      </c>
      <c r="E111" s="81" t="s">
        <v>38</v>
      </c>
      <c r="F111" s="81" t="s">
        <v>61</v>
      </c>
      <c r="G111" s="81">
        <v>2022</v>
      </c>
      <c r="H111" s="81" t="s">
        <v>60</v>
      </c>
      <c r="I111" s="81" t="s">
        <v>59</v>
      </c>
      <c r="J111" s="81" t="s">
        <v>17</v>
      </c>
      <c r="K111" s="87">
        <v>0</v>
      </c>
      <c r="L111" s="58"/>
    </row>
    <row r="112" spans="1:118" x14ac:dyDescent="0.3">
      <c r="B112" s="82" t="str">
        <f>VLOOKUP('6. Blusmiddelen'!$C112,PRP!$A$2:$C$41,2,0)</f>
        <v>PRP-000724</v>
      </c>
      <c r="C112" s="82" t="s">
        <v>26</v>
      </c>
      <c r="D112" s="82" t="s">
        <v>37</v>
      </c>
      <c r="E112" s="82" t="s">
        <v>38</v>
      </c>
      <c r="F112" s="82" t="s">
        <v>61</v>
      </c>
      <c r="G112" s="82">
        <v>2022</v>
      </c>
      <c r="H112" s="82" t="s">
        <v>60</v>
      </c>
      <c r="I112" s="82" t="s">
        <v>59</v>
      </c>
      <c r="J112" s="82" t="s">
        <v>17</v>
      </c>
      <c r="K112" s="87">
        <v>0</v>
      </c>
      <c r="L112" s="58"/>
    </row>
    <row r="113" spans="1:118" x14ac:dyDescent="0.3">
      <c r="B113" s="81" t="str">
        <f>VLOOKUP('6. Blusmiddelen'!$C113,PRP!$A$2:$C$41,2,0)</f>
        <v>PRP-000724</v>
      </c>
      <c r="C113" s="81" t="s">
        <v>26</v>
      </c>
      <c r="D113" s="81" t="s">
        <v>37</v>
      </c>
      <c r="E113" s="81" t="s">
        <v>38</v>
      </c>
      <c r="F113" s="81" t="s">
        <v>61</v>
      </c>
      <c r="G113" s="81">
        <v>2022</v>
      </c>
      <c r="H113" s="81" t="s">
        <v>60</v>
      </c>
      <c r="I113" s="81" t="s">
        <v>59</v>
      </c>
      <c r="J113" s="81" t="s">
        <v>17</v>
      </c>
      <c r="K113" s="87">
        <v>0</v>
      </c>
      <c r="L113" s="58"/>
    </row>
    <row r="114" spans="1:118" s="2" customFormat="1" x14ac:dyDescent="0.3">
      <c r="A114" s="26"/>
      <c r="B114" s="66"/>
      <c r="C114" s="85" t="s">
        <v>26</v>
      </c>
      <c r="D114" s="66"/>
      <c r="E114" s="85"/>
      <c r="F114" s="66"/>
      <c r="G114" s="85"/>
      <c r="H114" s="66"/>
      <c r="I114" s="85"/>
      <c r="J114" s="66"/>
      <c r="K114" s="89" t="s">
        <v>11</v>
      </c>
      <c r="L114" s="71">
        <f>SUM(K103:K113)</f>
        <v>0</v>
      </c>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6" spans="1:118" x14ac:dyDescent="0.3">
      <c r="J116" s="70" t="s">
        <v>494</v>
      </c>
      <c r="K116" s="71">
        <f>SUM(K11:K113)</f>
        <v>0</v>
      </c>
      <c r="L116" s="70">
        <f>SUM(L11:L114)</f>
        <v>0</v>
      </c>
    </row>
  </sheetData>
  <sheetProtection algorithmName="SHA-512" hashValue="Pbfqt1rDckwN7HqzJNebICIbKOcM4hfODS5cE1NvF0jf7pM93P+VyNCv4MsIDHz6fOhlWI98L/5TXkv2QF0YvQ==" saltValue="ISmndcLNUnKpbz62PDavPg==" spinCount="100000" sheet="1" objects="1" scenarios="1"/>
  <autoFilter ref="B10:K10" xr:uid="{9351DB12-3AE2-43B3-9943-B259EE622AB0}"/>
  <mergeCells count="6">
    <mergeCell ref="B8:C8"/>
    <mergeCell ref="B3:F3"/>
    <mergeCell ref="B2:E2"/>
    <mergeCell ref="B5:C5"/>
    <mergeCell ref="B6:C6"/>
    <mergeCell ref="B7:C7"/>
  </mergeCells>
  <pageMargins left="0.70866141732283472" right="0.70866141732283472" top="0.74803149606299213" bottom="0.74803149606299213" header="0.31496062992125984" footer="0.31496062992125984"/>
  <pageSetup paperSize="8" scale="74" fitToHeight="0" orientation="landscape" r:id="rId1"/>
  <headerFooter>
    <oddFooter>Pagina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44F46-5F74-45CA-A42B-55A3DAC20C52}">
  <sheetPr>
    <tabColor rgb="FFFF0000"/>
  </sheetPr>
  <dimension ref="A1:O41"/>
  <sheetViews>
    <sheetView topLeftCell="A6" workbookViewId="0">
      <selection activeCell="A18" sqref="A18:XFD18"/>
    </sheetView>
  </sheetViews>
  <sheetFormatPr defaultRowHeight="14.4" x14ac:dyDescent="0.3"/>
  <cols>
    <col min="1" max="1" width="43.44140625" customWidth="1"/>
    <col min="2" max="2" width="15.33203125" customWidth="1"/>
    <col min="3" max="3" width="50" customWidth="1"/>
    <col min="4" max="4" width="30.44140625" customWidth="1"/>
    <col min="5" max="5" width="7" customWidth="1"/>
    <col min="6" max="6" width="10.5546875" customWidth="1"/>
    <col min="7" max="8" width="16.44140625" customWidth="1"/>
    <col min="9" max="9" width="44.5546875" customWidth="1"/>
    <col min="10" max="10" width="24.5546875" customWidth="1"/>
    <col min="11" max="12" width="21.109375" customWidth="1"/>
    <col min="13" max="13" width="27" customWidth="1"/>
    <col min="14" max="14" width="12.88671875" customWidth="1"/>
    <col min="15" max="15" width="30.44140625" customWidth="1"/>
    <col min="257" max="257" width="15.33203125" customWidth="1"/>
    <col min="258" max="258" width="43.44140625" customWidth="1"/>
    <col min="259" max="259" width="50" customWidth="1"/>
    <col min="260" max="260" width="30.44140625" customWidth="1"/>
    <col min="261" max="261" width="7" customWidth="1"/>
    <col min="262" max="262" width="10.5546875" customWidth="1"/>
    <col min="263" max="264" width="16.44140625" customWidth="1"/>
    <col min="265" max="265" width="44.5546875" customWidth="1"/>
    <col min="266" max="266" width="24.5546875" customWidth="1"/>
    <col min="267" max="268" width="21.109375" customWidth="1"/>
    <col min="269" max="269" width="27" customWidth="1"/>
    <col min="270" max="270" width="12.88671875" customWidth="1"/>
    <col min="271" max="271" width="30.44140625" customWidth="1"/>
    <col min="513" max="513" width="15.33203125" customWidth="1"/>
    <col min="514" max="514" width="43.44140625" customWidth="1"/>
    <col min="515" max="515" width="50" customWidth="1"/>
    <col min="516" max="516" width="30.44140625" customWidth="1"/>
    <col min="517" max="517" width="7" customWidth="1"/>
    <col min="518" max="518" width="10.5546875" customWidth="1"/>
    <col min="519" max="520" width="16.44140625" customWidth="1"/>
    <col min="521" max="521" width="44.5546875" customWidth="1"/>
    <col min="522" max="522" width="24.5546875" customWidth="1"/>
    <col min="523" max="524" width="21.109375" customWidth="1"/>
    <col min="525" max="525" width="27" customWidth="1"/>
    <col min="526" max="526" width="12.88671875" customWidth="1"/>
    <col min="527" max="527" width="30.44140625" customWidth="1"/>
    <col min="769" max="769" width="15.33203125" customWidth="1"/>
    <col min="770" max="770" width="43.44140625" customWidth="1"/>
    <col min="771" max="771" width="50" customWidth="1"/>
    <col min="772" max="772" width="30.44140625" customWidth="1"/>
    <col min="773" max="773" width="7" customWidth="1"/>
    <col min="774" max="774" width="10.5546875" customWidth="1"/>
    <col min="775" max="776" width="16.44140625" customWidth="1"/>
    <col min="777" max="777" width="44.5546875" customWidth="1"/>
    <col min="778" max="778" width="24.5546875" customWidth="1"/>
    <col min="779" max="780" width="21.109375" customWidth="1"/>
    <col min="781" max="781" width="27" customWidth="1"/>
    <col min="782" max="782" width="12.88671875" customWidth="1"/>
    <col min="783" max="783" width="30.44140625" customWidth="1"/>
    <col min="1025" max="1025" width="15.33203125" customWidth="1"/>
    <col min="1026" max="1026" width="43.44140625" customWidth="1"/>
    <col min="1027" max="1027" width="50" customWidth="1"/>
    <col min="1028" max="1028" width="30.44140625" customWidth="1"/>
    <col min="1029" max="1029" width="7" customWidth="1"/>
    <col min="1030" max="1030" width="10.5546875" customWidth="1"/>
    <col min="1031" max="1032" width="16.44140625" customWidth="1"/>
    <col min="1033" max="1033" width="44.5546875" customWidth="1"/>
    <col min="1034" max="1034" width="24.5546875" customWidth="1"/>
    <col min="1035" max="1036" width="21.109375" customWidth="1"/>
    <col min="1037" max="1037" width="27" customWidth="1"/>
    <col min="1038" max="1038" width="12.88671875" customWidth="1"/>
    <col min="1039" max="1039" width="30.44140625" customWidth="1"/>
    <col min="1281" max="1281" width="15.33203125" customWidth="1"/>
    <col min="1282" max="1282" width="43.44140625" customWidth="1"/>
    <col min="1283" max="1283" width="50" customWidth="1"/>
    <col min="1284" max="1284" width="30.44140625" customWidth="1"/>
    <col min="1285" max="1285" width="7" customWidth="1"/>
    <col min="1286" max="1286" width="10.5546875" customWidth="1"/>
    <col min="1287" max="1288" width="16.44140625" customWidth="1"/>
    <col min="1289" max="1289" width="44.5546875" customWidth="1"/>
    <col min="1290" max="1290" width="24.5546875" customWidth="1"/>
    <col min="1291" max="1292" width="21.109375" customWidth="1"/>
    <col min="1293" max="1293" width="27" customWidth="1"/>
    <col min="1294" max="1294" width="12.88671875" customWidth="1"/>
    <col min="1295" max="1295" width="30.44140625" customWidth="1"/>
    <col min="1537" max="1537" width="15.33203125" customWidth="1"/>
    <col min="1538" max="1538" width="43.44140625" customWidth="1"/>
    <col min="1539" max="1539" width="50" customWidth="1"/>
    <col min="1540" max="1540" width="30.44140625" customWidth="1"/>
    <col min="1541" max="1541" width="7" customWidth="1"/>
    <col min="1542" max="1542" width="10.5546875" customWidth="1"/>
    <col min="1543" max="1544" width="16.44140625" customWidth="1"/>
    <col min="1545" max="1545" width="44.5546875" customWidth="1"/>
    <col min="1546" max="1546" width="24.5546875" customWidth="1"/>
    <col min="1547" max="1548" width="21.109375" customWidth="1"/>
    <col min="1549" max="1549" width="27" customWidth="1"/>
    <col min="1550" max="1550" width="12.88671875" customWidth="1"/>
    <col min="1551" max="1551" width="30.44140625" customWidth="1"/>
    <col min="1793" max="1793" width="15.33203125" customWidth="1"/>
    <col min="1794" max="1794" width="43.44140625" customWidth="1"/>
    <col min="1795" max="1795" width="50" customWidth="1"/>
    <col min="1796" max="1796" width="30.44140625" customWidth="1"/>
    <col min="1797" max="1797" width="7" customWidth="1"/>
    <col min="1798" max="1798" width="10.5546875" customWidth="1"/>
    <col min="1799" max="1800" width="16.44140625" customWidth="1"/>
    <col min="1801" max="1801" width="44.5546875" customWidth="1"/>
    <col min="1802" max="1802" width="24.5546875" customWidth="1"/>
    <col min="1803" max="1804" width="21.109375" customWidth="1"/>
    <col min="1805" max="1805" width="27" customWidth="1"/>
    <col min="1806" max="1806" width="12.88671875" customWidth="1"/>
    <col min="1807" max="1807" width="30.44140625" customWidth="1"/>
    <col min="2049" max="2049" width="15.33203125" customWidth="1"/>
    <col min="2050" max="2050" width="43.44140625" customWidth="1"/>
    <col min="2051" max="2051" width="50" customWidth="1"/>
    <col min="2052" max="2052" width="30.44140625" customWidth="1"/>
    <col min="2053" max="2053" width="7" customWidth="1"/>
    <col min="2054" max="2054" width="10.5546875" customWidth="1"/>
    <col min="2055" max="2056" width="16.44140625" customWidth="1"/>
    <col min="2057" max="2057" width="44.5546875" customWidth="1"/>
    <col min="2058" max="2058" width="24.5546875" customWidth="1"/>
    <col min="2059" max="2060" width="21.109375" customWidth="1"/>
    <col min="2061" max="2061" width="27" customWidth="1"/>
    <col min="2062" max="2062" width="12.88671875" customWidth="1"/>
    <col min="2063" max="2063" width="30.44140625" customWidth="1"/>
    <col min="2305" max="2305" width="15.33203125" customWidth="1"/>
    <col min="2306" max="2306" width="43.44140625" customWidth="1"/>
    <col min="2307" max="2307" width="50" customWidth="1"/>
    <col min="2308" max="2308" width="30.44140625" customWidth="1"/>
    <col min="2309" max="2309" width="7" customWidth="1"/>
    <col min="2310" max="2310" width="10.5546875" customWidth="1"/>
    <col min="2311" max="2312" width="16.44140625" customWidth="1"/>
    <col min="2313" max="2313" width="44.5546875" customWidth="1"/>
    <col min="2314" max="2314" width="24.5546875" customWidth="1"/>
    <col min="2315" max="2316" width="21.109375" customWidth="1"/>
    <col min="2317" max="2317" width="27" customWidth="1"/>
    <col min="2318" max="2318" width="12.88671875" customWidth="1"/>
    <col min="2319" max="2319" width="30.44140625" customWidth="1"/>
    <col min="2561" max="2561" width="15.33203125" customWidth="1"/>
    <col min="2562" max="2562" width="43.44140625" customWidth="1"/>
    <col min="2563" max="2563" width="50" customWidth="1"/>
    <col min="2564" max="2564" width="30.44140625" customWidth="1"/>
    <col min="2565" max="2565" width="7" customWidth="1"/>
    <col min="2566" max="2566" width="10.5546875" customWidth="1"/>
    <col min="2567" max="2568" width="16.44140625" customWidth="1"/>
    <col min="2569" max="2569" width="44.5546875" customWidth="1"/>
    <col min="2570" max="2570" width="24.5546875" customWidth="1"/>
    <col min="2571" max="2572" width="21.109375" customWidth="1"/>
    <col min="2573" max="2573" width="27" customWidth="1"/>
    <col min="2574" max="2574" width="12.88671875" customWidth="1"/>
    <col min="2575" max="2575" width="30.44140625" customWidth="1"/>
    <col min="2817" max="2817" width="15.33203125" customWidth="1"/>
    <col min="2818" max="2818" width="43.44140625" customWidth="1"/>
    <col min="2819" max="2819" width="50" customWidth="1"/>
    <col min="2820" max="2820" width="30.44140625" customWidth="1"/>
    <col min="2821" max="2821" width="7" customWidth="1"/>
    <col min="2822" max="2822" width="10.5546875" customWidth="1"/>
    <col min="2823" max="2824" width="16.44140625" customWidth="1"/>
    <col min="2825" max="2825" width="44.5546875" customWidth="1"/>
    <col min="2826" max="2826" width="24.5546875" customWidth="1"/>
    <col min="2827" max="2828" width="21.109375" customWidth="1"/>
    <col min="2829" max="2829" width="27" customWidth="1"/>
    <col min="2830" max="2830" width="12.88671875" customWidth="1"/>
    <col min="2831" max="2831" width="30.44140625" customWidth="1"/>
    <col min="3073" max="3073" width="15.33203125" customWidth="1"/>
    <col min="3074" max="3074" width="43.44140625" customWidth="1"/>
    <col min="3075" max="3075" width="50" customWidth="1"/>
    <col min="3076" max="3076" width="30.44140625" customWidth="1"/>
    <col min="3077" max="3077" width="7" customWidth="1"/>
    <col min="3078" max="3078" width="10.5546875" customWidth="1"/>
    <col min="3079" max="3080" width="16.44140625" customWidth="1"/>
    <col min="3081" max="3081" width="44.5546875" customWidth="1"/>
    <col min="3082" max="3082" width="24.5546875" customWidth="1"/>
    <col min="3083" max="3084" width="21.109375" customWidth="1"/>
    <col min="3085" max="3085" width="27" customWidth="1"/>
    <col min="3086" max="3086" width="12.88671875" customWidth="1"/>
    <col min="3087" max="3087" width="30.44140625" customWidth="1"/>
    <col min="3329" max="3329" width="15.33203125" customWidth="1"/>
    <col min="3330" max="3330" width="43.44140625" customWidth="1"/>
    <col min="3331" max="3331" width="50" customWidth="1"/>
    <col min="3332" max="3332" width="30.44140625" customWidth="1"/>
    <col min="3333" max="3333" width="7" customWidth="1"/>
    <col min="3334" max="3334" width="10.5546875" customWidth="1"/>
    <col min="3335" max="3336" width="16.44140625" customWidth="1"/>
    <col min="3337" max="3337" width="44.5546875" customWidth="1"/>
    <col min="3338" max="3338" width="24.5546875" customWidth="1"/>
    <col min="3339" max="3340" width="21.109375" customWidth="1"/>
    <col min="3341" max="3341" width="27" customWidth="1"/>
    <col min="3342" max="3342" width="12.88671875" customWidth="1"/>
    <col min="3343" max="3343" width="30.44140625" customWidth="1"/>
    <col min="3585" max="3585" width="15.33203125" customWidth="1"/>
    <col min="3586" max="3586" width="43.44140625" customWidth="1"/>
    <col min="3587" max="3587" width="50" customWidth="1"/>
    <col min="3588" max="3588" width="30.44140625" customWidth="1"/>
    <col min="3589" max="3589" width="7" customWidth="1"/>
    <col min="3590" max="3590" width="10.5546875" customWidth="1"/>
    <col min="3591" max="3592" width="16.44140625" customWidth="1"/>
    <col min="3593" max="3593" width="44.5546875" customWidth="1"/>
    <col min="3594" max="3594" width="24.5546875" customWidth="1"/>
    <col min="3595" max="3596" width="21.109375" customWidth="1"/>
    <col min="3597" max="3597" width="27" customWidth="1"/>
    <col min="3598" max="3598" width="12.88671875" customWidth="1"/>
    <col min="3599" max="3599" width="30.44140625" customWidth="1"/>
    <col min="3841" max="3841" width="15.33203125" customWidth="1"/>
    <col min="3842" max="3842" width="43.44140625" customWidth="1"/>
    <col min="3843" max="3843" width="50" customWidth="1"/>
    <col min="3844" max="3844" width="30.44140625" customWidth="1"/>
    <col min="3845" max="3845" width="7" customWidth="1"/>
    <col min="3846" max="3846" width="10.5546875" customWidth="1"/>
    <col min="3847" max="3848" width="16.44140625" customWidth="1"/>
    <col min="3849" max="3849" width="44.5546875" customWidth="1"/>
    <col min="3850" max="3850" width="24.5546875" customWidth="1"/>
    <col min="3851" max="3852" width="21.109375" customWidth="1"/>
    <col min="3853" max="3853" width="27" customWidth="1"/>
    <col min="3854" max="3854" width="12.88671875" customWidth="1"/>
    <col min="3855" max="3855" width="30.44140625" customWidth="1"/>
    <col min="4097" max="4097" width="15.33203125" customWidth="1"/>
    <col min="4098" max="4098" width="43.44140625" customWidth="1"/>
    <col min="4099" max="4099" width="50" customWidth="1"/>
    <col min="4100" max="4100" width="30.44140625" customWidth="1"/>
    <col min="4101" max="4101" width="7" customWidth="1"/>
    <col min="4102" max="4102" width="10.5546875" customWidth="1"/>
    <col min="4103" max="4104" width="16.44140625" customWidth="1"/>
    <col min="4105" max="4105" width="44.5546875" customWidth="1"/>
    <col min="4106" max="4106" width="24.5546875" customWidth="1"/>
    <col min="4107" max="4108" width="21.109375" customWidth="1"/>
    <col min="4109" max="4109" width="27" customWidth="1"/>
    <col min="4110" max="4110" width="12.88671875" customWidth="1"/>
    <col min="4111" max="4111" width="30.44140625" customWidth="1"/>
    <col min="4353" max="4353" width="15.33203125" customWidth="1"/>
    <col min="4354" max="4354" width="43.44140625" customWidth="1"/>
    <col min="4355" max="4355" width="50" customWidth="1"/>
    <col min="4356" max="4356" width="30.44140625" customWidth="1"/>
    <col min="4357" max="4357" width="7" customWidth="1"/>
    <col min="4358" max="4358" width="10.5546875" customWidth="1"/>
    <col min="4359" max="4360" width="16.44140625" customWidth="1"/>
    <col min="4361" max="4361" width="44.5546875" customWidth="1"/>
    <col min="4362" max="4362" width="24.5546875" customWidth="1"/>
    <col min="4363" max="4364" width="21.109375" customWidth="1"/>
    <col min="4365" max="4365" width="27" customWidth="1"/>
    <col min="4366" max="4366" width="12.88671875" customWidth="1"/>
    <col min="4367" max="4367" width="30.44140625" customWidth="1"/>
    <col min="4609" max="4609" width="15.33203125" customWidth="1"/>
    <col min="4610" max="4610" width="43.44140625" customWidth="1"/>
    <col min="4611" max="4611" width="50" customWidth="1"/>
    <col min="4612" max="4612" width="30.44140625" customWidth="1"/>
    <col min="4613" max="4613" width="7" customWidth="1"/>
    <col min="4614" max="4614" width="10.5546875" customWidth="1"/>
    <col min="4615" max="4616" width="16.44140625" customWidth="1"/>
    <col min="4617" max="4617" width="44.5546875" customWidth="1"/>
    <col min="4618" max="4618" width="24.5546875" customWidth="1"/>
    <col min="4619" max="4620" width="21.109375" customWidth="1"/>
    <col min="4621" max="4621" width="27" customWidth="1"/>
    <col min="4622" max="4622" width="12.88671875" customWidth="1"/>
    <col min="4623" max="4623" width="30.44140625" customWidth="1"/>
    <col min="4865" max="4865" width="15.33203125" customWidth="1"/>
    <col min="4866" max="4866" width="43.44140625" customWidth="1"/>
    <col min="4867" max="4867" width="50" customWidth="1"/>
    <col min="4868" max="4868" width="30.44140625" customWidth="1"/>
    <col min="4869" max="4869" width="7" customWidth="1"/>
    <col min="4870" max="4870" width="10.5546875" customWidth="1"/>
    <col min="4871" max="4872" width="16.44140625" customWidth="1"/>
    <col min="4873" max="4873" width="44.5546875" customWidth="1"/>
    <col min="4874" max="4874" width="24.5546875" customWidth="1"/>
    <col min="4875" max="4876" width="21.109375" customWidth="1"/>
    <col min="4877" max="4877" width="27" customWidth="1"/>
    <col min="4878" max="4878" width="12.88671875" customWidth="1"/>
    <col min="4879" max="4879" width="30.44140625" customWidth="1"/>
    <col min="5121" max="5121" width="15.33203125" customWidth="1"/>
    <col min="5122" max="5122" width="43.44140625" customWidth="1"/>
    <col min="5123" max="5123" width="50" customWidth="1"/>
    <col min="5124" max="5124" width="30.44140625" customWidth="1"/>
    <col min="5125" max="5125" width="7" customWidth="1"/>
    <col min="5126" max="5126" width="10.5546875" customWidth="1"/>
    <col min="5127" max="5128" width="16.44140625" customWidth="1"/>
    <col min="5129" max="5129" width="44.5546875" customWidth="1"/>
    <col min="5130" max="5130" width="24.5546875" customWidth="1"/>
    <col min="5131" max="5132" width="21.109375" customWidth="1"/>
    <col min="5133" max="5133" width="27" customWidth="1"/>
    <col min="5134" max="5134" width="12.88671875" customWidth="1"/>
    <col min="5135" max="5135" width="30.44140625" customWidth="1"/>
    <col min="5377" max="5377" width="15.33203125" customWidth="1"/>
    <col min="5378" max="5378" width="43.44140625" customWidth="1"/>
    <col min="5379" max="5379" width="50" customWidth="1"/>
    <col min="5380" max="5380" width="30.44140625" customWidth="1"/>
    <col min="5381" max="5381" width="7" customWidth="1"/>
    <col min="5382" max="5382" width="10.5546875" customWidth="1"/>
    <col min="5383" max="5384" width="16.44140625" customWidth="1"/>
    <col min="5385" max="5385" width="44.5546875" customWidth="1"/>
    <col min="5386" max="5386" width="24.5546875" customWidth="1"/>
    <col min="5387" max="5388" width="21.109375" customWidth="1"/>
    <col min="5389" max="5389" width="27" customWidth="1"/>
    <col min="5390" max="5390" width="12.88671875" customWidth="1"/>
    <col min="5391" max="5391" width="30.44140625" customWidth="1"/>
    <col min="5633" max="5633" width="15.33203125" customWidth="1"/>
    <col min="5634" max="5634" width="43.44140625" customWidth="1"/>
    <col min="5635" max="5635" width="50" customWidth="1"/>
    <col min="5636" max="5636" width="30.44140625" customWidth="1"/>
    <col min="5637" max="5637" width="7" customWidth="1"/>
    <col min="5638" max="5638" width="10.5546875" customWidth="1"/>
    <col min="5639" max="5640" width="16.44140625" customWidth="1"/>
    <col min="5641" max="5641" width="44.5546875" customWidth="1"/>
    <col min="5642" max="5642" width="24.5546875" customWidth="1"/>
    <col min="5643" max="5644" width="21.109375" customWidth="1"/>
    <col min="5645" max="5645" width="27" customWidth="1"/>
    <col min="5646" max="5646" width="12.88671875" customWidth="1"/>
    <col min="5647" max="5647" width="30.44140625" customWidth="1"/>
    <col min="5889" max="5889" width="15.33203125" customWidth="1"/>
    <col min="5890" max="5890" width="43.44140625" customWidth="1"/>
    <col min="5891" max="5891" width="50" customWidth="1"/>
    <col min="5892" max="5892" width="30.44140625" customWidth="1"/>
    <col min="5893" max="5893" width="7" customWidth="1"/>
    <col min="5894" max="5894" width="10.5546875" customWidth="1"/>
    <col min="5895" max="5896" width="16.44140625" customWidth="1"/>
    <col min="5897" max="5897" width="44.5546875" customWidth="1"/>
    <col min="5898" max="5898" width="24.5546875" customWidth="1"/>
    <col min="5899" max="5900" width="21.109375" customWidth="1"/>
    <col min="5901" max="5901" width="27" customWidth="1"/>
    <col min="5902" max="5902" width="12.88671875" customWidth="1"/>
    <col min="5903" max="5903" width="30.44140625" customWidth="1"/>
    <col min="6145" max="6145" width="15.33203125" customWidth="1"/>
    <col min="6146" max="6146" width="43.44140625" customWidth="1"/>
    <col min="6147" max="6147" width="50" customWidth="1"/>
    <col min="6148" max="6148" width="30.44140625" customWidth="1"/>
    <col min="6149" max="6149" width="7" customWidth="1"/>
    <col min="6150" max="6150" width="10.5546875" customWidth="1"/>
    <col min="6151" max="6152" width="16.44140625" customWidth="1"/>
    <col min="6153" max="6153" width="44.5546875" customWidth="1"/>
    <col min="6154" max="6154" width="24.5546875" customWidth="1"/>
    <col min="6155" max="6156" width="21.109375" customWidth="1"/>
    <col min="6157" max="6157" width="27" customWidth="1"/>
    <col min="6158" max="6158" width="12.88671875" customWidth="1"/>
    <col min="6159" max="6159" width="30.44140625" customWidth="1"/>
    <col min="6401" max="6401" width="15.33203125" customWidth="1"/>
    <col min="6402" max="6402" width="43.44140625" customWidth="1"/>
    <col min="6403" max="6403" width="50" customWidth="1"/>
    <col min="6404" max="6404" width="30.44140625" customWidth="1"/>
    <col min="6405" max="6405" width="7" customWidth="1"/>
    <col min="6406" max="6406" width="10.5546875" customWidth="1"/>
    <col min="6407" max="6408" width="16.44140625" customWidth="1"/>
    <col min="6409" max="6409" width="44.5546875" customWidth="1"/>
    <col min="6410" max="6410" width="24.5546875" customWidth="1"/>
    <col min="6411" max="6412" width="21.109375" customWidth="1"/>
    <col min="6413" max="6413" width="27" customWidth="1"/>
    <col min="6414" max="6414" width="12.88671875" customWidth="1"/>
    <col min="6415" max="6415" width="30.44140625" customWidth="1"/>
    <col min="6657" max="6657" width="15.33203125" customWidth="1"/>
    <col min="6658" max="6658" width="43.44140625" customWidth="1"/>
    <col min="6659" max="6659" width="50" customWidth="1"/>
    <col min="6660" max="6660" width="30.44140625" customWidth="1"/>
    <col min="6661" max="6661" width="7" customWidth="1"/>
    <col min="6662" max="6662" width="10.5546875" customWidth="1"/>
    <col min="6663" max="6664" width="16.44140625" customWidth="1"/>
    <col min="6665" max="6665" width="44.5546875" customWidth="1"/>
    <col min="6666" max="6666" width="24.5546875" customWidth="1"/>
    <col min="6667" max="6668" width="21.109375" customWidth="1"/>
    <col min="6669" max="6669" width="27" customWidth="1"/>
    <col min="6670" max="6670" width="12.88671875" customWidth="1"/>
    <col min="6671" max="6671" width="30.44140625" customWidth="1"/>
    <col min="6913" max="6913" width="15.33203125" customWidth="1"/>
    <col min="6914" max="6914" width="43.44140625" customWidth="1"/>
    <col min="6915" max="6915" width="50" customWidth="1"/>
    <col min="6916" max="6916" width="30.44140625" customWidth="1"/>
    <col min="6917" max="6917" width="7" customWidth="1"/>
    <col min="6918" max="6918" width="10.5546875" customWidth="1"/>
    <col min="6919" max="6920" width="16.44140625" customWidth="1"/>
    <col min="6921" max="6921" width="44.5546875" customWidth="1"/>
    <col min="6922" max="6922" width="24.5546875" customWidth="1"/>
    <col min="6923" max="6924" width="21.109375" customWidth="1"/>
    <col min="6925" max="6925" width="27" customWidth="1"/>
    <col min="6926" max="6926" width="12.88671875" customWidth="1"/>
    <col min="6927" max="6927" width="30.44140625" customWidth="1"/>
    <col min="7169" max="7169" width="15.33203125" customWidth="1"/>
    <col min="7170" max="7170" width="43.44140625" customWidth="1"/>
    <col min="7171" max="7171" width="50" customWidth="1"/>
    <col min="7172" max="7172" width="30.44140625" customWidth="1"/>
    <col min="7173" max="7173" width="7" customWidth="1"/>
    <col min="7174" max="7174" width="10.5546875" customWidth="1"/>
    <col min="7175" max="7176" width="16.44140625" customWidth="1"/>
    <col min="7177" max="7177" width="44.5546875" customWidth="1"/>
    <col min="7178" max="7178" width="24.5546875" customWidth="1"/>
    <col min="7179" max="7180" width="21.109375" customWidth="1"/>
    <col min="7181" max="7181" width="27" customWidth="1"/>
    <col min="7182" max="7182" width="12.88671875" customWidth="1"/>
    <col min="7183" max="7183" width="30.44140625" customWidth="1"/>
    <col min="7425" max="7425" width="15.33203125" customWidth="1"/>
    <col min="7426" max="7426" width="43.44140625" customWidth="1"/>
    <col min="7427" max="7427" width="50" customWidth="1"/>
    <col min="7428" max="7428" width="30.44140625" customWidth="1"/>
    <col min="7429" max="7429" width="7" customWidth="1"/>
    <col min="7430" max="7430" width="10.5546875" customWidth="1"/>
    <col min="7431" max="7432" width="16.44140625" customWidth="1"/>
    <col min="7433" max="7433" width="44.5546875" customWidth="1"/>
    <col min="7434" max="7434" width="24.5546875" customWidth="1"/>
    <col min="7435" max="7436" width="21.109375" customWidth="1"/>
    <col min="7437" max="7437" width="27" customWidth="1"/>
    <col min="7438" max="7438" width="12.88671875" customWidth="1"/>
    <col min="7439" max="7439" width="30.44140625" customWidth="1"/>
    <col min="7681" max="7681" width="15.33203125" customWidth="1"/>
    <col min="7682" max="7682" width="43.44140625" customWidth="1"/>
    <col min="7683" max="7683" width="50" customWidth="1"/>
    <col min="7684" max="7684" width="30.44140625" customWidth="1"/>
    <col min="7685" max="7685" width="7" customWidth="1"/>
    <col min="7686" max="7686" width="10.5546875" customWidth="1"/>
    <col min="7687" max="7688" width="16.44140625" customWidth="1"/>
    <col min="7689" max="7689" width="44.5546875" customWidth="1"/>
    <col min="7690" max="7690" width="24.5546875" customWidth="1"/>
    <col min="7691" max="7692" width="21.109375" customWidth="1"/>
    <col min="7693" max="7693" width="27" customWidth="1"/>
    <col min="7694" max="7694" width="12.88671875" customWidth="1"/>
    <col min="7695" max="7695" width="30.44140625" customWidth="1"/>
    <col min="7937" max="7937" width="15.33203125" customWidth="1"/>
    <col min="7938" max="7938" width="43.44140625" customWidth="1"/>
    <col min="7939" max="7939" width="50" customWidth="1"/>
    <col min="7940" max="7940" width="30.44140625" customWidth="1"/>
    <col min="7941" max="7941" width="7" customWidth="1"/>
    <col min="7942" max="7942" width="10.5546875" customWidth="1"/>
    <col min="7943" max="7944" width="16.44140625" customWidth="1"/>
    <col min="7945" max="7945" width="44.5546875" customWidth="1"/>
    <col min="7946" max="7946" width="24.5546875" customWidth="1"/>
    <col min="7947" max="7948" width="21.109375" customWidth="1"/>
    <col min="7949" max="7949" width="27" customWidth="1"/>
    <col min="7950" max="7950" width="12.88671875" customWidth="1"/>
    <col min="7951" max="7951" width="30.44140625" customWidth="1"/>
    <col min="8193" max="8193" width="15.33203125" customWidth="1"/>
    <col min="8194" max="8194" width="43.44140625" customWidth="1"/>
    <col min="8195" max="8195" width="50" customWidth="1"/>
    <col min="8196" max="8196" width="30.44140625" customWidth="1"/>
    <col min="8197" max="8197" width="7" customWidth="1"/>
    <col min="8198" max="8198" width="10.5546875" customWidth="1"/>
    <col min="8199" max="8200" width="16.44140625" customWidth="1"/>
    <col min="8201" max="8201" width="44.5546875" customWidth="1"/>
    <col min="8202" max="8202" width="24.5546875" customWidth="1"/>
    <col min="8203" max="8204" width="21.109375" customWidth="1"/>
    <col min="8205" max="8205" width="27" customWidth="1"/>
    <col min="8206" max="8206" width="12.88671875" customWidth="1"/>
    <col min="8207" max="8207" width="30.44140625" customWidth="1"/>
    <col min="8449" max="8449" width="15.33203125" customWidth="1"/>
    <col min="8450" max="8450" width="43.44140625" customWidth="1"/>
    <col min="8451" max="8451" width="50" customWidth="1"/>
    <col min="8452" max="8452" width="30.44140625" customWidth="1"/>
    <col min="8453" max="8453" width="7" customWidth="1"/>
    <col min="8454" max="8454" width="10.5546875" customWidth="1"/>
    <col min="8455" max="8456" width="16.44140625" customWidth="1"/>
    <col min="8457" max="8457" width="44.5546875" customWidth="1"/>
    <col min="8458" max="8458" width="24.5546875" customWidth="1"/>
    <col min="8459" max="8460" width="21.109375" customWidth="1"/>
    <col min="8461" max="8461" width="27" customWidth="1"/>
    <col min="8462" max="8462" width="12.88671875" customWidth="1"/>
    <col min="8463" max="8463" width="30.44140625" customWidth="1"/>
    <col min="8705" max="8705" width="15.33203125" customWidth="1"/>
    <col min="8706" max="8706" width="43.44140625" customWidth="1"/>
    <col min="8707" max="8707" width="50" customWidth="1"/>
    <col min="8708" max="8708" width="30.44140625" customWidth="1"/>
    <col min="8709" max="8709" width="7" customWidth="1"/>
    <col min="8710" max="8710" width="10.5546875" customWidth="1"/>
    <col min="8711" max="8712" width="16.44140625" customWidth="1"/>
    <col min="8713" max="8713" width="44.5546875" customWidth="1"/>
    <col min="8714" max="8714" width="24.5546875" customWidth="1"/>
    <col min="8715" max="8716" width="21.109375" customWidth="1"/>
    <col min="8717" max="8717" width="27" customWidth="1"/>
    <col min="8718" max="8718" width="12.88671875" customWidth="1"/>
    <col min="8719" max="8719" width="30.44140625" customWidth="1"/>
    <col min="8961" max="8961" width="15.33203125" customWidth="1"/>
    <col min="8962" max="8962" width="43.44140625" customWidth="1"/>
    <col min="8963" max="8963" width="50" customWidth="1"/>
    <col min="8964" max="8964" width="30.44140625" customWidth="1"/>
    <col min="8965" max="8965" width="7" customWidth="1"/>
    <col min="8966" max="8966" width="10.5546875" customWidth="1"/>
    <col min="8967" max="8968" width="16.44140625" customWidth="1"/>
    <col min="8969" max="8969" width="44.5546875" customWidth="1"/>
    <col min="8970" max="8970" width="24.5546875" customWidth="1"/>
    <col min="8971" max="8972" width="21.109375" customWidth="1"/>
    <col min="8973" max="8973" width="27" customWidth="1"/>
    <col min="8974" max="8974" width="12.88671875" customWidth="1"/>
    <col min="8975" max="8975" width="30.44140625" customWidth="1"/>
    <col min="9217" max="9217" width="15.33203125" customWidth="1"/>
    <col min="9218" max="9218" width="43.44140625" customWidth="1"/>
    <col min="9219" max="9219" width="50" customWidth="1"/>
    <col min="9220" max="9220" width="30.44140625" customWidth="1"/>
    <col min="9221" max="9221" width="7" customWidth="1"/>
    <col min="9222" max="9222" width="10.5546875" customWidth="1"/>
    <col min="9223" max="9224" width="16.44140625" customWidth="1"/>
    <col min="9225" max="9225" width="44.5546875" customWidth="1"/>
    <col min="9226" max="9226" width="24.5546875" customWidth="1"/>
    <col min="9227" max="9228" width="21.109375" customWidth="1"/>
    <col min="9229" max="9229" width="27" customWidth="1"/>
    <col min="9230" max="9230" width="12.88671875" customWidth="1"/>
    <col min="9231" max="9231" width="30.44140625" customWidth="1"/>
    <col min="9473" max="9473" width="15.33203125" customWidth="1"/>
    <col min="9474" max="9474" width="43.44140625" customWidth="1"/>
    <col min="9475" max="9475" width="50" customWidth="1"/>
    <col min="9476" max="9476" width="30.44140625" customWidth="1"/>
    <col min="9477" max="9477" width="7" customWidth="1"/>
    <col min="9478" max="9478" width="10.5546875" customWidth="1"/>
    <col min="9479" max="9480" width="16.44140625" customWidth="1"/>
    <col min="9481" max="9481" width="44.5546875" customWidth="1"/>
    <col min="9482" max="9482" width="24.5546875" customWidth="1"/>
    <col min="9483" max="9484" width="21.109375" customWidth="1"/>
    <col min="9485" max="9485" width="27" customWidth="1"/>
    <col min="9486" max="9486" width="12.88671875" customWidth="1"/>
    <col min="9487" max="9487" width="30.44140625" customWidth="1"/>
    <col min="9729" max="9729" width="15.33203125" customWidth="1"/>
    <col min="9730" max="9730" width="43.44140625" customWidth="1"/>
    <col min="9731" max="9731" width="50" customWidth="1"/>
    <col min="9732" max="9732" width="30.44140625" customWidth="1"/>
    <col min="9733" max="9733" width="7" customWidth="1"/>
    <col min="9734" max="9734" width="10.5546875" customWidth="1"/>
    <col min="9735" max="9736" width="16.44140625" customWidth="1"/>
    <col min="9737" max="9737" width="44.5546875" customWidth="1"/>
    <col min="9738" max="9738" width="24.5546875" customWidth="1"/>
    <col min="9739" max="9740" width="21.109375" customWidth="1"/>
    <col min="9741" max="9741" width="27" customWidth="1"/>
    <col min="9742" max="9742" width="12.88671875" customWidth="1"/>
    <col min="9743" max="9743" width="30.44140625" customWidth="1"/>
    <col min="9985" max="9985" width="15.33203125" customWidth="1"/>
    <col min="9986" max="9986" width="43.44140625" customWidth="1"/>
    <col min="9987" max="9987" width="50" customWidth="1"/>
    <col min="9988" max="9988" width="30.44140625" customWidth="1"/>
    <col min="9989" max="9989" width="7" customWidth="1"/>
    <col min="9990" max="9990" width="10.5546875" customWidth="1"/>
    <col min="9991" max="9992" width="16.44140625" customWidth="1"/>
    <col min="9993" max="9993" width="44.5546875" customWidth="1"/>
    <col min="9994" max="9994" width="24.5546875" customWidth="1"/>
    <col min="9995" max="9996" width="21.109375" customWidth="1"/>
    <col min="9997" max="9997" width="27" customWidth="1"/>
    <col min="9998" max="9998" width="12.88671875" customWidth="1"/>
    <col min="9999" max="9999" width="30.44140625" customWidth="1"/>
    <col min="10241" max="10241" width="15.33203125" customWidth="1"/>
    <col min="10242" max="10242" width="43.44140625" customWidth="1"/>
    <col min="10243" max="10243" width="50" customWidth="1"/>
    <col min="10244" max="10244" width="30.44140625" customWidth="1"/>
    <col min="10245" max="10245" width="7" customWidth="1"/>
    <col min="10246" max="10246" width="10.5546875" customWidth="1"/>
    <col min="10247" max="10248" width="16.44140625" customWidth="1"/>
    <col min="10249" max="10249" width="44.5546875" customWidth="1"/>
    <col min="10250" max="10250" width="24.5546875" customWidth="1"/>
    <col min="10251" max="10252" width="21.109375" customWidth="1"/>
    <col min="10253" max="10253" width="27" customWidth="1"/>
    <col min="10254" max="10254" width="12.88671875" customWidth="1"/>
    <col min="10255" max="10255" width="30.44140625" customWidth="1"/>
    <col min="10497" max="10497" width="15.33203125" customWidth="1"/>
    <col min="10498" max="10498" width="43.44140625" customWidth="1"/>
    <col min="10499" max="10499" width="50" customWidth="1"/>
    <col min="10500" max="10500" width="30.44140625" customWidth="1"/>
    <col min="10501" max="10501" width="7" customWidth="1"/>
    <col min="10502" max="10502" width="10.5546875" customWidth="1"/>
    <col min="10503" max="10504" width="16.44140625" customWidth="1"/>
    <col min="10505" max="10505" width="44.5546875" customWidth="1"/>
    <col min="10506" max="10506" width="24.5546875" customWidth="1"/>
    <col min="10507" max="10508" width="21.109375" customWidth="1"/>
    <col min="10509" max="10509" width="27" customWidth="1"/>
    <col min="10510" max="10510" width="12.88671875" customWidth="1"/>
    <col min="10511" max="10511" width="30.44140625" customWidth="1"/>
    <col min="10753" max="10753" width="15.33203125" customWidth="1"/>
    <col min="10754" max="10754" width="43.44140625" customWidth="1"/>
    <col min="10755" max="10755" width="50" customWidth="1"/>
    <col min="10756" max="10756" width="30.44140625" customWidth="1"/>
    <col min="10757" max="10757" width="7" customWidth="1"/>
    <col min="10758" max="10758" width="10.5546875" customWidth="1"/>
    <col min="10759" max="10760" width="16.44140625" customWidth="1"/>
    <col min="10761" max="10761" width="44.5546875" customWidth="1"/>
    <col min="10762" max="10762" width="24.5546875" customWidth="1"/>
    <col min="10763" max="10764" width="21.109375" customWidth="1"/>
    <col min="10765" max="10765" width="27" customWidth="1"/>
    <col min="10766" max="10766" width="12.88671875" customWidth="1"/>
    <col min="10767" max="10767" width="30.44140625" customWidth="1"/>
    <col min="11009" max="11009" width="15.33203125" customWidth="1"/>
    <col min="11010" max="11010" width="43.44140625" customWidth="1"/>
    <col min="11011" max="11011" width="50" customWidth="1"/>
    <col min="11012" max="11012" width="30.44140625" customWidth="1"/>
    <col min="11013" max="11013" width="7" customWidth="1"/>
    <col min="11014" max="11014" width="10.5546875" customWidth="1"/>
    <col min="11015" max="11016" width="16.44140625" customWidth="1"/>
    <col min="11017" max="11017" width="44.5546875" customWidth="1"/>
    <col min="11018" max="11018" width="24.5546875" customWidth="1"/>
    <col min="11019" max="11020" width="21.109375" customWidth="1"/>
    <col min="11021" max="11021" width="27" customWidth="1"/>
    <col min="11022" max="11022" width="12.88671875" customWidth="1"/>
    <col min="11023" max="11023" width="30.44140625" customWidth="1"/>
    <col min="11265" max="11265" width="15.33203125" customWidth="1"/>
    <col min="11266" max="11266" width="43.44140625" customWidth="1"/>
    <col min="11267" max="11267" width="50" customWidth="1"/>
    <col min="11268" max="11268" width="30.44140625" customWidth="1"/>
    <col min="11269" max="11269" width="7" customWidth="1"/>
    <col min="11270" max="11270" width="10.5546875" customWidth="1"/>
    <col min="11271" max="11272" width="16.44140625" customWidth="1"/>
    <col min="11273" max="11273" width="44.5546875" customWidth="1"/>
    <col min="11274" max="11274" width="24.5546875" customWidth="1"/>
    <col min="11275" max="11276" width="21.109375" customWidth="1"/>
    <col min="11277" max="11277" width="27" customWidth="1"/>
    <col min="11278" max="11278" width="12.88671875" customWidth="1"/>
    <col min="11279" max="11279" width="30.44140625" customWidth="1"/>
    <col min="11521" max="11521" width="15.33203125" customWidth="1"/>
    <col min="11522" max="11522" width="43.44140625" customWidth="1"/>
    <col min="11523" max="11523" width="50" customWidth="1"/>
    <col min="11524" max="11524" width="30.44140625" customWidth="1"/>
    <col min="11525" max="11525" width="7" customWidth="1"/>
    <col min="11526" max="11526" width="10.5546875" customWidth="1"/>
    <col min="11527" max="11528" width="16.44140625" customWidth="1"/>
    <col min="11529" max="11529" width="44.5546875" customWidth="1"/>
    <col min="11530" max="11530" width="24.5546875" customWidth="1"/>
    <col min="11531" max="11532" width="21.109375" customWidth="1"/>
    <col min="11533" max="11533" width="27" customWidth="1"/>
    <col min="11534" max="11534" width="12.88671875" customWidth="1"/>
    <col min="11535" max="11535" width="30.44140625" customWidth="1"/>
    <col min="11777" max="11777" width="15.33203125" customWidth="1"/>
    <col min="11778" max="11778" width="43.44140625" customWidth="1"/>
    <col min="11779" max="11779" width="50" customWidth="1"/>
    <col min="11780" max="11780" width="30.44140625" customWidth="1"/>
    <col min="11781" max="11781" width="7" customWidth="1"/>
    <col min="11782" max="11782" width="10.5546875" customWidth="1"/>
    <col min="11783" max="11784" width="16.44140625" customWidth="1"/>
    <col min="11785" max="11785" width="44.5546875" customWidth="1"/>
    <col min="11786" max="11786" width="24.5546875" customWidth="1"/>
    <col min="11787" max="11788" width="21.109375" customWidth="1"/>
    <col min="11789" max="11789" width="27" customWidth="1"/>
    <col min="11790" max="11790" width="12.88671875" customWidth="1"/>
    <col min="11791" max="11791" width="30.44140625" customWidth="1"/>
    <col min="12033" max="12033" width="15.33203125" customWidth="1"/>
    <col min="12034" max="12034" width="43.44140625" customWidth="1"/>
    <col min="12035" max="12035" width="50" customWidth="1"/>
    <col min="12036" max="12036" width="30.44140625" customWidth="1"/>
    <col min="12037" max="12037" width="7" customWidth="1"/>
    <col min="12038" max="12038" width="10.5546875" customWidth="1"/>
    <col min="12039" max="12040" width="16.44140625" customWidth="1"/>
    <col min="12041" max="12041" width="44.5546875" customWidth="1"/>
    <col min="12042" max="12042" width="24.5546875" customWidth="1"/>
    <col min="12043" max="12044" width="21.109375" customWidth="1"/>
    <col min="12045" max="12045" width="27" customWidth="1"/>
    <col min="12046" max="12046" width="12.88671875" customWidth="1"/>
    <col min="12047" max="12047" width="30.44140625" customWidth="1"/>
    <col min="12289" max="12289" width="15.33203125" customWidth="1"/>
    <col min="12290" max="12290" width="43.44140625" customWidth="1"/>
    <col min="12291" max="12291" width="50" customWidth="1"/>
    <col min="12292" max="12292" width="30.44140625" customWidth="1"/>
    <col min="12293" max="12293" width="7" customWidth="1"/>
    <col min="12294" max="12294" width="10.5546875" customWidth="1"/>
    <col min="12295" max="12296" width="16.44140625" customWidth="1"/>
    <col min="12297" max="12297" width="44.5546875" customWidth="1"/>
    <col min="12298" max="12298" width="24.5546875" customWidth="1"/>
    <col min="12299" max="12300" width="21.109375" customWidth="1"/>
    <col min="12301" max="12301" width="27" customWidth="1"/>
    <col min="12302" max="12302" width="12.88671875" customWidth="1"/>
    <col min="12303" max="12303" width="30.44140625" customWidth="1"/>
    <col min="12545" max="12545" width="15.33203125" customWidth="1"/>
    <col min="12546" max="12546" width="43.44140625" customWidth="1"/>
    <col min="12547" max="12547" width="50" customWidth="1"/>
    <col min="12548" max="12548" width="30.44140625" customWidth="1"/>
    <col min="12549" max="12549" width="7" customWidth="1"/>
    <col min="12550" max="12550" width="10.5546875" customWidth="1"/>
    <col min="12551" max="12552" width="16.44140625" customWidth="1"/>
    <col min="12553" max="12553" width="44.5546875" customWidth="1"/>
    <col min="12554" max="12554" width="24.5546875" customWidth="1"/>
    <col min="12555" max="12556" width="21.109375" customWidth="1"/>
    <col min="12557" max="12557" width="27" customWidth="1"/>
    <col min="12558" max="12558" width="12.88671875" customWidth="1"/>
    <col min="12559" max="12559" width="30.44140625" customWidth="1"/>
    <col min="12801" max="12801" width="15.33203125" customWidth="1"/>
    <col min="12802" max="12802" width="43.44140625" customWidth="1"/>
    <col min="12803" max="12803" width="50" customWidth="1"/>
    <col min="12804" max="12804" width="30.44140625" customWidth="1"/>
    <col min="12805" max="12805" width="7" customWidth="1"/>
    <col min="12806" max="12806" width="10.5546875" customWidth="1"/>
    <col min="12807" max="12808" width="16.44140625" customWidth="1"/>
    <col min="12809" max="12809" width="44.5546875" customWidth="1"/>
    <col min="12810" max="12810" width="24.5546875" customWidth="1"/>
    <col min="12811" max="12812" width="21.109375" customWidth="1"/>
    <col min="12813" max="12813" width="27" customWidth="1"/>
    <col min="12814" max="12814" width="12.88671875" customWidth="1"/>
    <col min="12815" max="12815" width="30.44140625" customWidth="1"/>
    <col min="13057" max="13057" width="15.33203125" customWidth="1"/>
    <col min="13058" max="13058" width="43.44140625" customWidth="1"/>
    <col min="13059" max="13059" width="50" customWidth="1"/>
    <col min="13060" max="13060" width="30.44140625" customWidth="1"/>
    <col min="13061" max="13061" width="7" customWidth="1"/>
    <col min="13062" max="13062" width="10.5546875" customWidth="1"/>
    <col min="13063" max="13064" width="16.44140625" customWidth="1"/>
    <col min="13065" max="13065" width="44.5546875" customWidth="1"/>
    <col min="13066" max="13066" width="24.5546875" customWidth="1"/>
    <col min="13067" max="13068" width="21.109375" customWidth="1"/>
    <col min="13069" max="13069" width="27" customWidth="1"/>
    <col min="13070" max="13070" width="12.88671875" customWidth="1"/>
    <col min="13071" max="13071" width="30.44140625" customWidth="1"/>
    <col min="13313" max="13313" width="15.33203125" customWidth="1"/>
    <col min="13314" max="13314" width="43.44140625" customWidth="1"/>
    <col min="13315" max="13315" width="50" customWidth="1"/>
    <col min="13316" max="13316" width="30.44140625" customWidth="1"/>
    <col min="13317" max="13317" width="7" customWidth="1"/>
    <col min="13318" max="13318" width="10.5546875" customWidth="1"/>
    <col min="13319" max="13320" width="16.44140625" customWidth="1"/>
    <col min="13321" max="13321" width="44.5546875" customWidth="1"/>
    <col min="13322" max="13322" width="24.5546875" customWidth="1"/>
    <col min="13323" max="13324" width="21.109375" customWidth="1"/>
    <col min="13325" max="13325" width="27" customWidth="1"/>
    <col min="13326" max="13326" width="12.88671875" customWidth="1"/>
    <col min="13327" max="13327" width="30.44140625" customWidth="1"/>
    <col min="13569" max="13569" width="15.33203125" customWidth="1"/>
    <col min="13570" max="13570" width="43.44140625" customWidth="1"/>
    <col min="13571" max="13571" width="50" customWidth="1"/>
    <col min="13572" max="13572" width="30.44140625" customWidth="1"/>
    <col min="13573" max="13573" width="7" customWidth="1"/>
    <col min="13574" max="13574" width="10.5546875" customWidth="1"/>
    <col min="13575" max="13576" width="16.44140625" customWidth="1"/>
    <col min="13577" max="13577" width="44.5546875" customWidth="1"/>
    <col min="13578" max="13578" width="24.5546875" customWidth="1"/>
    <col min="13579" max="13580" width="21.109375" customWidth="1"/>
    <col min="13581" max="13581" width="27" customWidth="1"/>
    <col min="13582" max="13582" width="12.88671875" customWidth="1"/>
    <col min="13583" max="13583" width="30.44140625" customWidth="1"/>
    <col min="13825" max="13825" width="15.33203125" customWidth="1"/>
    <col min="13826" max="13826" width="43.44140625" customWidth="1"/>
    <col min="13827" max="13827" width="50" customWidth="1"/>
    <col min="13828" max="13828" width="30.44140625" customWidth="1"/>
    <col min="13829" max="13829" width="7" customWidth="1"/>
    <col min="13830" max="13830" width="10.5546875" customWidth="1"/>
    <col min="13831" max="13832" width="16.44140625" customWidth="1"/>
    <col min="13833" max="13833" width="44.5546875" customWidth="1"/>
    <col min="13834" max="13834" width="24.5546875" customWidth="1"/>
    <col min="13835" max="13836" width="21.109375" customWidth="1"/>
    <col min="13837" max="13837" width="27" customWidth="1"/>
    <col min="13838" max="13838" width="12.88671875" customWidth="1"/>
    <col min="13839" max="13839" width="30.44140625" customWidth="1"/>
    <col min="14081" max="14081" width="15.33203125" customWidth="1"/>
    <col min="14082" max="14082" width="43.44140625" customWidth="1"/>
    <col min="14083" max="14083" width="50" customWidth="1"/>
    <col min="14084" max="14084" width="30.44140625" customWidth="1"/>
    <col min="14085" max="14085" width="7" customWidth="1"/>
    <col min="14086" max="14086" width="10.5546875" customWidth="1"/>
    <col min="14087" max="14088" width="16.44140625" customWidth="1"/>
    <col min="14089" max="14089" width="44.5546875" customWidth="1"/>
    <col min="14090" max="14090" width="24.5546875" customWidth="1"/>
    <col min="14091" max="14092" width="21.109375" customWidth="1"/>
    <col min="14093" max="14093" width="27" customWidth="1"/>
    <col min="14094" max="14094" width="12.88671875" customWidth="1"/>
    <col min="14095" max="14095" width="30.44140625" customWidth="1"/>
    <col min="14337" max="14337" width="15.33203125" customWidth="1"/>
    <col min="14338" max="14338" width="43.44140625" customWidth="1"/>
    <col min="14339" max="14339" width="50" customWidth="1"/>
    <col min="14340" max="14340" width="30.44140625" customWidth="1"/>
    <col min="14341" max="14341" width="7" customWidth="1"/>
    <col min="14342" max="14342" width="10.5546875" customWidth="1"/>
    <col min="14343" max="14344" width="16.44140625" customWidth="1"/>
    <col min="14345" max="14345" width="44.5546875" customWidth="1"/>
    <col min="14346" max="14346" width="24.5546875" customWidth="1"/>
    <col min="14347" max="14348" width="21.109375" customWidth="1"/>
    <col min="14349" max="14349" width="27" customWidth="1"/>
    <col min="14350" max="14350" width="12.88671875" customWidth="1"/>
    <col min="14351" max="14351" width="30.44140625" customWidth="1"/>
    <col min="14593" max="14593" width="15.33203125" customWidth="1"/>
    <col min="14594" max="14594" width="43.44140625" customWidth="1"/>
    <col min="14595" max="14595" width="50" customWidth="1"/>
    <col min="14596" max="14596" width="30.44140625" customWidth="1"/>
    <col min="14597" max="14597" width="7" customWidth="1"/>
    <col min="14598" max="14598" width="10.5546875" customWidth="1"/>
    <col min="14599" max="14600" width="16.44140625" customWidth="1"/>
    <col min="14601" max="14601" width="44.5546875" customWidth="1"/>
    <col min="14602" max="14602" width="24.5546875" customWidth="1"/>
    <col min="14603" max="14604" width="21.109375" customWidth="1"/>
    <col min="14605" max="14605" width="27" customWidth="1"/>
    <col min="14606" max="14606" width="12.88671875" customWidth="1"/>
    <col min="14607" max="14607" width="30.44140625" customWidth="1"/>
    <col min="14849" max="14849" width="15.33203125" customWidth="1"/>
    <col min="14850" max="14850" width="43.44140625" customWidth="1"/>
    <col min="14851" max="14851" width="50" customWidth="1"/>
    <col min="14852" max="14852" width="30.44140625" customWidth="1"/>
    <col min="14853" max="14853" width="7" customWidth="1"/>
    <col min="14854" max="14854" width="10.5546875" customWidth="1"/>
    <col min="14855" max="14856" width="16.44140625" customWidth="1"/>
    <col min="14857" max="14857" width="44.5546875" customWidth="1"/>
    <col min="14858" max="14858" width="24.5546875" customWidth="1"/>
    <col min="14859" max="14860" width="21.109375" customWidth="1"/>
    <col min="14861" max="14861" width="27" customWidth="1"/>
    <col min="14862" max="14862" width="12.88671875" customWidth="1"/>
    <col min="14863" max="14863" width="30.44140625" customWidth="1"/>
    <col min="15105" max="15105" width="15.33203125" customWidth="1"/>
    <col min="15106" max="15106" width="43.44140625" customWidth="1"/>
    <col min="15107" max="15107" width="50" customWidth="1"/>
    <col min="15108" max="15108" width="30.44140625" customWidth="1"/>
    <col min="15109" max="15109" width="7" customWidth="1"/>
    <col min="15110" max="15110" width="10.5546875" customWidth="1"/>
    <col min="15111" max="15112" width="16.44140625" customWidth="1"/>
    <col min="15113" max="15113" width="44.5546875" customWidth="1"/>
    <col min="15114" max="15114" width="24.5546875" customWidth="1"/>
    <col min="15115" max="15116" width="21.109375" customWidth="1"/>
    <col min="15117" max="15117" width="27" customWidth="1"/>
    <col min="15118" max="15118" width="12.88671875" customWidth="1"/>
    <col min="15119" max="15119" width="30.44140625" customWidth="1"/>
    <col min="15361" max="15361" width="15.33203125" customWidth="1"/>
    <col min="15362" max="15362" width="43.44140625" customWidth="1"/>
    <col min="15363" max="15363" width="50" customWidth="1"/>
    <col min="15364" max="15364" width="30.44140625" customWidth="1"/>
    <col min="15365" max="15365" width="7" customWidth="1"/>
    <col min="15366" max="15366" width="10.5546875" customWidth="1"/>
    <col min="15367" max="15368" width="16.44140625" customWidth="1"/>
    <col min="15369" max="15369" width="44.5546875" customWidth="1"/>
    <col min="15370" max="15370" width="24.5546875" customWidth="1"/>
    <col min="15371" max="15372" width="21.109375" customWidth="1"/>
    <col min="15373" max="15373" width="27" customWidth="1"/>
    <col min="15374" max="15374" width="12.88671875" customWidth="1"/>
    <col min="15375" max="15375" width="30.44140625" customWidth="1"/>
    <col min="15617" max="15617" width="15.33203125" customWidth="1"/>
    <col min="15618" max="15618" width="43.44140625" customWidth="1"/>
    <col min="15619" max="15619" width="50" customWidth="1"/>
    <col min="15620" max="15620" width="30.44140625" customWidth="1"/>
    <col min="15621" max="15621" width="7" customWidth="1"/>
    <col min="15622" max="15622" width="10.5546875" customWidth="1"/>
    <col min="15623" max="15624" width="16.44140625" customWidth="1"/>
    <col min="15625" max="15625" width="44.5546875" customWidth="1"/>
    <col min="15626" max="15626" width="24.5546875" customWidth="1"/>
    <col min="15627" max="15628" width="21.109375" customWidth="1"/>
    <col min="15629" max="15629" width="27" customWidth="1"/>
    <col min="15630" max="15630" width="12.88671875" customWidth="1"/>
    <col min="15631" max="15631" width="30.44140625" customWidth="1"/>
    <col min="15873" max="15873" width="15.33203125" customWidth="1"/>
    <col min="15874" max="15874" width="43.44140625" customWidth="1"/>
    <col min="15875" max="15875" width="50" customWidth="1"/>
    <col min="15876" max="15876" width="30.44140625" customWidth="1"/>
    <col min="15877" max="15877" width="7" customWidth="1"/>
    <col min="15878" max="15878" width="10.5546875" customWidth="1"/>
    <col min="15879" max="15880" width="16.44140625" customWidth="1"/>
    <col min="15881" max="15881" width="44.5546875" customWidth="1"/>
    <col min="15882" max="15882" width="24.5546875" customWidth="1"/>
    <col min="15883" max="15884" width="21.109375" customWidth="1"/>
    <col min="15885" max="15885" width="27" customWidth="1"/>
    <col min="15886" max="15886" width="12.88671875" customWidth="1"/>
    <col min="15887" max="15887" width="30.44140625" customWidth="1"/>
    <col min="16129" max="16129" width="15.33203125" customWidth="1"/>
    <col min="16130" max="16130" width="43.44140625" customWidth="1"/>
    <col min="16131" max="16131" width="50" customWidth="1"/>
    <col min="16132" max="16132" width="30.44140625" customWidth="1"/>
    <col min="16133" max="16133" width="7" customWidth="1"/>
    <col min="16134" max="16134" width="10.5546875" customWidth="1"/>
    <col min="16135" max="16136" width="16.44140625" customWidth="1"/>
    <col min="16137" max="16137" width="44.5546875" customWidth="1"/>
    <col min="16138" max="16138" width="24.5546875" customWidth="1"/>
    <col min="16139" max="16140" width="21.109375" customWidth="1"/>
    <col min="16141" max="16141" width="27" customWidth="1"/>
    <col min="16142" max="16142" width="12.88671875" customWidth="1"/>
    <col min="16143" max="16143" width="30.44140625" customWidth="1"/>
  </cols>
  <sheetData>
    <row r="1" spans="1:15" x14ac:dyDescent="0.3">
      <c r="A1" s="53" t="s">
        <v>299</v>
      </c>
      <c r="B1" s="53" t="s">
        <v>292</v>
      </c>
      <c r="C1" s="53" t="s">
        <v>293</v>
      </c>
      <c r="D1" s="53" t="s">
        <v>293</v>
      </c>
      <c r="E1" s="53" t="s">
        <v>300</v>
      </c>
      <c r="F1" s="53" t="s">
        <v>301</v>
      </c>
      <c r="G1" s="53" t="s">
        <v>302</v>
      </c>
      <c r="H1" s="53" t="s">
        <v>303</v>
      </c>
      <c r="I1" s="53" t="s">
        <v>5</v>
      </c>
      <c r="J1" s="53" t="s">
        <v>304</v>
      </c>
      <c r="K1" s="53" t="s">
        <v>305</v>
      </c>
      <c r="L1" s="53" t="s">
        <v>306</v>
      </c>
      <c r="M1" s="53" t="s">
        <v>307</v>
      </c>
      <c r="N1" s="53" t="s">
        <v>308</v>
      </c>
      <c r="O1" s="53" t="s">
        <v>309</v>
      </c>
    </row>
    <row r="2" spans="1:15" x14ac:dyDescent="0.3">
      <c r="A2" t="s">
        <v>146</v>
      </c>
      <c r="B2" t="s">
        <v>310</v>
      </c>
      <c r="C2" t="s">
        <v>465</v>
      </c>
      <c r="D2" t="s">
        <v>311</v>
      </c>
      <c r="E2" t="s">
        <v>312</v>
      </c>
      <c r="F2" t="s">
        <v>267</v>
      </c>
      <c r="G2" t="s">
        <v>57</v>
      </c>
      <c r="H2" t="s">
        <v>57</v>
      </c>
      <c r="I2" t="s">
        <v>16</v>
      </c>
      <c r="J2" s="54">
        <v>242</v>
      </c>
      <c r="K2" s="54">
        <v>0</v>
      </c>
      <c r="L2" t="s">
        <v>313</v>
      </c>
      <c r="M2" t="s">
        <v>260</v>
      </c>
      <c r="N2" t="s">
        <v>314</v>
      </c>
      <c r="O2" t="s">
        <v>315</v>
      </c>
    </row>
    <row r="3" spans="1:15" x14ac:dyDescent="0.3">
      <c r="A3" t="s">
        <v>39</v>
      </c>
      <c r="B3" t="s">
        <v>316</v>
      </c>
      <c r="C3" t="s">
        <v>465</v>
      </c>
      <c r="D3" t="s">
        <v>311</v>
      </c>
      <c r="E3" t="s">
        <v>317</v>
      </c>
      <c r="F3" t="s">
        <v>16</v>
      </c>
      <c r="G3" t="s">
        <v>57</v>
      </c>
      <c r="H3" t="s">
        <v>57</v>
      </c>
      <c r="I3" t="s">
        <v>16</v>
      </c>
      <c r="J3" s="54">
        <v>55</v>
      </c>
      <c r="K3" s="54">
        <v>0</v>
      </c>
      <c r="L3" t="s">
        <v>313</v>
      </c>
      <c r="M3" t="s">
        <v>260</v>
      </c>
      <c r="N3" t="s">
        <v>318</v>
      </c>
      <c r="O3" t="s">
        <v>315</v>
      </c>
    </row>
    <row r="4" spans="1:15" x14ac:dyDescent="0.3">
      <c r="A4" t="s">
        <v>40</v>
      </c>
      <c r="B4" t="s">
        <v>319</v>
      </c>
      <c r="C4" t="s">
        <v>466</v>
      </c>
      <c r="D4" t="s">
        <v>320</v>
      </c>
      <c r="E4" t="s">
        <v>321</v>
      </c>
      <c r="F4" t="s">
        <v>16</v>
      </c>
      <c r="G4" t="s">
        <v>57</v>
      </c>
      <c r="H4" t="s">
        <v>57</v>
      </c>
      <c r="I4" t="s">
        <v>16</v>
      </c>
      <c r="J4" s="54">
        <v>337</v>
      </c>
      <c r="K4" s="54">
        <v>0</v>
      </c>
      <c r="L4" t="s">
        <v>313</v>
      </c>
      <c r="M4" t="s">
        <v>260</v>
      </c>
      <c r="N4" t="s">
        <v>322</v>
      </c>
      <c r="O4" t="s">
        <v>315</v>
      </c>
    </row>
    <row r="5" spans="1:15" x14ac:dyDescent="0.3">
      <c r="A5" t="s">
        <v>19</v>
      </c>
      <c r="B5" t="s">
        <v>323</v>
      </c>
      <c r="C5" t="s">
        <v>467</v>
      </c>
      <c r="D5" t="s">
        <v>324</v>
      </c>
      <c r="E5" t="s">
        <v>312</v>
      </c>
      <c r="F5" t="s">
        <v>16</v>
      </c>
      <c r="G5" t="s">
        <v>57</v>
      </c>
      <c r="H5" t="s">
        <v>57</v>
      </c>
      <c r="I5" t="s">
        <v>325</v>
      </c>
      <c r="J5" s="54">
        <v>874</v>
      </c>
      <c r="K5" s="54">
        <v>0</v>
      </c>
      <c r="L5" t="s">
        <v>313</v>
      </c>
      <c r="M5" t="s">
        <v>260</v>
      </c>
      <c r="N5" t="s">
        <v>326</v>
      </c>
      <c r="O5" t="s">
        <v>327</v>
      </c>
    </row>
    <row r="6" spans="1:15" x14ac:dyDescent="0.3">
      <c r="A6" t="s">
        <v>41</v>
      </c>
      <c r="B6" t="s">
        <v>328</v>
      </c>
      <c r="C6" t="s">
        <v>468</v>
      </c>
      <c r="D6" t="s">
        <v>329</v>
      </c>
      <c r="E6" t="s">
        <v>330</v>
      </c>
      <c r="F6" t="s">
        <v>16</v>
      </c>
      <c r="G6" t="s">
        <v>57</v>
      </c>
      <c r="H6" t="s">
        <v>57</v>
      </c>
      <c r="I6" t="s">
        <v>331</v>
      </c>
      <c r="J6" s="54">
        <v>8829</v>
      </c>
      <c r="K6" s="54">
        <v>0</v>
      </c>
      <c r="L6" t="s">
        <v>313</v>
      </c>
      <c r="M6" t="s">
        <v>260</v>
      </c>
      <c r="N6" t="s">
        <v>314</v>
      </c>
      <c r="O6" t="s">
        <v>332</v>
      </c>
    </row>
    <row r="7" spans="1:15" x14ac:dyDescent="0.3">
      <c r="A7" t="s">
        <v>334</v>
      </c>
      <c r="B7" t="s">
        <v>333</v>
      </c>
      <c r="C7" t="s">
        <v>469</v>
      </c>
      <c r="D7" t="s">
        <v>329</v>
      </c>
      <c r="E7" t="s">
        <v>335</v>
      </c>
      <c r="F7" t="s">
        <v>16</v>
      </c>
      <c r="G7" t="s">
        <v>57</v>
      </c>
      <c r="H7" t="s">
        <v>57</v>
      </c>
      <c r="I7" t="s">
        <v>336</v>
      </c>
      <c r="J7" s="54">
        <v>130</v>
      </c>
      <c r="K7" s="54">
        <v>0</v>
      </c>
      <c r="L7" t="s">
        <v>313</v>
      </c>
      <c r="M7" t="s">
        <v>260</v>
      </c>
      <c r="N7" t="s">
        <v>337</v>
      </c>
      <c r="O7" t="s">
        <v>338</v>
      </c>
    </row>
    <row r="8" spans="1:15" x14ac:dyDescent="0.3">
      <c r="A8" t="s">
        <v>340</v>
      </c>
      <c r="B8" t="s">
        <v>339</v>
      </c>
      <c r="C8" t="s">
        <v>469</v>
      </c>
      <c r="D8" t="s">
        <v>329</v>
      </c>
      <c r="E8" t="s">
        <v>341</v>
      </c>
      <c r="F8" t="s">
        <v>16</v>
      </c>
      <c r="G8" t="s">
        <v>57</v>
      </c>
      <c r="H8" t="s">
        <v>57</v>
      </c>
      <c r="I8" t="s">
        <v>336</v>
      </c>
      <c r="J8" s="54">
        <v>59</v>
      </c>
      <c r="K8" s="54">
        <v>0</v>
      </c>
      <c r="L8" t="s">
        <v>313</v>
      </c>
      <c r="M8" t="s">
        <v>260</v>
      </c>
      <c r="N8" t="s">
        <v>337</v>
      </c>
      <c r="O8" t="s">
        <v>338</v>
      </c>
    </row>
    <row r="9" spans="1:15" x14ac:dyDescent="0.3">
      <c r="A9" t="s">
        <v>20</v>
      </c>
      <c r="B9" t="s">
        <v>342</v>
      </c>
      <c r="C9" t="s">
        <v>470</v>
      </c>
      <c r="D9" t="s">
        <v>343</v>
      </c>
      <c r="E9" t="s">
        <v>344</v>
      </c>
      <c r="F9" t="s">
        <v>16</v>
      </c>
      <c r="G9" t="s">
        <v>57</v>
      </c>
      <c r="H9" t="s">
        <v>57</v>
      </c>
      <c r="I9" t="s">
        <v>345</v>
      </c>
      <c r="J9" s="54">
        <v>263</v>
      </c>
      <c r="K9" s="54">
        <v>0</v>
      </c>
      <c r="L9" t="s">
        <v>313</v>
      </c>
      <c r="M9" t="s">
        <v>260</v>
      </c>
      <c r="N9" t="s">
        <v>346</v>
      </c>
      <c r="O9" t="s">
        <v>327</v>
      </c>
    </row>
    <row r="10" spans="1:15" x14ac:dyDescent="0.3">
      <c r="A10" t="s">
        <v>21</v>
      </c>
      <c r="B10" t="s">
        <v>347</v>
      </c>
      <c r="C10" t="s">
        <v>471</v>
      </c>
      <c r="D10" t="s">
        <v>348</v>
      </c>
      <c r="E10" t="s">
        <v>349</v>
      </c>
      <c r="F10" t="s">
        <v>16</v>
      </c>
      <c r="G10" t="s">
        <v>57</v>
      </c>
      <c r="H10" t="s">
        <v>57</v>
      </c>
      <c r="I10" t="s">
        <v>345</v>
      </c>
      <c r="J10" s="54">
        <v>268</v>
      </c>
      <c r="K10" s="54">
        <v>0</v>
      </c>
      <c r="L10" t="s">
        <v>313</v>
      </c>
      <c r="M10" t="s">
        <v>260</v>
      </c>
      <c r="N10" t="s">
        <v>350</v>
      </c>
      <c r="O10" t="s">
        <v>332</v>
      </c>
    </row>
    <row r="11" spans="1:15" x14ac:dyDescent="0.3">
      <c r="A11" t="s">
        <v>81</v>
      </c>
      <c r="B11" t="s">
        <v>351</v>
      </c>
      <c r="C11" t="s">
        <v>471</v>
      </c>
      <c r="D11" t="s">
        <v>348</v>
      </c>
      <c r="E11" t="s">
        <v>352</v>
      </c>
      <c r="F11" t="s">
        <v>16</v>
      </c>
      <c r="G11" t="s">
        <v>57</v>
      </c>
      <c r="H11" t="s">
        <v>57</v>
      </c>
      <c r="I11" t="s">
        <v>16</v>
      </c>
      <c r="J11" s="54">
        <v>268</v>
      </c>
      <c r="K11" s="54">
        <v>0</v>
      </c>
      <c r="L11" t="s">
        <v>313</v>
      </c>
      <c r="M11" t="s">
        <v>260</v>
      </c>
      <c r="N11" t="s">
        <v>350</v>
      </c>
      <c r="O11" t="s">
        <v>332</v>
      </c>
    </row>
    <row r="12" spans="1:15" x14ac:dyDescent="0.3">
      <c r="A12" t="s">
        <v>22</v>
      </c>
      <c r="B12" t="s">
        <v>353</v>
      </c>
      <c r="C12" t="s">
        <v>472</v>
      </c>
      <c r="D12" t="s">
        <v>354</v>
      </c>
      <c r="E12" t="s">
        <v>355</v>
      </c>
      <c r="F12" t="s">
        <v>16</v>
      </c>
      <c r="G12" t="s">
        <v>57</v>
      </c>
      <c r="H12" t="s">
        <v>57</v>
      </c>
      <c r="I12" t="s">
        <v>16</v>
      </c>
      <c r="J12" s="54">
        <v>385</v>
      </c>
      <c r="K12" s="54">
        <v>0</v>
      </c>
      <c r="L12" t="s">
        <v>313</v>
      </c>
      <c r="M12" t="s">
        <v>260</v>
      </c>
      <c r="N12" t="s">
        <v>350</v>
      </c>
      <c r="O12" t="s">
        <v>332</v>
      </c>
    </row>
    <row r="13" spans="1:15" x14ac:dyDescent="0.3">
      <c r="A13" t="s">
        <v>82</v>
      </c>
      <c r="B13" t="s">
        <v>356</v>
      </c>
      <c r="C13" t="s">
        <v>473</v>
      </c>
      <c r="D13" t="s">
        <v>357</v>
      </c>
      <c r="E13" t="s">
        <v>358</v>
      </c>
      <c r="F13" t="s">
        <v>16</v>
      </c>
      <c r="G13" t="s">
        <v>57</v>
      </c>
      <c r="H13" t="s">
        <v>57</v>
      </c>
      <c r="I13" t="s">
        <v>16</v>
      </c>
      <c r="J13" s="54">
        <v>570</v>
      </c>
      <c r="K13" s="54">
        <v>0</v>
      </c>
      <c r="L13" t="s">
        <v>313</v>
      </c>
      <c r="M13" t="s">
        <v>260</v>
      </c>
      <c r="N13" t="s">
        <v>359</v>
      </c>
      <c r="O13" t="s">
        <v>360</v>
      </c>
    </row>
    <row r="14" spans="1:15" x14ac:dyDescent="0.3">
      <c r="A14" t="s">
        <v>42</v>
      </c>
      <c r="B14" t="s">
        <v>361</v>
      </c>
      <c r="C14" t="s">
        <v>474</v>
      </c>
      <c r="D14" t="s">
        <v>362</v>
      </c>
      <c r="E14" t="s">
        <v>312</v>
      </c>
      <c r="F14" t="s">
        <v>16</v>
      </c>
      <c r="G14" t="s">
        <v>57</v>
      </c>
      <c r="H14" t="s">
        <v>57</v>
      </c>
      <c r="I14" t="s">
        <v>363</v>
      </c>
      <c r="J14" s="54">
        <v>395</v>
      </c>
      <c r="K14" s="54">
        <v>0</v>
      </c>
      <c r="L14" t="s">
        <v>313</v>
      </c>
      <c r="M14" t="s">
        <v>260</v>
      </c>
      <c r="N14" t="s">
        <v>322</v>
      </c>
      <c r="O14" t="s">
        <v>332</v>
      </c>
    </row>
    <row r="15" spans="1:15" x14ac:dyDescent="0.3">
      <c r="A15" t="s">
        <v>43</v>
      </c>
      <c r="B15" t="s">
        <v>364</v>
      </c>
      <c r="C15" t="s">
        <v>475</v>
      </c>
      <c r="D15" t="s">
        <v>365</v>
      </c>
      <c r="E15" t="s">
        <v>366</v>
      </c>
      <c r="F15" t="s">
        <v>16</v>
      </c>
      <c r="G15" t="s">
        <v>57</v>
      </c>
      <c r="H15" t="s">
        <v>57</v>
      </c>
      <c r="I15" t="s">
        <v>121</v>
      </c>
      <c r="J15" s="54">
        <v>137</v>
      </c>
      <c r="K15" s="54">
        <v>0</v>
      </c>
      <c r="L15" t="s">
        <v>313</v>
      </c>
      <c r="M15" t="s">
        <v>260</v>
      </c>
      <c r="N15" t="s">
        <v>367</v>
      </c>
      <c r="O15" t="s">
        <v>338</v>
      </c>
    </row>
    <row r="16" spans="1:15" x14ac:dyDescent="0.3">
      <c r="A16" t="s">
        <v>44</v>
      </c>
      <c r="B16" t="s">
        <v>368</v>
      </c>
      <c r="C16" t="s">
        <v>476</v>
      </c>
      <c r="D16" t="s">
        <v>369</v>
      </c>
      <c r="E16" t="s">
        <v>370</v>
      </c>
      <c r="F16" t="s">
        <v>16</v>
      </c>
      <c r="G16" t="s">
        <v>57</v>
      </c>
      <c r="H16" t="s">
        <v>57</v>
      </c>
      <c r="I16" t="s">
        <v>16</v>
      </c>
      <c r="J16" s="54">
        <v>45</v>
      </c>
      <c r="K16" s="54">
        <v>0</v>
      </c>
      <c r="L16" t="s">
        <v>313</v>
      </c>
      <c r="M16" t="s">
        <v>260</v>
      </c>
      <c r="N16" t="s">
        <v>371</v>
      </c>
      <c r="O16" t="s">
        <v>315</v>
      </c>
    </row>
    <row r="17" spans="1:15" x14ac:dyDescent="0.3">
      <c r="A17" t="s">
        <v>45</v>
      </c>
      <c r="B17" t="s">
        <v>372</v>
      </c>
      <c r="C17" t="s">
        <v>476</v>
      </c>
      <c r="D17" t="s">
        <v>369</v>
      </c>
      <c r="E17" t="s">
        <v>373</v>
      </c>
      <c r="F17" t="s">
        <v>16</v>
      </c>
      <c r="G17" t="s">
        <v>57</v>
      </c>
      <c r="H17" t="s">
        <v>57</v>
      </c>
      <c r="I17" t="s">
        <v>16</v>
      </c>
      <c r="J17" s="54">
        <v>15</v>
      </c>
      <c r="K17" s="54">
        <v>0</v>
      </c>
      <c r="L17" t="s">
        <v>313</v>
      </c>
      <c r="M17" t="s">
        <v>260</v>
      </c>
      <c r="N17" t="s">
        <v>374</v>
      </c>
      <c r="O17" t="s">
        <v>315</v>
      </c>
    </row>
    <row r="18" spans="1:15" x14ac:dyDescent="0.3">
      <c r="A18" t="s">
        <v>46</v>
      </c>
      <c r="B18" t="s">
        <v>375</v>
      </c>
      <c r="C18" t="s">
        <v>477</v>
      </c>
      <c r="D18" t="s">
        <v>376</v>
      </c>
      <c r="E18" t="s">
        <v>377</v>
      </c>
      <c r="F18" t="s">
        <v>16</v>
      </c>
      <c r="G18" t="s">
        <v>57</v>
      </c>
      <c r="H18" t="s">
        <v>57</v>
      </c>
      <c r="I18" t="s">
        <v>378</v>
      </c>
      <c r="J18" s="54">
        <v>4442</v>
      </c>
      <c r="K18" s="54">
        <v>4442</v>
      </c>
      <c r="L18" t="s">
        <v>379</v>
      </c>
      <c r="M18" t="s">
        <v>260</v>
      </c>
      <c r="N18" t="s">
        <v>346</v>
      </c>
      <c r="O18" t="s">
        <v>380</v>
      </c>
    </row>
    <row r="19" spans="1:15" x14ac:dyDescent="0.3">
      <c r="A19" t="s">
        <v>382</v>
      </c>
      <c r="B19" t="s">
        <v>381</v>
      </c>
      <c r="C19" t="s">
        <v>478</v>
      </c>
      <c r="D19" t="s">
        <v>383</v>
      </c>
      <c r="E19" t="s">
        <v>384</v>
      </c>
      <c r="F19" t="s">
        <v>16</v>
      </c>
      <c r="G19" t="s">
        <v>57</v>
      </c>
      <c r="H19" t="s">
        <v>57</v>
      </c>
      <c r="I19" t="s">
        <v>16</v>
      </c>
      <c r="J19" s="54">
        <v>310</v>
      </c>
      <c r="K19" s="54">
        <v>0</v>
      </c>
      <c r="L19" t="s">
        <v>313</v>
      </c>
      <c r="M19" t="s">
        <v>260</v>
      </c>
      <c r="N19" t="s">
        <v>385</v>
      </c>
      <c r="O19" t="s">
        <v>360</v>
      </c>
    </row>
    <row r="20" spans="1:15" x14ac:dyDescent="0.3">
      <c r="A20" t="s">
        <v>387</v>
      </c>
      <c r="B20" t="s">
        <v>386</v>
      </c>
      <c r="C20" s="6" t="s">
        <v>491</v>
      </c>
      <c r="D20" t="s">
        <v>388</v>
      </c>
      <c r="E20" t="s">
        <v>312</v>
      </c>
      <c r="F20" t="s">
        <v>16</v>
      </c>
      <c r="G20" t="s">
        <v>57</v>
      </c>
      <c r="H20" t="s">
        <v>57</v>
      </c>
      <c r="I20" t="s">
        <v>389</v>
      </c>
      <c r="J20" s="54">
        <v>60</v>
      </c>
      <c r="K20" s="54">
        <v>0</v>
      </c>
      <c r="L20" t="s">
        <v>313</v>
      </c>
      <c r="M20" t="s">
        <v>260</v>
      </c>
      <c r="N20" t="s">
        <v>390</v>
      </c>
      <c r="O20" t="s">
        <v>391</v>
      </c>
    </row>
    <row r="21" spans="1:15" x14ac:dyDescent="0.3">
      <c r="A21" t="s">
        <v>47</v>
      </c>
      <c r="B21" t="s">
        <v>392</v>
      </c>
      <c r="C21" t="s">
        <v>479</v>
      </c>
      <c r="D21" t="s">
        <v>393</v>
      </c>
      <c r="E21" t="s">
        <v>394</v>
      </c>
      <c r="F21" t="s">
        <v>16</v>
      </c>
      <c r="G21" t="s">
        <v>57</v>
      </c>
      <c r="H21" t="s">
        <v>57</v>
      </c>
      <c r="I21" t="s">
        <v>16</v>
      </c>
      <c r="J21" s="54">
        <v>73</v>
      </c>
      <c r="K21" s="54">
        <v>0</v>
      </c>
      <c r="L21" t="s">
        <v>313</v>
      </c>
      <c r="M21" t="s">
        <v>260</v>
      </c>
      <c r="N21" t="s">
        <v>395</v>
      </c>
      <c r="O21" t="s">
        <v>360</v>
      </c>
    </row>
    <row r="22" spans="1:15" x14ac:dyDescent="0.3">
      <c r="A22" t="s">
        <v>48</v>
      </c>
      <c r="B22" t="s">
        <v>396</v>
      </c>
      <c r="C22" t="s">
        <v>480</v>
      </c>
      <c r="D22" t="s">
        <v>397</v>
      </c>
      <c r="E22" t="s">
        <v>398</v>
      </c>
      <c r="F22" t="s">
        <v>267</v>
      </c>
      <c r="G22" t="s">
        <v>57</v>
      </c>
      <c r="H22" t="s">
        <v>57</v>
      </c>
      <c r="I22" t="s">
        <v>399</v>
      </c>
      <c r="J22" s="54">
        <v>146</v>
      </c>
      <c r="K22" s="54">
        <v>0</v>
      </c>
      <c r="L22" t="s">
        <v>313</v>
      </c>
      <c r="M22" t="s">
        <v>260</v>
      </c>
      <c r="N22" t="s">
        <v>371</v>
      </c>
      <c r="O22" t="s">
        <v>332</v>
      </c>
    </row>
    <row r="23" spans="1:15" x14ac:dyDescent="0.3">
      <c r="A23" t="s">
        <v>49</v>
      </c>
      <c r="B23" t="s">
        <v>400</v>
      </c>
      <c r="C23" t="s">
        <v>480</v>
      </c>
      <c r="D23" t="s">
        <v>397</v>
      </c>
      <c r="E23" t="s">
        <v>401</v>
      </c>
      <c r="F23" t="s">
        <v>16</v>
      </c>
      <c r="G23" t="s">
        <v>57</v>
      </c>
      <c r="H23" t="s">
        <v>57</v>
      </c>
      <c r="I23" t="s">
        <v>16</v>
      </c>
      <c r="J23" s="54">
        <v>487</v>
      </c>
      <c r="K23" s="54">
        <v>0</v>
      </c>
      <c r="L23" t="s">
        <v>313</v>
      </c>
      <c r="M23" t="s">
        <v>260</v>
      </c>
      <c r="N23" t="s">
        <v>350</v>
      </c>
      <c r="O23" t="s">
        <v>360</v>
      </c>
    </row>
    <row r="24" spans="1:15" x14ac:dyDescent="0.3">
      <c r="A24" t="s">
        <v>50</v>
      </c>
      <c r="B24" t="s">
        <v>402</v>
      </c>
      <c r="C24" t="s">
        <v>481</v>
      </c>
      <c r="D24" t="s">
        <v>403</v>
      </c>
      <c r="E24" t="s">
        <v>404</v>
      </c>
      <c r="F24" t="s">
        <v>16</v>
      </c>
      <c r="G24" t="s">
        <v>57</v>
      </c>
      <c r="H24" t="s">
        <v>57</v>
      </c>
      <c r="I24" t="s">
        <v>405</v>
      </c>
      <c r="J24" s="54">
        <v>15</v>
      </c>
      <c r="K24" s="54">
        <v>0</v>
      </c>
      <c r="L24" t="s">
        <v>313</v>
      </c>
      <c r="M24" t="s">
        <v>260</v>
      </c>
      <c r="N24" t="s">
        <v>406</v>
      </c>
      <c r="O24" t="s">
        <v>391</v>
      </c>
    </row>
    <row r="25" spans="1:15" x14ac:dyDescent="0.3">
      <c r="A25" t="s">
        <v>408</v>
      </c>
      <c r="B25" t="s">
        <v>407</v>
      </c>
      <c r="C25" t="s">
        <v>481</v>
      </c>
      <c r="D25" t="s">
        <v>403</v>
      </c>
      <c r="E25" t="s">
        <v>409</v>
      </c>
      <c r="F25" t="s">
        <v>16</v>
      </c>
      <c r="G25" t="s">
        <v>57</v>
      </c>
      <c r="H25" t="s">
        <v>57</v>
      </c>
      <c r="I25" t="s">
        <v>405</v>
      </c>
      <c r="J25" s="54">
        <v>15</v>
      </c>
      <c r="K25" s="54">
        <v>0</v>
      </c>
      <c r="L25" t="s">
        <v>313</v>
      </c>
      <c r="M25" t="s">
        <v>260</v>
      </c>
      <c r="N25" t="s">
        <v>406</v>
      </c>
      <c r="O25" t="s">
        <v>391</v>
      </c>
    </row>
    <row r="26" spans="1:15" x14ac:dyDescent="0.3">
      <c r="A26" t="s">
        <v>411</v>
      </c>
      <c r="B26" t="s">
        <v>410</v>
      </c>
      <c r="C26" t="s">
        <v>481</v>
      </c>
      <c r="D26" t="s">
        <v>403</v>
      </c>
      <c r="E26" t="s">
        <v>370</v>
      </c>
      <c r="F26" t="s">
        <v>16</v>
      </c>
      <c r="G26" t="s">
        <v>57</v>
      </c>
      <c r="H26" t="s">
        <v>57</v>
      </c>
      <c r="I26" t="s">
        <v>405</v>
      </c>
      <c r="J26" s="54">
        <v>15</v>
      </c>
      <c r="K26" s="54">
        <v>0</v>
      </c>
      <c r="L26" t="s">
        <v>313</v>
      </c>
      <c r="M26" t="s">
        <v>260</v>
      </c>
      <c r="N26" t="s">
        <v>406</v>
      </c>
      <c r="O26" t="s">
        <v>391</v>
      </c>
    </row>
    <row r="27" spans="1:15" x14ac:dyDescent="0.3">
      <c r="A27" t="s">
        <v>24</v>
      </c>
      <c r="B27" t="s">
        <v>412</v>
      </c>
      <c r="C27" t="s">
        <v>482</v>
      </c>
      <c r="D27" t="s">
        <v>413</v>
      </c>
      <c r="E27" t="s">
        <v>414</v>
      </c>
      <c r="F27" t="s">
        <v>16</v>
      </c>
      <c r="G27" t="s">
        <v>57</v>
      </c>
      <c r="H27" t="s">
        <v>57</v>
      </c>
      <c r="I27" t="s">
        <v>16</v>
      </c>
      <c r="J27" s="54">
        <v>684</v>
      </c>
      <c r="K27" s="54">
        <v>0</v>
      </c>
      <c r="L27" t="s">
        <v>313</v>
      </c>
      <c r="M27" t="s">
        <v>260</v>
      </c>
      <c r="N27" t="s">
        <v>350</v>
      </c>
      <c r="O27" t="s">
        <v>332</v>
      </c>
    </row>
    <row r="28" spans="1:15" x14ac:dyDescent="0.3">
      <c r="A28" t="s">
        <v>52</v>
      </c>
      <c r="B28" t="s">
        <v>415</v>
      </c>
      <c r="C28" t="s">
        <v>483</v>
      </c>
      <c r="D28" t="s">
        <v>416</v>
      </c>
      <c r="E28" t="s">
        <v>404</v>
      </c>
      <c r="F28" t="s">
        <v>16</v>
      </c>
      <c r="G28" t="s">
        <v>57</v>
      </c>
      <c r="H28" t="s">
        <v>57</v>
      </c>
      <c r="I28" t="s">
        <v>16</v>
      </c>
      <c r="J28" s="54">
        <v>476</v>
      </c>
      <c r="K28" s="54">
        <v>0</v>
      </c>
      <c r="L28" t="s">
        <v>313</v>
      </c>
      <c r="M28" t="s">
        <v>260</v>
      </c>
      <c r="N28" t="s">
        <v>417</v>
      </c>
      <c r="O28" t="s">
        <v>315</v>
      </c>
    </row>
    <row r="29" spans="1:15" x14ac:dyDescent="0.3">
      <c r="A29" t="s">
        <v>51</v>
      </c>
      <c r="B29" t="s">
        <v>418</v>
      </c>
      <c r="C29" t="s">
        <v>483</v>
      </c>
      <c r="D29" t="s">
        <v>416</v>
      </c>
      <c r="E29" t="s">
        <v>419</v>
      </c>
      <c r="F29" t="s">
        <v>16</v>
      </c>
      <c r="G29" t="s">
        <v>57</v>
      </c>
      <c r="H29" t="s">
        <v>57</v>
      </c>
      <c r="I29" t="s">
        <v>16</v>
      </c>
      <c r="J29" s="54">
        <v>284</v>
      </c>
      <c r="K29" s="54">
        <v>0</v>
      </c>
      <c r="L29" t="s">
        <v>313</v>
      </c>
      <c r="M29" t="s">
        <v>260</v>
      </c>
      <c r="N29" t="s">
        <v>322</v>
      </c>
      <c r="O29" t="s">
        <v>332</v>
      </c>
    </row>
    <row r="30" spans="1:15" x14ac:dyDescent="0.3">
      <c r="A30" t="s">
        <v>421</v>
      </c>
      <c r="B30" t="s">
        <v>420</v>
      </c>
      <c r="C30" t="s">
        <v>483</v>
      </c>
      <c r="D30" t="s">
        <v>416</v>
      </c>
      <c r="E30" t="s">
        <v>404</v>
      </c>
      <c r="F30" t="s">
        <v>267</v>
      </c>
      <c r="G30" t="s">
        <v>57</v>
      </c>
      <c r="H30" t="s">
        <v>57</v>
      </c>
      <c r="I30" t="s">
        <v>16</v>
      </c>
      <c r="J30" s="54">
        <v>263</v>
      </c>
      <c r="K30" s="54">
        <v>0</v>
      </c>
      <c r="L30" t="s">
        <v>313</v>
      </c>
      <c r="M30" t="s">
        <v>260</v>
      </c>
      <c r="N30" t="s">
        <v>417</v>
      </c>
      <c r="O30" t="s">
        <v>327</v>
      </c>
    </row>
    <row r="31" spans="1:15" x14ac:dyDescent="0.3">
      <c r="A31" t="s">
        <v>423</v>
      </c>
      <c r="B31" t="s">
        <v>422</v>
      </c>
      <c r="C31" t="s">
        <v>484</v>
      </c>
      <c r="D31" t="s">
        <v>182</v>
      </c>
      <c r="E31" t="s">
        <v>424</v>
      </c>
      <c r="F31" t="s">
        <v>16</v>
      </c>
      <c r="G31" t="s">
        <v>57</v>
      </c>
      <c r="H31" t="s">
        <v>57</v>
      </c>
      <c r="I31" t="s">
        <v>16</v>
      </c>
      <c r="J31" s="54">
        <v>28</v>
      </c>
      <c r="K31" s="54">
        <v>0</v>
      </c>
      <c r="L31" t="s">
        <v>313</v>
      </c>
      <c r="M31" t="s">
        <v>260</v>
      </c>
      <c r="N31" t="s">
        <v>425</v>
      </c>
      <c r="O31" t="s">
        <v>315</v>
      </c>
    </row>
    <row r="32" spans="1:15" x14ac:dyDescent="0.3">
      <c r="A32" t="s">
        <v>427</v>
      </c>
      <c r="B32" t="s">
        <v>426</v>
      </c>
      <c r="C32" t="s">
        <v>484</v>
      </c>
      <c r="D32" t="s">
        <v>182</v>
      </c>
      <c r="E32" t="s">
        <v>428</v>
      </c>
      <c r="F32" t="s">
        <v>16</v>
      </c>
      <c r="G32" t="s">
        <v>57</v>
      </c>
      <c r="H32" t="s">
        <v>57</v>
      </c>
      <c r="I32" t="s">
        <v>16</v>
      </c>
      <c r="J32" s="54">
        <v>146</v>
      </c>
      <c r="K32" s="54">
        <v>0</v>
      </c>
      <c r="L32" t="s">
        <v>313</v>
      </c>
      <c r="M32" t="s">
        <v>260</v>
      </c>
      <c r="N32" t="s">
        <v>385</v>
      </c>
      <c r="O32" t="s">
        <v>332</v>
      </c>
    </row>
    <row r="33" spans="1:15" x14ac:dyDescent="0.3">
      <c r="A33" t="s">
        <v>430</v>
      </c>
      <c r="B33" t="s">
        <v>429</v>
      </c>
      <c r="C33" t="s">
        <v>485</v>
      </c>
      <c r="D33" t="s">
        <v>431</v>
      </c>
      <c r="E33" t="s">
        <v>419</v>
      </c>
      <c r="F33" t="s">
        <v>16</v>
      </c>
      <c r="G33" t="s">
        <v>57</v>
      </c>
      <c r="H33" t="s">
        <v>57</v>
      </c>
      <c r="I33" t="s">
        <v>16</v>
      </c>
      <c r="J33" s="54">
        <v>975</v>
      </c>
      <c r="K33" s="54">
        <v>0</v>
      </c>
      <c r="L33" t="s">
        <v>313</v>
      </c>
      <c r="M33" t="s">
        <v>260</v>
      </c>
      <c r="N33" t="s">
        <v>432</v>
      </c>
      <c r="O33" t="s">
        <v>332</v>
      </c>
    </row>
    <row r="34" spans="1:15" x14ac:dyDescent="0.3">
      <c r="A34" t="s">
        <v>434</v>
      </c>
      <c r="B34" t="s">
        <v>433</v>
      </c>
      <c r="C34" t="s">
        <v>486</v>
      </c>
      <c r="D34" t="s">
        <v>435</v>
      </c>
      <c r="E34" t="s">
        <v>436</v>
      </c>
      <c r="F34" t="s">
        <v>16</v>
      </c>
      <c r="G34" t="s">
        <v>57</v>
      </c>
      <c r="H34" t="s">
        <v>57</v>
      </c>
      <c r="I34" t="s">
        <v>325</v>
      </c>
      <c r="J34" s="54">
        <v>1007</v>
      </c>
      <c r="K34" s="54">
        <v>0</v>
      </c>
      <c r="L34" t="s">
        <v>313</v>
      </c>
      <c r="M34" t="s">
        <v>260</v>
      </c>
      <c r="N34" t="s">
        <v>437</v>
      </c>
      <c r="O34" t="s">
        <v>438</v>
      </c>
    </row>
    <row r="35" spans="1:15" x14ac:dyDescent="0.3">
      <c r="A35" t="s">
        <v>56</v>
      </c>
      <c r="B35" t="s">
        <v>439</v>
      </c>
      <c r="C35" t="s">
        <v>487</v>
      </c>
      <c r="D35" t="s">
        <v>440</v>
      </c>
      <c r="E35" t="s">
        <v>330</v>
      </c>
      <c r="F35" t="s">
        <v>16</v>
      </c>
      <c r="G35" t="s">
        <v>57</v>
      </c>
      <c r="H35" t="s">
        <v>57</v>
      </c>
      <c r="I35" t="s">
        <v>16</v>
      </c>
      <c r="J35" s="54">
        <v>218</v>
      </c>
      <c r="K35" s="54">
        <v>0</v>
      </c>
      <c r="L35" t="s">
        <v>313</v>
      </c>
      <c r="M35" t="s">
        <v>260</v>
      </c>
      <c r="N35" t="s">
        <v>367</v>
      </c>
      <c r="O35" t="s">
        <v>338</v>
      </c>
    </row>
    <row r="36" spans="1:15" x14ac:dyDescent="0.3">
      <c r="A36" t="s">
        <v>25</v>
      </c>
      <c r="B36" t="s">
        <v>441</v>
      </c>
      <c r="C36" t="s">
        <v>488</v>
      </c>
      <c r="D36" t="s">
        <v>442</v>
      </c>
      <c r="E36" t="s">
        <v>443</v>
      </c>
      <c r="F36" t="s">
        <v>16</v>
      </c>
      <c r="G36" t="s">
        <v>57</v>
      </c>
      <c r="H36" t="s">
        <v>57</v>
      </c>
      <c r="I36" t="s">
        <v>16</v>
      </c>
      <c r="J36" s="54">
        <v>378</v>
      </c>
      <c r="K36" s="54">
        <v>0</v>
      </c>
      <c r="L36" t="s">
        <v>313</v>
      </c>
      <c r="M36" t="s">
        <v>260</v>
      </c>
      <c r="N36" t="s">
        <v>444</v>
      </c>
      <c r="O36" t="s">
        <v>332</v>
      </c>
    </row>
    <row r="37" spans="1:15" x14ac:dyDescent="0.3">
      <c r="A37" t="s">
        <v>446</v>
      </c>
      <c r="B37" t="s">
        <v>445</v>
      </c>
      <c r="C37" t="s">
        <v>447</v>
      </c>
      <c r="D37" t="s">
        <v>448</v>
      </c>
      <c r="E37" t="s">
        <v>312</v>
      </c>
      <c r="F37" t="s">
        <v>16</v>
      </c>
      <c r="G37" t="s">
        <v>57</v>
      </c>
      <c r="H37" t="s">
        <v>57</v>
      </c>
      <c r="I37" t="s">
        <v>449</v>
      </c>
      <c r="J37" s="54">
        <v>26</v>
      </c>
      <c r="K37" s="54">
        <v>0</v>
      </c>
      <c r="L37" t="s">
        <v>313</v>
      </c>
      <c r="M37" t="s">
        <v>260</v>
      </c>
      <c r="N37" t="s">
        <v>450</v>
      </c>
      <c r="O37" t="s">
        <v>391</v>
      </c>
    </row>
    <row r="38" spans="1:15" x14ac:dyDescent="0.3">
      <c r="A38" t="s">
        <v>26</v>
      </c>
      <c r="B38" t="s">
        <v>451</v>
      </c>
      <c r="C38" t="s">
        <v>489</v>
      </c>
      <c r="D38" t="s">
        <v>452</v>
      </c>
      <c r="E38" t="s">
        <v>419</v>
      </c>
      <c r="F38" t="s">
        <v>16</v>
      </c>
      <c r="G38" t="s">
        <v>57</v>
      </c>
      <c r="H38" t="s">
        <v>57</v>
      </c>
      <c r="I38" t="s">
        <v>453</v>
      </c>
      <c r="J38" s="54">
        <v>1647</v>
      </c>
      <c r="K38" s="54">
        <v>0</v>
      </c>
      <c r="L38" t="s">
        <v>313</v>
      </c>
      <c r="M38" t="s">
        <v>260</v>
      </c>
      <c r="N38" t="s">
        <v>454</v>
      </c>
      <c r="O38" t="s">
        <v>455</v>
      </c>
    </row>
    <row r="39" spans="1:15" x14ac:dyDescent="0.3">
      <c r="A39" t="s">
        <v>53</v>
      </c>
      <c r="B39" t="s">
        <v>456</v>
      </c>
      <c r="C39" t="s">
        <v>490</v>
      </c>
      <c r="D39" t="s">
        <v>457</v>
      </c>
      <c r="E39" t="s">
        <v>458</v>
      </c>
      <c r="F39" t="s">
        <v>16</v>
      </c>
      <c r="G39" t="s">
        <v>57</v>
      </c>
      <c r="H39" t="s">
        <v>57</v>
      </c>
      <c r="I39" t="s">
        <v>459</v>
      </c>
      <c r="J39" s="54">
        <v>116</v>
      </c>
      <c r="K39" s="54">
        <v>0</v>
      </c>
      <c r="L39" t="s">
        <v>313</v>
      </c>
      <c r="M39" t="s">
        <v>260</v>
      </c>
      <c r="N39" t="s">
        <v>460</v>
      </c>
      <c r="O39" t="s">
        <v>332</v>
      </c>
    </row>
    <row r="40" spans="1:15" x14ac:dyDescent="0.3">
      <c r="A40" t="s">
        <v>54</v>
      </c>
      <c r="B40" t="s">
        <v>461</v>
      </c>
      <c r="C40" t="s">
        <v>490</v>
      </c>
      <c r="D40" t="s">
        <v>457</v>
      </c>
      <c r="E40" t="s">
        <v>462</v>
      </c>
      <c r="F40" t="s">
        <v>16</v>
      </c>
      <c r="G40" t="s">
        <v>57</v>
      </c>
      <c r="H40" t="s">
        <v>57</v>
      </c>
      <c r="I40" t="s">
        <v>16</v>
      </c>
      <c r="J40" s="54">
        <v>660</v>
      </c>
      <c r="K40" s="54">
        <v>0</v>
      </c>
      <c r="L40" t="s">
        <v>313</v>
      </c>
      <c r="M40" t="s">
        <v>260</v>
      </c>
      <c r="N40" t="s">
        <v>460</v>
      </c>
      <c r="O40" t="s">
        <v>332</v>
      </c>
    </row>
    <row r="41" spans="1:15" x14ac:dyDescent="0.3">
      <c r="A41" t="s">
        <v>55</v>
      </c>
      <c r="B41" t="s">
        <v>463</v>
      </c>
      <c r="C41" t="s">
        <v>490</v>
      </c>
      <c r="D41" t="s">
        <v>457</v>
      </c>
      <c r="E41" t="s">
        <v>464</v>
      </c>
      <c r="F41" t="s">
        <v>16</v>
      </c>
      <c r="G41" t="s">
        <v>57</v>
      </c>
      <c r="H41" t="s">
        <v>57</v>
      </c>
      <c r="I41" t="s">
        <v>16</v>
      </c>
      <c r="J41" s="54">
        <v>196</v>
      </c>
      <c r="K41" s="54">
        <v>0</v>
      </c>
      <c r="L41" t="s">
        <v>313</v>
      </c>
      <c r="M41" t="s">
        <v>260</v>
      </c>
      <c r="N41" t="s">
        <v>460</v>
      </c>
      <c r="O41" t="s">
        <v>315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0dfe49164f4f62d20672e3ce4fecc109">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b74d04d82d1b7b10997fba17cb8836e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ACEAF-ACEE-4E84-AC04-57C912614143}">
  <ds:schemaRefs>
    <ds:schemaRef ds:uri="http://schemas.microsoft.com/sharepoint/v3/contenttype/forms"/>
  </ds:schemaRefs>
</ds:datastoreItem>
</file>

<file path=customXml/itemProps2.xml><?xml version="1.0" encoding="utf-8"?>
<ds:datastoreItem xmlns:ds="http://schemas.openxmlformats.org/officeDocument/2006/customXml" ds:itemID="{E4BBF59B-1123-4D55-8701-AE7182D0C5B5}">
  <ds:schemaRefs>
    <ds:schemaRef ds:uri="http://schemas.microsoft.com/office/2006/metadata/properties"/>
    <ds:schemaRef ds:uri="http://schemas.microsoft.com/office/infopath/2007/PartnerControls"/>
    <ds:schemaRef ds:uri="1c4e9f5e-184b-4fbc-8f98-9a9895c99a66"/>
  </ds:schemaRefs>
</ds:datastoreItem>
</file>

<file path=customXml/itemProps3.xml><?xml version="1.0" encoding="utf-8"?>
<ds:datastoreItem xmlns:ds="http://schemas.openxmlformats.org/officeDocument/2006/customXml" ds:itemID="{DF45092A-691F-4756-8433-A2B309A11ED5}"/>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1. General</vt:lpstr>
      <vt:lpstr>2. Calculatieschema</vt:lpstr>
      <vt:lpstr>3. Preventief WTB onderhoud</vt:lpstr>
      <vt:lpstr>4. WTB assets</vt:lpstr>
      <vt:lpstr>5. Preventief Blusmiddelen</vt:lpstr>
      <vt:lpstr>6. Blusmiddelen</vt:lpstr>
      <vt:lpstr>PRP</vt:lpstr>
      <vt:lpstr>'4. WTB assets'!Afdrukbereik</vt:lpstr>
      <vt:lpstr>'6. Blusmiddelen'!Afdrukbereik</vt:lpstr>
      <vt:lpstr>'4. WTB assets'!Afdruktitels</vt:lpstr>
      <vt:lpstr>'6. Blusmiddelen'!Afdruktitels</vt:lpstr>
    </vt:vector>
  </TitlesOfParts>
  <Company>Kuijpers Business Partners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Vliet, Lars van</dc:creator>
  <cp:lastModifiedBy>Enden, T van den (Tim)</cp:lastModifiedBy>
  <cp:lastPrinted>2025-03-21T13:27:38Z</cp:lastPrinted>
  <dcterms:created xsi:type="dcterms:W3CDTF">2023-11-14T10:36:58Z</dcterms:created>
  <dcterms:modified xsi:type="dcterms:W3CDTF">2025-09-19T08:31:30Z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355900</vt:r8>
  </property>
  <property fmtid="{D5CDD505-2E9C-101B-9397-08002B2CF9AE}" pid="3" name="ContentTypeId">
    <vt:lpwstr>0x01010055D86B268DC18941817A99BA3EFC6952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