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20"/>
  <workbookPr autoCompressPictures="0"/>
  <mc:AlternateContent xmlns:mc="http://schemas.openxmlformats.org/markup-compatibility/2006">
    <mc:Choice Requires="x15">
      <x15ac:absPath xmlns:x15ac="http://schemas.microsoft.com/office/spreadsheetml/2010/11/ac" url="/Users/jmpisters/Library/CloudStorage/Dropbox/Light2020/Bureau OVL Lek-Merwede/Aanbesteding 2024/Aanbesteding Onderhoud/Bijlage(n)/"/>
    </mc:Choice>
  </mc:AlternateContent>
  <xr:revisionPtr revIDLastSave="0" documentId="13_ncr:1_{B10BF89F-8158-2B46-9280-9250BC1787F7}" xr6:coauthVersionLast="47" xr6:coauthVersionMax="47" xr10:uidLastSave="{00000000-0000-0000-0000-000000000000}"/>
  <workbookProtection workbookAlgorithmName="SHA-512" workbookHashValue="bwCXm0mqOMgRU+vImRr9Tg6A88+wzMY0AGRhsUdO5ZjLEh+fmcCXAPaszPMT3YXORQIMIVExDj/gsm9+nt6O6w==" workbookSaltValue="Ic0eWpWf8R6lobbW/Ul9Sg==" workbookSpinCount="100000" lockStructure="1"/>
  <bookViews>
    <workbookView xWindow="0" yWindow="500" windowWidth="28340" windowHeight="24680" xr2:uid="{00000000-000D-0000-FFFF-FFFF00000000}"/>
  </bookViews>
  <sheets>
    <sheet name="kortingen" sheetId="2" r:id="rId1"/>
  </sheets>
  <definedNames>
    <definedName name="_xlnm.Print_Area" localSheetId="0">kortingen!$D$1:$Y$26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50" i="2" l="1"/>
  <c r="Q23" i="2"/>
  <c r="R23" i="2" s="1"/>
  <c r="Q22" i="2"/>
  <c r="R22" i="2" s="1"/>
  <c r="Q24" i="2"/>
  <c r="R24" i="2" s="1"/>
  <c r="Q7" i="2"/>
  <c r="R7" i="2" s="1"/>
  <c r="S7" i="2" s="1"/>
  <c r="Q8" i="2"/>
  <c r="R8" i="2" s="1"/>
  <c r="S8" i="2" s="1"/>
  <c r="Q9" i="2"/>
  <c r="R9" i="2" s="1"/>
  <c r="Q10" i="2"/>
  <c r="R10" i="2" s="1"/>
  <c r="Q11" i="2"/>
  <c r="R11" i="2" s="1"/>
  <c r="Q12" i="2"/>
  <c r="R12" i="2" s="1"/>
  <c r="Q13" i="2"/>
  <c r="R13" i="2" s="1"/>
  <c r="Q14" i="2"/>
  <c r="R14" i="2" s="1"/>
  <c r="T14" i="2" s="1"/>
  <c r="Q15" i="2"/>
  <c r="R15" i="2" s="1"/>
  <c r="Q16" i="2"/>
  <c r="R16" i="2" s="1"/>
  <c r="S16" i="2" s="1"/>
  <c r="Q17" i="2"/>
  <c r="R17" i="2" s="1"/>
  <c r="Q18" i="2"/>
  <c r="R18" i="2" s="1"/>
  <c r="Q19" i="2"/>
  <c r="R19" i="2" s="1"/>
  <c r="T19" i="2" s="1"/>
  <c r="Q20" i="2"/>
  <c r="R20" i="2" s="1"/>
  <c r="Q21" i="2"/>
  <c r="R21" i="2" s="1"/>
  <c r="Q6" i="2"/>
  <c r="R6" i="2" s="1"/>
  <c r="N10" i="2"/>
  <c r="N11" i="2" s="1"/>
  <c r="N18" i="2"/>
  <c r="T23" i="2" l="1"/>
  <c r="S23" i="2"/>
  <c r="T16" i="2"/>
  <c r="U16" i="2" s="1"/>
  <c r="V16" i="2" s="1"/>
  <c r="I16" i="2" s="1"/>
  <c r="H37" i="2" s="1"/>
  <c r="I37" i="2" s="1"/>
  <c r="S18" i="2"/>
  <c r="T18" i="2"/>
  <c r="N14" i="2"/>
  <c r="N13" i="2"/>
  <c r="T20" i="2"/>
  <c r="S20" i="2"/>
  <c r="T15" i="2"/>
  <c r="S15" i="2"/>
  <c r="S19" i="2"/>
  <c r="U19" i="2" s="1"/>
  <c r="V19" i="2" s="1"/>
  <c r="I19" i="2" s="1"/>
  <c r="T17" i="2"/>
  <c r="S17" i="2"/>
  <c r="S21" i="2"/>
  <c r="T21" i="2"/>
  <c r="T24" i="2"/>
  <c r="S24" i="2"/>
  <c r="T11" i="2"/>
  <c r="S11" i="2"/>
  <c r="U11" i="2" s="1"/>
  <c r="V11" i="2" s="1"/>
  <c r="I11" i="2" s="1"/>
  <c r="H32" i="2" s="1"/>
  <c r="I32" i="2" s="1"/>
  <c r="T9" i="2"/>
  <c r="S9" i="2"/>
  <c r="T13" i="2"/>
  <c r="S13" i="2"/>
  <c r="T22" i="2"/>
  <c r="S22" i="2"/>
  <c r="T10" i="2"/>
  <c r="S10" i="2"/>
  <c r="U10" i="2" s="1"/>
  <c r="V10" i="2" s="1"/>
  <c r="I10" i="2" s="1"/>
  <c r="H31" i="2" s="1"/>
  <c r="I31" i="2" s="1"/>
  <c r="S12" i="2"/>
  <c r="T8" i="2"/>
  <c r="U8" i="2" s="1"/>
  <c r="V8" i="2" s="1"/>
  <c r="I8" i="2" s="1"/>
  <c r="H29" i="2" s="1"/>
  <c r="I29" i="2" s="1"/>
  <c r="T12" i="2"/>
  <c r="S14" i="2"/>
  <c r="U14" i="2" s="1"/>
  <c r="V14" i="2" s="1"/>
  <c r="I14" i="2" s="1"/>
  <c r="H35" i="2" s="1"/>
  <c r="I35" i="2" s="1"/>
  <c r="T7" i="2"/>
  <c r="U7" i="2" s="1"/>
  <c r="V7" i="2" s="1"/>
  <c r="I7" i="2" s="1"/>
  <c r="H28" i="2" s="1"/>
  <c r="I28" i="2" s="1"/>
  <c r="T6" i="2"/>
  <c r="S6" i="2"/>
  <c r="U6" i="2" l="1"/>
  <c r="V6" i="2" s="1"/>
  <c r="I6" i="2" s="1"/>
  <c r="H27" i="2" s="1"/>
  <c r="I27" i="2" s="1"/>
  <c r="U23" i="2"/>
  <c r="V23" i="2" s="1"/>
  <c r="I23" i="2" s="1"/>
  <c r="U20" i="2"/>
  <c r="V20" i="2" s="1"/>
  <c r="I20" i="2" s="1"/>
  <c r="U22" i="2"/>
  <c r="V22" i="2" s="1"/>
  <c r="I22" i="2" s="1"/>
  <c r="N15" i="2"/>
  <c r="N19" i="2" s="1"/>
  <c r="N20" i="2" s="1"/>
  <c r="U21" i="2"/>
  <c r="V21" i="2" s="1"/>
  <c r="I21" i="2" s="1"/>
  <c r="U9" i="2"/>
  <c r="V9" i="2" s="1"/>
  <c r="I9" i="2" s="1"/>
  <c r="H30" i="2" s="1"/>
  <c r="U17" i="2"/>
  <c r="V17" i="2" s="1"/>
  <c r="I17" i="2" s="1"/>
  <c r="U15" i="2"/>
  <c r="V15" i="2" s="1"/>
  <c r="I15" i="2" s="1"/>
  <c r="H36" i="2" s="1"/>
  <c r="I36" i="2" s="1"/>
  <c r="U18" i="2"/>
  <c r="V18" i="2" s="1"/>
  <c r="I18" i="2" s="1"/>
  <c r="H38" i="2" s="1"/>
  <c r="I38" i="2" s="1"/>
  <c r="U24" i="2"/>
  <c r="V24" i="2" s="1"/>
  <c r="I24" i="2" s="1"/>
  <c r="U13" i="2"/>
  <c r="V13" i="2" s="1"/>
  <c r="I13" i="2" s="1"/>
  <c r="H34" i="2" s="1"/>
  <c r="I34" i="2" s="1"/>
  <c r="U12" i="2"/>
  <c r="V12" i="2" s="1"/>
  <c r="I12" i="2" s="1"/>
  <c r="H33" i="2" s="1"/>
  <c r="I33" i="2" s="1"/>
  <c r="I30" i="2" l="1"/>
  <c r="I47" i="2" s="1"/>
  <c r="H39" i="2" s="1"/>
</calcChain>
</file>

<file path=xl/sharedStrings.xml><?xml version="1.0" encoding="utf-8"?>
<sst xmlns="http://schemas.openxmlformats.org/spreadsheetml/2006/main" count="54" uniqueCount="40">
  <si>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</si>
  <si>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</si>
  <si>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</si>
  <si>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</si>
  <si>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</si>
  <si>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</si>
  <si>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</si>
  <si>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</si>
  <si>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</si>
  <si>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</si>
  <si>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</si>
  <si>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Handelings kosten</t>
  </si>
  <si>
    <t>Door te berekenen korting aan opdrachtgever</t>
  </si>
  <si>
    <t>ARMATUREN</t>
  </si>
  <si>
    <t>Prijs in RAW inschrijfstaat</t>
  </si>
  <si>
    <t>Korting bij leverancier</t>
  </si>
  <si>
    <r>
      <rPr>
        <b/>
        <u/>
        <sz val="10"/>
        <rFont val="Calibri"/>
        <family val="2"/>
      </rPr>
      <t>LIGHTWELL</t>
    </r>
  </si>
  <si>
    <r>
      <rPr>
        <b/>
        <u/>
        <sz val="10"/>
        <rFont val="Calibri"/>
        <family val="2"/>
      </rPr>
      <t>SCHREDER</t>
    </r>
  </si>
  <si>
    <r>
      <rPr>
        <b/>
        <u/>
        <sz val="10"/>
        <rFont val="Calibri"/>
        <family val="2"/>
      </rPr>
      <t>SUSTAINDER</t>
    </r>
  </si>
  <si>
    <t>LIGHTRONICS OVERIG</t>
  </si>
  <si>
    <r>
      <rPr>
        <b/>
        <u/>
        <sz val="10"/>
        <rFont val="Calibri"/>
        <family val="2"/>
      </rPr>
      <t>SIGNIFY (PHILIPS)</t>
    </r>
    <r>
      <rPr>
        <b/>
        <sz val="10"/>
        <rFont val="Calibri"/>
        <family val="2"/>
      </rPr>
      <t xml:space="preserve"> VRG 71</t>
    </r>
  </si>
  <si>
    <r>
      <rPr>
        <b/>
        <u/>
        <sz val="10"/>
        <rFont val="Calibri"/>
        <family val="2"/>
      </rPr>
      <t>SIGNIFY (PHILIPS)</t>
    </r>
    <r>
      <rPr>
        <b/>
        <sz val="10"/>
        <rFont val="Calibri"/>
        <family val="2"/>
      </rPr>
      <t xml:space="preserve"> VRG 72</t>
    </r>
    <r>
      <rPr>
        <sz val="12"/>
        <color theme="1"/>
        <rFont val="Calibri"/>
        <family val="2"/>
        <scheme val="minor"/>
      </rPr>
      <t/>
    </r>
  </si>
  <si>
    <t>LIGHTRONICS</t>
  </si>
  <si>
    <t>SCHREDER DECORATIEF</t>
  </si>
  <si>
    <t xml:space="preserve">Aantal </t>
  </si>
  <si>
    <t>Netto Prijs</t>
  </si>
  <si>
    <t>Brutto Prijs</t>
  </si>
  <si>
    <t>Totaal</t>
  </si>
  <si>
    <t>Rekenvoorbeeld Armaturen</t>
  </si>
  <si>
    <t>Kortingspercentage in kolom I 6-23</t>
  </si>
  <si>
    <t xml:space="preserve">NB: de definitieve armatuur keuze wordt in de contractperiode vastgesteld. </t>
  </si>
  <si>
    <t>NEDELKO</t>
  </si>
  <si>
    <t>In te vullen in post 14 21 10</t>
  </si>
  <si>
    <t xml:space="preserve"> | </t>
  </si>
  <si>
    <t>LOUIS POULSEN</t>
  </si>
  <si>
    <t>FAGERHULT</t>
  </si>
  <si>
    <t>INNOLUMIS</t>
  </si>
  <si>
    <t xml:space="preserve">Inschrijver dient in onderstaande tabel de kortingspercentages in te vullen die gedurende de contractperiode gehanteerd worden. Deze netto in te vullen bedragen dienen overeen te komen met de ingevulde bedragen uit post 51 11 10 uit de RAW-raamovereenkomst. Mocht dit niet met elkaar overeenkomen, kan opdrachtgever overgaan tot uitsluiting. </t>
  </si>
  <si>
    <r>
      <rPr>
        <b/>
        <sz val="14"/>
        <color rgb="FFFF0000"/>
        <rFont val="Calibri (Hoofdtekst)"/>
      </rPr>
      <t>Invul instructie:</t>
    </r>
    <r>
      <rPr>
        <sz val="14"/>
        <color theme="1"/>
        <rFont val="Calibri"/>
        <family val="2"/>
        <scheme val="minor"/>
      </rPr>
      <t xml:space="preserve">
Tabel rekent automatisch door uw korting bij leverancier en de toeslagen zoals Handelingskosten en Winst en Risico in te vullen in kolom F - G - H 6 t/m 17 
De uitkomst in </t>
    </r>
    <r>
      <rPr>
        <b/>
        <sz val="14"/>
        <color theme="1"/>
        <rFont val="Calibri"/>
        <family val="2"/>
        <scheme val="minor"/>
      </rPr>
      <t>CEL H38</t>
    </r>
    <r>
      <rPr>
        <sz val="14"/>
        <color theme="1"/>
        <rFont val="Calibri"/>
        <family val="2"/>
        <scheme val="minor"/>
      </rPr>
      <t xml:space="preserve"> dient u in te vullen bij post 51 11 10 in de inschrijfstaat. </t>
    </r>
  </si>
  <si>
    <t>Orange Lighting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</si>
</sst>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46"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b/>
      <u/>
      <sz val="10"/>
      <name val="Calibri"/>
      <family val="2"/>
    </font>
    <font>
      <sz val="8"/>
      <name val="Calibri"/>
      <family val="2"/>
      <scheme val="minor"/>
    </font>
    <font>
      <sz val="11"/>
      <name val="Calibri"/>
      <family val="2"/>
      <scheme val="minor"/>
    </font>
    <font>
      <b/>
      <i/>
      <sz val="11"/>
      <color theme="1"/>
      <name val="Calibri"/>
      <family val="2"/>
      <scheme val="minor"/>
    </font>
    <font>
      <b/>
      <i/>
      <sz val="11"/>
      <color rgb="FFFF0000"/>
      <name val="Calibri"/>
      <family val="2"/>
      <scheme val="minor"/>
    </font>
    <font>
      <b/>
      <sz val="11"/>
      <name val="Calibri"/>
      <family val="2"/>
      <scheme val="minor"/>
    </font>
    <font>
      <sz val="14"/>
      <color theme="1"/>
      <name val="Calibri"/>
      <family val="2"/>
      <scheme val="minor"/>
    </font>
    <font>
      <b/>
      <sz val="14"/>
      <color rgb="FFFF0000"/>
      <name val="Calibri (Hoofdtekst)"/>
    </font>
    <font>
      <b/>
      <sz val="14"/>
      <color theme="1"/>
      <name val="Calibri"/>
      <family val="2"/>
      <scheme val="minor"/>
    </font>
    <font>
      <b/>
      <u/>
      <sz val="11"/>
      <color theme="1"/>
      <name val="Calibri"/>
      <family val="2"/>
      <scheme val="minor"/>
    </font>
    <font>
      <sz val="10"/>
      <name val="Calibri"/>
      <family val="2"/>
      <scheme val="minor"/>
    </font>
    <font>
      <i/>
      <sz val="11"/>
      <name val="Calibri"/>
      <family val="2"/>
      <scheme val="minor"/>
    </font>
    <font>
      <i/>
      <sz val="11"/>
      <color theme="0"/>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bgColor indexed="64"/>
      </patternFill>
    </fill>
    <fill>
      <patternFill patternType="solid">
        <fgColor rgb="FF00B0F0"/>
        <bgColor indexed="64"/>
      </patternFill>
    </fill>
    <fill>
      <patternFill patternType="solid">
        <fgColor theme="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16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138">
    <xf numFmtId="0" fontId="0" fillId="0" borderId="0" xfId="0"/>
    <xf numFmtId="0" fontId="23" fillId="0" borderId="0" xfId="0" applyFont="1" applyProtection="1">
      <protection hidden="1"/>
    </xf>
    <xf numFmtId="0" fontId="24" fillId="0" borderId="0" xfId="0" applyFont="1" applyProtection="1">
      <protection hidden="1"/>
    </xf>
    <xf numFmtId="0" fontId="0" fillId="0" borderId="0" xfId="0" applyProtection="1">
      <protection hidden="1"/>
    </xf>
    <xf numFmtId="44" fontId="24" fillId="0" borderId="0" xfId="43" applyFont="1" applyProtection="1">
      <protection hidden="1"/>
    </xf>
    <xf numFmtId="0" fontId="25" fillId="0" borderId="0" xfId="0" applyFont="1" applyProtection="1">
      <protection hidden="1"/>
    </xf>
    <xf numFmtId="0" fontId="4" fillId="0" borderId="0" xfId="0" applyFont="1" applyAlignment="1" applyProtection="1">
      <alignment horizontal="center" wrapText="1"/>
      <protection hidden="1"/>
    </xf>
    <xf numFmtId="0" fontId="25" fillId="0" borderId="0" xfId="0" applyFont="1" applyAlignment="1" applyProtection="1">
      <alignment horizontal="center" wrapText="1"/>
      <protection hidden="1"/>
    </xf>
    <xf numFmtId="0" fontId="31" fillId="0" borderId="10" xfId="0" applyFont="1" applyBorder="1" applyAlignment="1" applyProtection="1">
      <alignment horizontal="center" vertical="center" wrapText="1"/>
      <protection hidden="1"/>
    </xf>
    <xf numFmtId="0" fontId="3" fillId="0" borderId="10" xfId="0" applyFont="1" applyBorder="1" applyAlignment="1" applyProtection="1">
      <alignment horizontal="center" wrapText="1"/>
      <protection hidden="1"/>
    </xf>
    <xf numFmtId="0" fontId="5" fillId="0" borderId="10" xfId="0" applyFont="1" applyBorder="1" applyAlignment="1" applyProtection="1">
      <alignment horizontal="center" wrapText="1"/>
      <protection hidden="1"/>
    </xf>
    <xf numFmtId="0" fontId="30" fillId="0" borderId="10" xfId="0" applyFont="1" applyBorder="1" applyAlignment="1" applyProtection="1">
      <alignment horizontal="center" wrapText="1"/>
      <protection hidden="1"/>
    </xf>
    <xf numFmtId="0" fontId="0" fillId="40" borderId="11" xfId="0" applyFill="1" applyBorder="1" applyAlignment="1" applyProtection="1">
      <alignment horizontal="left" vertical="center"/>
      <protection hidden="1"/>
    </xf>
    <xf numFmtId="44" fontId="0" fillId="40" borderId="11" xfId="43" applyFont="1" applyFill="1" applyBorder="1" applyAlignment="1" applyProtection="1">
      <alignment horizontal="center" vertical="center"/>
      <protection hidden="1"/>
    </xf>
    <xf numFmtId="0" fontId="33" fillId="41" borderId="11" xfId="0" applyFont="1" applyFill="1" applyBorder="1" applyAlignment="1" applyProtection="1">
      <alignment horizontal="left" vertical="center"/>
      <protection hidden="1"/>
    </xf>
    <xf numFmtId="44" fontId="35" fillId="41" borderId="11" xfId="43" applyFont="1" applyFill="1" applyBorder="1" applyAlignment="1" applyProtection="1">
      <alignment horizontal="center" vertical="center"/>
      <protection hidden="1"/>
    </xf>
    <xf numFmtId="0" fontId="26" fillId="35" borderId="19" xfId="0" applyFont="1" applyFill="1" applyBorder="1" applyProtection="1">
      <protection hidden="1"/>
    </xf>
    <xf numFmtId="44" fontId="27" fillId="35" borderId="0" xfId="43" applyFont="1" applyFill="1" applyBorder="1" applyProtection="1">
      <protection hidden="1"/>
    </xf>
    <xf numFmtId="0" fontId="32" fillId="0" borderId="0" xfId="0" applyFont="1" applyAlignment="1" applyProtection="1">
      <alignment horizontal="left" vertical="top" wrapText="1"/>
      <protection hidden="1"/>
    </xf>
    <xf numFmtId="0" fontId="27" fillId="35" borderId="19" xfId="0" applyFont="1" applyFill="1" applyBorder="1" applyAlignment="1" applyProtection="1">
      <alignment horizontal="right"/>
      <protection hidden="1"/>
    </xf>
    <xf numFmtId="9" fontId="27" fillId="35" borderId="0" xfId="44" applyFont="1" applyFill="1" applyBorder="1" applyAlignment="1" applyProtection="1">
      <alignment horizontal="center"/>
      <protection hidden="1"/>
    </xf>
    <xf numFmtId="0" fontId="0" fillId="33" borderId="11" xfId="0" applyFill="1" applyBorder="1" applyAlignment="1" applyProtection="1">
      <alignment horizontal="left" vertical="center"/>
      <protection hidden="1"/>
    </xf>
    <xf numFmtId="44" fontId="0" fillId="33" borderId="11" xfId="43" applyFont="1" applyFill="1" applyBorder="1" applyAlignment="1" applyProtection="1">
      <alignment horizontal="center" vertical="center"/>
      <protection hidden="1"/>
    </xf>
    <xf numFmtId="0" fontId="27" fillId="35" borderId="19" xfId="0" applyFont="1" applyFill="1" applyBorder="1" applyAlignment="1" applyProtection="1">
      <alignment horizontal="left"/>
      <protection hidden="1"/>
    </xf>
    <xf numFmtId="0" fontId="33" fillId="33" borderId="11" xfId="0" applyFont="1" applyFill="1" applyBorder="1" applyAlignment="1" applyProtection="1">
      <alignment horizontal="left" vertical="center"/>
      <protection hidden="1"/>
    </xf>
    <xf numFmtId="44" fontId="35" fillId="33" borderId="11" xfId="43" applyFont="1" applyFill="1" applyBorder="1" applyAlignment="1" applyProtection="1">
      <alignment horizontal="center" vertical="center"/>
      <protection hidden="1"/>
    </xf>
    <xf numFmtId="0" fontId="0" fillId="36" borderId="11" xfId="0" applyFill="1" applyBorder="1" applyAlignment="1" applyProtection="1">
      <alignment horizontal="left" vertical="center"/>
      <protection hidden="1"/>
    </xf>
    <xf numFmtId="44" fontId="0" fillId="36" borderId="11" xfId="43" applyFont="1" applyFill="1" applyBorder="1" applyAlignment="1" applyProtection="1">
      <alignment horizontal="center" vertical="center"/>
      <protection hidden="1"/>
    </xf>
    <xf numFmtId="0" fontId="0" fillId="43" borderId="11" xfId="0" applyFill="1" applyBorder="1" applyAlignment="1" applyProtection="1">
      <alignment horizontal="left" vertical="center"/>
      <protection hidden="1"/>
    </xf>
    <xf numFmtId="44" fontId="0" fillId="43" borderId="11" xfId="43" applyFont="1" applyFill="1" applyBorder="1" applyAlignment="1" applyProtection="1">
      <alignment horizontal="center" vertical="center"/>
      <protection hidden="1"/>
    </xf>
    <xf numFmtId="0" fontId="28" fillId="35" borderId="19" xfId="0" applyFont="1" applyFill="1" applyBorder="1" applyAlignment="1" applyProtection="1">
      <alignment horizontal="left"/>
      <protection hidden="1"/>
    </xf>
    <xf numFmtId="9" fontId="6" fillId="35" borderId="0" xfId="44" applyFont="1" applyFill="1" applyBorder="1" applyAlignment="1" applyProtection="1">
      <alignment horizontal="center"/>
      <protection hidden="1"/>
    </xf>
    <xf numFmtId="44" fontId="6" fillId="35" borderId="0" xfId="43" applyFont="1" applyFill="1" applyBorder="1" applyProtection="1">
      <protection hidden="1"/>
    </xf>
    <xf numFmtId="0" fontId="0" fillId="37" borderId="11" xfId="0" applyFill="1" applyBorder="1" applyAlignment="1" applyProtection="1">
      <alignment horizontal="left" vertical="center"/>
      <protection hidden="1"/>
    </xf>
    <xf numFmtId="44" fontId="0" fillId="37" borderId="11" xfId="43" applyFont="1" applyFill="1" applyBorder="1" applyAlignment="1" applyProtection="1">
      <alignment horizontal="center" vertical="center"/>
      <protection hidden="1"/>
    </xf>
    <xf numFmtId="0" fontId="19" fillId="35" borderId="19" xfId="0" applyFont="1" applyFill="1" applyBorder="1" applyAlignment="1" applyProtection="1">
      <alignment horizontal="right"/>
      <protection hidden="1"/>
    </xf>
    <xf numFmtId="165" fontId="19" fillId="35" borderId="0" xfId="44" applyNumberFormat="1" applyFont="1" applyFill="1" applyBorder="1" applyAlignment="1" applyProtection="1">
      <alignment horizontal="center"/>
      <protection hidden="1"/>
    </xf>
    <xf numFmtId="44" fontId="19" fillId="35" borderId="0" xfId="43" applyFont="1" applyFill="1" applyBorder="1" applyProtection="1">
      <protection hidden="1"/>
    </xf>
    <xf numFmtId="44" fontId="0" fillId="38" borderId="11" xfId="43" applyFont="1" applyFill="1" applyBorder="1" applyAlignment="1" applyProtection="1">
      <alignment horizontal="center" vertical="center"/>
      <protection hidden="1"/>
    </xf>
    <xf numFmtId="44" fontId="0" fillId="39" borderId="11" xfId="43" applyFont="1" applyFill="1" applyBorder="1" applyAlignment="1" applyProtection="1">
      <alignment horizontal="center" vertical="center"/>
      <protection hidden="1"/>
    </xf>
    <xf numFmtId="0" fontId="0" fillId="42" borderId="11" xfId="0" applyFill="1" applyBorder="1" applyAlignment="1" applyProtection="1">
      <alignment horizontal="left" vertical="center"/>
      <protection hidden="1"/>
    </xf>
    <xf numFmtId="44" fontId="0" fillId="42" borderId="11" xfId="43" applyFont="1" applyFill="1" applyBorder="1" applyAlignment="1" applyProtection="1">
      <alignment horizontal="center" vertical="center"/>
      <protection hidden="1"/>
    </xf>
    <xf numFmtId="0" fontId="6" fillId="35" borderId="19" xfId="0" applyFont="1" applyFill="1" applyBorder="1" applyProtection="1">
      <protection hidden="1"/>
    </xf>
    <xf numFmtId="0" fontId="6" fillId="35" borderId="19" xfId="0" applyFont="1" applyFill="1" applyBorder="1" applyAlignment="1" applyProtection="1">
      <alignment horizontal="left"/>
      <protection hidden="1"/>
    </xf>
    <xf numFmtId="0" fontId="6" fillId="35" borderId="19" xfId="0" applyFont="1" applyFill="1" applyBorder="1" applyAlignment="1" applyProtection="1">
      <alignment horizontal="right"/>
      <protection hidden="1"/>
    </xf>
    <xf numFmtId="0" fontId="29" fillId="0" borderId="0" xfId="0" applyFont="1" applyProtection="1">
      <protection hidden="1"/>
    </xf>
    <xf numFmtId="0" fontId="21" fillId="35" borderId="15" xfId="0" applyFont="1" applyFill="1" applyBorder="1" applyAlignment="1" applyProtection="1">
      <alignment horizontal="left"/>
      <protection hidden="1"/>
    </xf>
    <xf numFmtId="0" fontId="21" fillId="35" borderId="16" xfId="0" applyFont="1" applyFill="1" applyBorder="1" applyProtection="1">
      <protection hidden="1"/>
    </xf>
    <xf numFmtId="164" fontId="21" fillId="38" borderId="18" xfId="42"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44" fontId="0" fillId="40" borderId="10" xfId="43" applyFont="1" applyFill="1" applyBorder="1" applyAlignment="1" applyProtection="1">
      <alignment horizontal="center" vertical="center"/>
      <protection hidden="1"/>
    </xf>
    <xf numFmtId="44" fontId="35" fillId="41" borderId="10" xfId="43" applyFont="1" applyFill="1" applyBorder="1" applyAlignment="1" applyProtection="1">
      <alignment horizontal="center" vertical="center"/>
      <protection hidden="1"/>
    </xf>
    <xf numFmtId="44" fontId="0" fillId="33" borderId="10" xfId="43" applyFont="1" applyFill="1" applyBorder="1" applyAlignment="1" applyProtection="1">
      <alignment horizontal="center" vertical="center"/>
      <protection hidden="1"/>
    </xf>
    <xf numFmtId="44" fontId="35" fillId="33"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44" fontId="0" fillId="43" borderId="10" xfId="43" applyFont="1" applyFill="1" applyBorder="1" applyAlignment="1" applyProtection="1">
      <alignment horizontal="center" vertical="center"/>
      <protection hidden="1"/>
    </xf>
    <xf numFmtId="44" fontId="0" fillId="37" borderId="10"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44" fontId="0" fillId="39" borderId="10" xfId="43" applyFont="1" applyFill="1" applyBorder="1" applyAlignment="1" applyProtection="1">
      <alignment horizontal="center" vertical="center"/>
      <protection hidden="1"/>
    </xf>
    <xf numFmtId="44" fontId="0" fillId="42" borderId="10" xfId="43" applyFont="1" applyFill="1" applyBorder="1" applyAlignment="1" applyProtection="1">
      <alignment horizontal="center" vertical="center"/>
      <protection hidden="1"/>
    </xf>
    <xf numFmtId="0" fontId="28" fillId="34" borderId="21" xfId="0" applyFont="1" applyFill="1" applyBorder="1" applyProtection="1">
      <protection hidden="1"/>
    </xf>
    <xf numFmtId="0" fontId="37" fillId="34" borderId="23" xfId="0" applyFont="1" applyFill="1" applyBorder="1" applyAlignment="1" applyProtection="1">
      <alignment horizontal="right"/>
      <protection hidden="1"/>
    </xf>
    <xf numFmtId="44" fontId="36" fillId="34" borderId="18" xfId="0" applyNumberFormat="1" applyFont="1" applyFill="1" applyBorder="1" applyProtection="1">
      <protection hidden="1"/>
    </xf>
    <xf numFmtId="0" fontId="35" fillId="0" borderId="0" xfId="0" applyFont="1" applyProtection="1">
      <protection hidden="1"/>
    </xf>
    <xf numFmtId="0" fontId="35" fillId="35" borderId="20" xfId="0" applyFont="1" applyFill="1" applyBorder="1" applyProtection="1">
      <protection hidden="1"/>
    </xf>
    <xf numFmtId="0" fontId="35" fillId="35" borderId="17" xfId="0" applyFont="1" applyFill="1" applyBorder="1" applyProtection="1">
      <protection hidden="1"/>
    </xf>
    <xf numFmtId="44" fontId="38" fillId="0" borderId="0" xfId="0" applyNumberFormat="1" applyFont="1" applyAlignment="1" applyProtection="1">
      <alignment horizontal="center" vertical="center"/>
      <protection hidden="1"/>
    </xf>
    <xf numFmtId="10" fontId="38" fillId="0" borderId="0" xfId="44" applyNumberFormat="1" applyFont="1" applyBorder="1" applyAlignment="1" applyProtection="1">
      <alignment horizontal="left" vertical="center" indent="3"/>
      <protection hidden="1"/>
    </xf>
    <xf numFmtId="10" fontId="0" fillId="40" borderId="10" xfId="44" applyNumberFormat="1" applyFont="1" applyFill="1" applyBorder="1" applyAlignment="1" applyProtection="1">
      <alignment horizontal="center" vertical="center"/>
      <protection locked="0" hidden="1"/>
    </xf>
    <xf numFmtId="10" fontId="35" fillId="41" borderId="10" xfId="44" applyNumberFormat="1" applyFont="1" applyFill="1" applyBorder="1" applyAlignment="1" applyProtection="1">
      <alignment horizontal="center" vertical="center"/>
      <protection locked="0" hidden="1"/>
    </xf>
    <xf numFmtId="10" fontId="0" fillId="33" borderId="10" xfId="44" applyNumberFormat="1" applyFont="1" applyFill="1" applyBorder="1" applyAlignment="1" applyProtection="1">
      <alignment horizontal="center" vertical="center"/>
      <protection locked="0" hidden="1"/>
    </xf>
    <xf numFmtId="10" fontId="35" fillId="33" borderId="10" xfId="44" applyNumberFormat="1" applyFont="1" applyFill="1" applyBorder="1" applyAlignment="1" applyProtection="1">
      <alignment horizontal="center" vertical="center"/>
      <protection locked="0" hidden="1"/>
    </xf>
    <xf numFmtId="10" fontId="0" fillId="36" borderId="10" xfId="44" applyNumberFormat="1" applyFont="1" applyFill="1" applyBorder="1" applyAlignment="1" applyProtection="1">
      <alignment horizontal="center" vertical="center"/>
      <protection locked="0" hidden="1"/>
    </xf>
    <xf numFmtId="10" fontId="0" fillId="43" borderId="10" xfId="44" applyNumberFormat="1" applyFont="1" applyFill="1" applyBorder="1" applyAlignment="1" applyProtection="1">
      <alignment horizontal="center" vertical="center"/>
      <protection locked="0" hidden="1"/>
    </xf>
    <xf numFmtId="10" fontId="0" fillId="37" borderId="10" xfId="44" applyNumberFormat="1" applyFont="1" applyFill="1" applyBorder="1" applyAlignment="1" applyProtection="1">
      <alignment horizontal="center" vertical="center"/>
      <protection locked="0" hidden="1"/>
    </xf>
    <xf numFmtId="10" fontId="0" fillId="38" borderId="10" xfId="44" applyNumberFormat="1" applyFont="1" applyFill="1" applyBorder="1" applyAlignment="1" applyProtection="1">
      <alignment horizontal="center" vertical="center"/>
      <protection locked="0" hidden="1"/>
    </xf>
    <xf numFmtId="10" fontId="0" fillId="39" borderId="10" xfId="44" applyNumberFormat="1" applyFont="1" applyFill="1" applyBorder="1" applyAlignment="1" applyProtection="1">
      <alignment horizontal="center" vertical="center"/>
      <protection locked="0" hidden="1"/>
    </xf>
    <xf numFmtId="10" fontId="0" fillId="42" borderId="10" xfId="44" applyNumberFormat="1" applyFont="1" applyFill="1" applyBorder="1" applyAlignment="1" applyProtection="1">
      <alignment horizontal="center" vertical="center"/>
      <protection locked="0" hidden="1"/>
    </xf>
    <xf numFmtId="165" fontId="0" fillId="40" borderId="11" xfId="44" applyNumberFormat="1" applyFont="1" applyFill="1" applyBorder="1" applyAlignment="1" applyProtection="1">
      <alignment horizontal="center" vertical="center"/>
      <protection locked="0" hidden="1"/>
    </xf>
    <xf numFmtId="165" fontId="35" fillId="41" borderId="11" xfId="44" applyNumberFormat="1" applyFont="1" applyFill="1" applyBorder="1" applyAlignment="1" applyProtection="1">
      <alignment horizontal="center" vertical="center"/>
      <protection locked="0" hidden="1"/>
    </xf>
    <xf numFmtId="165" fontId="0" fillId="33" borderId="11" xfId="44" applyNumberFormat="1" applyFont="1" applyFill="1" applyBorder="1" applyAlignment="1" applyProtection="1">
      <alignment horizontal="center" vertical="center"/>
      <protection locked="0" hidden="1"/>
    </xf>
    <xf numFmtId="165" fontId="35" fillId="33" borderId="11" xfId="44" applyNumberFormat="1" applyFont="1" applyFill="1" applyBorder="1" applyAlignment="1" applyProtection="1">
      <alignment horizontal="center" vertical="center"/>
      <protection locked="0" hidden="1"/>
    </xf>
    <xf numFmtId="165" fontId="0" fillId="36" borderId="11" xfId="44" applyNumberFormat="1" applyFont="1" applyFill="1" applyBorder="1" applyAlignment="1" applyProtection="1">
      <alignment horizontal="center" vertical="center"/>
      <protection locked="0" hidden="1"/>
    </xf>
    <xf numFmtId="165" fontId="0" fillId="43" borderId="11" xfId="44" applyNumberFormat="1" applyFont="1" applyFill="1" applyBorder="1" applyAlignment="1" applyProtection="1">
      <alignment horizontal="center" vertical="center"/>
      <protection locked="0" hidden="1"/>
    </xf>
    <xf numFmtId="165" fontId="0" fillId="37" borderId="11" xfId="44" applyNumberFormat="1" applyFont="1" applyFill="1" applyBorder="1" applyAlignment="1" applyProtection="1">
      <alignment horizontal="center" vertical="center"/>
      <protection locked="0" hidden="1"/>
    </xf>
    <xf numFmtId="165" fontId="0" fillId="38" borderId="11" xfId="44" applyNumberFormat="1" applyFont="1" applyFill="1" applyBorder="1" applyAlignment="1" applyProtection="1">
      <alignment horizontal="center" vertical="center"/>
      <protection locked="0" hidden="1"/>
    </xf>
    <xf numFmtId="165" fontId="0" fillId="39" borderId="11" xfId="44" applyNumberFormat="1" applyFont="1" applyFill="1" applyBorder="1" applyAlignment="1" applyProtection="1">
      <alignment horizontal="center" vertical="center"/>
      <protection locked="0" hidden="1"/>
    </xf>
    <xf numFmtId="165" fontId="0" fillId="42" borderId="11" xfId="44" applyNumberFormat="1" applyFont="1" applyFill="1" applyBorder="1" applyAlignment="1" applyProtection="1">
      <alignment horizontal="center" vertical="center"/>
      <protection locked="0" hidden="1"/>
    </xf>
    <xf numFmtId="0" fontId="43" fillId="41" borderId="11" xfId="0" applyFont="1" applyFill="1" applyBorder="1" applyAlignment="1" applyProtection="1">
      <alignment horizontal="center" vertical="center"/>
      <protection hidden="1"/>
    </xf>
    <xf numFmtId="0" fontId="43" fillId="33" borderId="11" xfId="0" applyFont="1" applyFill="1" applyBorder="1" applyAlignment="1" applyProtection="1">
      <alignment horizontal="center" vertical="center"/>
      <protection hidden="1"/>
    </xf>
    <xf numFmtId="0" fontId="27" fillId="35" borderId="0" xfId="0" applyFont="1" applyFill="1" applyAlignment="1" applyProtection="1">
      <alignment horizontal="center"/>
      <protection hidden="1"/>
    </xf>
    <xf numFmtId="0" fontId="19" fillId="35" borderId="0" xfId="0" applyFont="1" applyFill="1" applyAlignment="1" applyProtection="1">
      <alignment horizontal="center"/>
      <protection hidden="1"/>
    </xf>
    <xf numFmtId="0" fontId="6" fillId="35" borderId="0" xfId="0" applyFont="1" applyFill="1" applyProtection="1">
      <protection hidden="1"/>
    </xf>
    <xf numFmtId="0" fontId="28" fillId="0" borderId="0" xfId="0" applyFont="1" applyAlignment="1" applyProtection="1">
      <alignment horizontal="center" vertical="center"/>
      <protection hidden="1"/>
    </xf>
    <xf numFmtId="0" fontId="44" fillId="0" borderId="0" xfId="0" applyFont="1" applyProtection="1">
      <protection hidden="1"/>
    </xf>
    <xf numFmtId="0" fontId="42" fillId="38" borderId="11" xfId="0" applyFont="1" applyFill="1" applyBorder="1" applyAlignment="1" applyProtection="1">
      <alignment horizontal="left" vertical="center"/>
      <protection hidden="1"/>
    </xf>
    <xf numFmtId="0" fontId="42" fillId="39" borderId="11" xfId="0" applyFont="1" applyFill="1" applyBorder="1" applyAlignment="1" applyProtection="1">
      <alignment horizontal="left" vertical="center"/>
      <protection hidden="1"/>
    </xf>
    <xf numFmtId="0" fontId="45" fillId="0" borderId="0" xfId="0" applyFont="1" applyProtection="1">
      <protection hidden="1"/>
    </xf>
    <xf numFmtId="0" fontId="22" fillId="0" borderId="0" xfId="0" applyFont="1" applyProtection="1">
      <protection hidden="1"/>
    </xf>
    <xf numFmtId="44" fontId="45" fillId="0" borderId="0" xfId="0" applyNumberFormat="1" applyFont="1" applyProtection="1">
      <protection hidden="1"/>
    </xf>
    <xf numFmtId="0" fontId="22" fillId="0" borderId="0" xfId="0" applyFont="1" applyAlignment="1" applyProtection="1">
      <alignment horizontal="left" vertical="center"/>
      <protection hidden="1"/>
    </xf>
    <xf numFmtId="0" fontId="18" fillId="44" borderId="12" xfId="0" applyFont="1" applyFill="1" applyBorder="1" applyAlignment="1" applyProtection="1">
      <alignment horizontal="center" vertical="center"/>
      <protection hidden="1"/>
    </xf>
    <xf numFmtId="0" fontId="18" fillId="44" borderId="13" xfId="0" applyFont="1" applyFill="1" applyBorder="1" applyAlignment="1" applyProtection="1">
      <alignment horizontal="center" vertical="center"/>
      <protection hidden="1"/>
    </xf>
    <xf numFmtId="0" fontId="18" fillId="44" borderId="14" xfId="0" applyFont="1" applyFill="1" applyBorder="1" applyAlignment="1" applyProtection="1">
      <alignment horizontal="center" vertical="center"/>
      <protection hidden="1"/>
    </xf>
    <xf numFmtId="0" fontId="18" fillId="44" borderId="15" xfId="0" applyFont="1" applyFill="1" applyBorder="1" applyAlignment="1" applyProtection="1">
      <alignment horizontal="center" vertical="center"/>
      <protection hidden="1"/>
    </xf>
    <xf numFmtId="0" fontId="18" fillId="44" borderId="16" xfId="0" applyFont="1" applyFill="1" applyBorder="1" applyAlignment="1" applyProtection="1">
      <alignment horizontal="center" vertical="center"/>
      <protection hidden="1"/>
    </xf>
    <xf numFmtId="0" fontId="18" fillId="44" borderId="17" xfId="0" applyFont="1" applyFill="1" applyBorder="1" applyAlignment="1" applyProtection="1">
      <alignment horizontal="center" vertical="center"/>
      <protection hidden="1"/>
    </xf>
    <xf numFmtId="0" fontId="2" fillId="0" borderId="21" xfId="0" applyFont="1" applyBorder="1" applyAlignment="1" applyProtection="1">
      <alignment horizontal="center" vertical="center" wrapText="1"/>
      <protection hidden="1"/>
    </xf>
    <xf numFmtId="0" fontId="25" fillId="0" borderId="2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8" fillId="0" borderId="21" xfId="0" applyFont="1" applyBorder="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39" fillId="34" borderId="12" xfId="0" applyFont="1" applyFill="1" applyBorder="1" applyAlignment="1" applyProtection="1">
      <alignment horizontal="center" vertical="center" wrapText="1"/>
      <protection hidden="1"/>
    </xf>
    <xf numFmtId="0" fontId="39" fillId="34" borderId="13" xfId="0" applyFont="1" applyFill="1" applyBorder="1" applyAlignment="1" applyProtection="1">
      <alignment horizontal="center" vertical="center" wrapText="1"/>
      <protection hidden="1"/>
    </xf>
    <xf numFmtId="0" fontId="39" fillId="34" borderId="14" xfId="0" applyFont="1" applyFill="1" applyBorder="1" applyAlignment="1" applyProtection="1">
      <alignment horizontal="center" vertical="center" wrapText="1"/>
      <protection hidden="1"/>
    </xf>
    <xf numFmtId="0" fontId="39" fillId="34" borderId="19" xfId="0" applyFont="1" applyFill="1" applyBorder="1" applyAlignment="1" applyProtection="1">
      <alignment horizontal="center" vertical="center" wrapText="1"/>
      <protection hidden="1"/>
    </xf>
    <xf numFmtId="0" fontId="39" fillId="34" borderId="0" xfId="0" applyFont="1" applyFill="1" applyAlignment="1" applyProtection="1">
      <alignment horizontal="center" vertical="center" wrapText="1"/>
      <protection hidden="1"/>
    </xf>
    <xf numFmtId="0" fontId="39" fillId="34" borderId="20" xfId="0" applyFont="1" applyFill="1" applyBorder="1" applyAlignment="1" applyProtection="1">
      <alignment horizontal="center" vertical="center" wrapText="1"/>
      <protection hidden="1"/>
    </xf>
    <xf numFmtId="0" fontId="39" fillId="34" borderId="15" xfId="0" applyFont="1" applyFill="1" applyBorder="1" applyAlignment="1" applyProtection="1">
      <alignment horizontal="center" vertical="center" wrapText="1"/>
      <protection hidden="1"/>
    </xf>
    <xf numFmtId="0" fontId="39" fillId="34" borderId="16" xfId="0" applyFont="1" applyFill="1" applyBorder="1" applyAlignment="1" applyProtection="1">
      <alignment horizontal="center" vertical="center" wrapText="1"/>
      <protection hidden="1"/>
    </xf>
    <xf numFmtId="0" fontId="39" fillId="34" borderId="17" xfId="0" applyFont="1" applyFill="1" applyBorder="1" applyAlignment="1" applyProtection="1">
      <alignment horizontal="center" vertical="center" wrapText="1"/>
      <protection hidden="1"/>
    </xf>
    <xf numFmtId="0" fontId="29" fillId="0" borderId="0" xfId="0" applyFont="1" applyAlignment="1" applyProtection="1">
      <alignment horizontal="center"/>
      <protection hidden="1"/>
    </xf>
    <xf numFmtId="0" fontId="29" fillId="0" borderId="16" xfId="0" applyFont="1" applyBorder="1" applyAlignment="1" applyProtection="1">
      <alignment horizontal="center"/>
      <protection hidden="1"/>
    </xf>
    <xf numFmtId="0" fontId="0" fillId="45" borderId="11" xfId="0" applyFill="1" applyBorder="1" applyAlignment="1" applyProtection="1">
      <alignment horizontal="left" vertical="center"/>
      <protection hidden="1"/>
    </xf>
    <xf numFmtId="165" fontId="0" fillId="45" borderId="11" xfId="44" applyNumberFormat="1" applyFont="1" applyFill="1" applyBorder="1" applyAlignment="1" applyProtection="1">
      <alignment horizontal="center" vertical="center"/>
      <protection locked="0" hidden="1"/>
    </xf>
    <xf numFmtId="10" fontId="0" fillId="45" borderId="10" xfId="44" applyNumberFormat="1" applyFont="1" applyFill="1" applyBorder="1" applyAlignment="1" applyProtection="1">
      <alignment horizontal="center" vertical="center"/>
      <protection locked="0" hidden="1"/>
    </xf>
    <xf numFmtId="44" fontId="0" fillId="45" borderId="11" xfId="43" applyFont="1" applyFill="1" applyBorder="1" applyAlignment="1" applyProtection="1">
      <alignment horizontal="center" vertical="center"/>
      <protection hidden="1"/>
    </xf>
    <xf numFmtId="44" fontId="0" fillId="45" borderId="10" xfId="43" applyFont="1" applyFill="1" applyBorder="1" applyAlignment="1" applyProtection="1">
      <alignment horizontal="center" vertical="center"/>
      <protection hidden="1"/>
    </xf>
    <xf numFmtId="0" fontId="0" fillId="40" borderId="11" xfId="0" applyFont="1" applyFill="1" applyBorder="1" applyAlignment="1" applyProtection="1">
      <alignment horizontal="center" vertical="center"/>
      <protection hidden="1"/>
    </xf>
    <xf numFmtId="0" fontId="0" fillId="33" borderId="11" xfId="0" applyFont="1" applyFill="1" applyBorder="1" applyAlignment="1" applyProtection="1">
      <alignment horizontal="center" vertical="center"/>
      <protection hidden="1"/>
    </xf>
    <xf numFmtId="0" fontId="0" fillId="36" borderId="11" xfId="0" applyFont="1" applyFill="1" applyBorder="1" applyAlignment="1" applyProtection="1">
      <alignment horizontal="center" vertical="center"/>
      <protection hidden="1"/>
    </xf>
    <xf numFmtId="0" fontId="0" fillId="43" borderId="11" xfId="0" applyFont="1" applyFill="1" applyBorder="1" applyAlignment="1" applyProtection="1">
      <alignment horizontal="center" vertical="center"/>
      <protection hidden="1"/>
    </xf>
    <xf numFmtId="0" fontId="0" fillId="37" borderId="11" xfId="0" applyFont="1" applyFill="1" applyBorder="1" applyAlignment="1" applyProtection="1">
      <alignment horizontal="center" vertical="center"/>
      <protection hidden="1"/>
    </xf>
    <xf numFmtId="0" fontId="0" fillId="42" borderId="11" xfId="0" applyFont="1" applyFill="1" applyBorder="1" applyAlignment="1" applyProtection="1">
      <alignment horizontal="center" vertical="center"/>
      <protection hidden="1"/>
    </xf>
    <xf numFmtId="0" fontId="0" fillId="45" borderId="11" xfId="0" applyFont="1" applyFill="1" applyBorder="1" applyAlignment="1" applyProtection="1">
      <alignment horizontal="center" vertical="center"/>
      <protection hidden="1"/>
    </xf>
    <xf numFmtId="0" fontId="0" fillId="38" borderId="11" xfId="0" applyFont="1" applyFill="1" applyBorder="1" applyAlignment="1" applyProtection="1">
      <alignment horizontal="center" vertical="center"/>
      <protection hidden="1"/>
    </xf>
    <xf numFmtId="0" fontId="0" fillId="39" borderId="11" xfId="0" applyFont="1" applyFill="1" applyBorder="1" applyAlignment="1" applyProtection="1">
      <alignment horizontal="center" vertical="center"/>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BFBE00"/>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59"/>
  <sheetViews>
    <sheetView showGridLines="0" tabSelected="1" zoomScaleNormal="100" workbookViewId="0">
      <selection activeCell="K21" sqref="K21"/>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38.1640625" style="2" customWidth="1"/>
    <col min="6" max="6" width="22.6640625" style="2" customWidth="1"/>
    <col min="7" max="7" width="11" style="2" customWidth="1"/>
    <col min="8" max="8" width="18.83203125" style="2" customWidth="1"/>
    <col min="9" max="9" width="17.6640625" style="2" customWidth="1"/>
    <col min="10" max="11" width="12.6640625" style="2" customWidth="1"/>
    <col min="12" max="12" width="24.33203125" style="3" customWidth="1"/>
    <col min="13" max="13" width="10.6640625" style="2" customWidth="1"/>
    <col min="14" max="14" width="10.33203125" style="4" customWidth="1"/>
    <col min="15" max="15" width="10.33203125" style="63" customWidth="1"/>
    <col min="16" max="16" width="5" style="63" customWidth="1"/>
    <col min="17" max="17" width="14" style="63" hidden="1"/>
    <col min="18" max="18" width="15" style="63" hidden="1"/>
    <col min="19" max="19" width="16.5" style="63" hidden="1"/>
    <col min="20" max="20" width="14.83203125" style="63" hidden="1"/>
    <col min="21" max="21" width="14.1640625" style="63" hidden="1"/>
    <col min="22" max="22" width="20.33203125" style="63" hidden="1"/>
    <col min="23" max="23" width="3.6640625" style="63" hidden="1"/>
    <col min="24" max="24" width="5.83203125" style="2" hidden="1"/>
    <col min="25" max="25" width="3" style="2" hidden="1"/>
    <col min="26" max="26" width="8.83203125" style="2" hidden="1"/>
    <col min="27" max="27" width="42.6640625" style="2" hidden="1"/>
    <col min="28" max="16384" width="8.83203125" style="2" hidden="1"/>
  </cols>
  <sheetData>
    <row r="1" spans="5:27" x14ac:dyDescent="0.2">
      <c r="E1" s="1"/>
    </row>
    <row r="2" spans="5:27" ht="17" thickBot="1" x14ac:dyDescent="0.25">
      <c r="E2" s="5"/>
    </row>
    <row r="3" spans="5:27" ht="65.25" customHeight="1" thickBot="1" x14ac:dyDescent="0.25">
      <c r="E3" s="107" t="s">
        <v>37</v>
      </c>
      <c r="F3" s="108"/>
      <c r="G3" s="108"/>
      <c r="H3" s="108"/>
      <c r="I3" s="108"/>
      <c r="J3" s="108"/>
      <c r="K3" s="108"/>
      <c r="L3" s="109"/>
    </row>
    <row r="4" spans="5:27" ht="15" customHeight="1" x14ac:dyDescent="0.2">
      <c r="E4" s="6"/>
      <c r="F4" s="7"/>
      <c r="G4" s="7"/>
      <c r="H4" s="7"/>
      <c r="I4" s="7"/>
      <c r="J4" s="7"/>
      <c r="K4" s="7"/>
      <c r="L4" s="7"/>
    </row>
    <row r="5" spans="5:27" ht="65.25" customHeight="1" thickBot="1" x14ac:dyDescent="0.25">
      <c r="E5" s="8" t="s">
        <v>13</v>
      </c>
      <c r="F5" s="9" t="s">
        <v>15</v>
      </c>
      <c r="G5" s="10" t="s">
        <v>11</v>
      </c>
      <c r="H5" s="10" t="s">
        <v>1</v>
      </c>
      <c r="I5" s="11" t="s">
        <v>12</v>
      </c>
      <c r="L5" s="2"/>
      <c r="N5" s="2"/>
    </row>
    <row r="6" spans="5:27" ht="16" thickBot="1" x14ac:dyDescent="0.25">
      <c r="E6" s="12" t="s">
        <v>16</v>
      </c>
      <c r="F6" s="78"/>
      <c r="G6" s="78"/>
      <c r="H6" s="78"/>
      <c r="I6" s="68">
        <f>V6</f>
        <v>0</v>
      </c>
      <c r="L6" s="110" t="s">
        <v>28</v>
      </c>
      <c r="M6" s="111"/>
      <c r="N6" s="111"/>
      <c r="O6" s="112"/>
      <c r="P6" s="93"/>
      <c r="Q6" s="66">
        <f>$N$8*F6</f>
        <v>0</v>
      </c>
      <c r="R6" s="66">
        <f>$N$8-Q6</f>
        <v>500</v>
      </c>
      <c r="S6" s="66">
        <f>R6*G6</f>
        <v>0</v>
      </c>
      <c r="T6" s="66">
        <f>R6*H6</f>
        <v>0</v>
      </c>
      <c r="U6" s="66">
        <f>R6+S6+T6</f>
        <v>500</v>
      </c>
      <c r="V6" s="67">
        <f>($N$8-U6)/$N$8</f>
        <v>0</v>
      </c>
    </row>
    <row r="7" spans="5:27" x14ac:dyDescent="0.2">
      <c r="E7" s="14" t="s">
        <v>22</v>
      </c>
      <c r="F7" s="79"/>
      <c r="G7" s="79"/>
      <c r="H7" s="79"/>
      <c r="I7" s="69">
        <f t="shared" ref="I7:I24" si="0">V7</f>
        <v>0</v>
      </c>
      <c r="L7" s="16" t="s">
        <v>6</v>
      </c>
      <c r="M7" s="90"/>
      <c r="N7" s="17"/>
      <c r="O7" s="64"/>
      <c r="P7" s="93"/>
      <c r="Q7" s="66">
        <f t="shared" ref="Q7:Q21" si="1">$N$8*F7</f>
        <v>0</v>
      </c>
      <c r="R7" s="66">
        <f t="shared" ref="R7:R24" si="2">$N$8-Q7</f>
        <v>500</v>
      </c>
      <c r="S7" s="66">
        <f t="shared" ref="S7:S24" si="3">R7*G7</f>
        <v>0</v>
      </c>
      <c r="T7" s="66">
        <f t="shared" ref="T7:T24" si="4">R7*H7</f>
        <v>0</v>
      </c>
      <c r="U7" s="66">
        <f t="shared" ref="U7:U21" si="5">R7+S7+T7</f>
        <v>500</v>
      </c>
      <c r="V7" s="67">
        <f t="shared" ref="V7:V24" si="6">($N$8-U7)/$N$8</f>
        <v>0</v>
      </c>
      <c r="AA7" s="18"/>
    </row>
    <row r="8" spans="5:27" x14ac:dyDescent="0.2">
      <c r="E8" s="14" t="s">
        <v>19</v>
      </c>
      <c r="F8" s="79"/>
      <c r="G8" s="79"/>
      <c r="H8" s="79"/>
      <c r="I8" s="69">
        <f t="shared" si="0"/>
        <v>0</v>
      </c>
      <c r="L8" s="19" t="s">
        <v>7</v>
      </c>
      <c r="M8" s="20"/>
      <c r="N8" s="17">
        <v>500</v>
      </c>
      <c r="O8" s="64"/>
      <c r="P8" s="93"/>
      <c r="Q8" s="66">
        <f t="shared" si="1"/>
        <v>0</v>
      </c>
      <c r="R8" s="66">
        <f t="shared" si="2"/>
        <v>500</v>
      </c>
      <c r="S8" s="66">
        <f t="shared" si="3"/>
        <v>0</v>
      </c>
      <c r="T8" s="66">
        <f t="shared" si="4"/>
        <v>0</v>
      </c>
      <c r="U8" s="66">
        <f t="shared" si="5"/>
        <v>500</v>
      </c>
      <c r="V8" s="67">
        <f t="shared" si="6"/>
        <v>0</v>
      </c>
      <c r="AA8" s="18"/>
    </row>
    <row r="9" spans="5:27" x14ac:dyDescent="0.2">
      <c r="E9" s="21" t="s">
        <v>17</v>
      </c>
      <c r="F9" s="80"/>
      <c r="G9" s="80"/>
      <c r="H9" s="80"/>
      <c r="I9" s="70">
        <f t="shared" si="0"/>
        <v>0</v>
      </c>
      <c r="L9" s="23"/>
      <c r="M9" s="20"/>
      <c r="N9" s="17"/>
      <c r="O9" s="64"/>
      <c r="P9" s="93"/>
      <c r="Q9" s="66">
        <f t="shared" si="1"/>
        <v>0</v>
      </c>
      <c r="R9" s="66">
        <f t="shared" si="2"/>
        <v>500</v>
      </c>
      <c r="S9" s="66">
        <f t="shared" si="3"/>
        <v>0</v>
      </c>
      <c r="T9" s="66">
        <f t="shared" si="4"/>
        <v>0</v>
      </c>
      <c r="U9" s="66">
        <f t="shared" si="5"/>
        <v>500</v>
      </c>
      <c r="V9" s="67">
        <f t="shared" si="6"/>
        <v>0</v>
      </c>
      <c r="AA9" s="18"/>
    </row>
    <row r="10" spans="5:27" x14ac:dyDescent="0.2">
      <c r="E10" s="24" t="s">
        <v>23</v>
      </c>
      <c r="F10" s="81"/>
      <c r="G10" s="81"/>
      <c r="H10" s="81"/>
      <c r="I10" s="71">
        <f t="shared" si="0"/>
        <v>0</v>
      </c>
      <c r="L10" s="23" t="s">
        <v>8</v>
      </c>
      <c r="M10" s="20">
        <v>0.4</v>
      </c>
      <c r="N10" s="17">
        <f>N8*M10</f>
        <v>200</v>
      </c>
      <c r="O10" s="64"/>
      <c r="P10" s="93"/>
      <c r="Q10" s="66">
        <f t="shared" si="1"/>
        <v>0</v>
      </c>
      <c r="R10" s="66">
        <f t="shared" si="2"/>
        <v>500</v>
      </c>
      <c r="S10" s="66">
        <f t="shared" si="3"/>
        <v>0</v>
      </c>
      <c r="T10" s="66">
        <f t="shared" si="4"/>
        <v>0</v>
      </c>
      <c r="U10" s="66">
        <f t="shared" si="5"/>
        <v>500</v>
      </c>
      <c r="V10" s="67">
        <f t="shared" si="6"/>
        <v>0</v>
      </c>
      <c r="AA10" s="18"/>
    </row>
    <row r="11" spans="5:27" x14ac:dyDescent="0.2">
      <c r="E11" s="26" t="s">
        <v>18</v>
      </c>
      <c r="F11" s="82"/>
      <c r="G11" s="82"/>
      <c r="H11" s="82"/>
      <c r="I11" s="72">
        <f t="shared" si="0"/>
        <v>0</v>
      </c>
      <c r="L11" s="19" t="s">
        <v>0</v>
      </c>
      <c r="M11" s="20"/>
      <c r="N11" s="17">
        <f>N8-N10</f>
        <v>300</v>
      </c>
      <c r="O11" s="64"/>
      <c r="P11" s="93"/>
      <c r="Q11" s="66">
        <f t="shared" si="1"/>
        <v>0</v>
      </c>
      <c r="R11" s="66">
        <f t="shared" si="2"/>
        <v>500</v>
      </c>
      <c r="S11" s="66">
        <f t="shared" si="3"/>
        <v>0</v>
      </c>
      <c r="T11" s="66">
        <f t="shared" si="4"/>
        <v>0</v>
      </c>
      <c r="U11" s="66">
        <f t="shared" si="5"/>
        <v>500</v>
      </c>
      <c r="V11" s="67">
        <f t="shared" si="6"/>
        <v>0</v>
      </c>
      <c r="AA11" s="18"/>
    </row>
    <row r="12" spans="5:27" x14ac:dyDescent="0.2">
      <c r="E12" s="28" t="s">
        <v>20</v>
      </c>
      <c r="F12" s="83"/>
      <c r="G12" s="83"/>
      <c r="H12" s="83"/>
      <c r="I12" s="73">
        <f t="shared" si="0"/>
        <v>0</v>
      </c>
      <c r="L12" s="30" t="s">
        <v>5</v>
      </c>
      <c r="M12" s="31"/>
      <c r="N12" s="32"/>
      <c r="O12" s="64"/>
      <c r="P12" s="93"/>
      <c r="Q12" s="66">
        <f t="shared" si="1"/>
        <v>0</v>
      </c>
      <c r="R12" s="66">
        <f t="shared" si="2"/>
        <v>500</v>
      </c>
      <c r="S12" s="66">
        <f t="shared" si="3"/>
        <v>0</v>
      </c>
      <c r="T12" s="66">
        <f t="shared" si="4"/>
        <v>0</v>
      </c>
      <c r="U12" s="66">
        <f t="shared" si="5"/>
        <v>500</v>
      </c>
      <c r="V12" s="67">
        <f t="shared" si="6"/>
        <v>0</v>
      </c>
      <c r="AA12" s="18"/>
    </row>
    <row r="13" spans="5:27" ht="16" x14ac:dyDescent="0.2">
      <c r="E13" s="33" t="s">
        <v>21</v>
      </c>
      <c r="F13" s="84"/>
      <c r="G13" s="84"/>
      <c r="H13" s="84"/>
      <c r="I13" s="74">
        <f t="shared" si="0"/>
        <v>0</v>
      </c>
      <c r="L13" s="35" t="s">
        <v>2</v>
      </c>
      <c r="M13" s="36">
        <v>0.05</v>
      </c>
      <c r="N13" s="37">
        <f>N11*M13</f>
        <v>15</v>
      </c>
      <c r="O13" s="64"/>
      <c r="P13" s="93"/>
      <c r="Q13" s="66">
        <f t="shared" si="1"/>
        <v>0</v>
      </c>
      <c r="R13" s="66">
        <f t="shared" si="2"/>
        <v>500</v>
      </c>
      <c r="S13" s="66">
        <f t="shared" si="3"/>
        <v>0</v>
      </c>
      <c r="T13" s="66">
        <f t="shared" si="4"/>
        <v>0</v>
      </c>
      <c r="U13" s="66">
        <f t="shared" si="5"/>
        <v>500</v>
      </c>
      <c r="V13" s="67">
        <f t="shared" si="6"/>
        <v>0</v>
      </c>
      <c r="AA13" s="18"/>
    </row>
    <row r="14" spans="5:27" x14ac:dyDescent="0.2">
      <c r="E14" s="95" t="s">
        <v>34</v>
      </c>
      <c r="F14" s="85"/>
      <c r="G14" s="85"/>
      <c r="H14" s="85"/>
      <c r="I14" s="75">
        <f t="shared" si="0"/>
        <v>0</v>
      </c>
      <c r="L14" s="35" t="s">
        <v>1</v>
      </c>
      <c r="M14" s="36">
        <v>7.4999999999999997E-2</v>
      </c>
      <c r="N14" s="37">
        <f>N11*M14</f>
        <v>22.5</v>
      </c>
      <c r="O14" s="64"/>
      <c r="P14" s="93"/>
      <c r="Q14" s="66">
        <f t="shared" si="1"/>
        <v>0</v>
      </c>
      <c r="R14" s="66">
        <f t="shared" si="2"/>
        <v>500</v>
      </c>
      <c r="S14" s="66">
        <f t="shared" si="3"/>
        <v>0</v>
      </c>
      <c r="T14" s="66">
        <f t="shared" si="4"/>
        <v>0</v>
      </c>
      <c r="U14" s="66">
        <f t="shared" si="5"/>
        <v>500</v>
      </c>
      <c r="V14" s="67">
        <f t="shared" si="6"/>
        <v>0</v>
      </c>
      <c r="AA14" s="18"/>
    </row>
    <row r="15" spans="5:27" x14ac:dyDescent="0.2">
      <c r="E15" s="96" t="s">
        <v>31</v>
      </c>
      <c r="F15" s="86"/>
      <c r="G15" s="86"/>
      <c r="H15" s="86"/>
      <c r="I15" s="76">
        <f t="shared" si="0"/>
        <v>0</v>
      </c>
      <c r="L15" s="35" t="s">
        <v>3</v>
      </c>
      <c r="M15" s="91"/>
      <c r="N15" s="37">
        <f>SUM(N11:N14)</f>
        <v>337.5</v>
      </c>
      <c r="O15" s="64"/>
      <c r="P15" s="93"/>
      <c r="Q15" s="66">
        <f t="shared" si="1"/>
        <v>0</v>
      </c>
      <c r="R15" s="66">
        <f t="shared" si="2"/>
        <v>500</v>
      </c>
      <c r="S15" s="66">
        <f t="shared" si="3"/>
        <v>0</v>
      </c>
      <c r="T15" s="66">
        <f t="shared" si="4"/>
        <v>0</v>
      </c>
      <c r="U15" s="66">
        <f t="shared" si="5"/>
        <v>500</v>
      </c>
      <c r="V15" s="67">
        <f t="shared" si="6"/>
        <v>0</v>
      </c>
      <c r="AA15" s="18"/>
    </row>
    <row r="16" spans="5:27" x14ac:dyDescent="0.2">
      <c r="E16" s="40" t="s">
        <v>35</v>
      </c>
      <c r="F16" s="87"/>
      <c r="G16" s="87"/>
      <c r="H16" s="87"/>
      <c r="I16" s="77">
        <f t="shared" si="0"/>
        <v>0</v>
      </c>
      <c r="L16" s="42"/>
      <c r="M16" s="92"/>
      <c r="N16" s="32"/>
      <c r="O16" s="64"/>
      <c r="P16" s="93"/>
      <c r="Q16" s="66">
        <f t="shared" si="1"/>
        <v>0</v>
      </c>
      <c r="R16" s="66">
        <f t="shared" si="2"/>
        <v>500</v>
      </c>
      <c r="S16" s="66">
        <f t="shared" si="3"/>
        <v>0</v>
      </c>
      <c r="T16" s="66">
        <f t="shared" si="4"/>
        <v>0</v>
      </c>
      <c r="U16" s="66">
        <f t="shared" si="5"/>
        <v>500</v>
      </c>
      <c r="V16" s="67">
        <f t="shared" si="6"/>
        <v>0</v>
      </c>
      <c r="AA16" s="18"/>
    </row>
    <row r="17" spans="5:27" x14ac:dyDescent="0.2">
      <c r="E17" s="12" t="s">
        <v>36</v>
      </c>
      <c r="F17" s="78"/>
      <c r="G17" s="78"/>
      <c r="H17" s="78"/>
      <c r="I17" s="68">
        <f>V17</f>
        <v>0</v>
      </c>
      <c r="L17" s="43" t="s">
        <v>9</v>
      </c>
      <c r="M17" s="92"/>
      <c r="N17" s="32"/>
      <c r="O17" s="64"/>
      <c r="P17" s="93"/>
      <c r="Q17" s="66">
        <f t="shared" si="1"/>
        <v>0</v>
      </c>
      <c r="R17" s="66">
        <f t="shared" si="2"/>
        <v>500</v>
      </c>
      <c r="S17" s="66">
        <f t="shared" si="3"/>
        <v>0</v>
      </c>
      <c r="T17" s="66">
        <f t="shared" si="4"/>
        <v>0</v>
      </c>
      <c r="U17" s="66">
        <f t="shared" si="5"/>
        <v>500</v>
      </c>
      <c r="V17" s="67">
        <f t="shared" si="6"/>
        <v>0</v>
      </c>
      <c r="AA17" s="18"/>
    </row>
    <row r="18" spans="5:27" x14ac:dyDescent="0.2">
      <c r="E18" s="124" t="s">
        <v>39</v>
      </c>
      <c r="F18" s="125"/>
      <c r="G18" s="125"/>
      <c r="H18" s="125"/>
      <c r="I18" s="126">
        <f>V18</f>
        <v>0</v>
      </c>
      <c r="L18" s="44" t="s">
        <v>7</v>
      </c>
      <c r="M18" s="92"/>
      <c r="N18" s="32">
        <f>N8</f>
        <v>500</v>
      </c>
      <c r="O18" s="64"/>
      <c r="P18" s="93"/>
      <c r="Q18" s="66">
        <f t="shared" si="1"/>
        <v>0</v>
      </c>
      <c r="R18" s="66">
        <f t="shared" si="2"/>
        <v>500</v>
      </c>
      <c r="S18" s="66">
        <f t="shared" si="3"/>
        <v>0</v>
      </c>
      <c r="T18" s="66">
        <f t="shared" si="4"/>
        <v>0</v>
      </c>
      <c r="U18" s="66">
        <f t="shared" si="5"/>
        <v>500</v>
      </c>
      <c r="V18" s="67">
        <f t="shared" si="6"/>
        <v>0</v>
      </c>
      <c r="AA18" s="18"/>
    </row>
    <row r="19" spans="5:27" ht="16" thickBot="1" x14ac:dyDescent="0.25">
      <c r="I19" s="98">
        <f t="shared" si="0"/>
        <v>0</v>
      </c>
      <c r="L19" s="44" t="s">
        <v>14</v>
      </c>
      <c r="M19" s="92"/>
      <c r="N19" s="32">
        <f>N15</f>
        <v>337.5</v>
      </c>
      <c r="O19" s="64"/>
      <c r="P19" s="93"/>
      <c r="Q19" s="66">
        <f t="shared" si="1"/>
        <v>0</v>
      </c>
      <c r="R19" s="66">
        <f t="shared" si="2"/>
        <v>500</v>
      </c>
      <c r="S19" s="66">
        <f t="shared" si="3"/>
        <v>0</v>
      </c>
      <c r="T19" s="66">
        <f t="shared" si="4"/>
        <v>0</v>
      </c>
      <c r="U19" s="66">
        <f t="shared" si="5"/>
        <v>500</v>
      </c>
      <c r="V19" s="67">
        <f t="shared" si="6"/>
        <v>0</v>
      </c>
      <c r="AA19" s="18"/>
    </row>
    <row r="20" spans="5:27" ht="16" thickBot="1" x14ac:dyDescent="0.25">
      <c r="I20" s="98">
        <f t="shared" si="0"/>
        <v>0</v>
      </c>
      <c r="K20" s="45"/>
      <c r="L20" s="46" t="s">
        <v>29</v>
      </c>
      <c r="M20" s="47"/>
      <c r="N20" s="48">
        <f>(N8-N19)/N8*100</f>
        <v>32.5</v>
      </c>
      <c r="O20" s="65" t="s">
        <v>4</v>
      </c>
      <c r="P20" s="93"/>
      <c r="Q20" s="66">
        <f t="shared" si="1"/>
        <v>0</v>
      </c>
      <c r="R20" s="66">
        <f t="shared" si="2"/>
        <v>500</v>
      </c>
      <c r="S20" s="66">
        <f t="shared" si="3"/>
        <v>0</v>
      </c>
      <c r="T20" s="66">
        <f t="shared" si="4"/>
        <v>0</v>
      </c>
      <c r="U20" s="66">
        <f t="shared" si="5"/>
        <v>500</v>
      </c>
      <c r="V20" s="67">
        <f t="shared" si="6"/>
        <v>0</v>
      </c>
      <c r="AA20" s="18"/>
    </row>
    <row r="21" spans="5:27" x14ac:dyDescent="0.2">
      <c r="I21" s="98">
        <f t="shared" si="0"/>
        <v>0</v>
      </c>
      <c r="K21" s="97" t="s">
        <v>33</v>
      </c>
      <c r="P21" s="93"/>
      <c r="Q21" s="66">
        <f t="shared" si="1"/>
        <v>0</v>
      </c>
      <c r="R21" s="66">
        <f t="shared" si="2"/>
        <v>500</v>
      </c>
      <c r="S21" s="66">
        <f t="shared" si="3"/>
        <v>0</v>
      </c>
      <c r="T21" s="66">
        <f t="shared" si="4"/>
        <v>0</v>
      </c>
      <c r="U21" s="66">
        <f t="shared" si="5"/>
        <v>500</v>
      </c>
      <c r="V21" s="67">
        <f t="shared" si="6"/>
        <v>0</v>
      </c>
      <c r="AA21" s="18"/>
    </row>
    <row r="22" spans="5:27" x14ac:dyDescent="0.2">
      <c r="I22" s="98">
        <f t="shared" si="0"/>
        <v>0</v>
      </c>
      <c r="P22" s="93"/>
      <c r="Q22" s="66">
        <f t="shared" ref="Q22:Q24" si="7">$N$8*F22</f>
        <v>0</v>
      </c>
      <c r="R22" s="66">
        <f t="shared" si="2"/>
        <v>500</v>
      </c>
      <c r="S22" s="66">
        <f t="shared" si="3"/>
        <v>0</v>
      </c>
      <c r="T22" s="66">
        <f t="shared" si="4"/>
        <v>0</v>
      </c>
      <c r="U22" s="66">
        <f t="shared" ref="U22:U24" si="8">R22+S22+T22</f>
        <v>500</v>
      </c>
      <c r="V22" s="67">
        <f t="shared" si="6"/>
        <v>0</v>
      </c>
      <c r="AA22" s="18"/>
    </row>
    <row r="23" spans="5:27" x14ac:dyDescent="0.2">
      <c r="I23" s="98">
        <f t="shared" ref="I23" si="9">V23</f>
        <v>0</v>
      </c>
      <c r="P23" s="93"/>
      <c r="Q23" s="66">
        <f t="shared" ref="Q23" si="10">$N$8*F23</f>
        <v>0</v>
      </c>
      <c r="R23" s="66">
        <f t="shared" ref="R23" si="11">$N$8-Q23</f>
        <v>500</v>
      </c>
      <c r="S23" s="66">
        <f t="shared" ref="S23" si="12">R23*G23</f>
        <v>0</v>
      </c>
      <c r="T23" s="66">
        <f t="shared" ref="T23" si="13">R23*H23</f>
        <v>0</v>
      </c>
      <c r="U23" s="66">
        <f t="shared" ref="U23" si="14">R23+S23+T23</f>
        <v>500</v>
      </c>
      <c r="V23" s="67">
        <f t="shared" ref="V23" si="15">($N$8-U23)/$N$8</f>
        <v>0</v>
      </c>
      <c r="AA23" s="18"/>
    </row>
    <row r="24" spans="5:27" x14ac:dyDescent="0.2">
      <c r="I24" s="98">
        <f t="shared" si="0"/>
        <v>0</v>
      </c>
      <c r="P24" s="93"/>
      <c r="Q24" s="66">
        <f t="shared" si="7"/>
        <v>0</v>
      </c>
      <c r="R24" s="66">
        <f t="shared" si="2"/>
        <v>500</v>
      </c>
      <c r="S24" s="66">
        <f t="shared" si="3"/>
        <v>0</v>
      </c>
      <c r="T24" s="66">
        <f t="shared" si="4"/>
        <v>0</v>
      </c>
      <c r="U24" s="66">
        <f t="shared" si="8"/>
        <v>500</v>
      </c>
      <c r="V24" s="67">
        <f t="shared" si="6"/>
        <v>0</v>
      </c>
    </row>
    <row r="25" spans="5:27" x14ac:dyDescent="0.2">
      <c r="P25" s="93"/>
    </row>
    <row r="26" spans="5:27" ht="16" thickBot="1" x14ac:dyDescent="0.25">
      <c r="F26" s="49" t="s">
        <v>24</v>
      </c>
      <c r="G26" s="49" t="s">
        <v>26</v>
      </c>
      <c r="H26" s="49" t="s">
        <v>25</v>
      </c>
      <c r="I26" s="49" t="s">
        <v>27</v>
      </c>
      <c r="K26" s="45"/>
      <c r="P26" s="93"/>
    </row>
    <row r="27" spans="5:27" ht="15" customHeight="1" x14ac:dyDescent="0.2">
      <c r="E27" s="12" t="s">
        <v>16</v>
      </c>
      <c r="F27" s="129">
        <v>250</v>
      </c>
      <c r="G27" s="13">
        <v>350</v>
      </c>
      <c r="H27" s="13">
        <f t="shared" ref="H27:H37" si="16">G27-(G27*I6)</f>
        <v>350</v>
      </c>
      <c r="I27" s="50">
        <f>F27*H27</f>
        <v>87500</v>
      </c>
      <c r="L27" s="113" t="s">
        <v>38</v>
      </c>
      <c r="M27" s="114"/>
      <c r="N27" s="114"/>
      <c r="O27" s="115"/>
      <c r="P27" s="93"/>
    </row>
    <row r="28" spans="5:27" ht="14.5" customHeight="1" x14ac:dyDescent="0.2">
      <c r="E28" s="14" t="s">
        <v>22</v>
      </c>
      <c r="F28" s="88">
        <v>250</v>
      </c>
      <c r="G28" s="15">
        <v>350</v>
      </c>
      <c r="H28" s="15">
        <f t="shared" si="16"/>
        <v>350</v>
      </c>
      <c r="I28" s="51">
        <f t="shared" ref="I28:I37" si="17">F28*H28</f>
        <v>87500</v>
      </c>
      <c r="L28" s="116"/>
      <c r="M28" s="117"/>
      <c r="N28" s="117"/>
      <c r="O28" s="118"/>
      <c r="P28" s="93"/>
    </row>
    <row r="29" spans="5:27" ht="17" customHeight="1" x14ac:dyDescent="0.2">
      <c r="E29" s="14" t="s">
        <v>19</v>
      </c>
      <c r="F29" s="88">
        <v>250</v>
      </c>
      <c r="G29" s="15">
        <v>450</v>
      </c>
      <c r="H29" s="15">
        <f t="shared" si="16"/>
        <v>450</v>
      </c>
      <c r="I29" s="51">
        <f t="shared" si="17"/>
        <v>112500</v>
      </c>
      <c r="L29" s="116"/>
      <c r="M29" s="117"/>
      <c r="N29" s="117"/>
      <c r="O29" s="118"/>
      <c r="P29" s="93"/>
    </row>
    <row r="30" spans="5:27" ht="14.5" customHeight="1" x14ac:dyDescent="0.2">
      <c r="E30" s="21" t="s">
        <v>17</v>
      </c>
      <c r="F30" s="130">
        <v>250</v>
      </c>
      <c r="G30" s="22">
        <v>350</v>
      </c>
      <c r="H30" s="22">
        <f t="shared" si="16"/>
        <v>350</v>
      </c>
      <c r="I30" s="52">
        <f t="shared" si="17"/>
        <v>87500</v>
      </c>
      <c r="J30" s="45"/>
      <c r="L30" s="116"/>
      <c r="M30" s="117"/>
      <c r="N30" s="117"/>
      <c r="O30" s="118"/>
      <c r="P30" s="93"/>
    </row>
    <row r="31" spans="5:27" ht="14.5" customHeight="1" x14ac:dyDescent="0.2">
      <c r="E31" s="24" t="s">
        <v>23</v>
      </c>
      <c r="F31" s="89">
        <v>250</v>
      </c>
      <c r="G31" s="25">
        <v>450</v>
      </c>
      <c r="H31" s="25">
        <f t="shared" si="16"/>
        <v>450</v>
      </c>
      <c r="I31" s="53">
        <f t="shared" si="17"/>
        <v>112500</v>
      </c>
      <c r="J31" s="45"/>
      <c r="L31" s="116"/>
      <c r="M31" s="117"/>
      <c r="N31" s="117"/>
      <c r="O31" s="118"/>
      <c r="P31" s="93"/>
    </row>
    <row r="32" spans="5:27" ht="18" customHeight="1" x14ac:dyDescent="0.2">
      <c r="E32" s="26" t="s">
        <v>18</v>
      </c>
      <c r="F32" s="131">
        <v>250</v>
      </c>
      <c r="G32" s="27">
        <v>350</v>
      </c>
      <c r="H32" s="27">
        <f t="shared" si="16"/>
        <v>350</v>
      </c>
      <c r="I32" s="54">
        <f t="shared" si="17"/>
        <v>87500</v>
      </c>
      <c r="L32" s="116"/>
      <c r="M32" s="117"/>
      <c r="N32" s="117"/>
      <c r="O32" s="118"/>
      <c r="P32" s="93"/>
    </row>
    <row r="33" spans="5:16" ht="15" customHeight="1" x14ac:dyDescent="0.2">
      <c r="E33" s="28" t="s">
        <v>20</v>
      </c>
      <c r="F33" s="132">
        <v>250</v>
      </c>
      <c r="G33" s="29">
        <v>350</v>
      </c>
      <c r="H33" s="29">
        <f t="shared" si="16"/>
        <v>350</v>
      </c>
      <c r="I33" s="55">
        <f t="shared" si="17"/>
        <v>87500</v>
      </c>
      <c r="L33" s="116"/>
      <c r="M33" s="117"/>
      <c r="N33" s="117"/>
      <c r="O33" s="118"/>
      <c r="P33" s="93"/>
    </row>
    <row r="34" spans="5:16" ht="17" customHeight="1" thickBot="1" x14ac:dyDescent="0.25">
      <c r="E34" s="33" t="s">
        <v>21</v>
      </c>
      <c r="F34" s="133">
        <v>250</v>
      </c>
      <c r="G34" s="34">
        <v>450</v>
      </c>
      <c r="H34" s="34">
        <f t="shared" si="16"/>
        <v>450</v>
      </c>
      <c r="I34" s="56">
        <f t="shared" si="17"/>
        <v>112500</v>
      </c>
      <c r="L34" s="119"/>
      <c r="M34" s="120"/>
      <c r="N34" s="120"/>
      <c r="O34" s="121"/>
    </row>
    <row r="35" spans="5:16" x14ac:dyDescent="0.2">
      <c r="E35" s="95" t="s">
        <v>34</v>
      </c>
      <c r="F35" s="136">
        <v>250</v>
      </c>
      <c r="G35" s="38">
        <v>350</v>
      </c>
      <c r="H35" s="38">
        <f t="shared" si="16"/>
        <v>350</v>
      </c>
      <c r="I35" s="57">
        <f>F35*H35</f>
        <v>87500</v>
      </c>
      <c r="L35" s="2"/>
      <c r="N35" s="2"/>
    </row>
    <row r="36" spans="5:16" ht="17" customHeight="1" x14ac:dyDescent="0.2">
      <c r="E36" s="96" t="s">
        <v>31</v>
      </c>
      <c r="F36" s="137">
        <v>250</v>
      </c>
      <c r="G36" s="39">
        <v>350</v>
      </c>
      <c r="H36" s="39">
        <f t="shared" si="16"/>
        <v>350</v>
      </c>
      <c r="I36" s="58">
        <f t="shared" si="17"/>
        <v>87500</v>
      </c>
      <c r="L36" s="2"/>
      <c r="N36" s="2"/>
    </row>
    <row r="37" spans="5:16" ht="16" customHeight="1" x14ac:dyDescent="0.2">
      <c r="E37" s="40" t="s">
        <v>35</v>
      </c>
      <c r="F37" s="134">
        <v>250</v>
      </c>
      <c r="G37" s="41">
        <v>350</v>
      </c>
      <c r="H37" s="41">
        <f t="shared" si="16"/>
        <v>350</v>
      </c>
      <c r="I37" s="59">
        <f t="shared" si="17"/>
        <v>87500</v>
      </c>
      <c r="J37" s="45"/>
      <c r="L37" s="2"/>
      <c r="N37" s="2"/>
    </row>
    <row r="38" spans="5:16" ht="16" customHeight="1" thickBot="1" x14ac:dyDescent="0.25">
      <c r="E38" s="124" t="s">
        <v>39</v>
      </c>
      <c r="F38" s="135">
        <v>250</v>
      </c>
      <c r="G38" s="127">
        <v>350</v>
      </c>
      <c r="H38" s="127">
        <f>G38-(G38*I18)</f>
        <v>350</v>
      </c>
      <c r="I38" s="128">
        <f t="shared" ref="I38" si="18">F38*H38</f>
        <v>87500</v>
      </c>
      <c r="J38" s="45"/>
      <c r="L38" s="2"/>
      <c r="N38" s="2"/>
    </row>
    <row r="39" spans="5:16" ht="16" thickBot="1" x14ac:dyDescent="0.25">
      <c r="F39" s="60"/>
      <c r="G39" s="61" t="s">
        <v>32</v>
      </c>
      <c r="H39" s="62">
        <f>I47/F50</f>
        <v>375</v>
      </c>
      <c r="L39" s="2"/>
      <c r="N39" s="2"/>
    </row>
    <row r="40" spans="5:16" x14ac:dyDescent="0.2">
      <c r="L40" s="2"/>
      <c r="N40" s="2"/>
    </row>
    <row r="41" spans="5:16" x14ac:dyDescent="0.2">
      <c r="L41" s="2"/>
      <c r="N41" s="2"/>
    </row>
    <row r="42" spans="5:16" ht="17" customHeight="1" x14ac:dyDescent="0.2">
      <c r="L42" s="2"/>
      <c r="N42" s="2"/>
    </row>
    <row r="43" spans="5:16" x14ac:dyDescent="0.2">
      <c r="L43" s="2"/>
      <c r="N43" s="2"/>
    </row>
    <row r="44" spans="5:16" x14ac:dyDescent="0.2">
      <c r="L44" s="2"/>
      <c r="N44" s="2"/>
    </row>
    <row r="45" spans="5:16" x14ac:dyDescent="0.2">
      <c r="L45" s="2"/>
      <c r="N45" s="2"/>
    </row>
    <row r="46" spans="5:16" x14ac:dyDescent="0.2">
      <c r="L46" s="2"/>
      <c r="N46" s="2"/>
    </row>
    <row r="47" spans="5:16" x14ac:dyDescent="0.2">
      <c r="F47" s="98"/>
      <c r="G47" s="98"/>
      <c r="H47" s="98"/>
      <c r="I47" s="99">
        <f>SUM(I27:I38)</f>
        <v>1125000</v>
      </c>
      <c r="J47" s="45"/>
      <c r="L47" s="2"/>
      <c r="N47" s="2"/>
    </row>
    <row r="48" spans="5:16" x14ac:dyDescent="0.2">
      <c r="E48" s="63"/>
      <c r="F48" s="98"/>
      <c r="G48" s="98"/>
      <c r="H48" s="98"/>
      <c r="I48" s="98"/>
      <c r="J48" s="94"/>
      <c r="L48" s="2"/>
      <c r="N48" s="2"/>
    </row>
    <row r="49" spans="5:14" x14ac:dyDescent="0.2">
      <c r="E49" s="63"/>
      <c r="F49" s="100"/>
      <c r="G49" s="100"/>
      <c r="H49" s="100"/>
      <c r="I49" s="100"/>
      <c r="J49" s="94"/>
      <c r="L49" s="2"/>
      <c r="N49" s="2"/>
    </row>
    <row r="50" spans="5:14" ht="17" customHeight="1" x14ac:dyDescent="0.2">
      <c r="E50" s="63"/>
      <c r="F50" s="97">
        <f>SUM(F27:F38)</f>
        <v>3000</v>
      </c>
      <c r="G50" s="97"/>
      <c r="H50" s="97"/>
      <c r="I50" s="97"/>
      <c r="J50" s="94"/>
      <c r="L50" s="2"/>
      <c r="N50" s="2"/>
    </row>
    <row r="51" spans="5:14" x14ac:dyDescent="0.2">
      <c r="E51" s="122" t="s">
        <v>10</v>
      </c>
      <c r="F51" s="122"/>
      <c r="G51" s="122"/>
      <c r="H51" s="122"/>
      <c r="I51" s="122"/>
      <c r="J51" s="122"/>
      <c r="L51" s="2"/>
      <c r="N51" s="2"/>
    </row>
    <row r="52" spans="5:14" ht="16" thickBot="1" x14ac:dyDescent="0.25">
      <c r="E52" s="123"/>
      <c r="F52" s="123"/>
      <c r="G52" s="123"/>
      <c r="H52" s="123"/>
      <c r="I52" s="123"/>
      <c r="J52" s="123"/>
      <c r="L52" s="2"/>
      <c r="N52" s="2"/>
    </row>
    <row r="53" spans="5:14" x14ac:dyDescent="0.2">
      <c r="E53" s="101" t="s">
        <v>30</v>
      </c>
      <c r="F53" s="102"/>
      <c r="G53" s="102"/>
      <c r="H53" s="102"/>
      <c r="I53" s="102"/>
      <c r="J53" s="103"/>
      <c r="L53" s="2"/>
      <c r="N53" s="2"/>
    </row>
    <row r="54" spans="5:14" ht="16" thickBot="1" x14ac:dyDescent="0.25">
      <c r="E54" s="104"/>
      <c r="F54" s="105"/>
      <c r="G54" s="105"/>
      <c r="H54" s="105"/>
      <c r="I54" s="105"/>
      <c r="J54" s="106"/>
    </row>
    <row r="55" spans="5:14" x14ac:dyDescent="0.2"/>
    <row r="56" spans="5:14" x14ac:dyDescent="0.2"/>
    <row r="57" spans="5:14" x14ac:dyDescent="0.2"/>
    <row r="58" spans="5:14" x14ac:dyDescent="0.2"/>
    <row r="59" spans="5:14" x14ac:dyDescent="0.2"/>
  </sheetData>
  <mergeCells count="5">
    <mergeCell ref="E53:J54"/>
    <mergeCell ref="E3:L3"/>
    <mergeCell ref="L6:O6"/>
    <mergeCell ref="L27:O34"/>
    <mergeCell ref="E51:J52"/>
  </mergeCells>
  <phoneticPr fontId="34" type="noConversion"/>
  <pageMargins left="0.70866141732283472" right="0.70866141732283472" top="0.55118110236220474" bottom="0.55118110236220474" header="0.31496062992125984" footer="0.31496062992125984"/>
  <pageSetup paperSize="9" scale="78" orientation="landscape"/>
  <ignoredErrors>
    <ignoredError sqref="I6:I17 I19:I24"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2025-05-20T14:45:31Z</dcterms:modified>
  <cp:category/>
</cp:coreProperties>
</file>