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BvoWB\Financien\Operationeel - Beheer Concern\Verzekeringen\Aanbestedingen\Tiel\12. Brandpolis Tiel 2026 tm 2028\8. Aanbesteding Tiel\"/>
    </mc:Choice>
  </mc:AlternateContent>
  <xr:revisionPtr revIDLastSave="0" documentId="13_ncr:1_{48210CF4-2CF5-479B-9A52-8ABB2F8825FA}" xr6:coauthVersionLast="47" xr6:coauthVersionMax="47" xr10:uidLastSave="{00000000-0000-0000-0000-000000000000}"/>
  <bookViews>
    <workbookView xWindow="28680" yWindow="-120" windowWidth="29040" windowHeight="17640" firstSheet="2" activeTab="3" xr2:uid="{5A699658-3F4B-4E4D-9E45-A786109BD5BB}"/>
  </bookViews>
  <sheets>
    <sheet name="General Info" sheetId="1" state="hidden" r:id="rId1"/>
    <sheet name="Polisblad" sheetId="25" state="hidden" r:id="rId2"/>
    <sheet name="Bestand dd 1 januari 2025" sheetId="24" r:id="rId3"/>
    <sheet name="Antwoord op vraag 3" sheetId="26" r:id="rId4"/>
    <sheet name="Antwoord op vraag 6" sheetId="27" r:id="rId5"/>
  </sheets>
  <definedNames>
    <definedName name="_xlnm.Print_Area" localSheetId="4">'Antwoord op vraag 6'!$A$1:$E$113</definedName>
    <definedName name="_xlnm.Print_Area" localSheetId="2">'Bestand dd 1 januari 2025'!$A$1:$O$147</definedName>
    <definedName name="_xlnm.Print_Titles" localSheetId="4">'Antwoord op vraag 6'!$1:$5</definedName>
    <definedName name="_xlnm.Print_Titles" localSheetId="2">'Bestand dd 1 januari 2025'!$1:$5</definedName>
    <definedName name="afr">#REF!</definedName>
    <definedName name="afrind">'General Info'!$B$19</definedName>
    <definedName name="cad" localSheetId="4">'Antwoord op vraag 6'!#REF!</definedName>
    <definedName name="cad">'Bestand dd 1 januari 2025'!$AK$147</definedName>
    <definedName name="ign">'General Info'!$B$5</definedName>
    <definedName name="igo">'General Info'!$B$6</definedName>
    <definedName name="iin">'General Info'!$B$7</definedName>
    <definedName name="iio">'General Info'!$B$8</definedName>
    <definedName name="index" localSheetId="4">'Antwoord op vraag 6'!#REF!</definedName>
    <definedName name="index">'Bestand dd 1 januari 2025'!$AE$147</definedName>
    <definedName name="index2002" localSheetId="4">'Antwoord op vraag 6'!#REF!</definedName>
    <definedName name="index2002">'Bestand dd 1 januari 2025'!#REF!</definedName>
    <definedName name="premieGM">'General Info'!$B$13</definedName>
    <definedName name="premieOW">'General Info'!$B$14</definedName>
    <definedName name="vv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84" i="24" l="1"/>
  <c r="S85" i="24"/>
  <c r="S86" i="24"/>
  <c r="S87" i="24"/>
  <c r="S88" i="24"/>
  <c r="S89" i="24"/>
  <c r="S90" i="24"/>
  <c r="S91" i="24"/>
  <c r="S92" i="24"/>
  <c r="S93" i="24"/>
  <c r="S94" i="24"/>
  <c r="S95" i="24"/>
  <c r="S96" i="24"/>
  <c r="S97" i="24"/>
  <c r="S98" i="24"/>
  <c r="S99" i="24"/>
  <c r="S100" i="24"/>
  <c r="S101" i="24"/>
  <c r="S102" i="24"/>
  <c r="S103" i="24"/>
  <c r="S104" i="24"/>
  <c r="S105" i="24"/>
  <c r="S106" i="24"/>
  <c r="S107" i="24"/>
  <c r="S108" i="24"/>
  <c r="S109" i="24"/>
  <c r="S110" i="24"/>
  <c r="S111" i="24"/>
  <c r="S112" i="24"/>
  <c r="S113" i="24"/>
  <c r="S114" i="24"/>
  <c r="S115" i="24"/>
  <c r="S116" i="24"/>
  <c r="S117" i="24"/>
  <c r="S118" i="24"/>
  <c r="S119" i="24"/>
  <c r="S120" i="24"/>
  <c r="S121" i="24"/>
  <c r="S122" i="24"/>
  <c r="S123" i="24"/>
  <c r="S128" i="24"/>
  <c r="S129" i="24"/>
  <c r="S130" i="24"/>
  <c r="S131" i="24"/>
  <c r="S132" i="24"/>
  <c r="S133" i="24"/>
  <c r="S134" i="24"/>
  <c r="S135" i="24"/>
  <c r="S136" i="24"/>
  <c r="S137" i="24"/>
  <c r="S138" i="24"/>
  <c r="S139" i="24"/>
  <c r="S140" i="24"/>
  <c r="S141" i="24"/>
  <c r="S142" i="24"/>
  <c r="Y128" i="24" l="1"/>
  <c r="Y133" i="24"/>
  <c r="Y134" i="24"/>
  <c r="Y135" i="24"/>
  <c r="Y136" i="24"/>
  <c r="Y137" i="24"/>
  <c r="Y138" i="24"/>
  <c r="Y139" i="24"/>
  <c r="Y140" i="24"/>
  <c r="Y141" i="24"/>
  <c r="Y142" i="24"/>
  <c r="Y84" i="24"/>
  <c r="Y85" i="24"/>
  <c r="Y86" i="24"/>
  <c r="Y87" i="24"/>
  <c r="Y88" i="24"/>
  <c r="Y89" i="24"/>
  <c r="Y90" i="24"/>
  <c r="Y91" i="24"/>
  <c r="Y92" i="24"/>
  <c r="Y93" i="24"/>
  <c r="Y94" i="24"/>
  <c r="Y95" i="24"/>
  <c r="Y96" i="24"/>
  <c r="Y97" i="24"/>
  <c r="Y98" i="24"/>
  <c r="Y99" i="24"/>
  <c r="Y100" i="24"/>
  <c r="Y101" i="24"/>
  <c r="Y102" i="24"/>
  <c r="Y103" i="24"/>
  <c r="Y104" i="24"/>
  <c r="Y105" i="24"/>
  <c r="Y106" i="24"/>
  <c r="Y107" i="24"/>
  <c r="Y108" i="24"/>
  <c r="Y109" i="24"/>
  <c r="Y110" i="24"/>
  <c r="Y111" i="24"/>
  <c r="Y112" i="24"/>
  <c r="Y113" i="24"/>
  <c r="Y114" i="24"/>
  <c r="Y115" i="24"/>
  <c r="Y116" i="24"/>
  <c r="Y117" i="24"/>
  <c r="Y118" i="24"/>
  <c r="Y119" i="24"/>
  <c r="Y120" i="24"/>
  <c r="Y121" i="24"/>
  <c r="Y122" i="24"/>
  <c r="Y123" i="24"/>
  <c r="Y8" i="24"/>
  <c r="Y9" i="24"/>
  <c r="Y10" i="24"/>
  <c r="Y11" i="24"/>
  <c r="Y12" i="24"/>
  <c r="Y13" i="24"/>
  <c r="Y14" i="24"/>
  <c r="Y15" i="24"/>
  <c r="Y16" i="24"/>
  <c r="Y17" i="24"/>
  <c r="Y18" i="24"/>
  <c r="Y19" i="24"/>
  <c r="Y20" i="24"/>
  <c r="Y21" i="24"/>
  <c r="Y22" i="24"/>
  <c r="Y23" i="24"/>
  <c r="Y24" i="24"/>
  <c r="Y25" i="24"/>
  <c r="Y26" i="24"/>
  <c r="Y27" i="24"/>
  <c r="Y28" i="24"/>
  <c r="Y29" i="24"/>
  <c r="Y30" i="24"/>
  <c r="Y31" i="24"/>
  <c r="Y32" i="24"/>
  <c r="Y33" i="24"/>
  <c r="Y34" i="24"/>
  <c r="Y35" i="24"/>
  <c r="Y36" i="24"/>
  <c r="Y37" i="24"/>
  <c r="Y38" i="24"/>
  <c r="Y39" i="24"/>
  <c r="Y40" i="24"/>
  <c r="Y41" i="24"/>
  <c r="Y42" i="24"/>
  <c r="Y43" i="24"/>
  <c r="Y44" i="24"/>
  <c r="Y45" i="24"/>
  <c r="Y46" i="24"/>
  <c r="Y47" i="24"/>
  <c r="Y48" i="24"/>
  <c r="Y49" i="24"/>
  <c r="Y50" i="24"/>
  <c r="Y51" i="24"/>
  <c r="Y52" i="24"/>
  <c r="Y53" i="24"/>
  <c r="Y54" i="24"/>
  <c r="Y55" i="24"/>
  <c r="Y56" i="24"/>
  <c r="Y57" i="24"/>
  <c r="Y58" i="24"/>
  <c r="Y59" i="24"/>
  <c r="Y60" i="24"/>
  <c r="Y61" i="24"/>
  <c r="Y62" i="24"/>
  <c r="Y63" i="24"/>
  <c r="Y64" i="24"/>
  <c r="Y65" i="24"/>
  <c r="Y66" i="24"/>
  <c r="Y67" i="24"/>
  <c r="Y68" i="24"/>
  <c r="Y69" i="24"/>
  <c r="Y70" i="24"/>
  <c r="Y71" i="24"/>
  <c r="Y72" i="24"/>
  <c r="Y73" i="24"/>
  <c r="Y74" i="24"/>
  <c r="Y75" i="24"/>
  <c r="Y76" i="24"/>
  <c r="Y77" i="24"/>
  <c r="Y78" i="24"/>
  <c r="Y79" i="24"/>
  <c r="Y7" i="24"/>
  <c r="K128" i="24"/>
  <c r="L128" i="24"/>
  <c r="M128" i="24"/>
  <c r="AD128" i="24" s="1"/>
  <c r="K129" i="24"/>
  <c r="L129" i="24"/>
  <c r="M129" i="24"/>
  <c r="K130" i="24"/>
  <c r="L130" i="24"/>
  <c r="M130" i="24"/>
  <c r="K131" i="24"/>
  <c r="AB131" i="24" s="1"/>
  <c r="L131" i="24"/>
  <c r="M131" i="24"/>
  <c r="K132" i="24"/>
  <c r="L132" i="24"/>
  <c r="M132" i="24"/>
  <c r="K133" i="24"/>
  <c r="L133" i="24"/>
  <c r="M133" i="24"/>
  <c r="AD133" i="24" s="1"/>
  <c r="K134" i="24"/>
  <c r="L134" i="24"/>
  <c r="M134" i="24"/>
  <c r="AD134" i="24" s="1"/>
  <c r="K135" i="24"/>
  <c r="L135" i="24"/>
  <c r="M135" i="24"/>
  <c r="AD135" i="24" s="1"/>
  <c r="K136" i="24"/>
  <c r="L136" i="24"/>
  <c r="M136" i="24"/>
  <c r="AD136" i="24" s="1"/>
  <c r="K137" i="24"/>
  <c r="AB137" i="24" s="1"/>
  <c r="L137" i="24"/>
  <c r="M137" i="24"/>
  <c r="AD137" i="24" s="1"/>
  <c r="K138" i="24"/>
  <c r="L138" i="24"/>
  <c r="M138" i="24"/>
  <c r="AD138" i="24" s="1"/>
  <c r="K139" i="24"/>
  <c r="AB139" i="24" s="1"/>
  <c r="L139" i="24"/>
  <c r="M139" i="24"/>
  <c r="AD139" i="24" s="1"/>
  <c r="K140" i="24"/>
  <c r="AB140" i="24" s="1"/>
  <c r="L140" i="24"/>
  <c r="M140" i="24"/>
  <c r="AD140" i="24" s="1"/>
  <c r="K141" i="24"/>
  <c r="L141" i="24"/>
  <c r="M141" i="24"/>
  <c r="AD141" i="24" s="1"/>
  <c r="K142" i="24"/>
  <c r="AB142" i="24" s="1"/>
  <c r="L142" i="24"/>
  <c r="M142" i="24"/>
  <c r="AD142" i="24" s="1"/>
  <c r="K84" i="24"/>
  <c r="AB84" i="24" s="1"/>
  <c r="L84" i="24"/>
  <c r="M84" i="24"/>
  <c r="AD84" i="24" s="1"/>
  <c r="K85" i="24"/>
  <c r="L85" i="24"/>
  <c r="M85" i="24"/>
  <c r="AD85" i="24" s="1"/>
  <c r="K86" i="24"/>
  <c r="AB86" i="24" s="1"/>
  <c r="L86" i="24"/>
  <c r="M86" i="24"/>
  <c r="AD86" i="24" s="1"/>
  <c r="K87" i="24"/>
  <c r="L87" i="24"/>
  <c r="M87" i="24"/>
  <c r="AD87" i="24" s="1"/>
  <c r="K88" i="24"/>
  <c r="AB88" i="24" s="1"/>
  <c r="L88" i="24"/>
  <c r="M88" i="24"/>
  <c r="AD88" i="24" s="1"/>
  <c r="K89" i="24"/>
  <c r="L89" i="24"/>
  <c r="M89" i="24"/>
  <c r="AD89" i="24" s="1"/>
  <c r="K90" i="24"/>
  <c r="AB90" i="24" s="1"/>
  <c r="L90" i="24"/>
  <c r="M90" i="24"/>
  <c r="AD90" i="24" s="1"/>
  <c r="K91" i="24"/>
  <c r="L91" i="24"/>
  <c r="M91" i="24"/>
  <c r="AD91" i="24" s="1"/>
  <c r="K92" i="24"/>
  <c r="AB92" i="24" s="1"/>
  <c r="L92" i="24"/>
  <c r="M92" i="24"/>
  <c r="AD92" i="24" s="1"/>
  <c r="K93" i="24"/>
  <c r="L93" i="24"/>
  <c r="M93" i="24"/>
  <c r="AD93" i="24" s="1"/>
  <c r="K94" i="24"/>
  <c r="AB94" i="24" s="1"/>
  <c r="L94" i="24"/>
  <c r="M94" i="24"/>
  <c r="AD94" i="24" s="1"/>
  <c r="K95" i="24"/>
  <c r="L95" i="24"/>
  <c r="M95" i="24"/>
  <c r="AD95" i="24" s="1"/>
  <c r="K96" i="24"/>
  <c r="AB96" i="24" s="1"/>
  <c r="L96" i="24"/>
  <c r="M96" i="24"/>
  <c r="AD96" i="24" s="1"/>
  <c r="K97" i="24"/>
  <c r="AB97" i="24" s="1"/>
  <c r="L97" i="24"/>
  <c r="M97" i="24"/>
  <c r="K98" i="24"/>
  <c r="AB98" i="24" s="1"/>
  <c r="L98" i="24"/>
  <c r="M98" i="24"/>
  <c r="AD98" i="24" s="1"/>
  <c r="K99" i="24"/>
  <c r="L99" i="24"/>
  <c r="M99" i="24"/>
  <c r="AD99" i="24" s="1"/>
  <c r="K100" i="24"/>
  <c r="AB100" i="24" s="1"/>
  <c r="L100" i="24"/>
  <c r="M100" i="24"/>
  <c r="AD100" i="24" s="1"/>
  <c r="K101" i="24"/>
  <c r="AB101" i="24" s="1"/>
  <c r="L101" i="24"/>
  <c r="M101" i="24"/>
  <c r="AD101" i="24" s="1"/>
  <c r="K102" i="24"/>
  <c r="AB102" i="24" s="1"/>
  <c r="L102" i="24"/>
  <c r="M102" i="24"/>
  <c r="AD102" i="24" s="1"/>
  <c r="K103" i="24"/>
  <c r="L103" i="24"/>
  <c r="M103" i="24"/>
  <c r="AD103" i="24" s="1"/>
  <c r="K104" i="24"/>
  <c r="AB104" i="24" s="1"/>
  <c r="L104" i="24"/>
  <c r="M104" i="24"/>
  <c r="AD104" i="24" s="1"/>
  <c r="K105" i="24"/>
  <c r="AB105" i="24" s="1"/>
  <c r="L105" i="24"/>
  <c r="M105" i="24"/>
  <c r="AD105" i="24" s="1"/>
  <c r="K106" i="24"/>
  <c r="AB106" i="24" s="1"/>
  <c r="L106" i="24"/>
  <c r="M106" i="24"/>
  <c r="AD106" i="24" s="1"/>
  <c r="K107" i="24"/>
  <c r="L107" i="24"/>
  <c r="M107" i="24"/>
  <c r="AD107" i="24" s="1"/>
  <c r="K108" i="24"/>
  <c r="AB108" i="24" s="1"/>
  <c r="L108" i="24"/>
  <c r="M108" i="24"/>
  <c r="AD108" i="24" s="1"/>
  <c r="K109" i="24"/>
  <c r="AB109" i="24" s="1"/>
  <c r="L109" i="24"/>
  <c r="M109" i="24"/>
  <c r="AD109" i="24" s="1"/>
  <c r="K110" i="24"/>
  <c r="AB110" i="24" s="1"/>
  <c r="L110" i="24"/>
  <c r="M110" i="24"/>
  <c r="AD110" i="24" s="1"/>
  <c r="K111" i="24"/>
  <c r="AB111" i="24" s="1"/>
  <c r="L111" i="24"/>
  <c r="M111" i="24"/>
  <c r="AD111" i="24" s="1"/>
  <c r="K112" i="24"/>
  <c r="AB112" i="24" s="1"/>
  <c r="L112" i="24"/>
  <c r="M112" i="24"/>
  <c r="AD112" i="24" s="1"/>
  <c r="K113" i="24"/>
  <c r="AB113" i="24" s="1"/>
  <c r="L113" i="24"/>
  <c r="M113" i="24"/>
  <c r="K114" i="24"/>
  <c r="AB114" i="24" s="1"/>
  <c r="L114" i="24"/>
  <c r="M114" i="24"/>
  <c r="AD114" i="24" s="1"/>
  <c r="K115" i="24"/>
  <c r="AB115" i="24" s="1"/>
  <c r="L115" i="24"/>
  <c r="M115" i="24"/>
  <c r="AD115" i="24" s="1"/>
  <c r="K116" i="24"/>
  <c r="AB116" i="24" s="1"/>
  <c r="L116" i="24"/>
  <c r="M116" i="24"/>
  <c r="AD116" i="24" s="1"/>
  <c r="K117" i="24"/>
  <c r="L117" i="24"/>
  <c r="M117" i="24"/>
  <c r="AD117" i="24" s="1"/>
  <c r="K118" i="24"/>
  <c r="AB118" i="24" s="1"/>
  <c r="L118" i="24"/>
  <c r="M118" i="24"/>
  <c r="AD118" i="24" s="1"/>
  <c r="K119" i="24"/>
  <c r="L119" i="24"/>
  <c r="M119" i="24"/>
  <c r="AD119" i="24" s="1"/>
  <c r="K120" i="24"/>
  <c r="AB120" i="24" s="1"/>
  <c r="L120" i="24"/>
  <c r="M120" i="24"/>
  <c r="AD120" i="24" s="1"/>
  <c r="K121" i="24"/>
  <c r="AB121" i="24" s="1"/>
  <c r="L121" i="24"/>
  <c r="M121" i="24"/>
  <c r="AD121" i="24" s="1"/>
  <c r="K122" i="24"/>
  <c r="AB122" i="24" s="1"/>
  <c r="L122" i="24"/>
  <c r="M122" i="24"/>
  <c r="AD122" i="24" s="1"/>
  <c r="K123" i="24"/>
  <c r="L123" i="24"/>
  <c r="M123" i="24"/>
  <c r="AD123" i="24" s="1"/>
  <c r="S8" i="24"/>
  <c r="S9" i="24"/>
  <c r="S10" i="24"/>
  <c r="S11" i="24"/>
  <c r="S12" i="24"/>
  <c r="S13" i="24"/>
  <c r="S14" i="24"/>
  <c r="S15" i="24"/>
  <c r="S16" i="24"/>
  <c r="S17" i="24"/>
  <c r="S18" i="24"/>
  <c r="S19" i="24"/>
  <c r="S20" i="24"/>
  <c r="S21" i="24"/>
  <c r="S22" i="24"/>
  <c r="S23" i="24"/>
  <c r="S24" i="24"/>
  <c r="S25" i="24"/>
  <c r="S26" i="24"/>
  <c r="S27" i="24"/>
  <c r="S28" i="24"/>
  <c r="S29" i="24"/>
  <c r="S30" i="24"/>
  <c r="S31" i="24"/>
  <c r="S32" i="24"/>
  <c r="S33" i="24"/>
  <c r="S34" i="24"/>
  <c r="S35" i="24"/>
  <c r="S36" i="24"/>
  <c r="S37" i="24"/>
  <c r="S38" i="24"/>
  <c r="S39" i="24"/>
  <c r="S40" i="24"/>
  <c r="S41" i="24"/>
  <c r="S42" i="24"/>
  <c r="S43" i="24"/>
  <c r="S44" i="24"/>
  <c r="S45" i="24"/>
  <c r="S46" i="24"/>
  <c r="S47" i="24"/>
  <c r="S48" i="24"/>
  <c r="S49" i="24"/>
  <c r="S50" i="24"/>
  <c r="S51" i="24"/>
  <c r="S52" i="24"/>
  <c r="S53" i="24"/>
  <c r="S54" i="24"/>
  <c r="S55" i="24"/>
  <c r="S56" i="24"/>
  <c r="S57" i="24"/>
  <c r="S58" i="24"/>
  <c r="S59" i="24"/>
  <c r="S60" i="24"/>
  <c r="S61" i="24"/>
  <c r="S62" i="24"/>
  <c r="S63" i="24"/>
  <c r="S64" i="24"/>
  <c r="S65" i="24"/>
  <c r="S66" i="24"/>
  <c r="S67" i="24"/>
  <c r="S68" i="24"/>
  <c r="S69" i="24"/>
  <c r="S70" i="24"/>
  <c r="S71" i="24"/>
  <c r="S72" i="24"/>
  <c r="S73" i="24"/>
  <c r="S74" i="24"/>
  <c r="S75" i="24"/>
  <c r="S76" i="24"/>
  <c r="S77" i="24"/>
  <c r="S78" i="24"/>
  <c r="S79" i="24"/>
  <c r="K8" i="24"/>
  <c r="L8" i="24"/>
  <c r="M8" i="24"/>
  <c r="AD8" i="24" s="1"/>
  <c r="K9" i="24"/>
  <c r="AB9" i="24" s="1"/>
  <c r="L9" i="24"/>
  <c r="M9" i="24"/>
  <c r="AD9" i="24" s="1"/>
  <c r="K10" i="24"/>
  <c r="L10" i="24"/>
  <c r="M10" i="24"/>
  <c r="K11" i="24"/>
  <c r="AB11" i="24" s="1"/>
  <c r="L11" i="24"/>
  <c r="M11" i="24"/>
  <c r="AD11" i="24" s="1"/>
  <c r="K12" i="24"/>
  <c r="L12" i="24"/>
  <c r="M12" i="24"/>
  <c r="AD12" i="24" s="1"/>
  <c r="K13" i="24"/>
  <c r="L13" i="24"/>
  <c r="M13" i="24"/>
  <c r="AD13" i="24" s="1"/>
  <c r="K14" i="24"/>
  <c r="AB14" i="24" s="1"/>
  <c r="L14" i="24"/>
  <c r="M14" i="24"/>
  <c r="AD14" i="24" s="1"/>
  <c r="K15" i="24"/>
  <c r="AB15" i="24" s="1"/>
  <c r="L15" i="24"/>
  <c r="M15" i="24"/>
  <c r="K16" i="24"/>
  <c r="L16" i="24"/>
  <c r="M16" i="24"/>
  <c r="K17" i="24"/>
  <c r="AB17" i="24" s="1"/>
  <c r="L17" i="24"/>
  <c r="M17" i="24"/>
  <c r="AD17" i="24" s="1"/>
  <c r="K18" i="24"/>
  <c r="L18" i="24"/>
  <c r="M18" i="24"/>
  <c r="K19" i="24"/>
  <c r="AB19" i="24" s="1"/>
  <c r="L19" i="24"/>
  <c r="M19" i="24"/>
  <c r="AD19" i="24" s="1"/>
  <c r="K20" i="24"/>
  <c r="L20" i="24"/>
  <c r="M20" i="24"/>
  <c r="K21" i="24"/>
  <c r="L21" i="24"/>
  <c r="M21" i="24"/>
  <c r="AD21" i="24" s="1"/>
  <c r="K22" i="24"/>
  <c r="AB22" i="24" s="1"/>
  <c r="L22" i="24"/>
  <c r="M22" i="24"/>
  <c r="AD22" i="24" s="1"/>
  <c r="K23" i="24"/>
  <c r="L23" i="24"/>
  <c r="M23" i="24"/>
  <c r="K24" i="24"/>
  <c r="L24" i="24"/>
  <c r="M24" i="24"/>
  <c r="AD24" i="24" s="1"/>
  <c r="K25" i="24"/>
  <c r="AB25" i="24" s="1"/>
  <c r="L25" i="24"/>
  <c r="M25" i="24"/>
  <c r="AD25" i="24" s="1"/>
  <c r="K26" i="24"/>
  <c r="L26" i="24"/>
  <c r="M26" i="24"/>
  <c r="K27" i="24"/>
  <c r="AB27" i="24" s="1"/>
  <c r="L27" i="24"/>
  <c r="M27" i="24"/>
  <c r="AD27" i="24" s="1"/>
  <c r="K28" i="24"/>
  <c r="AB28" i="24" s="1"/>
  <c r="L28" i="24"/>
  <c r="M28" i="24"/>
  <c r="AD28" i="24" s="1"/>
  <c r="K29" i="24"/>
  <c r="L29" i="24"/>
  <c r="M29" i="24"/>
  <c r="K30" i="24"/>
  <c r="AB30" i="24" s="1"/>
  <c r="L30" i="24"/>
  <c r="M30" i="24"/>
  <c r="AD30" i="24" s="1"/>
  <c r="K31" i="24"/>
  <c r="L31" i="24"/>
  <c r="M31" i="24"/>
  <c r="K32" i="24"/>
  <c r="L32" i="24"/>
  <c r="M32" i="24"/>
  <c r="AD32" i="24" s="1"/>
  <c r="K33" i="24"/>
  <c r="L33" i="24"/>
  <c r="M33" i="24"/>
  <c r="AD33" i="24" s="1"/>
  <c r="K34" i="24"/>
  <c r="L34" i="24"/>
  <c r="M34" i="24"/>
  <c r="K35" i="24"/>
  <c r="AB35" i="24" s="1"/>
  <c r="L35" i="24"/>
  <c r="M35" i="24"/>
  <c r="AD35" i="24" s="1"/>
  <c r="K36" i="24"/>
  <c r="AB36" i="24" s="1"/>
  <c r="L36" i="24"/>
  <c r="M36" i="24"/>
  <c r="AD36" i="24" s="1"/>
  <c r="K37" i="24"/>
  <c r="L37" i="24"/>
  <c r="M37" i="24"/>
  <c r="AD37" i="24" s="1"/>
  <c r="K38" i="24"/>
  <c r="AB38" i="24" s="1"/>
  <c r="L38" i="24"/>
  <c r="M38" i="24"/>
  <c r="AD38" i="24" s="1"/>
  <c r="K39" i="24"/>
  <c r="L39" i="24"/>
  <c r="M39" i="24"/>
  <c r="K40" i="24"/>
  <c r="L40" i="24"/>
  <c r="M40" i="24"/>
  <c r="K41" i="24"/>
  <c r="AB41" i="24" s="1"/>
  <c r="L41" i="24"/>
  <c r="M41" i="24"/>
  <c r="AD41" i="24" s="1"/>
  <c r="K42" i="24"/>
  <c r="L42" i="24"/>
  <c r="M42" i="24"/>
  <c r="K43" i="24"/>
  <c r="AB43" i="24" s="1"/>
  <c r="L43" i="24"/>
  <c r="M43" i="24"/>
  <c r="AD43" i="24" s="1"/>
  <c r="K44" i="24"/>
  <c r="L44" i="24"/>
  <c r="M44" i="24"/>
  <c r="AD44" i="24" s="1"/>
  <c r="K45" i="24"/>
  <c r="L45" i="24"/>
  <c r="M45" i="24"/>
  <c r="AD45" i="24" s="1"/>
  <c r="K46" i="24"/>
  <c r="AB46" i="24" s="1"/>
  <c r="L46" i="24"/>
  <c r="M46" i="24"/>
  <c r="AD46" i="24" s="1"/>
  <c r="K47" i="24"/>
  <c r="L47" i="24"/>
  <c r="M47" i="24"/>
  <c r="K48" i="24"/>
  <c r="L48" i="24"/>
  <c r="M48" i="24"/>
  <c r="AD48" i="24" s="1"/>
  <c r="K49" i="24"/>
  <c r="AB49" i="24" s="1"/>
  <c r="L49" i="24"/>
  <c r="M49" i="24"/>
  <c r="AD49" i="24" s="1"/>
  <c r="K50" i="24"/>
  <c r="L50" i="24"/>
  <c r="M50" i="24"/>
  <c r="K51" i="24"/>
  <c r="AB51" i="24" s="1"/>
  <c r="L51" i="24"/>
  <c r="M51" i="24"/>
  <c r="K52" i="24"/>
  <c r="AB52" i="24" s="1"/>
  <c r="L52" i="24"/>
  <c r="M52" i="24"/>
  <c r="AD52" i="24" s="1"/>
  <c r="K53" i="24"/>
  <c r="L53" i="24"/>
  <c r="M53" i="24"/>
  <c r="AD53" i="24" s="1"/>
  <c r="K54" i="24"/>
  <c r="AB54" i="24" s="1"/>
  <c r="L54" i="24"/>
  <c r="M54" i="24"/>
  <c r="AD54" i="24" s="1"/>
  <c r="K55" i="24"/>
  <c r="L55" i="24"/>
  <c r="M55" i="24"/>
  <c r="K56" i="24"/>
  <c r="L56" i="24"/>
  <c r="M56" i="24"/>
  <c r="AD56" i="24" s="1"/>
  <c r="K57" i="24"/>
  <c r="AB57" i="24" s="1"/>
  <c r="L57" i="24"/>
  <c r="M57" i="24"/>
  <c r="AD57" i="24" s="1"/>
  <c r="K58" i="24"/>
  <c r="L58" i="24"/>
  <c r="M58" i="24"/>
  <c r="K59" i="24"/>
  <c r="L59" i="24"/>
  <c r="M59" i="24"/>
  <c r="AD59" i="24" s="1"/>
  <c r="K60" i="24"/>
  <c r="L60" i="24"/>
  <c r="M60" i="24"/>
  <c r="AD60" i="24" s="1"/>
  <c r="K61" i="24"/>
  <c r="L61" i="24"/>
  <c r="M61" i="24"/>
  <c r="AD61" i="24" s="1"/>
  <c r="K62" i="24"/>
  <c r="L62" i="24"/>
  <c r="M62" i="24"/>
  <c r="AD62" i="24" s="1"/>
  <c r="K63" i="24"/>
  <c r="L63" i="24"/>
  <c r="M63" i="24"/>
  <c r="K64" i="24"/>
  <c r="L64" i="24"/>
  <c r="M64" i="24"/>
  <c r="AD64" i="24" s="1"/>
  <c r="K65" i="24"/>
  <c r="L65" i="24"/>
  <c r="M65" i="24"/>
  <c r="AD65" i="24" s="1"/>
  <c r="K66" i="24"/>
  <c r="L66" i="24"/>
  <c r="M66" i="24"/>
  <c r="K67" i="24"/>
  <c r="AB67" i="24" s="1"/>
  <c r="L67" i="24"/>
  <c r="M67" i="24"/>
  <c r="AD67" i="24" s="1"/>
  <c r="K68" i="24"/>
  <c r="AB68" i="24" s="1"/>
  <c r="L68" i="24"/>
  <c r="M68" i="24"/>
  <c r="AD68" i="24" s="1"/>
  <c r="K69" i="24"/>
  <c r="L69" i="24"/>
  <c r="M69" i="24"/>
  <c r="AD69" i="24" s="1"/>
  <c r="K70" i="24"/>
  <c r="AB70" i="24" s="1"/>
  <c r="L70" i="24"/>
  <c r="M70" i="24"/>
  <c r="AD70" i="24" s="1"/>
  <c r="K71" i="24"/>
  <c r="L71" i="24"/>
  <c r="M71" i="24"/>
  <c r="K72" i="24"/>
  <c r="L72" i="24"/>
  <c r="M72" i="24"/>
  <c r="AD72" i="24" s="1"/>
  <c r="K73" i="24"/>
  <c r="AB73" i="24" s="1"/>
  <c r="L73" i="24"/>
  <c r="M73" i="24"/>
  <c r="AD73" i="24" s="1"/>
  <c r="K74" i="24"/>
  <c r="L74" i="24"/>
  <c r="M74" i="24"/>
  <c r="K75" i="24"/>
  <c r="AB75" i="24" s="1"/>
  <c r="L75" i="24"/>
  <c r="M75" i="24"/>
  <c r="AD75" i="24" s="1"/>
  <c r="K76" i="24"/>
  <c r="AB76" i="24" s="1"/>
  <c r="L76" i="24"/>
  <c r="M76" i="24"/>
  <c r="K77" i="24"/>
  <c r="L77" i="24"/>
  <c r="M77" i="24"/>
  <c r="K78" i="24"/>
  <c r="AB78" i="24" s="1"/>
  <c r="L78" i="24"/>
  <c r="M78" i="24"/>
  <c r="K79" i="24"/>
  <c r="L79" i="24"/>
  <c r="M79" i="24"/>
  <c r="K7" i="24"/>
  <c r="AB7" i="24" s="1"/>
  <c r="AI10" i="24"/>
  <c r="AJ10" i="24"/>
  <c r="AJ12" i="24"/>
  <c r="AH13" i="24"/>
  <c r="AI15" i="24"/>
  <c r="AI18" i="24"/>
  <c r="AJ18" i="24"/>
  <c r="AJ20" i="24"/>
  <c r="AH21" i="24"/>
  <c r="AI23" i="24"/>
  <c r="AI26" i="24"/>
  <c r="AJ26" i="24"/>
  <c r="AJ28" i="24"/>
  <c r="AH29" i="24"/>
  <c r="AI31" i="24"/>
  <c r="AI34" i="24"/>
  <c r="AJ34" i="24"/>
  <c r="AJ36" i="24"/>
  <c r="AH37" i="24"/>
  <c r="AI39" i="24"/>
  <c r="AI42" i="24"/>
  <c r="AJ42" i="24"/>
  <c r="AJ44" i="24"/>
  <c r="AH45" i="24"/>
  <c r="AI47" i="24"/>
  <c r="AI50" i="24"/>
  <c r="AJ50" i="24"/>
  <c r="AJ52" i="24"/>
  <c r="AH53" i="24"/>
  <c r="AI55" i="24"/>
  <c r="AI58" i="24"/>
  <c r="AJ58" i="24"/>
  <c r="AJ60" i="24"/>
  <c r="AH61" i="24"/>
  <c r="AI63" i="24"/>
  <c r="AI66" i="24"/>
  <c r="AJ66" i="24"/>
  <c r="AJ68" i="24"/>
  <c r="AH69" i="24"/>
  <c r="AI71" i="24"/>
  <c r="AI74" i="24"/>
  <c r="AJ74" i="24"/>
  <c r="AJ76" i="24"/>
  <c r="AH77" i="24"/>
  <c r="AI79" i="24"/>
  <c r="M7" i="24"/>
  <c r="AD7" i="24" s="1"/>
  <c r="AJ142" i="24"/>
  <c r="AJ141" i="24"/>
  <c r="AJ140" i="24"/>
  <c r="AJ139" i="24"/>
  <c r="AJ138" i="24"/>
  <c r="AJ137" i="24"/>
  <c r="AJ136" i="24"/>
  <c r="AJ135" i="24"/>
  <c r="AJ134" i="24"/>
  <c r="AJ133" i="24"/>
  <c r="AJ132" i="24"/>
  <c r="AJ131" i="24"/>
  <c r="AJ130" i="24"/>
  <c r="AJ129" i="24"/>
  <c r="AJ128" i="24"/>
  <c r="AJ123" i="24"/>
  <c r="AJ122" i="24"/>
  <c r="AJ121" i="24"/>
  <c r="AJ120" i="24"/>
  <c r="AJ119" i="24"/>
  <c r="AJ118" i="24"/>
  <c r="AJ117" i="24"/>
  <c r="AJ116" i="24"/>
  <c r="AJ115" i="24"/>
  <c r="AJ114" i="24"/>
  <c r="AJ113" i="24"/>
  <c r="AJ112" i="24"/>
  <c r="AJ111" i="24"/>
  <c r="AJ110" i="24"/>
  <c r="AJ109" i="24"/>
  <c r="AJ108" i="24"/>
  <c r="AJ107" i="24"/>
  <c r="AJ106" i="24"/>
  <c r="AJ105" i="24"/>
  <c r="AJ104" i="24"/>
  <c r="AJ103" i="24"/>
  <c r="AJ102" i="24"/>
  <c r="AJ101" i="24"/>
  <c r="AJ100" i="24"/>
  <c r="AJ99" i="24"/>
  <c r="AJ98" i="24"/>
  <c r="AJ97" i="24"/>
  <c r="AJ96" i="24"/>
  <c r="AJ95" i="24"/>
  <c r="AJ94" i="24"/>
  <c r="AJ93" i="24"/>
  <c r="AJ92" i="24"/>
  <c r="AJ91" i="24"/>
  <c r="AJ90" i="24"/>
  <c r="AJ89" i="24"/>
  <c r="AJ88" i="24"/>
  <c r="AJ87" i="24"/>
  <c r="AJ86" i="24"/>
  <c r="AJ85" i="24"/>
  <c r="AJ84" i="24"/>
  <c r="AJ79" i="24"/>
  <c r="AJ78" i="24"/>
  <c r="AJ77" i="24"/>
  <c r="AJ75" i="24"/>
  <c r="AJ73" i="24"/>
  <c r="AJ72" i="24"/>
  <c r="AJ71" i="24"/>
  <c r="AJ70" i="24"/>
  <c r="AJ69" i="24"/>
  <c r="AJ67" i="24"/>
  <c r="AJ65" i="24"/>
  <c r="AJ64" i="24"/>
  <c r="AJ63" i="24"/>
  <c r="AJ62" i="24"/>
  <c r="AJ61" i="24"/>
  <c r="AJ59" i="24"/>
  <c r="AJ57" i="24"/>
  <c r="AJ56" i="24"/>
  <c r="AJ55" i="24"/>
  <c r="AJ54" i="24"/>
  <c r="AJ53" i="24"/>
  <c r="AJ51" i="24"/>
  <c r="AJ49" i="24"/>
  <c r="AJ48" i="24"/>
  <c r="AJ47" i="24"/>
  <c r="AJ46" i="24"/>
  <c r="AJ45" i="24"/>
  <c r="AJ43" i="24"/>
  <c r="AJ41" i="24"/>
  <c r="AJ40" i="24"/>
  <c r="AJ39" i="24"/>
  <c r="AJ38" i="24"/>
  <c r="AJ37" i="24"/>
  <c r="AJ35" i="24"/>
  <c r="AJ33" i="24"/>
  <c r="AJ32" i="24"/>
  <c r="AJ31" i="24"/>
  <c r="AJ30" i="24"/>
  <c r="AJ29" i="24"/>
  <c r="AJ27" i="24"/>
  <c r="AJ25" i="24"/>
  <c r="AJ24" i="24"/>
  <c r="AJ23" i="24"/>
  <c r="AJ22" i="24"/>
  <c r="AJ21" i="24"/>
  <c r="AJ19" i="24"/>
  <c r="AJ17" i="24"/>
  <c r="AJ16" i="24"/>
  <c r="AJ15" i="24"/>
  <c r="AJ14" i="24"/>
  <c r="AJ13" i="24"/>
  <c r="AJ11" i="24"/>
  <c r="AJ9" i="24"/>
  <c r="AJ8" i="24"/>
  <c r="AI142" i="24"/>
  <c r="AI141" i="24"/>
  <c r="AI140" i="24"/>
  <c r="AI139" i="24"/>
  <c r="AI138" i="24"/>
  <c r="AI137" i="24"/>
  <c r="AI136" i="24"/>
  <c r="AI135" i="24"/>
  <c r="AI134" i="24"/>
  <c r="AI133" i="24"/>
  <c r="AI132" i="24"/>
  <c r="AI131" i="24"/>
  <c r="AI130" i="24"/>
  <c r="AI129" i="24"/>
  <c r="AI128" i="24"/>
  <c r="AI123" i="24"/>
  <c r="AI122" i="24"/>
  <c r="AI121" i="24"/>
  <c r="AI120" i="24"/>
  <c r="AI119" i="24"/>
  <c r="AI118" i="24"/>
  <c r="AI117" i="24"/>
  <c r="AI116" i="24"/>
  <c r="AI115" i="24"/>
  <c r="AI114" i="24"/>
  <c r="AI113" i="24"/>
  <c r="AI112" i="24"/>
  <c r="AI111" i="24"/>
  <c r="AI110" i="24"/>
  <c r="AI109" i="24"/>
  <c r="AI108" i="24"/>
  <c r="AI107" i="24"/>
  <c r="AI106" i="24"/>
  <c r="AI105" i="24"/>
  <c r="AI104" i="24"/>
  <c r="AI103" i="24"/>
  <c r="AI102" i="24"/>
  <c r="AI101" i="24"/>
  <c r="AI100" i="24"/>
  <c r="AI99" i="24"/>
  <c r="AI98" i="24"/>
  <c r="AI97" i="24"/>
  <c r="AI96" i="24"/>
  <c r="AI95" i="24"/>
  <c r="AI94" i="24"/>
  <c r="AI93" i="24"/>
  <c r="AI92" i="24"/>
  <c r="AI91" i="24"/>
  <c r="AI90" i="24"/>
  <c r="AI89" i="24"/>
  <c r="AI88" i="24"/>
  <c r="AI87" i="24"/>
  <c r="AI86" i="24"/>
  <c r="AI85" i="24"/>
  <c r="AI84" i="24"/>
  <c r="AI78" i="24"/>
  <c r="AI77" i="24"/>
  <c r="AI76" i="24"/>
  <c r="AI75" i="24"/>
  <c r="AI73" i="24"/>
  <c r="AI72" i="24"/>
  <c r="AI70" i="24"/>
  <c r="AI69" i="24"/>
  <c r="AI68" i="24"/>
  <c r="AI67" i="24"/>
  <c r="AI65" i="24"/>
  <c r="AI64" i="24"/>
  <c r="AI62" i="24"/>
  <c r="AI61" i="24"/>
  <c r="AI60" i="24"/>
  <c r="AI59" i="24"/>
  <c r="AI57" i="24"/>
  <c r="AI56" i="24"/>
  <c r="AI54" i="24"/>
  <c r="AI53" i="24"/>
  <c r="AI52" i="24"/>
  <c r="AI51" i="24"/>
  <c r="AI49" i="24"/>
  <c r="AI48" i="24"/>
  <c r="AI46" i="24"/>
  <c r="AI45" i="24"/>
  <c r="AI44" i="24"/>
  <c r="AI43" i="24"/>
  <c r="AI41" i="24"/>
  <c r="AI40" i="24"/>
  <c r="AI38" i="24"/>
  <c r="AI37" i="24"/>
  <c r="AI36" i="24"/>
  <c r="AI35" i="24"/>
  <c r="AI33" i="24"/>
  <c r="AI32" i="24"/>
  <c r="AI30" i="24"/>
  <c r="AI29" i="24"/>
  <c r="AI28" i="24"/>
  <c r="AI27" i="24"/>
  <c r="AI25" i="24"/>
  <c r="AI24" i="24"/>
  <c r="AI22" i="24"/>
  <c r="AI21" i="24"/>
  <c r="AI20" i="24"/>
  <c r="AI19" i="24"/>
  <c r="AI17" i="24"/>
  <c r="AI16" i="24"/>
  <c r="AI14" i="24"/>
  <c r="AI13" i="24"/>
  <c r="AI12" i="24"/>
  <c r="AI11" i="24"/>
  <c r="AI9" i="24"/>
  <c r="AI8" i="24"/>
  <c r="AH142" i="24"/>
  <c r="AH141" i="24"/>
  <c r="AH140" i="24"/>
  <c r="AH139" i="24"/>
  <c r="AH138" i="24"/>
  <c r="AH137" i="24"/>
  <c r="AH136" i="24"/>
  <c r="AH135" i="24"/>
  <c r="AH134" i="24"/>
  <c r="AH133" i="24"/>
  <c r="AH132" i="24"/>
  <c r="AH131" i="24"/>
  <c r="AH130" i="24"/>
  <c r="AH129" i="24"/>
  <c r="AH128" i="24"/>
  <c r="AH123" i="24"/>
  <c r="AH122" i="24"/>
  <c r="AH121" i="24"/>
  <c r="AH120" i="24"/>
  <c r="AH119" i="24"/>
  <c r="AH118" i="24"/>
  <c r="AH117" i="24"/>
  <c r="AH116" i="24"/>
  <c r="AH115" i="24"/>
  <c r="AH114" i="24"/>
  <c r="AH113" i="24"/>
  <c r="AH112" i="24"/>
  <c r="AH111" i="24"/>
  <c r="AH110" i="24"/>
  <c r="AH109" i="24"/>
  <c r="AH108" i="24"/>
  <c r="AH107" i="24"/>
  <c r="AH106" i="24"/>
  <c r="AH105" i="24"/>
  <c r="AH104" i="24"/>
  <c r="AH103" i="24"/>
  <c r="AH102" i="24"/>
  <c r="AH101" i="24"/>
  <c r="AH100" i="24"/>
  <c r="AH99" i="24"/>
  <c r="AH98" i="24"/>
  <c r="AH97" i="24"/>
  <c r="AH96" i="24"/>
  <c r="AH95" i="24"/>
  <c r="AH94" i="24"/>
  <c r="AH93" i="24"/>
  <c r="AH92" i="24"/>
  <c r="AH91" i="24"/>
  <c r="AH90" i="24"/>
  <c r="AH89" i="24"/>
  <c r="AH88" i="24"/>
  <c r="AH87" i="24"/>
  <c r="AH86" i="24"/>
  <c r="AH85" i="24"/>
  <c r="AH84" i="24"/>
  <c r="AH79" i="24"/>
  <c r="AH78" i="24"/>
  <c r="AH76" i="24"/>
  <c r="AH75" i="24"/>
  <c r="AH74" i="24"/>
  <c r="AH73" i="24"/>
  <c r="AH72" i="24"/>
  <c r="AH71" i="24"/>
  <c r="AH70" i="24"/>
  <c r="AH68" i="24"/>
  <c r="AH67" i="24"/>
  <c r="AH66" i="24"/>
  <c r="AH65" i="24"/>
  <c r="AH64" i="24"/>
  <c r="AH63" i="24"/>
  <c r="AH62" i="24"/>
  <c r="AH60" i="24"/>
  <c r="AH59" i="24"/>
  <c r="AH58" i="24"/>
  <c r="AH57" i="24"/>
  <c r="AH56" i="24"/>
  <c r="AH55" i="24"/>
  <c r="AH54" i="24"/>
  <c r="AH52" i="24"/>
  <c r="AH51" i="24"/>
  <c r="AH50" i="24"/>
  <c r="AH49" i="24"/>
  <c r="AH48" i="24"/>
  <c r="AH47" i="24"/>
  <c r="AH46" i="24"/>
  <c r="AH44" i="24"/>
  <c r="AH43" i="24"/>
  <c r="AH42" i="24"/>
  <c r="AH41" i="24"/>
  <c r="AH40" i="24"/>
  <c r="AH39" i="24"/>
  <c r="AH38" i="24"/>
  <c r="AH36" i="24"/>
  <c r="AH35" i="24"/>
  <c r="AH34" i="24"/>
  <c r="AH33" i="24"/>
  <c r="AH32" i="24"/>
  <c r="AH31" i="24"/>
  <c r="AH30" i="24"/>
  <c r="AH28" i="24"/>
  <c r="AH27" i="24"/>
  <c r="AH26" i="24"/>
  <c r="AH25" i="24"/>
  <c r="AH24" i="24"/>
  <c r="AH23" i="24"/>
  <c r="AH22" i="24"/>
  <c r="AH20" i="24"/>
  <c r="AH19" i="24"/>
  <c r="AH18" i="24"/>
  <c r="AH17" i="24"/>
  <c r="AH16" i="24"/>
  <c r="AH15" i="24"/>
  <c r="AH14" i="24"/>
  <c r="AH12" i="24"/>
  <c r="AH11" i="24"/>
  <c r="AH10" i="24"/>
  <c r="AH9" i="24"/>
  <c r="AH8" i="24"/>
  <c r="AH7" i="24"/>
  <c r="X144" i="24"/>
  <c r="W144" i="24"/>
  <c r="V144" i="24"/>
  <c r="X125" i="24"/>
  <c r="W125" i="24"/>
  <c r="V125" i="24"/>
  <c r="X81" i="24"/>
  <c r="W81" i="24"/>
  <c r="V81" i="24"/>
  <c r="AF7" i="24"/>
  <c r="AF8" i="24"/>
  <c r="AF9" i="24"/>
  <c r="AF10" i="24"/>
  <c r="AF11" i="24"/>
  <c r="AF12" i="24"/>
  <c r="AF13" i="24"/>
  <c r="AF14" i="24"/>
  <c r="AF15" i="24"/>
  <c r="AF16" i="24"/>
  <c r="AF17" i="24"/>
  <c r="AF18" i="24"/>
  <c r="AF19" i="24"/>
  <c r="AF20" i="24"/>
  <c r="AF21" i="24"/>
  <c r="AF22" i="24"/>
  <c r="AF23" i="24"/>
  <c r="AF24" i="24"/>
  <c r="AF25" i="24"/>
  <c r="AF26" i="24"/>
  <c r="AF27" i="24"/>
  <c r="AF28" i="24"/>
  <c r="AF29" i="24"/>
  <c r="AF30" i="24"/>
  <c r="AF31" i="24"/>
  <c r="AF32" i="24"/>
  <c r="AF33" i="24"/>
  <c r="AF34" i="24"/>
  <c r="AF35" i="24"/>
  <c r="AF36" i="24"/>
  <c r="AF37" i="24"/>
  <c r="AF38" i="24"/>
  <c r="AF39" i="24"/>
  <c r="AF40" i="24"/>
  <c r="AF41" i="24"/>
  <c r="AF42" i="24"/>
  <c r="AF43" i="24"/>
  <c r="AF44" i="24"/>
  <c r="AF45" i="24"/>
  <c r="AF46" i="24"/>
  <c r="AF47" i="24"/>
  <c r="AF48" i="24"/>
  <c r="AF49" i="24"/>
  <c r="AF50" i="24"/>
  <c r="AF51" i="24"/>
  <c r="AF52" i="24"/>
  <c r="AF53" i="24"/>
  <c r="AF54" i="24"/>
  <c r="AF55" i="24"/>
  <c r="AF56" i="24"/>
  <c r="AF57" i="24"/>
  <c r="AF58" i="24"/>
  <c r="AF59" i="24"/>
  <c r="AF60" i="24"/>
  <c r="AF61" i="24"/>
  <c r="AF62" i="24"/>
  <c r="AF63" i="24"/>
  <c r="AF64" i="24"/>
  <c r="AF65" i="24"/>
  <c r="AF66" i="24"/>
  <c r="AF67" i="24"/>
  <c r="AF68" i="24"/>
  <c r="AF69" i="24"/>
  <c r="AF70" i="24"/>
  <c r="AF71" i="24"/>
  <c r="AF72" i="24"/>
  <c r="AF73" i="24"/>
  <c r="AF74" i="24"/>
  <c r="AF75" i="24"/>
  <c r="AF76" i="24"/>
  <c r="AF77" i="24"/>
  <c r="AF78" i="24"/>
  <c r="AF79" i="24"/>
  <c r="AF84" i="24"/>
  <c r="AF85" i="24"/>
  <c r="AF86" i="24"/>
  <c r="AF87" i="24"/>
  <c r="AF88" i="24"/>
  <c r="AF89" i="24"/>
  <c r="AF90" i="24"/>
  <c r="AF91" i="24"/>
  <c r="AF92" i="24"/>
  <c r="AF93" i="24"/>
  <c r="AF94" i="24"/>
  <c r="AF95" i="24"/>
  <c r="AF96" i="24"/>
  <c r="AF97" i="24"/>
  <c r="AF98" i="24"/>
  <c r="AF99" i="24"/>
  <c r="AF100" i="24"/>
  <c r="AF101" i="24"/>
  <c r="AF102" i="24"/>
  <c r="AF103" i="24"/>
  <c r="AF104" i="24"/>
  <c r="AF105" i="24"/>
  <c r="AF106" i="24"/>
  <c r="AF107" i="24"/>
  <c r="AF108" i="24"/>
  <c r="AF109" i="24"/>
  <c r="AF110" i="24"/>
  <c r="AF111" i="24"/>
  <c r="AF112" i="24"/>
  <c r="AF113" i="24"/>
  <c r="AF114" i="24"/>
  <c r="AF115" i="24"/>
  <c r="AF116" i="24"/>
  <c r="AF117" i="24"/>
  <c r="AF118" i="24"/>
  <c r="AF119" i="24"/>
  <c r="AF120" i="24"/>
  <c r="AF121" i="24"/>
  <c r="AF122" i="24"/>
  <c r="AF123" i="24"/>
  <c r="AF128" i="24"/>
  <c r="AF133" i="24"/>
  <c r="AF134" i="24"/>
  <c r="AF135" i="24"/>
  <c r="AF136" i="24"/>
  <c r="AF137" i="24"/>
  <c r="AF138" i="24"/>
  <c r="AF139" i="24"/>
  <c r="AF140" i="24"/>
  <c r="AF141" i="24"/>
  <c r="AF142" i="24"/>
  <c r="R144" i="24"/>
  <c r="R125" i="24"/>
  <c r="AD113" i="24"/>
  <c r="AD97" i="24"/>
  <c r="AD78" i="24"/>
  <c r="AD77" i="24"/>
  <c r="AD51" i="24"/>
  <c r="AD40" i="24"/>
  <c r="AD29" i="24"/>
  <c r="AD16" i="24"/>
  <c r="I137" i="24"/>
  <c r="J137" i="24"/>
  <c r="I138" i="24"/>
  <c r="Z138" i="24" s="1"/>
  <c r="J138" i="24"/>
  <c r="AA138" i="24" s="1"/>
  <c r="I139" i="24"/>
  <c r="Z139" i="24" s="1"/>
  <c r="J139" i="24"/>
  <c r="AA139" i="24" s="1"/>
  <c r="I140" i="24"/>
  <c r="J140" i="24"/>
  <c r="AA140" i="24" s="1"/>
  <c r="I141" i="24"/>
  <c r="Z141" i="24" s="1"/>
  <c r="J141" i="24"/>
  <c r="AA141" i="24" s="1"/>
  <c r="I142" i="24"/>
  <c r="J142" i="24"/>
  <c r="AA142" i="24" s="1"/>
  <c r="A1" i="25"/>
  <c r="I132" i="24"/>
  <c r="Z132" i="24" s="1"/>
  <c r="J132" i="24"/>
  <c r="I131" i="24"/>
  <c r="J131" i="24"/>
  <c r="AA131" i="24" s="1"/>
  <c r="AF131" i="24" s="1"/>
  <c r="I130" i="24"/>
  <c r="J130" i="24"/>
  <c r="AA130" i="24" s="1"/>
  <c r="I129" i="24"/>
  <c r="J129" i="24"/>
  <c r="AA129" i="24" s="1"/>
  <c r="AG133" i="24"/>
  <c r="I133" i="24"/>
  <c r="Z133" i="24" s="1"/>
  <c r="J133" i="24"/>
  <c r="AA133" i="24" s="1"/>
  <c r="AG108" i="24"/>
  <c r="I108" i="24"/>
  <c r="Z108" i="24" s="1"/>
  <c r="J108" i="24"/>
  <c r="AA108" i="24" s="1"/>
  <c r="AG109" i="24"/>
  <c r="I109" i="24"/>
  <c r="Z109" i="24" s="1"/>
  <c r="J109" i="24"/>
  <c r="AA109" i="24" s="1"/>
  <c r="AG107" i="24"/>
  <c r="I107" i="24"/>
  <c r="J107" i="24"/>
  <c r="AA107" i="24" s="1"/>
  <c r="AG106" i="24"/>
  <c r="I106" i="24"/>
  <c r="J106" i="24"/>
  <c r="AA106" i="24" s="1"/>
  <c r="AG105" i="24"/>
  <c r="I105" i="24"/>
  <c r="Z105" i="24" s="1"/>
  <c r="J105" i="24"/>
  <c r="AA105" i="24" s="1"/>
  <c r="AG60" i="24"/>
  <c r="I60" i="24"/>
  <c r="Z60" i="24" s="1"/>
  <c r="J60" i="24"/>
  <c r="AA60" i="24" s="1"/>
  <c r="AB60" i="24"/>
  <c r="AG59" i="24"/>
  <c r="I59" i="24"/>
  <c r="Z59" i="24" s="1"/>
  <c r="J59" i="24"/>
  <c r="AA59" i="24" s="1"/>
  <c r="AB59" i="24"/>
  <c r="AG58" i="24"/>
  <c r="I58" i="24"/>
  <c r="Z58" i="24" s="1"/>
  <c r="J58" i="24"/>
  <c r="AG64" i="24"/>
  <c r="I64" i="24"/>
  <c r="Z64" i="24" s="1"/>
  <c r="J64" i="24"/>
  <c r="AA64" i="24" s="1"/>
  <c r="AG63" i="24"/>
  <c r="I63" i="24"/>
  <c r="Z63" i="24" s="1"/>
  <c r="J63" i="24"/>
  <c r="AA63" i="24" s="1"/>
  <c r="AG65" i="24"/>
  <c r="I65" i="24"/>
  <c r="J65" i="24"/>
  <c r="AA65" i="24" s="1"/>
  <c r="AB65" i="24"/>
  <c r="AG62" i="24"/>
  <c r="I62" i="24"/>
  <c r="J62" i="24"/>
  <c r="AA62" i="24" s="1"/>
  <c r="AB62" i="24"/>
  <c r="AG61" i="24"/>
  <c r="I61" i="24"/>
  <c r="Z61" i="24" s="1"/>
  <c r="J61" i="24"/>
  <c r="AG136" i="24"/>
  <c r="I136" i="24"/>
  <c r="Z136" i="24" s="1"/>
  <c r="J136" i="24"/>
  <c r="AA136" i="24" s="1"/>
  <c r="AB136" i="24"/>
  <c r="AG137" i="24"/>
  <c r="AG138" i="24"/>
  <c r="AB138" i="24"/>
  <c r="AG135" i="24"/>
  <c r="I135" i="24"/>
  <c r="Z135" i="24" s="1"/>
  <c r="J135" i="24"/>
  <c r="AG134" i="24"/>
  <c r="I134" i="24"/>
  <c r="Z134" i="24" s="1"/>
  <c r="J134" i="24"/>
  <c r="AA134" i="24" s="1"/>
  <c r="AG128" i="24"/>
  <c r="I128" i="24"/>
  <c r="Z128" i="24" s="1"/>
  <c r="J128" i="24"/>
  <c r="AA128" i="24" s="1"/>
  <c r="AB128" i="24"/>
  <c r="AG139" i="24"/>
  <c r="AG140" i="24"/>
  <c r="AG111" i="24"/>
  <c r="I111" i="24"/>
  <c r="J111" i="24"/>
  <c r="AA111" i="24" s="1"/>
  <c r="AG112" i="24"/>
  <c r="I112" i="24"/>
  <c r="Z112" i="24" s="1"/>
  <c r="J112" i="24"/>
  <c r="AA112" i="24" s="1"/>
  <c r="AG113" i="24"/>
  <c r="I113" i="24"/>
  <c r="Z113" i="24" s="1"/>
  <c r="J113" i="24"/>
  <c r="AG114" i="24"/>
  <c r="I114" i="24"/>
  <c r="Z114" i="24" s="1"/>
  <c r="J114" i="24"/>
  <c r="AG115" i="24"/>
  <c r="I115" i="24"/>
  <c r="Z115" i="24" s="1"/>
  <c r="J115" i="24"/>
  <c r="AA115" i="24" s="1"/>
  <c r="AG116" i="24"/>
  <c r="I116" i="24"/>
  <c r="Z116" i="24" s="1"/>
  <c r="J116" i="24"/>
  <c r="AG117" i="24"/>
  <c r="I117" i="24"/>
  <c r="Z117" i="24" s="1"/>
  <c r="J117" i="24"/>
  <c r="AA117" i="24" s="1"/>
  <c r="AG110" i="24"/>
  <c r="I110" i="24"/>
  <c r="Z110" i="24" s="1"/>
  <c r="J110" i="24"/>
  <c r="AA110" i="24" s="1"/>
  <c r="AG118" i="24"/>
  <c r="I118" i="24"/>
  <c r="Z118" i="24" s="1"/>
  <c r="J118" i="24"/>
  <c r="AA118" i="24" s="1"/>
  <c r="AG119" i="24"/>
  <c r="I119" i="24"/>
  <c r="Z119" i="24" s="1"/>
  <c r="J119" i="24"/>
  <c r="AA119" i="24" s="1"/>
  <c r="AG120" i="24"/>
  <c r="I120" i="24"/>
  <c r="Z120" i="24" s="1"/>
  <c r="J120" i="24"/>
  <c r="AG121" i="24"/>
  <c r="I121" i="24"/>
  <c r="Z121" i="24" s="1"/>
  <c r="J121" i="24"/>
  <c r="AA121" i="24" s="1"/>
  <c r="AG104" i="24"/>
  <c r="I104" i="24"/>
  <c r="Z104" i="24" s="1"/>
  <c r="J104" i="24"/>
  <c r="AA104" i="24" s="1"/>
  <c r="AG54" i="24"/>
  <c r="I54" i="24"/>
  <c r="J54" i="24"/>
  <c r="AA54" i="24" s="1"/>
  <c r="AG55" i="24"/>
  <c r="I55" i="24"/>
  <c r="Z55" i="24" s="1"/>
  <c r="J55" i="24"/>
  <c r="AA55" i="24" s="1"/>
  <c r="AG56" i="24"/>
  <c r="I56" i="24"/>
  <c r="Z56" i="24" s="1"/>
  <c r="J56" i="24"/>
  <c r="AA56" i="24" s="1"/>
  <c r="AG57" i="24"/>
  <c r="I57" i="24"/>
  <c r="Z57" i="24" s="1"/>
  <c r="J57" i="24"/>
  <c r="AA57" i="24" s="1"/>
  <c r="AG66" i="24"/>
  <c r="I66" i="24"/>
  <c r="Z66" i="24" s="1"/>
  <c r="J66" i="24"/>
  <c r="AA66" i="24" s="1"/>
  <c r="AG67" i="24"/>
  <c r="I67" i="24"/>
  <c r="J67" i="24"/>
  <c r="AA67" i="24" s="1"/>
  <c r="AG68" i="24"/>
  <c r="I68" i="24"/>
  <c r="J68" i="24"/>
  <c r="AA68" i="24" s="1"/>
  <c r="AG69" i="24"/>
  <c r="I69" i="24"/>
  <c r="Z69" i="24" s="1"/>
  <c r="J69" i="24"/>
  <c r="AA69" i="24" s="1"/>
  <c r="AG70" i="24"/>
  <c r="I70" i="24"/>
  <c r="Z70" i="24" s="1"/>
  <c r="J70" i="24"/>
  <c r="AG71" i="24"/>
  <c r="I71" i="24"/>
  <c r="Z71" i="24" s="1"/>
  <c r="J71" i="24"/>
  <c r="AA71" i="24" s="1"/>
  <c r="AG72" i="24"/>
  <c r="I72" i="24"/>
  <c r="J72" i="24"/>
  <c r="AA72" i="24" s="1"/>
  <c r="AG53" i="24"/>
  <c r="I53" i="24"/>
  <c r="J53" i="24"/>
  <c r="AA53" i="24" s="1"/>
  <c r="AG76" i="24"/>
  <c r="I76" i="24"/>
  <c r="Z76" i="24" s="1"/>
  <c r="J76" i="24"/>
  <c r="AA76" i="24" s="1"/>
  <c r="AG75" i="24"/>
  <c r="I75" i="24"/>
  <c r="J75" i="24"/>
  <c r="AA75" i="24" s="1"/>
  <c r="AG74" i="24"/>
  <c r="I74" i="24"/>
  <c r="Z74" i="24" s="1"/>
  <c r="J74" i="24"/>
  <c r="AA74" i="24" s="1"/>
  <c r="AG73" i="24"/>
  <c r="I73" i="24"/>
  <c r="Z73" i="24" s="1"/>
  <c r="J73" i="24"/>
  <c r="AG51" i="24"/>
  <c r="I51" i="24"/>
  <c r="Z51" i="24" s="1"/>
  <c r="J51" i="24"/>
  <c r="AA51" i="24" s="1"/>
  <c r="AG49" i="24"/>
  <c r="I49" i="24"/>
  <c r="Z49" i="24" s="1"/>
  <c r="J49" i="24"/>
  <c r="AA49" i="24" s="1"/>
  <c r="AG48" i="24"/>
  <c r="I48" i="24"/>
  <c r="Z48" i="24" s="1"/>
  <c r="J48" i="24"/>
  <c r="AA48" i="24" s="1"/>
  <c r="AG50" i="24"/>
  <c r="I50" i="24"/>
  <c r="Z50" i="24" s="1"/>
  <c r="J50" i="24"/>
  <c r="AA50" i="24" s="1"/>
  <c r="AG47" i="24"/>
  <c r="I47" i="24"/>
  <c r="Z47" i="24" s="1"/>
  <c r="J47" i="24"/>
  <c r="AA47" i="24" s="1"/>
  <c r="AG45" i="24"/>
  <c r="I45" i="24"/>
  <c r="Z45" i="24" s="1"/>
  <c r="J45" i="24"/>
  <c r="AA45" i="24" s="1"/>
  <c r="AG46" i="24"/>
  <c r="I46" i="24"/>
  <c r="J46" i="24"/>
  <c r="AA46" i="24" s="1"/>
  <c r="AG43" i="24"/>
  <c r="I43" i="24"/>
  <c r="J43" i="24"/>
  <c r="AA43" i="24" s="1"/>
  <c r="AG42" i="24"/>
  <c r="I42" i="24"/>
  <c r="Z42" i="24" s="1"/>
  <c r="J42" i="24"/>
  <c r="AA42" i="24" s="1"/>
  <c r="AG41" i="24"/>
  <c r="I41" i="24"/>
  <c r="Z41" i="24" s="1"/>
  <c r="J41" i="24"/>
  <c r="AA41" i="24" s="1"/>
  <c r="AG40" i="24"/>
  <c r="I40" i="24"/>
  <c r="Z40" i="24" s="1"/>
  <c r="J40" i="24"/>
  <c r="AA40" i="24" s="1"/>
  <c r="AG39" i="24"/>
  <c r="I39" i="24"/>
  <c r="Z39" i="24" s="1"/>
  <c r="J39" i="24"/>
  <c r="AA39" i="24" s="1"/>
  <c r="AG38" i="24"/>
  <c r="I38" i="24"/>
  <c r="J38" i="24"/>
  <c r="AA38" i="24" s="1"/>
  <c r="AG37" i="24"/>
  <c r="I37" i="24"/>
  <c r="Z37" i="24" s="1"/>
  <c r="J37" i="24"/>
  <c r="AA37" i="24" s="1"/>
  <c r="AG36" i="24"/>
  <c r="I36" i="24"/>
  <c r="Z36" i="24" s="1"/>
  <c r="J36" i="24"/>
  <c r="AG35" i="24"/>
  <c r="I35" i="24"/>
  <c r="J35" i="24"/>
  <c r="AA35" i="24" s="1"/>
  <c r="AG34" i="24"/>
  <c r="I34" i="24"/>
  <c r="Z34" i="24" s="1"/>
  <c r="J34" i="24"/>
  <c r="AA34" i="24" s="1"/>
  <c r="AG33" i="24"/>
  <c r="I33" i="24"/>
  <c r="Z33" i="24" s="1"/>
  <c r="J33" i="24"/>
  <c r="AA33" i="24" s="1"/>
  <c r="AB33" i="24"/>
  <c r="AG32" i="24"/>
  <c r="I32" i="24"/>
  <c r="Z32" i="24" s="1"/>
  <c r="J32" i="24"/>
  <c r="AA32" i="24" s="1"/>
  <c r="AG31" i="24"/>
  <c r="I31" i="24"/>
  <c r="J31" i="24"/>
  <c r="AA31" i="24" s="1"/>
  <c r="AG30" i="24"/>
  <c r="I30" i="24"/>
  <c r="Z30" i="24" s="1"/>
  <c r="J30" i="24"/>
  <c r="AA30" i="24" s="1"/>
  <c r="AG29" i="24"/>
  <c r="I29" i="24"/>
  <c r="Z29" i="24" s="1"/>
  <c r="J29" i="24"/>
  <c r="AG28" i="24"/>
  <c r="I28" i="24"/>
  <c r="Z28" i="24" s="1"/>
  <c r="J28" i="24"/>
  <c r="AG27" i="24"/>
  <c r="I27" i="24"/>
  <c r="J27" i="24"/>
  <c r="AA27" i="24" s="1"/>
  <c r="AG26" i="24"/>
  <c r="I26" i="24"/>
  <c r="J26" i="24"/>
  <c r="AA26" i="24" s="1"/>
  <c r="AG25" i="24"/>
  <c r="I25" i="24"/>
  <c r="Z25" i="24" s="1"/>
  <c r="J25" i="24"/>
  <c r="AA25" i="24" s="1"/>
  <c r="AG24" i="24"/>
  <c r="I24" i="24"/>
  <c r="Z24" i="24" s="1"/>
  <c r="J24" i="24"/>
  <c r="AG23" i="24"/>
  <c r="I23" i="24"/>
  <c r="J23" i="24"/>
  <c r="AA23" i="24" s="1"/>
  <c r="AG22" i="24"/>
  <c r="I22" i="24"/>
  <c r="J22" i="24"/>
  <c r="AA22" i="24" s="1"/>
  <c r="AG142" i="24"/>
  <c r="AG141" i="24"/>
  <c r="AG123" i="24"/>
  <c r="AG122" i="24"/>
  <c r="AG103" i="24"/>
  <c r="AG102" i="24"/>
  <c r="AG101" i="24"/>
  <c r="AG100" i="24"/>
  <c r="AG99" i="24"/>
  <c r="AG98" i="24"/>
  <c r="AG97" i="24"/>
  <c r="AG96" i="24"/>
  <c r="AG95" i="24"/>
  <c r="AG94" i="24"/>
  <c r="AG93" i="24"/>
  <c r="AG92" i="24"/>
  <c r="AG91" i="24"/>
  <c r="AG90" i="24"/>
  <c r="AG89" i="24"/>
  <c r="AG88" i="24"/>
  <c r="AG87" i="24"/>
  <c r="AG86" i="24"/>
  <c r="AG85" i="24"/>
  <c r="AG84" i="24"/>
  <c r="AG79" i="24"/>
  <c r="AG78" i="24"/>
  <c r="AG77" i="24"/>
  <c r="AG52" i="24"/>
  <c r="AG44" i="24"/>
  <c r="AG21" i="24"/>
  <c r="AG20" i="24"/>
  <c r="AG19" i="24"/>
  <c r="AG18" i="24"/>
  <c r="AG17" i="24"/>
  <c r="AG16" i="24"/>
  <c r="AG15" i="24"/>
  <c r="AG14" i="24"/>
  <c r="AG13" i="24"/>
  <c r="AG12" i="24"/>
  <c r="AG11" i="24"/>
  <c r="AG10" i="24"/>
  <c r="AG9" i="24"/>
  <c r="AG8" i="24"/>
  <c r="AG7" i="24"/>
  <c r="I123" i="24"/>
  <c r="Z123" i="24" s="1"/>
  <c r="J123" i="24"/>
  <c r="I122" i="24"/>
  <c r="J122" i="24"/>
  <c r="AA122" i="24" s="1"/>
  <c r="I103" i="24"/>
  <c r="Z103" i="24" s="1"/>
  <c r="J103" i="24"/>
  <c r="AA103" i="24" s="1"/>
  <c r="I102" i="24"/>
  <c r="J102" i="24"/>
  <c r="AA102" i="24" s="1"/>
  <c r="I101" i="24"/>
  <c r="J101" i="24"/>
  <c r="AA101" i="24" s="1"/>
  <c r="I100" i="24"/>
  <c r="Z100" i="24" s="1"/>
  <c r="J100" i="24"/>
  <c r="AA100" i="24" s="1"/>
  <c r="I99" i="24"/>
  <c r="J99" i="24"/>
  <c r="AA99" i="24" s="1"/>
  <c r="I98" i="24"/>
  <c r="Z98" i="24" s="1"/>
  <c r="J98" i="24"/>
  <c r="AA98" i="24" s="1"/>
  <c r="I97" i="24"/>
  <c r="Z97" i="24" s="1"/>
  <c r="J97" i="24"/>
  <c r="AA97" i="24" s="1"/>
  <c r="I96" i="24"/>
  <c r="Z96" i="24" s="1"/>
  <c r="J96" i="24"/>
  <c r="AA96" i="24" s="1"/>
  <c r="I95" i="24"/>
  <c r="J95" i="24"/>
  <c r="AA95" i="24" s="1"/>
  <c r="I94" i="24"/>
  <c r="Z94" i="24" s="1"/>
  <c r="J94" i="24"/>
  <c r="AA94" i="24" s="1"/>
  <c r="I93" i="24"/>
  <c r="Z93" i="24" s="1"/>
  <c r="J93" i="24"/>
  <c r="AA93" i="24" s="1"/>
  <c r="I92" i="24"/>
  <c r="Z92" i="24" s="1"/>
  <c r="J92" i="24"/>
  <c r="AA92" i="24" s="1"/>
  <c r="I91" i="24"/>
  <c r="Z91" i="24" s="1"/>
  <c r="J91" i="24"/>
  <c r="AA91" i="24" s="1"/>
  <c r="I90" i="24"/>
  <c r="Z90" i="24" s="1"/>
  <c r="J90" i="24"/>
  <c r="AA90" i="24" s="1"/>
  <c r="I89" i="24"/>
  <c r="J89" i="24"/>
  <c r="AA89" i="24" s="1"/>
  <c r="I88" i="24"/>
  <c r="J88" i="24"/>
  <c r="AA88" i="24" s="1"/>
  <c r="I87" i="24"/>
  <c r="Z87" i="24" s="1"/>
  <c r="J87" i="24"/>
  <c r="AA87" i="24" s="1"/>
  <c r="I86" i="24"/>
  <c r="J86" i="24"/>
  <c r="AA86" i="24" s="1"/>
  <c r="I85" i="24"/>
  <c r="Z85" i="24" s="1"/>
  <c r="J85" i="24"/>
  <c r="AA85" i="24" s="1"/>
  <c r="I84" i="24"/>
  <c r="Z84" i="24" s="1"/>
  <c r="J84" i="24"/>
  <c r="AA84" i="24" s="1"/>
  <c r="I79" i="24"/>
  <c r="J79" i="24"/>
  <c r="AA79" i="24" s="1"/>
  <c r="I78" i="24"/>
  <c r="J78" i="24"/>
  <c r="AA78" i="24" s="1"/>
  <c r="I77" i="24"/>
  <c r="J77" i="24"/>
  <c r="AA77" i="24" s="1"/>
  <c r="I52" i="24"/>
  <c r="Z52" i="24" s="1"/>
  <c r="J52" i="24"/>
  <c r="AA52" i="24" s="1"/>
  <c r="I44" i="24"/>
  <c r="Z44" i="24" s="1"/>
  <c r="J44" i="24"/>
  <c r="I21" i="24"/>
  <c r="Z21" i="24" s="1"/>
  <c r="J21" i="24"/>
  <c r="I20" i="24"/>
  <c r="Z20" i="24" s="1"/>
  <c r="J20" i="24"/>
  <c r="I19" i="24"/>
  <c r="Z19" i="24" s="1"/>
  <c r="J19" i="24"/>
  <c r="AA19" i="24" s="1"/>
  <c r="I18" i="24"/>
  <c r="Z18" i="24" s="1"/>
  <c r="J18" i="24"/>
  <c r="AA18" i="24" s="1"/>
  <c r="I17" i="24"/>
  <c r="J17" i="24"/>
  <c r="AA17" i="24" s="1"/>
  <c r="I16" i="24"/>
  <c r="Z16" i="24" s="1"/>
  <c r="J16" i="24"/>
  <c r="AA16" i="24" s="1"/>
  <c r="I15" i="24"/>
  <c r="Z15" i="24" s="1"/>
  <c r="J15" i="24"/>
  <c r="AA15" i="24" s="1"/>
  <c r="I14" i="24"/>
  <c r="Z14" i="24" s="1"/>
  <c r="J14" i="24"/>
  <c r="I13" i="24"/>
  <c r="Z13" i="24" s="1"/>
  <c r="J13" i="24"/>
  <c r="AA13" i="24" s="1"/>
  <c r="I12" i="24"/>
  <c r="Z12" i="24" s="1"/>
  <c r="J12" i="24"/>
  <c r="I11" i="24"/>
  <c r="Z11" i="24" s="1"/>
  <c r="J11" i="24"/>
  <c r="AA11" i="24" s="1"/>
  <c r="I10" i="24"/>
  <c r="Z10" i="24" s="1"/>
  <c r="J10" i="24"/>
  <c r="I9" i="24"/>
  <c r="Z9" i="24" s="1"/>
  <c r="J9" i="24"/>
  <c r="AA9" i="24" s="1"/>
  <c r="I8" i="24"/>
  <c r="Z8" i="24" s="1"/>
  <c r="J8" i="24"/>
  <c r="AA8" i="24" s="1"/>
  <c r="I7" i="24"/>
  <c r="J7" i="24"/>
  <c r="AA7" i="24" s="1"/>
  <c r="U81" i="24"/>
  <c r="T81" i="24"/>
  <c r="AB20" i="24"/>
  <c r="AB44" i="24"/>
  <c r="Q81" i="24"/>
  <c r="P81" i="24"/>
  <c r="U125" i="24"/>
  <c r="T125" i="24"/>
  <c r="AB93" i="24"/>
  <c r="Q125" i="24"/>
  <c r="Q144" i="24"/>
  <c r="P125" i="24"/>
  <c r="P144" i="24"/>
  <c r="A3" i="25"/>
  <c r="A2" i="25"/>
  <c r="N27" i="24" l="1"/>
  <c r="N68" i="24"/>
  <c r="AK34" i="24"/>
  <c r="N61" i="24"/>
  <c r="N79" i="24"/>
  <c r="AK64" i="24"/>
  <c r="AK56" i="24"/>
  <c r="AK48" i="24"/>
  <c r="AK32" i="24"/>
  <c r="AK24" i="24"/>
  <c r="N23" i="24"/>
  <c r="AK63" i="24"/>
  <c r="AK47" i="24"/>
  <c r="AK54" i="24"/>
  <c r="AK72" i="24"/>
  <c r="AK74" i="24"/>
  <c r="N20" i="24"/>
  <c r="N77" i="24"/>
  <c r="N53" i="24"/>
  <c r="N60" i="24"/>
  <c r="N12" i="24"/>
  <c r="S144" i="24"/>
  <c r="AK139" i="24"/>
  <c r="AK138" i="24"/>
  <c r="AK137" i="24"/>
  <c r="AD129" i="24"/>
  <c r="N75" i="24"/>
  <c r="AK79" i="24"/>
  <c r="AK71" i="24"/>
  <c r="AK55" i="24"/>
  <c r="AK39" i="24"/>
  <c r="AK31" i="24"/>
  <c r="AK23" i="24"/>
  <c r="AK15" i="24"/>
  <c r="N13" i="24"/>
  <c r="AK40" i="24"/>
  <c r="AK8" i="24"/>
  <c r="N43" i="24"/>
  <c r="AB141" i="24"/>
  <c r="N72" i="24"/>
  <c r="N67" i="24"/>
  <c r="N54" i="24"/>
  <c r="N65" i="24"/>
  <c r="N142" i="24"/>
  <c r="AK77" i="24"/>
  <c r="AK69" i="24"/>
  <c r="AK61" i="24"/>
  <c r="AK53" i="24"/>
  <c r="AK45" i="24"/>
  <c r="AK37" i="24"/>
  <c r="AK29" i="24"/>
  <c r="AK21" i="24"/>
  <c r="AK13" i="24"/>
  <c r="N38" i="24"/>
  <c r="AK78" i="24"/>
  <c r="AK38" i="24"/>
  <c r="AK22" i="24"/>
  <c r="N46" i="24"/>
  <c r="N130" i="24"/>
  <c r="AK76" i="24"/>
  <c r="AK68" i="24"/>
  <c r="AK60" i="24"/>
  <c r="AK52" i="24"/>
  <c r="AK44" i="24"/>
  <c r="AK36" i="24"/>
  <c r="AK28" i="24"/>
  <c r="AK20" i="24"/>
  <c r="AK12" i="24"/>
  <c r="N44" i="24"/>
  <c r="AK16" i="24"/>
  <c r="AK70" i="24"/>
  <c r="AK46" i="24"/>
  <c r="AK30" i="24"/>
  <c r="N22" i="24"/>
  <c r="N137" i="24"/>
  <c r="AD20" i="24"/>
  <c r="AK142" i="24"/>
  <c r="AK75" i="24"/>
  <c r="AK67" i="24"/>
  <c r="AK59" i="24"/>
  <c r="AK51" i="24"/>
  <c r="AK43" i="24"/>
  <c r="AK35" i="24"/>
  <c r="AK27" i="24"/>
  <c r="AK19" i="24"/>
  <c r="AK11" i="24"/>
  <c r="N37" i="24"/>
  <c r="N26" i="24"/>
  <c r="AK62" i="24"/>
  <c r="AK14" i="24"/>
  <c r="N17" i="24"/>
  <c r="N78" i="24"/>
  <c r="AB135" i="24"/>
  <c r="AK141" i="24"/>
  <c r="AK66" i="24"/>
  <c r="AK58" i="24"/>
  <c r="AK50" i="24"/>
  <c r="AK42" i="24"/>
  <c r="AK26" i="24"/>
  <c r="AK18" i="24"/>
  <c r="AK10" i="24"/>
  <c r="N28" i="24"/>
  <c r="AB133" i="24"/>
  <c r="N31" i="24"/>
  <c r="N35" i="24"/>
  <c r="N62" i="24"/>
  <c r="AB130" i="24"/>
  <c r="N140" i="24"/>
  <c r="AK140" i="24"/>
  <c r="AK73" i="24"/>
  <c r="AK65" i="24"/>
  <c r="AK57" i="24"/>
  <c r="AK49" i="24"/>
  <c r="AK41" i="24"/>
  <c r="AK33" i="24"/>
  <c r="AK25" i="24"/>
  <c r="AK17" i="24"/>
  <c r="AK9" i="24"/>
  <c r="AJ144" i="24"/>
  <c r="N21" i="24"/>
  <c r="N45" i="24"/>
  <c r="N76" i="24"/>
  <c r="N115" i="24"/>
  <c r="N88" i="24"/>
  <c r="N29" i="24"/>
  <c r="N52" i="24"/>
  <c r="N36" i="24"/>
  <c r="N123" i="24"/>
  <c r="N107" i="24"/>
  <c r="N99" i="24"/>
  <c r="N91" i="24"/>
  <c r="N131" i="24"/>
  <c r="AK136" i="24"/>
  <c r="N59" i="24"/>
  <c r="N51" i="24"/>
  <c r="N19" i="24"/>
  <c r="N11" i="24"/>
  <c r="N128" i="24"/>
  <c r="N120" i="24"/>
  <c r="N112" i="24"/>
  <c r="N104" i="24"/>
  <c r="N96" i="24"/>
  <c r="AB123" i="24"/>
  <c r="AK135" i="24"/>
  <c r="S7" i="24"/>
  <c r="N74" i="24"/>
  <c r="N66" i="24"/>
  <c r="N58" i="24"/>
  <c r="N50" i="24"/>
  <c r="N42" i="24"/>
  <c r="N34" i="24"/>
  <c r="N18" i="24"/>
  <c r="N10" i="24"/>
  <c r="N122" i="24"/>
  <c r="N117" i="24"/>
  <c r="N114" i="24"/>
  <c r="N109" i="24"/>
  <c r="N106" i="24"/>
  <c r="N101" i="24"/>
  <c r="N98" i="24"/>
  <c r="N93" i="24"/>
  <c r="N90" i="24"/>
  <c r="N85" i="24"/>
  <c r="N141" i="24"/>
  <c r="N139" i="24"/>
  <c r="AB129" i="24"/>
  <c r="AK134" i="24"/>
  <c r="N73" i="24"/>
  <c r="N57" i="24"/>
  <c r="N49" i="24"/>
  <c r="N41" i="24"/>
  <c r="N33" i="24"/>
  <c r="N25" i="24"/>
  <c r="N9" i="24"/>
  <c r="N95" i="24"/>
  <c r="AB134" i="24"/>
  <c r="AK133" i="24"/>
  <c r="N64" i="24"/>
  <c r="N56" i="24"/>
  <c r="N48" i="24"/>
  <c r="N40" i="24"/>
  <c r="N32" i="24"/>
  <c r="N24" i="24"/>
  <c r="N16" i="24"/>
  <c r="N8" i="24"/>
  <c r="N119" i="24"/>
  <c r="N116" i="24"/>
  <c r="N111" i="24"/>
  <c r="N108" i="24"/>
  <c r="N103" i="24"/>
  <c r="N100" i="24"/>
  <c r="N92" i="24"/>
  <c r="N87" i="24"/>
  <c r="N84" i="24"/>
  <c r="N132" i="24"/>
  <c r="N69" i="24"/>
  <c r="N129" i="24"/>
  <c r="AK128" i="24"/>
  <c r="N71" i="24"/>
  <c r="N63" i="24"/>
  <c r="N55" i="24"/>
  <c r="N47" i="24"/>
  <c r="N39" i="24"/>
  <c r="N15" i="24"/>
  <c r="N134" i="24"/>
  <c r="AB132" i="24"/>
  <c r="N70" i="24"/>
  <c r="N30" i="24"/>
  <c r="N14" i="24"/>
  <c r="N121" i="24"/>
  <c r="N118" i="24"/>
  <c r="N113" i="24"/>
  <c r="N110" i="24"/>
  <c r="N105" i="24"/>
  <c r="N102" i="24"/>
  <c r="N97" i="24"/>
  <c r="N94" i="24"/>
  <c r="N89" i="24"/>
  <c r="N86" i="24"/>
  <c r="N138" i="24"/>
  <c r="N136" i="24"/>
  <c r="AD130" i="24"/>
  <c r="N135" i="24"/>
  <c r="N133" i="24"/>
  <c r="AB89" i="24"/>
  <c r="AB91" i="24"/>
  <c r="AB103" i="24"/>
  <c r="AB117" i="24"/>
  <c r="AB95" i="24"/>
  <c r="AB119" i="24"/>
  <c r="AB107" i="24"/>
  <c r="AB85" i="24"/>
  <c r="AB87" i="24"/>
  <c r="AB99" i="24"/>
  <c r="AJ125" i="24"/>
  <c r="AJ7" i="24"/>
  <c r="AJ81" i="24" s="1"/>
  <c r="L7" i="24"/>
  <c r="N7" i="24" s="1"/>
  <c r="AI7" i="24"/>
  <c r="AI81" i="24" s="1"/>
  <c r="AB23" i="24"/>
  <c r="AB31" i="24"/>
  <c r="AB39" i="24"/>
  <c r="AB71" i="24"/>
  <c r="AB55" i="24"/>
  <c r="AB47" i="24"/>
  <c r="AB79" i="24"/>
  <c r="AB63" i="24"/>
  <c r="AB12" i="24"/>
  <c r="AB18" i="24"/>
  <c r="AB10" i="24"/>
  <c r="AB24" i="24"/>
  <c r="AB32" i="24"/>
  <c r="AB40" i="24"/>
  <c r="AB48" i="24"/>
  <c r="AB72" i="24"/>
  <c r="AB56" i="24"/>
  <c r="AB61" i="24"/>
  <c r="AB16" i="24"/>
  <c r="AB8" i="24"/>
  <c r="AB58" i="24"/>
  <c r="AB77" i="24"/>
  <c r="R81" i="24"/>
  <c r="R147" i="24" s="1"/>
  <c r="AB26" i="24"/>
  <c r="AB34" i="24"/>
  <c r="AB42" i="24"/>
  <c r="AD15" i="24"/>
  <c r="AD23" i="24"/>
  <c r="AD31" i="24"/>
  <c r="AD39" i="24"/>
  <c r="AD47" i="24"/>
  <c r="AD55" i="24"/>
  <c r="AD63" i="24"/>
  <c r="AD71" i="24"/>
  <c r="AD79" i="24"/>
  <c r="AB50" i="24"/>
  <c r="AB53" i="24"/>
  <c r="AB21" i="24"/>
  <c r="AB13" i="24"/>
  <c r="AB74" i="24"/>
  <c r="AB64" i="24"/>
  <c r="AB37" i="24"/>
  <c r="AD10" i="24"/>
  <c r="AD18" i="24"/>
  <c r="AD26" i="24"/>
  <c r="AD34" i="24"/>
  <c r="AD42" i="24"/>
  <c r="AD50" i="24"/>
  <c r="AD58" i="24"/>
  <c r="AD66" i="24"/>
  <c r="AD74" i="24"/>
  <c r="AB29" i="24"/>
  <c r="AB45" i="24"/>
  <c r="AB66" i="24"/>
  <c r="AB69" i="24"/>
  <c r="AD76" i="24"/>
  <c r="AI125" i="24"/>
  <c r="AI144" i="24"/>
  <c r="AH81" i="24"/>
  <c r="AH125" i="24"/>
  <c r="AH144" i="24"/>
  <c r="AD125" i="24"/>
  <c r="V147" i="24"/>
  <c r="W147" i="24"/>
  <c r="X147" i="24"/>
  <c r="AF125" i="24"/>
  <c r="AF130" i="24"/>
  <c r="AF129" i="24"/>
  <c r="AF81" i="24"/>
  <c r="AC130" i="24"/>
  <c r="AC72" i="24"/>
  <c r="AC84" i="24"/>
  <c r="AE84" i="24" s="1"/>
  <c r="AC34" i="24"/>
  <c r="AC8" i="24"/>
  <c r="AC40" i="24"/>
  <c r="AC74" i="24"/>
  <c r="AC132" i="24"/>
  <c r="AC10" i="24"/>
  <c r="AC138" i="24"/>
  <c r="AE138" i="24" s="1"/>
  <c r="AC16" i="24"/>
  <c r="AC48" i="24"/>
  <c r="AC92" i="24"/>
  <c r="AE92" i="24" s="1"/>
  <c r="AC140" i="24"/>
  <c r="AC18" i="24"/>
  <c r="AC50" i="24"/>
  <c r="AC98" i="24"/>
  <c r="AE98" i="24" s="1"/>
  <c r="AC42" i="24"/>
  <c r="AC24" i="24"/>
  <c r="AC56" i="24"/>
  <c r="AC114" i="24"/>
  <c r="AC26" i="24"/>
  <c r="AC64" i="24"/>
  <c r="AC116" i="24"/>
  <c r="AC32" i="24"/>
  <c r="AC66" i="24"/>
  <c r="AC122" i="24"/>
  <c r="AC90" i="24"/>
  <c r="AE90" i="24" s="1"/>
  <c r="AC106" i="24"/>
  <c r="AC9" i="24"/>
  <c r="AE9" i="24" s="1"/>
  <c r="AC17" i="24"/>
  <c r="AC25" i="24"/>
  <c r="AE25" i="24" s="1"/>
  <c r="AC33" i="24"/>
  <c r="AE33" i="24" s="1"/>
  <c r="AC41" i="24"/>
  <c r="AE41" i="24" s="1"/>
  <c r="AC49" i="24"/>
  <c r="AE49" i="24" s="1"/>
  <c r="AC57" i="24"/>
  <c r="AE57" i="24" s="1"/>
  <c r="AC65" i="24"/>
  <c r="AC73" i="24"/>
  <c r="AC91" i="24"/>
  <c r="AC99" i="24"/>
  <c r="AC107" i="24"/>
  <c r="AC115" i="24"/>
  <c r="AE115" i="24" s="1"/>
  <c r="AC123" i="24"/>
  <c r="AC131" i="24"/>
  <c r="AC139" i="24"/>
  <c r="AE139" i="24" s="1"/>
  <c r="AC100" i="24"/>
  <c r="AE100" i="24" s="1"/>
  <c r="AC108" i="24"/>
  <c r="AE108" i="24" s="1"/>
  <c r="AC11" i="24"/>
  <c r="AE11" i="24" s="1"/>
  <c r="AC19" i="24"/>
  <c r="AE19" i="24" s="1"/>
  <c r="AC27" i="24"/>
  <c r="AC35" i="24"/>
  <c r="AC43" i="24"/>
  <c r="AC51" i="24"/>
  <c r="AE51" i="24" s="1"/>
  <c r="AC59" i="24"/>
  <c r="AE59" i="24" s="1"/>
  <c r="AC67" i="24"/>
  <c r="AC75" i="24"/>
  <c r="AC85" i="24"/>
  <c r="AC93" i="24"/>
  <c r="AE93" i="24" s="1"/>
  <c r="AC101" i="24"/>
  <c r="AC109" i="24"/>
  <c r="AE109" i="24" s="1"/>
  <c r="AC117" i="24"/>
  <c r="AC133" i="24"/>
  <c r="AC141" i="24"/>
  <c r="AC12" i="24"/>
  <c r="AC20" i="24"/>
  <c r="AC28" i="24"/>
  <c r="AC36" i="24"/>
  <c r="AC44" i="24"/>
  <c r="AC52" i="24"/>
  <c r="AE52" i="24" s="1"/>
  <c r="AC60" i="24"/>
  <c r="AE60" i="24" s="1"/>
  <c r="AC68" i="24"/>
  <c r="AC76" i="24"/>
  <c r="AC86" i="24"/>
  <c r="AC94" i="24"/>
  <c r="AE94" i="24" s="1"/>
  <c r="AC102" i="24"/>
  <c r="AC110" i="24"/>
  <c r="AE110" i="24" s="1"/>
  <c r="AC118" i="24"/>
  <c r="AE118" i="24" s="1"/>
  <c r="AC134" i="24"/>
  <c r="AC142" i="24"/>
  <c r="AC13" i="24"/>
  <c r="AC21" i="24"/>
  <c r="AC29" i="24"/>
  <c r="AC37" i="24"/>
  <c r="AC45" i="24"/>
  <c r="AC53" i="24"/>
  <c r="AC61" i="24"/>
  <c r="AC69" i="24"/>
  <c r="AC77" i="24"/>
  <c r="AC87" i="24"/>
  <c r="AC95" i="24"/>
  <c r="AC103" i="24"/>
  <c r="AC111" i="24"/>
  <c r="AC119" i="24"/>
  <c r="AC135" i="24"/>
  <c r="AC58" i="24"/>
  <c r="M81" i="24"/>
  <c r="B10" i="25" s="1"/>
  <c r="M125" i="24"/>
  <c r="B17" i="25" s="1"/>
  <c r="AC14" i="24"/>
  <c r="AC22" i="24"/>
  <c r="AC30" i="24"/>
  <c r="AE30" i="24" s="1"/>
  <c r="AC38" i="24"/>
  <c r="AC46" i="24"/>
  <c r="AC54" i="24"/>
  <c r="AC62" i="24"/>
  <c r="AC70" i="24"/>
  <c r="AC78" i="24"/>
  <c r="AC88" i="24"/>
  <c r="AC96" i="24"/>
  <c r="AE96" i="24" s="1"/>
  <c r="AC104" i="24"/>
  <c r="AE104" i="24" s="1"/>
  <c r="AC112" i="24"/>
  <c r="AE112" i="24" s="1"/>
  <c r="AC120" i="24"/>
  <c r="AC128" i="24"/>
  <c r="AE128" i="24" s="1"/>
  <c r="AC136" i="24"/>
  <c r="AE136" i="24" s="1"/>
  <c r="AC15" i="24"/>
  <c r="AC23" i="24"/>
  <c r="AC31" i="24"/>
  <c r="AC39" i="24"/>
  <c r="AC47" i="24"/>
  <c r="AC55" i="24"/>
  <c r="AC63" i="24"/>
  <c r="AC71" i="24"/>
  <c r="AC79" i="24"/>
  <c r="AC89" i="24"/>
  <c r="AC97" i="24"/>
  <c r="AE97" i="24" s="1"/>
  <c r="AC105" i="24"/>
  <c r="AE105" i="24" s="1"/>
  <c r="AC113" i="24"/>
  <c r="AC121" i="24"/>
  <c r="AE121" i="24" s="1"/>
  <c r="AC129" i="24"/>
  <c r="AC137" i="24"/>
  <c r="K144" i="24"/>
  <c r="B22" i="25" s="1"/>
  <c r="AD131" i="24"/>
  <c r="K81" i="24"/>
  <c r="B8" i="25" s="1"/>
  <c r="K125" i="24"/>
  <c r="B15" i="25" s="1"/>
  <c r="AK89" i="24"/>
  <c r="AK104" i="24"/>
  <c r="Z140" i="24"/>
  <c r="AK92" i="24"/>
  <c r="AK90" i="24"/>
  <c r="J144" i="24"/>
  <c r="B21" i="25" s="1"/>
  <c r="AK109" i="24"/>
  <c r="I144" i="24"/>
  <c r="B20" i="25" s="1"/>
  <c r="Z137" i="24"/>
  <c r="AK120" i="24"/>
  <c r="AK91" i="24"/>
  <c r="AA21" i="24"/>
  <c r="AK108" i="24"/>
  <c r="AK84" i="24"/>
  <c r="AA44" i="24"/>
  <c r="AE44" i="24" s="1"/>
  <c r="Q147" i="24"/>
  <c r="AK102" i="24"/>
  <c r="AK87" i="24"/>
  <c r="AK94" i="24"/>
  <c r="Z77" i="24"/>
  <c r="Z86" i="24"/>
  <c r="AK110" i="24"/>
  <c r="AA114" i="24"/>
  <c r="AK112" i="24"/>
  <c r="AK95" i="24"/>
  <c r="AK100" i="24"/>
  <c r="AA116" i="24"/>
  <c r="Z88" i="24"/>
  <c r="AK86" i="24"/>
  <c r="AK122" i="24"/>
  <c r="AA70" i="24"/>
  <c r="Z68" i="24"/>
  <c r="Z54" i="24"/>
  <c r="AK114" i="24"/>
  <c r="Z62" i="24"/>
  <c r="AK115" i="24"/>
  <c r="I81" i="24"/>
  <c r="B6" i="25" s="1"/>
  <c r="AK97" i="24"/>
  <c r="AK118" i="24"/>
  <c r="AK93" i="24"/>
  <c r="AK103" i="24"/>
  <c r="Z95" i="24"/>
  <c r="Z101" i="24"/>
  <c r="J125" i="24"/>
  <c r="B14" i="25" s="1"/>
  <c r="Z72" i="24"/>
  <c r="Z130" i="24"/>
  <c r="Z89" i="24"/>
  <c r="AA14" i="24"/>
  <c r="AA123" i="24"/>
  <c r="AK101" i="24"/>
  <c r="Z65" i="24"/>
  <c r="AA132" i="24"/>
  <c r="AK98" i="24"/>
  <c r="AK123" i="24"/>
  <c r="I125" i="24"/>
  <c r="B13" i="25" s="1"/>
  <c r="AK99" i="24"/>
  <c r="AK117" i="24"/>
  <c r="Z142" i="24"/>
  <c r="Z122" i="24"/>
  <c r="AG125" i="24"/>
  <c r="Z26" i="24"/>
  <c r="Z106" i="24"/>
  <c r="Z17" i="24"/>
  <c r="AA24" i="24"/>
  <c r="Z31" i="24"/>
  <c r="AA73" i="24"/>
  <c r="Z129" i="24"/>
  <c r="Z102" i="24"/>
  <c r="AA12" i="24"/>
  <c r="Z53" i="24"/>
  <c r="AA137" i="24"/>
  <c r="AA58" i="24"/>
  <c r="Z99" i="24"/>
  <c r="AA10" i="24"/>
  <c r="Z22" i="24"/>
  <c r="Z38" i="24"/>
  <c r="Z75" i="24"/>
  <c r="AA36" i="24"/>
  <c r="AE36" i="24" s="1"/>
  <c r="Z111" i="24"/>
  <c r="AE111" i="24" s="1"/>
  <c r="Z131" i="24"/>
  <c r="AK88" i="24"/>
  <c r="Z107" i="24"/>
  <c r="AK85" i="24"/>
  <c r="AA113" i="24"/>
  <c r="Z7" i="24"/>
  <c r="Z23" i="24"/>
  <c r="Z27" i="24"/>
  <c r="Z67" i="24"/>
  <c r="AA135" i="24"/>
  <c r="J81" i="24"/>
  <c r="Z78" i="24"/>
  <c r="AA28" i="24"/>
  <c r="Z35" i="24"/>
  <c r="Z43" i="24"/>
  <c r="Z46" i="24"/>
  <c r="AA120" i="24"/>
  <c r="AK105" i="24"/>
  <c r="Z79" i="24"/>
  <c r="AA20" i="24"/>
  <c r="AA29" i="24"/>
  <c r="AK111" i="24"/>
  <c r="AK96" i="24"/>
  <c r="AA61" i="24"/>
  <c r="AG81" i="24"/>
  <c r="AK106" i="24"/>
  <c r="AK121" i="24"/>
  <c r="AK119" i="24"/>
  <c r="AK116" i="24"/>
  <c r="AK113" i="24"/>
  <c r="AK107" i="24"/>
  <c r="P147" i="24"/>
  <c r="S125" i="24"/>
  <c r="Y125" i="24"/>
  <c r="S81" i="24"/>
  <c r="Y81" i="24"/>
  <c r="AE43" i="24" l="1"/>
  <c r="AE72" i="24"/>
  <c r="AE22" i="24"/>
  <c r="AE99" i="24"/>
  <c r="AE76" i="24"/>
  <c r="AE24" i="24"/>
  <c r="AE114" i="24"/>
  <c r="AE27" i="24"/>
  <c r="AE28" i="24"/>
  <c r="AE20" i="24"/>
  <c r="AE78" i="24"/>
  <c r="AE14" i="24"/>
  <c r="AE31" i="24"/>
  <c r="AE54" i="24"/>
  <c r="AE141" i="24"/>
  <c r="AE133" i="24"/>
  <c r="AE89" i="24"/>
  <c r="AE102" i="24"/>
  <c r="AE88" i="24"/>
  <c r="AE101" i="24"/>
  <c r="AE61" i="24"/>
  <c r="AE35" i="24"/>
  <c r="AE75" i="24"/>
  <c r="AE26" i="24"/>
  <c r="AE10" i="24"/>
  <c r="AE73" i="24"/>
  <c r="AE70" i="24"/>
  <c r="AE77" i="24"/>
  <c r="AE120" i="24"/>
  <c r="AE58" i="24"/>
  <c r="AE53" i="24"/>
  <c r="AE106" i="24"/>
  <c r="AE130" i="24"/>
  <c r="AE37" i="24"/>
  <c r="AE29" i="24"/>
  <c r="AE38" i="24"/>
  <c r="AC7" i="24"/>
  <c r="AE7" i="24" s="1"/>
  <c r="AE113" i="24"/>
  <c r="AE65" i="24"/>
  <c r="AE34" i="24"/>
  <c r="AE95" i="24"/>
  <c r="AE79" i="24"/>
  <c r="AE74" i="24"/>
  <c r="AE122" i="24"/>
  <c r="AE123" i="24"/>
  <c r="AE140" i="24"/>
  <c r="AE134" i="24"/>
  <c r="AB144" i="24"/>
  <c r="AE135" i="24"/>
  <c r="AE12" i="24"/>
  <c r="AE68" i="24"/>
  <c r="AE13" i="24"/>
  <c r="AE63" i="24"/>
  <c r="AE67" i="24"/>
  <c r="AE17" i="24"/>
  <c r="AE116" i="24"/>
  <c r="AE66" i="24"/>
  <c r="AE48" i="24"/>
  <c r="AE69" i="24"/>
  <c r="AE15" i="24"/>
  <c r="AE45" i="24"/>
  <c r="AE46" i="24"/>
  <c r="AE142" i="24"/>
  <c r="AE21" i="24"/>
  <c r="AE62" i="24"/>
  <c r="AE50" i="24"/>
  <c r="AE71" i="24"/>
  <c r="AE23" i="24"/>
  <c r="AE107" i="24"/>
  <c r="AE86" i="24"/>
  <c r="AE64" i="24"/>
  <c r="AE42" i="24"/>
  <c r="AE18" i="24"/>
  <c r="AE103" i="24"/>
  <c r="AE91" i="24"/>
  <c r="AE87" i="24"/>
  <c r="AE85" i="24"/>
  <c r="AE56" i="24"/>
  <c r="AB125" i="24"/>
  <c r="AE40" i="24"/>
  <c r="AE47" i="24"/>
  <c r="AE117" i="24"/>
  <c r="AE32" i="24"/>
  <c r="AE55" i="24"/>
  <c r="AE137" i="24"/>
  <c r="AE8" i="24"/>
  <c r="AE119" i="24"/>
  <c r="AE16" i="24"/>
  <c r="AE39" i="24"/>
  <c r="AK7" i="24"/>
  <c r="AK81" i="24" s="1"/>
  <c r="AE131" i="24"/>
  <c r="Y131" i="24" s="1"/>
  <c r="AE129" i="24"/>
  <c r="AJ147" i="24"/>
  <c r="AI147" i="24"/>
  <c r="AB81" i="24"/>
  <c r="AD81" i="24"/>
  <c r="AH147" i="24"/>
  <c r="AC144" i="24"/>
  <c r="AC125" i="24"/>
  <c r="K147" i="24"/>
  <c r="L81" i="24"/>
  <c r="B9" i="25" s="1"/>
  <c r="L144" i="24"/>
  <c r="B23" i="25" s="1"/>
  <c r="L125" i="24"/>
  <c r="B16" i="25" s="1"/>
  <c r="J147" i="24"/>
  <c r="N144" i="24"/>
  <c r="I147" i="24"/>
  <c r="S147" i="24"/>
  <c r="Z144" i="24"/>
  <c r="N81" i="24"/>
  <c r="B7" i="25"/>
  <c r="AA144" i="24"/>
  <c r="AK125" i="24"/>
  <c r="AA81" i="24"/>
  <c r="AA125" i="24"/>
  <c r="Z125" i="24"/>
  <c r="N125" i="24"/>
  <c r="Z81" i="24"/>
  <c r="AC81" i="24" l="1"/>
  <c r="AC147" i="24" s="1"/>
  <c r="AE81" i="24"/>
  <c r="AE125" i="24"/>
  <c r="AB147" i="24"/>
  <c r="AG129" i="24"/>
  <c r="AK129" i="24" s="1"/>
  <c r="Y129" i="24"/>
  <c r="AG131" i="24"/>
  <c r="AF132" i="24"/>
  <c r="L147" i="24"/>
  <c r="N147" i="24"/>
  <c r="Z147" i="24"/>
  <c r="T144" i="24"/>
  <c r="T147" i="24" s="1"/>
  <c r="AA147" i="24"/>
  <c r="AF144" i="24" l="1"/>
  <c r="AF147" i="24" s="1"/>
  <c r="AK131" i="24"/>
  <c r="Y130" i="24"/>
  <c r="M144" i="24"/>
  <c r="AD132" i="24"/>
  <c r="AG130" i="24"/>
  <c r="AK130" i="24" s="1"/>
  <c r="M147" i="24" l="1"/>
  <c r="B24" i="25"/>
  <c r="B26" i="25" s="1"/>
  <c r="AD144" i="24"/>
  <c r="AD147" i="24" s="1"/>
  <c r="AE132" i="24"/>
  <c r="AE144" i="24" l="1"/>
  <c r="AE147" i="24" s="1"/>
  <c r="B34" i="25" s="1"/>
  <c r="B14" i="1" l="1"/>
  <c r="AG132" i="24"/>
  <c r="Y132" i="24"/>
  <c r="Y144" i="24" s="1"/>
  <c r="Y147" i="24" s="1"/>
  <c r="B31" i="25" s="1"/>
  <c r="U144" i="24"/>
  <c r="U147" i="24" s="1"/>
  <c r="B13" i="1" l="1"/>
  <c r="AL58" i="24" s="1"/>
  <c r="D40" i="25"/>
  <c r="D43" i="25" s="1"/>
  <c r="O51" i="24"/>
  <c r="AL19" i="24"/>
  <c r="O53" i="24"/>
  <c r="O23" i="24"/>
  <c r="O38" i="24"/>
  <c r="O28" i="24"/>
  <c r="AL23" i="24"/>
  <c r="AL32" i="24"/>
  <c r="AL52" i="24"/>
  <c r="O79" i="24"/>
  <c r="AL16" i="24"/>
  <c r="O31" i="24"/>
  <c r="AL69" i="24"/>
  <c r="AL59" i="24"/>
  <c r="AL35" i="24"/>
  <c r="AL38" i="24"/>
  <c r="O69" i="24"/>
  <c r="O19" i="24"/>
  <c r="AL33" i="24"/>
  <c r="O48" i="24"/>
  <c r="AL140" i="24"/>
  <c r="AL56" i="24"/>
  <c r="AL137" i="24"/>
  <c r="AL60" i="24"/>
  <c r="AL64" i="24"/>
  <c r="AL45" i="24"/>
  <c r="AL10" i="24"/>
  <c r="AL13" i="24"/>
  <c r="O32" i="24"/>
  <c r="O25" i="24"/>
  <c r="O12" i="24"/>
  <c r="AL57" i="24"/>
  <c r="O65" i="24"/>
  <c r="O45" i="24"/>
  <c r="AL54" i="24"/>
  <c r="O78" i="24"/>
  <c r="O77" i="24"/>
  <c r="O18" i="24"/>
  <c r="O57" i="24"/>
  <c r="AL112" i="24"/>
  <c r="AL109" i="24"/>
  <c r="AL41" i="24"/>
  <c r="AL89" i="24"/>
  <c r="AL102" i="24"/>
  <c r="O8" i="24"/>
  <c r="O62" i="24"/>
  <c r="AL114" i="24"/>
  <c r="AL119" i="24"/>
  <c r="O7" i="24"/>
  <c r="AL15" i="24"/>
  <c r="AL106" i="24"/>
  <c r="AL101" i="24"/>
  <c r="O10" i="24"/>
  <c r="AL28" i="24"/>
  <c r="AL116" i="24"/>
  <c r="AL94" i="24"/>
  <c r="AL113" i="24"/>
  <c r="AL110" i="24"/>
  <c r="AL91" i="24"/>
  <c r="AL96" i="24"/>
  <c r="AL108" i="24"/>
  <c r="AL131" i="24"/>
  <c r="C22" i="25"/>
  <c r="D22" i="25" s="1"/>
  <c r="C17" i="25"/>
  <c r="D17" i="25" s="1"/>
  <c r="C23" i="25"/>
  <c r="D23" i="25" s="1"/>
  <c r="C24" i="25"/>
  <c r="D24" i="25" s="1"/>
  <c r="C15" i="25"/>
  <c r="D15" i="25" s="1"/>
  <c r="C16" i="25"/>
  <c r="D16" i="25" s="1"/>
  <c r="C13" i="25"/>
  <c r="D13" i="25" s="1"/>
  <c r="C14" i="25"/>
  <c r="D14" i="25" s="1"/>
  <c r="C20" i="25"/>
  <c r="D20" i="25" s="1"/>
  <c r="C21" i="25"/>
  <c r="D21" i="25" s="1"/>
  <c r="O114" i="24"/>
  <c r="O142" i="24"/>
  <c r="O88" i="24"/>
  <c r="O134" i="24"/>
  <c r="O108" i="24"/>
  <c r="O96" i="24"/>
  <c r="O106" i="24"/>
  <c r="O139" i="24"/>
  <c r="O132" i="24"/>
  <c r="O101" i="24"/>
  <c r="O98" i="24"/>
  <c r="O105" i="24"/>
  <c r="O104" i="24"/>
  <c r="O141" i="24"/>
  <c r="O93" i="24"/>
  <c r="O138" i="24"/>
  <c r="O140" i="24"/>
  <c r="O111" i="24"/>
  <c r="O113" i="24"/>
  <c r="O112" i="24"/>
  <c r="O118" i="24"/>
  <c r="O116" i="24"/>
  <c r="O123" i="24"/>
  <c r="O131" i="24"/>
  <c r="O103" i="24"/>
  <c r="O100" i="24"/>
  <c r="O89" i="24"/>
  <c r="O109" i="24"/>
  <c r="O121" i="24"/>
  <c r="O130" i="24"/>
  <c r="O117" i="24"/>
  <c r="O86" i="24"/>
  <c r="O95" i="24"/>
  <c r="O110" i="24"/>
  <c r="O92" i="24"/>
  <c r="O102" i="24"/>
  <c r="O99" i="24"/>
  <c r="O84" i="24"/>
  <c r="O107" i="24"/>
  <c r="O128" i="24"/>
  <c r="O129" i="24"/>
  <c r="O85" i="24"/>
  <c r="O120" i="24"/>
  <c r="O87" i="24"/>
  <c r="O133" i="24"/>
  <c r="O97" i="24"/>
  <c r="O136" i="24"/>
  <c r="O135" i="24"/>
  <c r="O91" i="24"/>
  <c r="O137" i="24"/>
  <c r="O115" i="24"/>
  <c r="O90" i="24"/>
  <c r="O119" i="24"/>
  <c r="O94" i="24"/>
  <c r="O122" i="24"/>
  <c r="AK132" i="24"/>
  <c r="AG144" i="24"/>
  <c r="AG147" i="24" s="1"/>
  <c r="O26" i="24" l="1"/>
  <c r="AL103" i="24"/>
  <c r="AL97" i="24"/>
  <c r="AL111" i="24"/>
  <c r="AL135" i="24"/>
  <c r="O70" i="24"/>
  <c r="AL27" i="24"/>
  <c r="O60" i="24"/>
  <c r="AL18" i="24"/>
  <c r="O36" i="24"/>
  <c r="AL128" i="24"/>
  <c r="O42" i="24"/>
  <c r="O61" i="24"/>
  <c r="AL49" i="24"/>
  <c r="AL93" i="24"/>
  <c r="O49" i="24"/>
  <c r="AL133" i="24"/>
  <c r="O66" i="24"/>
  <c r="AL100" i="24"/>
  <c r="O34" i="24"/>
  <c r="O55" i="24"/>
  <c r="AL40" i="24"/>
  <c r="AL22" i="24"/>
  <c r="AL78" i="24"/>
  <c r="O27" i="24"/>
  <c r="AL139" i="24"/>
  <c r="C7" i="25"/>
  <c r="D7" i="25" s="1"/>
  <c r="O75" i="24"/>
  <c r="O64" i="24"/>
  <c r="O14" i="24"/>
  <c r="AL90" i="24"/>
  <c r="O46" i="24"/>
  <c r="O21" i="24"/>
  <c r="AL48" i="24"/>
  <c r="AL29" i="24"/>
  <c r="O73" i="24"/>
  <c r="AL68" i="24"/>
  <c r="O37" i="24"/>
  <c r="O52" i="24"/>
  <c r="C10" i="25"/>
  <c r="D10" i="25" s="1"/>
  <c r="AL130" i="24"/>
  <c r="AL115" i="24"/>
  <c r="O17" i="24"/>
  <c r="AL14" i="24"/>
  <c r="AL86" i="24"/>
  <c r="AL42" i="24"/>
  <c r="AL121" i="24"/>
  <c r="AL104" i="24"/>
  <c r="AL37" i="24"/>
  <c r="AL117" i="24"/>
  <c r="AL31" i="24"/>
  <c r="O68" i="24"/>
  <c r="O59" i="24"/>
  <c r="AL34" i="24"/>
  <c r="AL8" i="24"/>
  <c r="O43" i="24"/>
  <c r="O72" i="24"/>
  <c r="O16" i="24"/>
  <c r="AL36" i="24"/>
  <c r="O29" i="24"/>
  <c r="O58" i="24"/>
  <c r="O50" i="24"/>
  <c r="AL39" i="24"/>
  <c r="AL51" i="24"/>
  <c r="AL26" i="24"/>
  <c r="C6" i="25"/>
  <c r="D6" i="25" s="1"/>
  <c r="AL129" i="24"/>
  <c r="O22" i="24"/>
  <c r="AL43" i="24"/>
  <c r="AL99" i="24"/>
  <c r="AL107" i="24"/>
  <c r="AL105" i="24"/>
  <c r="AL122" i="24"/>
  <c r="O13" i="24"/>
  <c r="AL95" i="24"/>
  <c r="AL84" i="24"/>
  <c r="AL65" i="24"/>
  <c r="AL67" i="24"/>
  <c r="AL50" i="24"/>
  <c r="AL70" i="24"/>
  <c r="AL47" i="24"/>
  <c r="O76" i="24"/>
  <c r="AL24" i="24"/>
  <c r="O39" i="24"/>
  <c r="O40" i="24"/>
  <c r="AL55" i="24"/>
  <c r="AL46" i="24"/>
  <c r="O15" i="24"/>
  <c r="AL9" i="24"/>
  <c r="AL141" i="24"/>
  <c r="AL66" i="24"/>
  <c r="C8" i="25"/>
  <c r="D8" i="25" s="1"/>
  <c r="AL7" i="24"/>
  <c r="O41" i="24"/>
  <c r="AL142" i="24"/>
  <c r="O11" i="24"/>
  <c r="AL136" i="24"/>
  <c r="O67" i="24"/>
  <c r="AL92" i="24"/>
  <c r="AL85" i="24"/>
  <c r="O47" i="24"/>
  <c r="AL120" i="24"/>
  <c r="O35" i="24"/>
  <c r="O44" i="24"/>
  <c r="AL76" i="24"/>
  <c r="AL73" i="24"/>
  <c r="AL71" i="24"/>
  <c r="AL20" i="24"/>
  <c r="AL17" i="24"/>
  <c r="O71" i="24"/>
  <c r="AL79" i="24"/>
  <c r="AL72" i="24"/>
  <c r="AL138" i="24"/>
  <c r="AL74" i="24"/>
  <c r="AL12" i="24"/>
  <c r="AL21" i="24"/>
  <c r="AL63" i="24"/>
  <c r="C9" i="25"/>
  <c r="D9" i="25" s="1"/>
  <c r="O74" i="24"/>
  <c r="O63" i="24"/>
  <c r="AL88" i="24"/>
  <c r="AL118" i="24"/>
  <c r="AL134" i="24"/>
  <c r="AL87" i="24"/>
  <c r="O54" i="24"/>
  <c r="AL123" i="24"/>
  <c r="AL98" i="24"/>
  <c r="O30" i="24"/>
  <c r="AL62" i="24"/>
  <c r="O24" i="24"/>
  <c r="AL75" i="24"/>
  <c r="O33" i="24"/>
  <c r="AL11" i="24"/>
  <c r="AL30" i="24"/>
  <c r="AL53" i="24"/>
  <c r="AL61" i="24"/>
  <c r="AL25" i="24"/>
  <c r="O20" i="24"/>
  <c r="AL77" i="24"/>
  <c r="O9" i="24"/>
  <c r="O56" i="24"/>
  <c r="AL44" i="24"/>
  <c r="O125" i="24"/>
  <c r="O144" i="24"/>
  <c r="AL132" i="24"/>
  <c r="AK144" i="24"/>
  <c r="AK147" i="24" s="1"/>
  <c r="B32" i="25" s="1"/>
  <c r="B33" i="25" s="1"/>
  <c r="B35" i="25" s="1"/>
  <c r="O81" i="24" l="1"/>
  <c r="O147" i="24" s="1"/>
  <c r="AL81" i="24"/>
  <c r="AL125" i="24"/>
  <c r="D26" i="25"/>
  <c r="AL144" i="24"/>
  <c r="AL147" i="24" l="1"/>
</calcChain>
</file>

<file path=xl/sharedStrings.xml><?xml version="1.0" encoding="utf-8"?>
<sst xmlns="http://schemas.openxmlformats.org/spreadsheetml/2006/main" count="1179" uniqueCount="309">
  <si>
    <t>Index-cijfers:</t>
  </si>
  <si>
    <t>Omschrijving:</t>
  </si>
  <si>
    <t>Indexcijfer:</t>
  </si>
  <si>
    <t>Index geb Troostwijk nw</t>
  </si>
  <si>
    <t>Index geb Troostwijk oud</t>
  </si>
  <si>
    <t>Index inv troostwijk nw</t>
  </si>
  <si>
    <t>Index inv troostwijk oud</t>
  </si>
  <si>
    <t>Premietarieven</t>
  </si>
  <si>
    <t>Premie o/oo:</t>
  </si>
  <si>
    <t xml:space="preserve"> </t>
  </si>
  <si>
    <t>premieGM</t>
  </si>
  <si>
    <t>premieOW</t>
  </si>
  <si>
    <t>Afronding index</t>
  </si>
  <si>
    <t>Gemeentelijk Bezit:</t>
  </si>
  <si>
    <t>3. Gebouwen</t>
  </si>
  <si>
    <t>4. Inventaris</t>
  </si>
  <si>
    <t>5. Gebouwen</t>
  </si>
  <si>
    <t>6. Inventaris</t>
  </si>
  <si>
    <t xml:space="preserve">Verrekening termijn </t>
  </si>
  <si>
    <t xml:space="preserve">reeds verrekend met </t>
  </si>
  <si>
    <t>nota nr.</t>
  </si>
  <si>
    <t>premie-boeking/restitutie</t>
  </si>
  <si>
    <t>Adres:</t>
  </si>
  <si>
    <t>Postcode</t>
  </si>
  <si>
    <t>Plaats</t>
  </si>
  <si>
    <t>Omschrijving</t>
  </si>
  <si>
    <t>Gebouwen:</t>
  </si>
  <si>
    <t>Inventaris:</t>
  </si>
  <si>
    <t>Totaal</t>
  </si>
  <si>
    <t>Premie in EUR:</t>
  </si>
  <si>
    <t>Premieverr. 50%</t>
  </si>
  <si>
    <t>reserve</t>
  </si>
  <si>
    <t>Totaal Gemeentelijk Bezit:</t>
  </si>
  <si>
    <t>Reserve</t>
  </si>
  <si>
    <t>Totaal Voortgezet Onderwijs:</t>
  </si>
  <si>
    <t>Eindtotaal:</t>
  </si>
  <si>
    <t>Bestand d.d. 1 januari 2025</t>
  </si>
  <si>
    <t>Gemeente Tiel</t>
  </si>
  <si>
    <t>Taxatie</t>
  </si>
  <si>
    <t>Gebouwen</t>
  </si>
  <si>
    <t>Inventaris</t>
  </si>
  <si>
    <t>FCL</t>
  </si>
  <si>
    <t>ECL</t>
  </si>
  <si>
    <t>Achterweg 2</t>
  </si>
  <si>
    <t>4001 MV</t>
  </si>
  <si>
    <t>Tiel</t>
  </si>
  <si>
    <t>stadhuis/kantoren</t>
  </si>
  <si>
    <t>noodstroomaggregaat gebouw</t>
  </si>
  <si>
    <t>Ambtmanstraat 13</t>
  </si>
  <si>
    <t>4001 MC</t>
  </si>
  <si>
    <t>stadhuiscomplex</t>
  </si>
  <si>
    <t>Ambtmanstraat tussen nr. 13 en 15</t>
  </si>
  <si>
    <t>raadzaal en tussenlid</t>
  </si>
  <si>
    <t>Ambtmanstraat 13,15 en 17</t>
  </si>
  <si>
    <t>kunst, antiek en kostbaarheden</t>
  </si>
  <si>
    <t>Ambtmanstraat 15</t>
  </si>
  <si>
    <t>Ambtmanstraat 17</t>
  </si>
  <si>
    <t>Tuinhuisje Ambtmanshuis</t>
  </si>
  <si>
    <t>Ambtmanshuis bestuurscentrum</t>
  </si>
  <si>
    <t>Ambtmanstraat 17/1e Achterstraat 3</t>
  </si>
  <si>
    <t>Koetshuis/oranjerie</t>
  </si>
  <si>
    <t>A'weg2/A'str.13, 15 en 17</t>
  </si>
  <si>
    <t>kunstvoorwerpen ICN (vm. BKR) Marca v.d. Klok</t>
  </si>
  <si>
    <t>Beethovenstraat 2, 4 en 12</t>
  </si>
  <si>
    <t>4003 KX</t>
  </si>
  <si>
    <t>4 bergingen/sanitaire units</t>
  </si>
  <si>
    <t>Beethovenstraat 6 en 10</t>
  </si>
  <si>
    <t>2 woonwagens +  2 bergingen</t>
  </si>
  <si>
    <t>Bulkweg 5</t>
  </si>
  <si>
    <t>Corsohal</t>
  </si>
  <si>
    <t>Burg. Hasselmanplein 4</t>
  </si>
  <si>
    <t>bankgebouw ABN/AMRO</t>
  </si>
  <si>
    <t>Burgemeester Cambier van Nootenlaan 1A</t>
  </si>
  <si>
    <t>4001 DP</t>
  </si>
  <si>
    <t>gehuurde batterijcontainer (nabij het adres)</t>
  </si>
  <si>
    <t>Dorpsstraat 13</t>
  </si>
  <si>
    <t>4003 EA</t>
  </si>
  <si>
    <t>baarhuisje begr.plaats Drumpt</t>
  </si>
  <si>
    <t>Garages Lijsterstraat 9, 11,15, 17, 20, 22, 24, 26, 32, 34 en 36</t>
  </si>
  <si>
    <t>garages</t>
  </si>
  <si>
    <t>Grotebrugse Grintweg 63</t>
  </si>
  <si>
    <t>particuliere bewoning</t>
  </si>
  <si>
    <t xml:space="preserve">Haaftenlaan 26 </t>
  </si>
  <si>
    <t>wijkgebouw incl. keuken (2017)</t>
  </si>
  <si>
    <t>Hermoesestraat 9</t>
  </si>
  <si>
    <t>Zennewijnen</t>
  </si>
  <si>
    <t>baarhuisje begraafplaats</t>
  </si>
  <si>
    <t>Hoveniersweg 104 a en b</t>
  </si>
  <si>
    <t>voormalige woonhuizen, nu opslagruimte</t>
  </si>
  <si>
    <t xml:space="preserve">Hoveniersweg 106 </t>
  </si>
  <si>
    <t>monument</t>
  </si>
  <si>
    <t>Industrieweg 11</t>
  </si>
  <si>
    <t>4004 JW</t>
  </si>
  <si>
    <t>woonunit</t>
  </si>
  <si>
    <t>Industrieweg 6-8</t>
  </si>
  <si>
    <t>materiaal voor de verkiezingen, opslag</t>
  </si>
  <si>
    <t>Inundatiedijk Zuid 9 + 17</t>
  </si>
  <si>
    <t>4006 PD</t>
  </si>
  <si>
    <t>2 bergingen/sanitaire units</t>
  </si>
  <si>
    <t>J.D. van Leeuwenstraat 2a</t>
  </si>
  <si>
    <t>woning</t>
  </si>
  <si>
    <t>Kerkplein 3</t>
  </si>
  <si>
    <t>4001 MX</t>
  </si>
  <si>
    <t>toren St. Maartenskerk inclusief uurwerk, klokken, carillon en floodlicht installatie</t>
  </si>
  <si>
    <t xml:space="preserve">Kleine Plantage 1a </t>
  </si>
  <si>
    <t>4001 RP</t>
  </si>
  <si>
    <t>v.m. Plantage nu leegstandsbeheer</t>
  </si>
  <si>
    <t>Kloosterhof 2 en 6</t>
  </si>
  <si>
    <t>3 woonwagens + bergingen</t>
  </si>
  <si>
    <t>Kloosterhof 8 en 12</t>
  </si>
  <si>
    <t>4003 AR</t>
  </si>
  <si>
    <t>Kloosterstaat 3</t>
  </si>
  <si>
    <t>4001 NC</t>
  </si>
  <si>
    <t>voormalige bibliotheek nu leegstandsbeheer</t>
  </si>
  <si>
    <t>Koninginnestraat 13</t>
  </si>
  <si>
    <t>4001 NH</t>
  </si>
  <si>
    <t xml:space="preserve">moskee </t>
  </si>
  <si>
    <t>Lambert Hendrikstraat 10</t>
  </si>
  <si>
    <t>wijkgebouw St. Buah Hati</t>
  </si>
  <si>
    <t>Latenst. Rondw. 1, 5,13,15,17,19 en 21</t>
  </si>
  <si>
    <t>7 bergingen/sanitaire units</t>
  </si>
  <si>
    <t>Lingedijk 23</t>
  </si>
  <si>
    <t>4014 MB</t>
  </si>
  <si>
    <t>Wadenoyen</t>
  </si>
  <si>
    <t>toren, inclusief uurwerk en kerktorenklok</t>
  </si>
  <si>
    <t>Lingedijk 1</t>
  </si>
  <si>
    <t>baarhuisje begr. plaats Ter Navolging</t>
  </si>
  <si>
    <t>Lingedijk 24</t>
  </si>
  <si>
    <t>baarhuisje begr. plaats</t>
  </si>
  <si>
    <t>Meeslaan 2/2a</t>
  </si>
  <si>
    <t>Het Oosthonk inventaris</t>
  </si>
  <si>
    <t xml:space="preserve">Meeslaan 2a </t>
  </si>
  <si>
    <t>4005 VR</t>
  </si>
  <si>
    <t>wijkgebouw Het Oosthonk</t>
  </si>
  <si>
    <t>Meslaan 92</t>
  </si>
  <si>
    <t>4003 CD</t>
  </si>
  <si>
    <t>Nieuwe Tielseweg 1a</t>
  </si>
  <si>
    <t>gebouwtje hertenkamp</t>
  </si>
  <si>
    <t>Oude Haven</t>
  </si>
  <si>
    <t>bewakingsloge fietsenstalling</t>
  </si>
  <si>
    <t>Papesteeg 93</t>
  </si>
  <si>
    <t>4006 WC</t>
  </si>
  <si>
    <t>baarhuisje/aula begr.plaats/schaftlokaal</t>
  </si>
  <si>
    <t>Peppellaan 6</t>
  </si>
  <si>
    <t>4005 BC</t>
  </si>
  <si>
    <t>clubgebouw Wandellust</t>
  </si>
  <si>
    <t xml:space="preserve">Plein 46 </t>
  </si>
  <si>
    <t>4001 LJ</t>
  </si>
  <si>
    <t xml:space="preserve">waterpoort </t>
  </si>
  <si>
    <t>Plein 46 en 48</t>
  </si>
  <si>
    <t>flipje museum</t>
  </si>
  <si>
    <t>Plein 48</t>
  </si>
  <si>
    <t>4001 DW</t>
  </si>
  <si>
    <t>waterpoort en streek- en flipjemuseum</t>
  </si>
  <si>
    <t>Plein ong</t>
  </si>
  <si>
    <t>vismarktgebouw</t>
  </si>
  <si>
    <t>Predikbroedersweg 16</t>
  </si>
  <si>
    <t xml:space="preserve">4003 AL </t>
  </si>
  <si>
    <t>Westroyenwijkcentrum</t>
  </si>
  <si>
    <t>Rechtbankstraat 2</t>
  </si>
  <si>
    <t>Parkeergarage Westluidense Poort</t>
  </si>
  <si>
    <t>Rechtbankstraat 1</t>
  </si>
  <si>
    <t>4001 JR</t>
  </si>
  <si>
    <t>Zinder</t>
  </si>
  <si>
    <t>Spoorstraat 1</t>
  </si>
  <si>
    <t>Veilingvilla</t>
  </si>
  <si>
    <t>Spoorstraat 3</t>
  </si>
  <si>
    <t>Spoorstraat 5</t>
  </si>
  <si>
    <t>Metawa kantoor</t>
  </si>
  <si>
    <t>St. Agnietenstraat 2</t>
  </si>
  <si>
    <t>4001 NB</t>
  </si>
  <si>
    <t>Agnietenhof</t>
  </si>
  <si>
    <t>St. Agnietenstraat 30</t>
  </si>
  <si>
    <t>joods monument* apparatuur laten taxeren</t>
  </si>
  <si>
    <t>Voor de Kijkuit 5</t>
  </si>
  <si>
    <t>4001 HG</t>
  </si>
  <si>
    <t>ROC</t>
  </si>
  <si>
    <t>Voor de Kijkuit 7</t>
  </si>
  <si>
    <t>baarhuisje Joodse begraafplaats</t>
  </si>
  <si>
    <t xml:space="preserve">Wadenoyenlaan 112 </t>
  </si>
  <si>
    <t>SOMT gebouw</t>
  </si>
  <si>
    <t>Zoelensestraat 2, Kapel-Avezaath</t>
  </si>
  <si>
    <t>4013 CP</t>
  </si>
  <si>
    <t>Kapel-Avezaath</t>
  </si>
  <si>
    <t>baarhuisje begr.plaats</t>
  </si>
  <si>
    <t>J.D. van Leeuwenstraat 38*</t>
  </si>
  <si>
    <t>t.b.v. nieuwbouw 2024/2025</t>
  </si>
  <si>
    <t>Onderwijs</t>
  </si>
  <si>
    <t>Aardbeivlinder 60</t>
  </si>
  <si>
    <t>Integraal Kind Centrum (BSO de Stater/SKOR de Bataaf/KDV Kaka)</t>
  </si>
  <si>
    <t>Adamshof 14</t>
  </si>
  <si>
    <t>de Sonnewijser (voortgezet speciaal onderwijs)</t>
  </si>
  <si>
    <t>Burg. Schullstraat 1</t>
  </si>
  <si>
    <t>pcbs. Pr. W.-Alexander (dep.)</t>
  </si>
  <si>
    <t>Burg. Schullstraat 2</t>
  </si>
  <si>
    <t>4001 VV</t>
  </si>
  <si>
    <t>De Floriant ( v.m. Rotonda/Adamshof)</t>
  </si>
  <si>
    <t>Cambier van Nootenlaan 1A</t>
  </si>
  <si>
    <t>Opvang Oekraïners fase 1</t>
  </si>
  <si>
    <t>Dahliastraat 27</t>
  </si>
  <si>
    <t>4001 EC</t>
  </si>
  <si>
    <t>montessori</t>
  </si>
  <si>
    <t>Dreef 1D</t>
  </si>
  <si>
    <t>4014 MK</t>
  </si>
  <si>
    <t>obs. De Waaijer/ Kinderopvang</t>
  </si>
  <si>
    <t>Grotebrugse Grintweg 16</t>
  </si>
  <si>
    <t>pcbs Pr. W.-Alexander Centrum</t>
  </si>
  <si>
    <t xml:space="preserve">Heiligestraat 78 </t>
  </si>
  <si>
    <t>4001 DN</t>
  </si>
  <si>
    <t>RSG Lingecollege</t>
  </si>
  <si>
    <t>Hertog Reinaldlaan 80</t>
  </si>
  <si>
    <t>Hoge Hof 2A</t>
  </si>
  <si>
    <t>speciaal onderwijs de Cambier</t>
  </si>
  <si>
    <t>Hondsroos 2</t>
  </si>
  <si>
    <t>rkbs Rotonda + kinderopvang</t>
  </si>
  <si>
    <t>Hooibeestje 3</t>
  </si>
  <si>
    <t>schoolwoningen, opvang oekrainers</t>
  </si>
  <si>
    <t>Hooibeestje 2</t>
  </si>
  <si>
    <t>pcbs Pr. Maurits</t>
  </si>
  <si>
    <t>Hooibeestje 4</t>
  </si>
  <si>
    <t>bestuursgebouw CPOB</t>
  </si>
  <si>
    <t>J. Cremerstraat 1</t>
  </si>
  <si>
    <t>4001 XM</t>
  </si>
  <si>
    <t>VSO Sonnewijser</t>
  </si>
  <si>
    <t>Kinkelenburglaan 4</t>
  </si>
  <si>
    <t>rkbs Stefanus</t>
  </si>
  <si>
    <t>Kinkelenburglaan 6</t>
  </si>
  <si>
    <t>pcbs Pr. Claus  125</t>
  </si>
  <si>
    <t>pcbs Pr. Claus</t>
  </si>
  <si>
    <t>Koerierspad 1-3-5</t>
  </si>
  <si>
    <t>verhuurd aan diverse bedrijven en de Rotondaschool zit daarin. Voor Rotonda is inventaris verzekerd.</t>
  </si>
  <si>
    <t>Kornoelje 1</t>
  </si>
  <si>
    <t>obbs De Waaijer</t>
  </si>
  <si>
    <t>Marga Klompéstraat 2</t>
  </si>
  <si>
    <t>Cambier (opstal en glas via VvE)</t>
  </si>
  <si>
    <t>Cambier van Nootenschool (opstal en glas via VvE)</t>
  </si>
  <si>
    <t>Meeslaan 23</t>
  </si>
  <si>
    <t>rkbs De Achtbaan</t>
  </si>
  <si>
    <t>Mr. Rinkstraat 19</t>
  </si>
  <si>
    <t>obs. De Regenboog</t>
  </si>
  <si>
    <t>Predikbroedersweg 1</t>
  </si>
  <si>
    <t>rkbs Dagobert</t>
  </si>
  <si>
    <t>Predikbroedersweg 3</t>
  </si>
  <si>
    <t>huurders (bedrijven)</t>
  </si>
  <si>
    <t>Priorlaan 1</t>
  </si>
  <si>
    <t>obs De Molenwerf</t>
  </si>
  <si>
    <t>Priorlaan 3</t>
  </si>
  <si>
    <t xml:space="preserve">bbs. Johannes </t>
  </si>
  <si>
    <t>bbs. Johannes (St. Pallas in rek. brengen)</t>
  </si>
  <si>
    <t>Rozenstraat 44</t>
  </si>
  <si>
    <t>Lingecollege</t>
  </si>
  <si>
    <t>Teisterbantlaan 2</t>
  </si>
  <si>
    <t>4006 EB</t>
  </si>
  <si>
    <t xml:space="preserve">Lingecollege </t>
  </si>
  <si>
    <t>Tielerwaardlaan 1</t>
  </si>
  <si>
    <t>Mavo</t>
  </si>
  <si>
    <t>Wadenoyenlaan 403</t>
  </si>
  <si>
    <t>pcbs Pr. Maurits (West)</t>
  </si>
  <si>
    <t>Wadensteinlaan 46a</t>
  </si>
  <si>
    <t>obs. De Moespot</t>
  </si>
  <si>
    <t>WJ. Bladergroenstraat 3</t>
  </si>
  <si>
    <t>4002 AZ</t>
  </si>
  <si>
    <t>De Wissel</t>
  </si>
  <si>
    <t>Totaal Onderwijs:</t>
  </si>
  <si>
    <t>Sportaccomodaties</t>
  </si>
  <si>
    <t>Adamshof 16</t>
  </si>
  <si>
    <t>4001 DB</t>
  </si>
  <si>
    <t>gymlokaal</t>
  </si>
  <si>
    <t>Beethovenstraat 18</t>
  </si>
  <si>
    <t>rugbyclubhuis</t>
  </si>
  <si>
    <t>Jhr. A.W. van Borsselestraat 16</t>
  </si>
  <si>
    <t>4014 MA</t>
  </si>
  <si>
    <t>Laan van Westroyen 99</t>
  </si>
  <si>
    <t>4002 GW</t>
  </si>
  <si>
    <t>Zwembad Waalslag</t>
  </si>
  <si>
    <t>Meeslaan 2</t>
  </si>
  <si>
    <t>Predikbroedersweg 14</t>
  </si>
  <si>
    <t>Westroyensporthal</t>
  </si>
  <si>
    <t>Suze Groenewegstraat 104</t>
  </si>
  <si>
    <t>4003 ZV</t>
  </si>
  <si>
    <t>Wadenoyenlaan 399</t>
  </si>
  <si>
    <t>4006 AJ</t>
  </si>
  <si>
    <t>Betuwesporthal</t>
  </si>
  <si>
    <t xml:space="preserve">Wadenoyenlaan </t>
  </si>
  <si>
    <t>Cruyfcourt</t>
  </si>
  <si>
    <t>Kunstvoorwerpen</t>
  </si>
  <si>
    <t>Opruimkosten
gebouwen</t>
  </si>
  <si>
    <t>Opruimkosten 
inventaris</t>
  </si>
  <si>
    <t>Stand per 31 december 2025</t>
  </si>
  <si>
    <t>Stand per 1 januari 2025 (na indexering)</t>
  </si>
  <si>
    <t>Stand per 1 januari 2024</t>
  </si>
  <si>
    <t>Indexering per 1 januari  2025</t>
  </si>
  <si>
    <t>Mutaties termijn 1 januari 2025/2026</t>
  </si>
  <si>
    <t>Onderwijs:</t>
  </si>
  <si>
    <t>Sportaccomodaties:</t>
  </si>
  <si>
    <t>Opruimingskosten Gebouwen</t>
  </si>
  <si>
    <t>Opruimingskosten Inventaris</t>
  </si>
  <si>
    <t>Stand per 1 januari 2025</t>
  </si>
  <si>
    <t>jaarpremie per 2025</t>
  </si>
  <si>
    <t>mutaties 2025</t>
  </si>
  <si>
    <t>Index per 1 januari 2026</t>
  </si>
  <si>
    <t>Stand per 1 januari 2026</t>
  </si>
  <si>
    <t xml:space="preserve">behorende bij polis nr. </t>
  </si>
  <si>
    <t xml:space="preserve">Goed </t>
  </si>
  <si>
    <t xml:space="preserve">Voldoende </t>
  </si>
  <si>
    <t>Onvoldoende</t>
  </si>
  <si>
    <t>Monument</t>
  </si>
  <si>
    <t>ja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</si>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</sst>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d/mmm/yyyy"/>
    <numFmt numFmtId="166" formatCode="_-* #,##0.0000_-;\-* #,##0.0000_-;_-* &quot;-&quot;??_-;_-@_-"/>
    <numFmt numFmtId="167" formatCode="_-* #,##0.00000_-;\-* #,##0.00000_-;_-* &quot;-&quot;??_-;_-@_-"/>
    <numFmt numFmtId="168" formatCode="_-[$NLG]\ * #,##0.00_-;_-[$NLG]\ * #,##0.00\-;_-[$NLG]\ * &quot;-&quot;??_-;_-@_-"/>
    <numFmt numFmtId="169" formatCode="_-[$EUR]\ * #,##0.00_-;_-[$EUR]\ * #,##0.00\-;_-[$EUR]\ * &quot;-&quot;??_-;_-@_-"/>
    <numFmt numFmtId="170" formatCode="0.0000\ \‰"/>
    <numFmt numFmtId="171" formatCode="_-[$€-413]\ * #,##0.00_-;_-[$€-413]\ * #,##0.00\-;_-[$€-413]\ * &quot;-&quot;??_-;_-@_-"/>
  </numFmts>
  <fonts count="29">
    <font>
      <sz val="10"/>
      <name val="Times New Roman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Univers (W1)"/>
      <family val="2"/>
    </font>
    <font>
      <sz val="8"/>
      <name val="Univers (W1)"/>
      <family val="2"/>
    </font>
    <font>
      <b/>
      <i/>
      <sz val="10"/>
      <name val="Univers (W1)"/>
      <family val="2"/>
    </font>
    <font>
      <b/>
      <i/>
      <sz val="10"/>
      <name val="Univers (W1)"/>
    </font>
    <font>
      <sz val="8"/>
      <color indexed="8"/>
      <name val="Univers (W1)"/>
      <family val="2"/>
    </font>
    <font>
      <b/>
      <i/>
      <sz val="12"/>
      <color indexed="8"/>
      <name val="Univers (W1)"/>
      <family val="2"/>
    </font>
    <font>
      <sz val="10"/>
      <color indexed="8"/>
      <name val="Times New Roman"/>
      <family val="1"/>
    </font>
    <font>
      <b/>
      <i/>
      <sz val="12"/>
      <color indexed="8"/>
      <name val="Univers (W1)"/>
    </font>
    <font>
      <sz val="12"/>
      <color indexed="8"/>
      <name val="Univers (W1)"/>
      <family val="2"/>
    </font>
    <font>
      <b/>
      <i/>
      <sz val="10"/>
      <color indexed="8"/>
      <name val="Univers (W1)"/>
      <family val="2"/>
    </font>
    <font>
      <b/>
      <i/>
      <sz val="8"/>
      <color indexed="8"/>
      <name val="Univers (W1)"/>
    </font>
    <font>
      <sz val="10"/>
      <color indexed="8"/>
      <name val="Univers (W1)"/>
      <family val="2"/>
    </font>
    <font>
      <b/>
      <i/>
      <sz val="18"/>
      <color indexed="8"/>
      <name val="Univers (W1)"/>
      <family val="2"/>
    </font>
    <font>
      <sz val="18"/>
      <color indexed="8"/>
      <name val="Univers (W1)"/>
      <family val="2"/>
    </font>
    <font>
      <b/>
      <i/>
      <sz val="8"/>
      <color indexed="8"/>
      <name val="Univers (W1)"/>
      <family val="2"/>
    </font>
    <font>
      <sz val="8"/>
      <color indexed="8"/>
      <name val="Univers (W1)"/>
    </font>
    <font>
      <sz val="10"/>
      <name val="Arial"/>
      <family val="2"/>
    </font>
    <font>
      <b/>
      <i/>
      <sz val="10"/>
      <name val="Arial"/>
      <family val="2"/>
    </font>
    <font>
      <b/>
      <i/>
      <sz val="12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8"/>
      <color indexed="8"/>
      <name val="Arial"/>
      <family val="2"/>
    </font>
    <font>
      <b/>
      <sz val="12"/>
      <color indexed="10"/>
      <name val="Arial"/>
      <family val="2"/>
    </font>
    <font>
      <b/>
      <sz val="10"/>
      <color indexed="8"/>
      <name val="Univers (W1)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186">
    <xf numFmtId="0" fontId="0" fillId="0" borderId="0" xfId="0"/>
    <xf numFmtId="165" fontId="7" fillId="0" borderId="1" xfId="1" applyNumberFormat="1" applyFont="1" applyBorder="1" applyAlignment="1">
      <alignment horizontal="left" vertical="top"/>
    </xf>
    <xf numFmtId="164" fontId="10" fillId="0" borderId="0" xfId="1" applyFont="1" applyAlignment="1">
      <alignment horizontal="left" vertical="top"/>
    </xf>
    <xf numFmtId="164" fontId="11" fillId="0" borderId="0" xfId="1" applyFont="1" applyBorder="1" applyAlignment="1">
      <alignment horizontal="left" vertical="top"/>
    </xf>
    <xf numFmtId="164" fontId="11" fillId="0" borderId="0" xfId="1" applyFont="1" applyAlignment="1">
      <alignment horizontal="left" vertical="top"/>
    </xf>
    <xf numFmtId="164" fontId="9" fillId="0" borderId="0" xfId="1" applyFont="1" applyAlignment="1">
      <alignment horizontal="left" vertical="top"/>
    </xf>
    <xf numFmtId="0" fontId="9" fillId="0" borderId="0" xfId="0" applyFont="1" applyAlignment="1">
      <alignment horizontal="left" vertical="top"/>
    </xf>
    <xf numFmtId="168" fontId="13" fillId="0" borderId="0" xfId="1" applyNumberFormat="1" applyFont="1" applyBorder="1" applyAlignment="1">
      <alignment horizontal="left" vertical="top"/>
    </xf>
    <xf numFmtId="164" fontId="14" fillId="0" borderId="0" xfId="1" applyFont="1" applyBorder="1" applyAlignment="1">
      <alignment horizontal="left" vertical="top"/>
    </xf>
    <xf numFmtId="164" fontId="16" fillId="0" borderId="0" xfId="1" applyFont="1" applyAlignment="1">
      <alignment horizontal="left" vertical="top"/>
    </xf>
    <xf numFmtId="164" fontId="16" fillId="0" borderId="0" xfId="1" applyFont="1" applyBorder="1" applyAlignment="1">
      <alignment horizontal="left" vertical="top"/>
    </xf>
    <xf numFmtId="164" fontId="17" fillId="2" borderId="3" xfId="1" applyFont="1" applyFill="1" applyBorder="1" applyAlignment="1">
      <alignment horizontal="left" vertical="top" wrapText="1"/>
    </xf>
    <xf numFmtId="164" fontId="17" fillId="2" borderId="2" xfId="1" applyFont="1" applyFill="1" applyBorder="1" applyAlignment="1">
      <alignment horizontal="left" vertical="top" wrapText="1"/>
    </xf>
    <xf numFmtId="164" fontId="17" fillId="2" borderId="4" xfId="1" applyFont="1" applyFill="1" applyBorder="1" applyAlignment="1">
      <alignment horizontal="left" vertical="top" wrapText="1"/>
    </xf>
    <xf numFmtId="164" fontId="9" fillId="0" borderId="0" xfId="1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4" fontId="7" fillId="0" borderId="1" xfId="0" applyNumberFormat="1" applyFont="1" applyBorder="1" applyAlignment="1">
      <alignment horizontal="left" vertical="top"/>
    </xf>
    <xf numFmtId="4" fontId="7" fillId="0" borderId="1" xfId="0" applyNumberFormat="1" applyFont="1" applyBorder="1" applyAlignment="1">
      <alignment horizontal="left" vertical="top" wrapText="1"/>
    </xf>
    <xf numFmtId="169" fontId="18" fillId="0" borderId="5" xfId="1" applyNumberFormat="1" applyFont="1" applyBorder="1" applyAlignment="1">
      <alignment horizontal="left" vertical="top"/>
    </xf>
    <xf numFmtId="169" fontId="18" fillId="0" borderId="1" xfId="1" applyNumberFormat="1" applyFont="1" applyBorder="1" applyAlignment="1">
      <alignment horizontal="left" vertical="top"/>
    </xf>
    <xf numFmtId="165" fontId="9" fillId="0" borderId="0" xfId="0" applyNumberFormat="1" applyFont="1" applyAlignment="1">
      <alignment horizontal="left" vertical="top"/>
    </xf>
    <xf numFmtId="4" fontId="13" fillId="0" borderId="6" xfId="0" applyNumberFormat="1" applyFont="1" applyBorder="1" applyAlignment="1">
      <alignment horizontal="left" vertical="top"/>
    </xf>
    <xf numFmtId="4" fontId="7" fillId="0" borderId="6" xfId="0" applyNumberFormat="1" applyFont="1" applyBorder="1" applyAlignment="1">
      <alignment horizontal="left" vertical="top"/>
    </xf>
    <xf numFmtId="4" fontId="7" fillId="0" borderId="6" xfId="0" applyNumberFormat="1" applyFont="1" applyBorder="1" applyAlignment="1">
      <alignment horizontal="left" vertical="top" wrapText="1"/>
    </xf>
    <xf numFmtId="4" fontId="13" fillId="0" borderId="7" xfId="0" applyNumberFormat="1" applyFont="1" applyBorder="1" applyAlignment="1">
      <alignment horizontal="left" vertical="top"/>
    </xf>
    <xf numFmtId="169" fontId="13" fillId="0" borderId="7" xfId="1" applyNumberFormat="1" applyFont="1" applyBorder="1" applyAlignment="1">
      <alignment horizontal="left" vertical="top"/>
    </xf>
    <xf numFmtId="169" fontId="13" fillId="0" borderId="6" xfId="1" applyNumberFormat="1" applyFont="1" applyBorder="1" applyAlignment="1">
      <alignment horizontal="left" vertical="top"/>
    </xf>
    <xf numFmtId="169" fontId="7" fillId="0" borderId="1" xfId="1" applyNumberFormat="1" applyFont="1" applyFill="1" applyBorder="1" applyAlignment="1">
      <alignment horizontal="left" vertical="top"/>
    </xf>
    <xf numFmtId="169" fontId="7" fillId="0" borderId="8" xfId="1" applyNumberFormat="1" applyFont="1" applyFill="1" applyBorder="1" applyAlignment="1">
      <alignment horizontal="left" vertical="top"/>
    </xf>
    <xf numFmtId="169" fontId="13" fillId="0" borderId="6" xfId="1" applyNumberFormat="1" applyFont="1" applyFill="1" applyBorder="1" applyAlignment="1">
      <alignment horizontal="left" vertical="top"/>
    </xf>
    <xf numFmtId="169" fontId="13" fillId="0" borderId="9" xfId="1" applyNumberFormat="1" applyFont="1" applyFill="1" applyBorder="1" applyAlignment="1">
      <alignment horizontal="left" vertical="top"/>
    </xf>
    <xf numFmtId="4" fontId="4" fillId="0" borderId="0" xfId="0" quotePrefix="1" applyNumberFormat="1" applyFont="1" applyAlignment="1">
      <alignment horizontal="left" vertical="top"/>
    </xf>
    <xf numFmtId="164" fontId="4" fillId="0" borderId="0" xfId="1" applyFont="1" applyAlignment="1">
      <alignment vertical="top"/>
    </xf>
    <xf numFmtId="4" fontId="4" fillId="0" borderId="0" xfId="0" applyNumberFormat="1" applyFont="1" applyAlignment="1">
      <alignment vertical="top"/>
    </xf>
    <xf numFmtId="0" fontId="5" fillId="0" borderId="10" xfId="0" applyFont="1" applyBorder="1" applyAlignment="1">
      <alignment horizontal="centerContinuous" vertical="top"/>
    </xf>
    <xf numFmtId="0" fontId="3" fillId="0" borderId="11" xfId="0" applyFont="1" applyBorder="1" applyAlignment="1">
      <alignment horizontal="centerContinuous" vertical="top"/>
    </xf>
    <xf numFmtId="0" fontId="6" fillId="0" borderId="12" xfId="0" applyFont="1" applyBorder="1" applyAlignment="1">
      <alignment vertical="top"/>
    </xf>
    <xf numFmtId="0" fontId="6" fillId="0" borderId="13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4" xfId="0" applyFont="1" applyBorder="1" applyAlignment="1">
      <alignment horizontal="center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center" vertical="top"/>
    </xf>
    <xf numFmtId="166" fontId="3" fillId="0" borderId="14" xfId="1" applyNumberFormat="1" applyFont="1" applyBorder="1" applyAlignment="1">
      <alignment vertical="top"/>
    </xf>
    <xf numFmtId="0" fontId="3" fillId="0" borderId="13" xfId="0" applyFont="1" applyBorder="1" applyAlignment="1">
      <alignment horizontal="right" vertical="top"/>
    </xf>
    <xf numFmtId="167" fontId="4" fillId="0" borderId="0" xfId="1" applyNumberFormat="1" applyFont="1" applyAlignment="1">
      <alignment vertical="top"/>
    </xf>
    <xf numFmtId="0" fontId="19" fillId="0" borderId="0" xfId="0" applyFont="1" applyAlignment="1">
      <alignment vertical="top"/>
    </xf>
    <xf numFmtId="170" fontId="19" fillId="0" borderId="0" xfId="0" applyNumberFormat="1" applyFont="1" applyAlignment="1">
      <alignment horizontal="center" vertical="top"/>
    </xf>
    <xf numFmtId="164" fontId="17" fillId="2" borderId="15" xfId="1" applyFont="1" applyFill="1" applyBorder="1" applyAlignment="1">
      <alignment horizontal="left" vertical="top" wrapText="1"/>
    </xf>
    <xf numFmtId="169" fontId="7" fillId="0" borderId="14" xfId="1" applyNumberFormat="1" applyFont="1" applyFill="1" applyBorder="1" applyAlignment="1">
      <alignment horizontal="left" vertical="top"/>
    </xf>
    <xf numFmtId="169" fontId="13" fillId="0" borderId="16" xfId="1" applyNumberFormat="1" applyFont="1" applyFill="1" applyBorder="1" applyAlignment="1">
      <alignment horizontal="left" vertical="top"/>
    </xf>
    <xf numFmtId="166" fontId="14" fillId="0" borderId="0" xfId="1" applyNumberFormat="1" applyFont="1" applyAlignment="1">
      <alignment horizontal="left" vertical="top"/>
    </xf>
    <xf numFmtId="1" fontId="21" fillId="0" borderId="0" xfId="1" applyNumberFormat="1" applyFont="1" applyAlignment="1">
      <alignment horizontal="left" vertical="top"/>
    </xf>
    <xf numFmtId="1" fontId="22" fillId="0" borderId="0" xfId="1" quotePrefix="1" applyNumberFormat="1" applyFont="1" applyAlignment="1">
      <alignment horizontal="left" vertical="top"/>
    </xf>
    <xf numFmtId="1" fontId="23" fillId="0" borderId="0" xfId="1" quotePrefix="1" applyNumberFormat="1" applyFont="1" applyAlignment="1">
      <alignment horizontal="left" vertical="top"/>
    </xf>
    <xf numFmtId="169" fontId="13" fillId="0" borderId="17" xfId="1" applyNumberFormat="1" applyFont="1" applyBorder="1" applyAlignment="1">
      <alignment horizontal="left" vertical="top"/>
    </xf>
    <xf numFmtId="169" fontId="13" fillId="0" borderId="18" xfId="1" applyNumberFormat="1" applyFont="1" applyBorder="1" applyAlignment="1">
      <alignment horizontal="left" vertical="top"/>
    </xf>
    <xf numFmtId="0" fontId="20" fillId="0" borderId="0" xfId="0" applyFont="1" applyAlignment="1">
      <alignment vertical="top"/>
    </xf>
    <xf numFmtId="171" fontId="19" fillId="0" borderId="0" xfId="0" applyNumberFormat="1" applyFont="1" applyAlignment="1">
      <alignment vertical="top"/>
    </xf>
    <xf numFmtId="171" fontId="20" fillId="0" borderId="19" xfId="0" applyNumberFormat="1" applyFont="1" applyBorder="1" applyAlignment="1">
      <alignment vertical="top"/>
    </xf>
    <xf numFmtId="4" fontId="7" fillId="0" borderId="19" xfId="0" applyNumberFormat="1" applyFont="1" applyBorder="1" applyAlignment="1">
      <alignment horizontal="left" vertical="top" wrapText="1"/>
    </xf>
    <xf numFmtId="164" fontId="24" fillId="0" borderId="0" xfId="1" applyFont="1" applyAlignment="1">
      <alignment horizontal="left" vertical="top"/>
    </xf>
    <xf numFmtId="171" fontId="19" fillId="0" borderId="22" xfId="0" applyNumberFormat="1" applyFont="1" applyBorder="1" applyAlignment="1">
      <alignment vertical="top"/>
    </xf>
    <xf numFmtId="1" fontId="8" fillId="2" borderId="0" xfId="1" applyNumberFormat="1" applyFont="1" applyFill="1" applyAlignment="1">
      <alignment horizontal="left" vertical="top"/>
    </xf>
    <xf numFmtId="164" fontId="10" fillId="2" borderId="0" xfId="1" applyFont="1" applyFill="1" applyAlignment="1">
      <alignment horizontal="left" vertical="top"/>
    </xf>
    <xf numFmtId="164" fontId="10" fillId="2" borderId="0" xfId="1" applyFont="1" applyFill="1" applyAlignment="1">
      <alignment horizontal="left" vertical="top" wrapText="1"/>
    </xf>
    <xf numFmtId="1" fontId="7" fillId="2" borderId="0" xfId="1" applyNumberFormat="1" applyFont="1" applyFill="1" applyAlignment="1">
      <alignment horizontal="left" vertical="top" wrapText="1"/>
    </xf>
    <xf numFmtId="165" fontId="11" fillId="2" borderId="0" xfId="1" applyNumberFormat="1" applyFont="1" applyFill="1" applyAlignment="1">
      <alignment horizontal="left" vertical="top"/>
    </xf>
    <xf numFmtId="164" fontId="11" fillId="2" borderId="0" xfId="1" applyFont="1" applyFill="1" applyBorder="1" applyAlignment="1">
      <alignment horizontal="left" vertical="top"/>
    </xf>
    <xf numFmtId="164" fontId="11" fillId="2" borderId="0" xfId="1" applyFont="1" applyFill="1" applyAlignment="1">
      <alignment horizontal="left" vertical="top"/>
    </xf>
    <xf numFmtId="1" fontId="12" fillId="2" borderId="0" xfId="1" quotePrefix="1" applyNumberFormat="1" applyFont="1" applyFill="1" applyAlignment="1">
      <alignment horizontal="left" vertical="top"/>
    </xf>
    <xf numFmtId="1" fontId="7" fillId="2" borderId="0" xfId="1" quotePrefix="1" applyNumberFormat="1" applyFont="1" applyFill="1" applyAlignment="1">
      <alignment horizontal="left" vertical="top"/>
    </xf>
    <xf numFmtId="1" fontId="7" fillId="2" borderId="0" xfId="1" quotePrefix="1" applyNumberFormat="1" applyFont="1" applyFill="1" applyAlignment="1">
      <alignment horizontal="left" vertical="top" wrapText="1"/>
    </xf>
    <xf numFmtId="0" fontId="9" fillId="2" borderId="0" xfId="0" applyFont="1" applyFill="1" applyAlignment="1">
      <alignment horizontal="right" vertical="top" wrapText="1"/>
    </xf>
    <xf numFmtId="165" fontId="9" fillId="2" borderId="0" xfId="0" applyNumberFormat="1" applyFont="1" applyFill="1" applyAlignment="1">
      <alignment horizontal="left" vertical="top"/>
    </xf>
    <xf numFmtId="168" fontId="13" fillId="2" borderId="0" xfId="1" applyNumberFormat="1" applyFont="1" applyFill="1" applyBorder="1" applyAlignment="1">
      <alignment horizontal="left" vertical="top"/>
    </xf>
    <xf numFmtId="164" fontId="14" fillId="2" borderId="0" xfId="1" applyFont="1" applyFill="1" applyBorder="1" applyAlignment="1">
      <alignment horizontal="left" vertical="top"/>
    </xf>
    <xf numFmtId="164" fontId="14" fillId="2" borderId="0" xfId="1" applyFont="1" applyFill="1" applyAlignment="1">
      <alignment horizontal="left" vertical="top"/>
    </xf>
    <xf numFmtId="1" fontId="15" fillId="2" borderId="0" xfId="1" applyNumberFormat="1" applyFont="1" applyFill="1" applyAlignment="1">
      <alignment horizontal="left" vertical="top"/>
    </xf>
    <xf numFmtId="165" fontId="16" fillId="2" borderId="0" xfId="1" applyNumberFormat="1" applyFont="1" applyFill="1" applyAlignment="1">
      <alignment horizontal="left" vertical="top"/>
    </xf>
    <xf numFmtId="164" fontId="16" fillId="2" borderId="0" xfId="1" applyFont="1" applyFill="1" applyAlignment="1">
      <alignment horizontal="left" vertical="top"/>
    </xf>
    <xf numFmtId="164" fontId="16" fillId="2" borderId="0" xfId="1" applyFont="1" applyFill="1" applyBorder="1" applyAlignment="1">
      <alignment horizontal="left" vertical="top"/>
    </xf>
    <xf numFmtId="0" fontId="9" fillId="3" borderId="23" xfId="0" applyFont="1" applyFill="1" applyBorder="1" applyAlignment="1">
      <alignment horizontal="left" vertical="top"/>
    </xf>
    <xf numFmtId="164" fontId="7" fillId="3" borderId="23" xfId="1" applyFont="1" applyFill="1" applyBorder="1" applyAlignment="1">
      <alignment horizontal="left" vertical="top"/>
    </xf>
    <xf numFmtId="164" fontId="7" fillId="3" borderId="23" xfId="1" applyFont="1" applyFill="1" applyBorder="1" applyAlignment="1">
      <alignment horizontal="left" vertical="top" wrapText="1"/>
    </xf>
    <xf numFmtId="1" fontId="7" fillId="3" borderId="23" xfId="1" applyNumberFormat="1" applyFont="1" applyFill="1" applyBorder="1" applyAlignment="1">
      <alignment horizontal="left" vertical="top" wrapText="1"/>
    </xf>
    <xf numFmtId="171" fontId="20" fillId="0" borderId="0" xfId="0" applyNumberFormat="1" applyFont="1" applyAlignment="1">
      <alignment vertical="top"/>
    </xf>
    <xf numFmtId="4" fontId="17" fillId="2" borderId="24" xfId="1" applyNumberFormat="1" applyFont="1" applyFill="1" applyBorder="1" applyAlignment="1">
      <alignment horizontal="left" vertical="top" wrapText="1"/>
    </xf>
    <xf numFmtId="4" fontId="17" fillId="2" borderId="29" xfId="1" applyNumberFormat="1" applyFont="1" applyFill="1" applyBorder="1" applyAlignment="1">
      <alignment horizontal="left" vertical="top" wrapText="1"/>
    </xf>
    <xf numFmtId="165" fontId="17" fillId="2" borderId="30" xfId="1" applyNumberFormat="1" applyFont="1" applyFill="1" applyBorder="1" applyAlignment="1">
      <alignment horizontal="left" vertical="top" wrapText="1"/>
    </xf>
    <xf numFmtId="0" fontId="11" fillId="2" borderId="0" xfId="1" applyNumberFormat="1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16" fillId="2" borderId="0" xfId="1" applyNumberFormat="1" applyFont="1" applyFill="1" applyAlignment="1">
      <alignment horizontal="left" vertical="top"/>
    </xf>
    <xf numFmtId="0" fontId="25" fillId="3" borderId="23" xfId="1" applyNumberFormat="1" applyFont="1" applyFill="1" applyBorder="1" applyAlignment="1">
      <alignment horizontal="center" vertical="top" wrapText="1"/>
    </xf>
    <xf numFmtId="0" fontId="17" fillId="2" borderId="30" xfId="1" applyNumberFormat="1" applyFont="1" applyFill="1" applyBorder="1" applyAlignment="1">
      <alignment horizontal="left" vertical="top" wrapText="1"/>
    </xf>
    <xf numFmtId="0" fontId="17" fillId="2" borderId="26" xfId="1" applyNumberFormat="1" applyFont="1" applyFill="1" applyBorder="1" applyAlignment="1">
      <alignment horizontal="left" vertical="top" wrapText="1"/>
    </xf>
    <xf numFmtId="0" fontId="7" fillId="0" borderId="19" xfId="1" applyNumberFormat="1" applyFont="1" applyBorder="1" applyAlignment="1">
      <alignment horizontal="left" vertical="top"/>
    </xf>
    <xf numFmtId="0" fontId="7" fillId="0" borderId="0" xfId="1" applyNumberFormat="1" applyFont="1" applyBorder="1" applyAlignment="1">
      <alignment horizontal="left" vertical="top"/>
    </xf>
    <xf numFmtId="0" fontId="7" fillId="0" borderId="6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/>
    </xf>
    <xf numFmtId="4" fontId="26" fillId="0" borderId="1" xfId="0" applyNumberFormat="1" applyFont="1" applyBorder="1" applyAlignment="1" applyProtection="1">
      <alignment horizontal="left" vertical="top"/>
      <protection locked="0"/>
    </xf>
    <xf numFmtId="4" fontId="22" fillId="0" borderId="1" xfId="0" applyNumberFormat="1" applyFont="1" applyBorder="1" applyAlignment="1" applyProtection="1">
      <alignment horizontal="left" vertical="top"/>
      <protection locked="0"/>
    </xf>
    <xf numFmtId="4" fontId="26" fillId="0" borderId="1" xfId="1" applyNumberFormat="1" applyFont="1" applyFill="1" applyBorder="1" applyAlignment="1" applyProtection="1">
      <alignment horizontal="left" vertical="top" wrapText="1"/>
      <protection locked="0"/>
    </xf>
    <xf numFmtId="14" fontId="26" fillId="0" borderId="1" xfId="1" applyNumberFormat="1" applyFont="1" applyFill="1" applyBorder="1" applyAlignment="1" applyProtection="1">
      <alignment horizontal="left" vertical="top" wrapText="1"/>
      <protection locked="0"/>
    </xf>
    <xf numFmtId="14" fontId="26" fillId="0" borderId="14" xfId="1" applyNumberFormat="1" applyFont="1" applyFill="1" applyBorder="1" applyAlignment="1" applyProtection="1">
      <alignment horizontal="left" vertical="top" wrapText="1"/>
      <protection locked="0"/>
    </xf>
    <xf numFmtId="0" fontId="26" fillId="0" borderId="14" xfId="1" applyNumberFormat="1" applyFont="1" applyFill="1" applyBorder="1" applyAlignment="1" applyProtection="1">
      <alignment horizontal="left" vertical="top" wrapText="1"/>
      <protection locked="0"/>
    </xf>
    <xf numFmtId="0" fontId="26" fillId="0" borderId="0" xfId="1" applyNumberFormat="1" applyFont="1" applyFill="1" applyBorder="1" applyAlignment="1" applyProtection="1">
      <alignment horizontal="left" vertical="top" wrapText="1"/>
      <protection locked="0"/>
    </xf>
    <xf numFmtId="164" fontId="26" fillId="0" borderId="5" xfId="1" applyFont="1" applyFill="1" applyBorder="1" applyAlignment="1" applyProtection="1">
      <alignment horizontal="left" vertical="top" wrapText="1"/>
      <protection locked="0"/>
    </xf>
    <xf numFmtId="164" fontId="26" fillId="0" borderId="1" xfId="1" applyFont="1" applyFill="1" applyBorder="1" applyAlignment="1" applyProtection="1">
      <alignment horizontal="left" vertical="top" wrapText="1"/>
      <protection locked="0"/>
    </xf>
    <xf numFmtId="164" fontId="26" fillId="0" borderId="8" xfId="1" applyFont="1" applyFill="1" applyBorder="1" applyAlignment="1" applyProtection="1">
      <alignment horizontal="left" vertical="top" wrapText="1"/>
      <protection locked="0"/>
    </xf>
    <xf numFmtId="164" fontId="26" fillId="0" borderId="8" xfId="1" applyFont="1" applyFill="1" applyBorder="1" applyAlignment="1">
      <alignment horizontal="left" vertical="top" wrapText="1"/>
    </xf>
    <xf numFmtId="164" fontId="26" fillId="0" borderId="5" xfId="1" applyFont="1" applyFill="1" applyBorder="1" applyAlignment="1">
      <alignment horizontal="left" vertical="top" wrapText="1"/>
    </xf>
    <xf numFmtId="164" fontId="26" fillId="0" borderId="1" xfId="1" applyFont="1" applyFill="1" applyBorder="1" applyAlignment="1">
      <alignment horizontal="left" vertical="top" wrapText="1"/>
    </xf>
    <xf numFmtId="164" fontId="26" fillId="0" borderId="14" xfId="1" applyFont="1" applyFill="1" applyBorder="1" applyAlignment="1">
      <alignment horizontal="left" vertical="top" wrapText="1"/>
    </xf>
    <xf numFmtId="4" fontId="27" fillId="0" borderId="1" xfId="0" applyNumberFormat="1" applyFont="1" applyBorder="1" applyAlignment="1" applyProtection="1">
      <alignment horizontal="left" vertical="top"/>
      <protection locked="0"/>
    </xf>
    <xf numFmtId="4" fontId="27" fillId="0" borderId="1" xfId="0" applyNumberFormat="1" applyFont="1" applyBorder="1" applyAlignment="1" applyProtection="1">
      <alignment horizontal="left" vertical="top" wrapText="1"/>
      <protection locked="0"/>
    </xf>
    <xf numFmtId="14" fontId="27" fillId="0" borderId="1" xfId="0" applyNumberFormat="1" applyFont="1" applyBorder="1" applyAlignment="1" applyProtection="1">
      <alignment horizontal="left" vertical="top" wrapText="1"/>
      <protection locked="0"/>
    </xf>
    <xf numFmtId="14" fontId="27" fillId="0" borderId="14" xfId="1" applyNumberFormat="1" applyFont="1" applyBorder="1" applyAlignment="1" applyProtection="1">
      <alignment horizontal="left" vertical="top"/>
      <protection locked="0"/>
    </xf>
    <xf numFmtId="0" fontId="27" fillId="0" borderId="14" xfId="1" applyNumberFormat="1" applyFont="1" applyBorder="1" applyAlignment="1" applyProtection="1">
      <alignment horizontal="left" vertical="top"/>
      <protection locked="0"/>
    </xf>
    <xf numFmtId="0" fontId="27" fillId="0" borderId="0" xfId="1" applyNumberFormat="1" applyFont="1" applyBorder="1" applyAlignment="1" applyProtection="1">
      <alignment horizontal="left" vertical="top"/>
      <protection locked="0"/>
    </xf>
    <xf numFmtId="169" fontId="27" fillId="0" borderId="5" xfId="1" applyNumberFormat="1" applyFont="1" applyBorder="1" applyAlignment="1" applyProtection="1">
      <alignment horizontal="left" vertical="top"/>
      <protection locked="0"/>
    </xf>
    <xf numFmtId="169" fontId="27" fillId="0" borderId="1" xfId="1" applyNumberFormat="1" applyFont="1" applyBorder="1" applyAlignment="1" applyProtection="1">
      <alignment horizontal="left" vertical="top"/>
      <protection locked="0"/>
    </xf>
    <xf numFmtId="169" fontId="27" fillId="0" borderId="1" xfId="1" applyNumberFormat="1" applyFont="1" applyFill="1" applyBorder="1" applyAlignment="1" applyProtection="1">
      <alignment horizontal="left" vertical="top"/>
      <protection locked="0"/>
    </xf>
    <xf numFmtId="169" fontId="27" fillId="0" borderId="8" xfId="1" applyNumberFormat="1" applyFont="1" applyFill="1" applyBorder="1" applyAlignment="1" applyProtection="1">
      <alignment horizontal="left" vertical="top"/>
      <protection locked="0"/>
    </xf>
    <xf numFmtId="169" fontId="27" fillId="0" borderId="5" xfId="1" applyNumberFormat="1" applyFont="1" applyBorder="1" applyAlignment="1">
      <alignment horizontal="left" vertical="top"/>
    </xf>
    <xf numFmtId="169" fontId="27" fillId="0" borderId="1" xfId="1" applyNumberFormat="1" applyFont="1" applyBorder="1" applyAlignment="1">
      <alignment horizontal="left" vertical="top"/>
    </xf>
    <xf numFmtId="169" fontId="27" fillId="0" borderId="8" xfId="1" applyNumberFormat="1" applyFont="1" applyFill="1" applyBorder="1" applyAlignment="1">
      <alignment horizontal="left" vertical="top"/>
    </xf>
    <xf numFmtId="169" fontId="27" fillId="0" borderId="14" xfId="1" applyNumberFormat="1" applyFont="1" applyFill="1" applyBorder="1" applyAlignment="1">
      <alignment horizontal="left" vertical="top"/>
    </xf>
    <xf numFmtId="169" fontId="27" fillId="0" borderId="0" xfId="1" applyNumberFormat="1" applyFont="1" applyBorder="1" applyAlignment="1" applyProtection="1">
      <alignment horizontal="left" vertical="top"/>
      <protection locked="0"/>
    </xf>
    <xf numFmtId="169" fontId="27" fillId="0" borderId="0" xfId="1" applyNumberFormat="1" applyFont="1" applyFill="1" applyBorder="1" applyAlignment="1" applyProtection="1">
      <alignment horizontal="left" vertical="top"/>
      <protection locked="0"/>
    </xf>
    <xf numFmtId="169" fontId="27" fillId="0" borderId="0" xfId="1" applyNumberFormat="1" applyFont="1" applyBorder="1" applyAlignment="1">
      <alignment horizontal="left" vertical="top"/>
    </xf>
    <xf numFmtId="169" fontId="27" fillId="0" borderId="0" xfId="1" applyNumberFormat="1" applyFont="1" applyFill="1" applyBorder="1" applyAlignment="1">
      <alignment horizontal="left" vertical="top"/>
    </xf>
    <xf numFmtId="169" fontId="27" fillId="0" borderId="20" xfId="1" applyNumberFormat="1" applyFont="1" applyFill="1" applyBorder="1" applyAlignment="1">
      <alignment horizontal="left" vertical="top"/>
    </xf>
    <xf numFmtId="169" fontId="27" fillId="0" borderId="21" xfId="1" applyNumberFormat="1" applyFont="1" applyFill="1" applyBorder="1" applyAlignment="1">
      <alignment horizontal="left" vertical="top"/>
    </xf>
    <xf numFmtId="4" fontId="26" fillId="0" borderId="6" xfId="0" applyNumberFormat="1" applyFont="1" applyBorder="1" applyAlignment="1">
      <alignment horizontal="left" vertical="top"/>
    </xf>
    <xf numFmtId="4" fontId="27" fillId="0" borderId="6" xfId="0" applyNumberFormat="1" applyFont="1" applyBorder="1" applyAlignment="1">
      <alignment horizontal="left" vertical="top"/>
    </xf>
    <xf numFmtId="4" fontId="27" fillId="0" borderId="6" xfId="0" applyNumberFormat="1" applyFont="1" applyBorder="1" applyAlignment="1">
      <alignment horizontal="left" vertical="top" wrapText="1"/>
    </xf>
    <xf numFmtId="14" fontId="27" fillId="0" borderId="6" xfId="0" applyNumberFormat="1" applyFont="1" applyBorder="1" applyAlignment="1">
      <alignment horizontal="left" vertical="top" wrapText="1"/>
    </xf>
    <xf numFmtId="14" fontId="27" fillId="0" borderId="16" xfId="1" applyNumberFormat="1" applyFont="1" applyBorder="1" applyAlignment="1">
      <alignment horizontal="left" vertical="top"/>
    </xf>
    <xf numFmtId="0" fontId="27" fillId="0" borderId="16" xfId="1" applyNumberFormat="1" applyFont="1" applyBorder="1" applyAlignment="1">
      <alignment horizontal="left" vertical="top"/>
    </xf>
    <xf numFmtId="0" fontId="27" fillId="0" borderId="19" xfId="1" applyNumberFormat="1" applyFont="1" applyBorder="1" applyAlignment="1">
      <alignment horizontal="left" vertical="top"/>
    </xf>
    <xf numFmtId="169" fontId="26" fillId="0" borderId="17" xfId="1" applyNumberFormat="1" applyFont="1" applyBorder="1" applyAlignment="1">
      <alignment horizontal="left" vertical="top"/>
    </xf>
    <xf numFmtId="169" fontId="26" fillId="0" borderId="18" xfId="1" applyNumberFormat="1" applyFont="1" applyBorder="1" applyAlignment="1">
      <alignment horizontal="left" vertical="top"/>
    </xf>
    <xf numFmtId="4" fontId="26" fillId="0" borderId="1" xfId="0" applyNumberFormat="1" applyFont="1" applyBorder="1" applyAlignment="1">
      <alignment horizontal="left" vertical="top"/>
    </xf>
    <xf numFmtId="4" fontId="27" fillId="0" borderId="1" xfId="0" applyNumberFormat="1" applyFont="1" applyBorder="1" applyAlignment="1">
      <alignment horizontal="left" vertical="top"/>
    </xf>
    <xf numFmtId="4" fontId="27" fillId="0" borderId="1" xfId="0" applyNumberFormat="1" applyFont="1" applyBorder="1" applyAlignment="1">
      <alignment horizontal="left" vertical="top" wrapText="1"/>
    </xf>
    <xf numFmtId="14" fontId="27" fillId="0" borderId="1" xfId="0" applyNumberFormat="1" applyFont="1" applyBorder="1" applyAlignment="1">
      <alignment horizontal="left" vertical="top" wrapText="1"/>
    </xf>
    <xf numFmtId="14" fontId="27" fillId="0" borderId="14" xfId="1" applyNumberFormat="1" applyFont="1" applyBorder="1" applyAlignment="1">
      <alignment horizontal="left" vertical="top"/>
    </xf>
    <xf numFmtId="0" fontId="27" fillId="0" borderId="14" xfId="1" applyNumberFormat="1" applyFont="1" applyBorder="1" applyAlignment="1">
      <alignment horizontal="left" vertical="top"/>
    </xf>
    <xf numFmtId="0" fontId="27" fillId="0" borderId="0" xfId="1" applyNumberFormat="1" applyFont="1" applyBorder="1" applyAlignment="1">
      <alignment horizontal="left" vertical="top"/>
    </xf>
    <xf numFmtId="169" fontId="26" fillId="0" borderId="5" xfId="1" applyNumberFormat="1" applyFont="1" applyBorder="1" applyAlignment="1">
      <alignment horizontal="left" vertical="top"/>
    </xf>
    <xf numFmtId="169" fontId="26" fillId="0" borderId="0" xfId="1" applyNumberFormat="1" applyFont="1" applyBorder="1" applyAlignment="1">
      <alignment horizontal="left" vertical="top"/>
    </xf>
    <xf numFmtId="169" fontId="26" fillId="0" borderId="20" xfId="1" applyNumberFormat="1" applyFont="1" applyBorder="1" applyAlignment="1">
      <alignment horizontal="left" vertical="top"/>
    </xf>
    <xf numFmtId="169" fontId="26" fillId="0" borderId="21" xfId="1" applyNumberFormat="1" applyFont="1" applyBorder="1" applyAlignment="1">
      <alignment horizontal="left" vertical="top"/>
    </xf>
    <xf numFmtId="14" fontId="27" fillId="0" borderId="1" xfId="0" applyNumberFormat="1" applyFont="1" applyBorder="1" applyAlignment="1" applyProtection="1">
      <alignment horizontal="left" vertical="top"/>
      <protection locked="0"/>
    </xf>
    <xf numFmtId="164" fontId="27" fillId="0" borderId="0" xfId="1" applyFont="1" applyFill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164" fontId="28" fillId="0" borderId="0" xfId="1" applyFont="1" applyAlignment="1">
      <alignment horizontal="left" vertical="top"/>
    </xf>
    <xf numFmtId="0" fontId="28" fillId="0" borderId="0" xfId="0" applyFont="1" applyAlignment="1">
      <alignment horizontal="left" vertical="top"/>
    </xf>
    <xf numFmtId="164" fontId="27" fillId="0" borderId="0" xfId="1" applyFont="1" applyAlignment="1">
      <alignment horizontal="left" vertical="top"/>
    </xf>
    <xf numFmtId="0" fontId="27" fillId="0" borderId="0" xfId="0" applyFont="1" applyAlignment="1">
      <alignment horizontal="left" vertical="top"/>
    </xf>
    <xf numFmtId="1" fontId="7" fillId="2" borderId="20" xfId="1" applyNumberFormat="1" applyFont="1" applyFill="1" applyBorder="1" applyAlignment="1">
      <alignment horizontal="left" vertical="top" wrapText="1"/>
    </xf>
    <xf numFmtId="0" fontId="9" fillId="2" borderId="20" xfId="0" applyFont="1" applyFill="1" applyBorder="1" applyAlignment="1">
      <alignment horizontal="right" vertical="top" wrapText="1"/>
    </xf>
    <xf numFmtId="1" fontId="7" fillId="3" borderId="31" xfId="1" applyNumberFormat="1" applyFont="1" applyFill="1" applyBorder="1" applyAlignment="1">
      <alignment horizontal="left" vertical="top" wrapText="1"/>
    </xf>
    <xf numFmtId="4" fontId="17" fillId="2" borderId="32" xfId="1" applyNumberFormat="1" applyFont="1" applyFill="1" applyBorder="1" applyAlignment="1">
      <alignment horizontal="left" vertical="top" wrapText="1"/>
    </xf>
    <xf numFmtId="4" fontId="17" fillId="2" borderId="33" xfId="1" applyNumberFormat="1" applyFont="1" applyFill="1" applyBorder="1" applyAlignment="1">
      <alignment horizontal="left" vertical="top" wrapText="1"/>
    </xf>
    <xf numFmtId="4" fontId="27" fillId="0" borderId="34" xfId="0" applyNumberFormat="1" applyFont="1" applyBorder="1" applyAlignment="1" applyProtection="1">
      <alignment horizontal="left" vertical="top"/>
      <protection locked="0"/>
    </xf>
    <xf numFmtId="4" fontId="27" fillId="0" borderId="34" xfId="0" applyNumberFormat="1" applyFont="1" applyBorder="1" applyAlignment="1" applyProtection="1">
      <alignment horizontal="left" vertical="top" wrapText="1"/>
      <protection locked="0"/>
    </xf>
    <xf numFmtId="4" fontId="27" fillId="0" borderId="34" xfId="0" applyNumberFormat="1" applyFont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" fontId="17" fillId="2" borderId="28" xfId="1" applyNumberFormat="1" applyFont="1" applyFill="1" applyBorder="1" applyAlignment="1">
      <alignment horizontal="left" vertical="top" wrapText="1"/>
    </xf>
    <xf numFmtId="1" fontId="25" fillId="3" borderId="28" xfId="1" applyNumberFormat="1" applyFont="1" applyFill="1" applyBorder="1" applyAlignment="1">
      <alignment horizontal="center" vertical="top" wrapText="1"/>
    </xf>
    <xf numFmtId="1" fontId="25" fillId="3" borderId="27" xfId="1" applyNumberFormat="1" applyFont="1" applyFill="1" applyBorder="1" applyAlignment="1">
      <alignment horizontal="center" vertical="top" wrapText="1"/>
    </xf>
    <xf numFmtId="164" fontId="10" fillId="4" borderId="24" xfId="1" applyFont="1" applyFill="1" applyBorder="1" applyAlignment="1">
      <alignment horizontal="center" vertical="top"/>
    </xf>
    <xf numFmtId="164" fontId="10" fillId="4" borderId="25" xfId="1" applyFont="1" applyFill="1" applyBorder="1" applyAlignment="1">
      <alignment horizontal="center" vertical="top"/>
    </xf>
    <xf numFmtId="164" fontId="10" fillId="4" borderId="26" xfId="1" applyFont="1" applyFill="1" applyBorder="1" applyAlignment="1">
      <alignment horizontal="center" vertical="top"/>
    </xf>
    <xf numFmtId="164" fontId="10" fillId="3" borderId="24" xfId="1" applyFont="1" applyFill="1" applyBorder="1" applyAlignment="1">
      <alignment horizontal="center" vertical="top"/>
    </xf>
    <xf numFmtId="164" fontId="10" fillId="3" borderId="25" xfId="1" applyFont="1" applyFill="1" applyBorder="1" applyAlignment="1">
      <alignment horizontal="center" vertical="top"/>
    </xf>
    <xf numFmtId="164" fontId="10" fillId="3" borderId="26" xfId="1" applyFont="1" applyFill="1" applyBorder="1" applyAlignment="1">
      <alignment horizontal="center" vertical="top"/>
    </xf>
    <xf numFmtId="164" fontId="10" fillId="5" borderId="24" xfId="1" applyFont="1" applyFill="1" applyBorder="1" applyAlignment="1">
      <alignment horizontal="center" vertical="top"/>
    </xf>
    <xf numFmtId="164" fontId="10" fillId="5" borderId="25" xfId="1" applyFont="1" applyFill="1" applyBorder="1" applyAlignment="1">
      <alignment horizontal="center" vertical="top"/>
    </xf>
    <xf numFmtId="164" fontId="10" fillId="5" borderId="26" xfId="1" applyFont="1" applyFill="1" applyBorder="1" applyAlignment="1">
      <alignment horizontal="center" vertical="top"/>
    </xf>
    <xf numFmtId="164" fontId="10" fillId="6" borderId="24" xfId="1" applyFont="1" applyFill="1" applyBorder="1" applyAlignment="1">
      <alignment horizontal="center" vertical="top"/>
    </xf>
    <xf numFmtId="164" fontId="10" fillId="6" borderId="25" xfId="1" applyFont="1" applyFill="1" applyBorder="1" applyAlignment="1">
      <alignment horizontal="center" vertical="top"/>
    </xf>
    <xf numFmtId="164" fontId="10" fillId="6" borderId="26" xfId="1" applyFont="1" applyFill="1" applyBorder="1" applyAlignment="1">
      <alignment horizontal="center" vertical="top"/>
    </xf>
    <xf numFmtId="164" fontId="10" fillId="7" borderId="24" xfId="1" applyFont="1" applyFill="1" applyBorder="1" applyAlignment="1">
      <alignment horizontal="center" vertical="top"/>
    </xf>
    <xf numFmtId="164" fontId="10" fillId="7" borderId="25" xfId="1" applyFont="1" applyFill="1" applyBorder="1" applyAlignment="1">
      <alignment horizontal="center" vertical="top"/>
    </xf>
    <xf numFmtId="164" fontId="10" fillId="7" borderId="26" xfId="1" applyFont="1" applyFill="1" applyBorder="1" applyAlignment="1">
      <alignment horizontal="center" vertical="top"/>
    </xf>
  </cellXfs>
  <cellStyles count="3">
    <cellStyle name="Komma" xfId="1" builtinId="3"/>
    <cellStyle name="Normal 2" xfId="2" xr:uid="{0D21A0A8-26F0-4D31-BAFC-F50785E92E5E}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22/11/relationships/FeaturePropertyBag" Target="featurePropertyBag/featurePropertyBag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D449D-FF31-4D3D-96F9-EC241EFD65F7}">
  <dimension ref="A1:E19"/>
  <sheetViews>
    <sheetView workbookViewId="0">
      <selection activeCell="E18" sqref="E18"/>
    </sheetView>
  </sheetViews>
  <sheetFormatPr defaultColWidth="9.33203125" defaultRowHeight="11.25"/>
  <cols>
    <col min="1" max="1" width="26.83203125" style="33" customWidth="1"/>
    <col min="2" max="2" width="13.6640625" style="32" customWidth="1"/>
    <col min="3" max="107" width="13.6640625" style="33" customWidth="1"/>
    <col min="108" max="16384" width="9.33203125" style="33"/>
  </cols>
  <sheetData>
    <row r="1" spans="1:5">
      <c r="A1" s="31"/>
    </row>
    <row r="2" spans="1:5">
      <c r="A2" s="31"/>
    </row>
    <row r="3" spans="1:5" ht="12.75">
      <c r="A3" s="34" t="s">
        <v>0</v>
      </c>
      <c r="B3" s="35"/>
    </row>
    <row r="4" spans="1:5" ht="12.75">
      <c r="A4" s="36" t="s">
        <v>1</v>
      </c>
      <c r="B4" s="37" t="s">
        <v>2</v>
      </c>
    </row>
    <row r="5" spans="1:5" ht="12.75">
      <c r="A5" s="38" t="s">
        <v>3</v>
      </c>
      <c r="B5" s="39">
        <v>133.4</v>
      </c>
    </row>
    <row r="6" spans="1:5" ht="12.75">
      <c r="A6" s="38" t="s">
        <v>4</v>
      </c>
      <c r="B6" s="39">
        <v>133.4</v>
      </c>
    </row>
    <row r="7" spans="1:5" ht="12.75">
      <c r="A7" s="38" t="s">
        <v>5</v>
      </c>
      <c r="B7" s="39">
        <v>129.6</v>
      </c>
    </row>
    <row r="8" spans="1:5" ht="12.75">
      <c r="A8" s="40" t="s">
        <v>6</v>
      </c>
      <c r="B8" s="41">
        <v>129.6</v>
      </c>
    </row>
    <row r="9" spans="1:5">
      <c r="A9" s="31"/>
    </row>
    <row r="11" spans="1:5" ht="12.75">
      <c r="A11" s="34" t="s">
        <v>7</v>
      </c>
      <c r="B11" s="35"/>
    </row>
    <row r="12" spans="1:5" ht="12.75">
      <c r="A12" s="36" t="s">
        <v>1</v>
      </c>
      <c r="B12" s="37" t="s">
        <v>8</v>
      </c>
      <c r="D12" s="33" t="s">
        <v>9</v>
      </c>
      <c r="E12" s="33" t="s">
        <v>9</v>
      </c>
    </row>
    <row r="13" spans="1:5" ht="12.75">
      <c r="A13" s="38" t="s">
        <v>10</v>
      </c>
      <c r="B13" s="42" t="e">
        <f>SUM(Polisblad!#REF!)</f>
        <v>#REF!</v>
      </c>
    </row>
    <row r="14" spans="1:5" ht="12.75">
      <c r="A14" s="38" t="s">
        <v>11</v>
      </c>
      <c r="B14" s="42" t="e">
        <f>SUM(Polisblad!#REF!)</f>
        <v>#REF!</v>
      </c>
    </row>
    <row r="15" spans="1:5" ht="12.75">
      <c r="A15" s="40"/>
      <c r="B15" s="43"/>
    </row>
    <row r="17" spans="1:2">
      <c r="B17" s="44"/>
    </row>
    <row r="19" spans="1:2">
      <c r="A19" s="33" t="s">
        <v>12</v>
      </c>
      <c r="B19" s="32">
        <v>-3</v>
      </c>
    </row>
  </sheetData>
  <sheetProtection algorithmName="SHA-512" hashValue="mC1HcIOzkXq5wFvJsSJXn9MQhXNQ8QAuLcqn/61Zl254P1GVfx+zbfvlfOhXUzF7bcfKtZSTuDD68hHyURYXLQ==" saltValue="RvQpf8KpwstqU2nwJQV5lA==" spinCount="100000" sheet="1" objects="1" scenarios="1"/>
  <phoneticPr fontId="0" type="noConversion"/>
  <printOptions gridLines="1" gridLinesSet="0"/>
  <pageMargins left="0.75" right="0.75" top="1" bottom="1" header="0.5" footer="0.5"/>
  <pageSetup paperSize="9" orientation="portrait" horizontalDpi="4294967292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31C38-9121-4757-BB37-27BE4F70860C}">
  <dimension ref="A1:E43"/>
  <sheetViews>
    <sheetView zoomScaleNormal="100" workbookViewId="0">
      <selection activeCell="F18" sqref="F18"/>
    </sheetView>
  </sheetViews>
  <sheetFormatPr defaultColWidth="28" defaultRowHeight="12.75"/>
  <cols>
    <col min="1" max="1" width="33" style="45" customWidth="1"/>
    <col min="2" max="2" width="28" style="57" customWidth="1"/>
    <col min="3" max="3" width="12.5" style="46" customWidth="1"/>
    <col min="4" max="5" width="28" style="57" customWidth="1"/>
    <col min="6" max="16384" width="28" style="45"/>
  </cols>
  <sheetData>
    <row r="1" spans="1:4" ht="15">
      <c r="A1" s="51" t="str">
        <f>'Bestand dd 1 januari 2025'!A1</f>
        <v>Bestand d.d. 1 januari 2025</v>
      </c>
    </row>
    <row r="2" spans="1:4">
      <c r="A2" s="52" t="str">
        <f>'Bestand dd 1 januari 2025'!A2</f>
        <v xml:space="preserve">behorende bij polis nr. </v>
      </c>
    </row>
    <row r="3" spans="1:4" ht="23.25">
      <c r="A3" s="53" t="str">
        <f>'Bestand dd 1 januari 2025'!A3</f>
        <v>Gemeente Tiel</v>
      </c>
    </row>
    <row r="5" spans="1:4">
      <c r="A5" s="56" t="s">
        <v>13</v>
      </c>
    </row>
    <row r="6" spans="1:4">
      <c r="A6" s="45" t="s">
        <v>39</v>
      </c>
      <c r="B6" s="57">
        <f>'Bestand dd 1 januari 2025'!I81</f>
        <v>190074000</v>
      </c>
      <c r="C6" s="46" t="e">
        <f>premieGM</f>
        <v>#REF!</v>
      </c>
      <c r="D6" s="57" t="e">
        <f>ROUND(B6*C6/1000,2)</f>
        <v>#REF!</v>
      </c>
    </row>
    <row r="7" spans="1:4">
      <c r="A7" s="45" t="s">
        <v>40</v>
      </c>
      <c r="B7" s="57">
        <f>'Bestand dd 1 januari 2025'!J81</f>
        <v>11910000</v>
      </c>
      <c r="C7" s="46" t="e">
        <f>premieGM</f>
        <v>#REF!</v>
      </c>
      <c r="D7" s="57" t="e">
        <f>ROUND(B7*C7/1000,2)</f>
        <v>#REF!</v>
      </c>
    </row>
    <row r="8" spans="1:4">
      <c r="A8" s="45" t="s">
        <v>285</v>
      </c>
      <c r="B8" s="57">
        <f>'Bestand dd 1 januari 2025'!K81</f>
        <v>560900</v>
      </c>
      <c r="C8" s="46" t="e">
        <f>premieGM</f>
        <v>#REF!</v>
      </c>
      <c r="D8" s="57" t="e">
        <f t="shared" ref="D8:D10" si="0">ROUND(B8*C8/1000,2)</f>
        <v>#REF!</v>
      </c>
    </row>
    <row r="9" spans="1:4">
      <c r="A9" s="45" t="s">
        <v>295</v>
      </c>
      <c r="B9" s="57" t="e">
        <f>'Bestand dd 1 januari 2025'!L81</f>
        <v>#REF!</v>
      </c>
      <c r="C9" s="46" t="e">
        <f>premieGM</f>
        <v>#REF!</v>
      </c>
      <c r="D9" s="57" t="e">
        <f t="shared" si="0"/>
        <v>#REF!</v>
      </c>
    </row>
    <row r="10" spans="1:4">
      <c r="A10" s="45" t="s">
        <v>296</v>
      </c>
      <c r="B10" s="57" t="e">
        <f>'Bestand dd 1 januari 2025'!M81</f>
        <v>#REF!</v>
      </c>
      <c r="C10" s="46" t="e">
        <f>premieGM</f>
        <v>#REF!</v>
      </c>
      <c r="D10" s="57" t="e">
        <f t="shared" si="0"/>
        <v>#REF!</v>
      </c>
    </row>
    <row r="12" spans="1:4">
      <c r="A12" s="56" t="s">
        <v>293</v>
      </c>
    </row>
    <row r="13" spans="1:4">
      <c r="A13" s="45" t="s">
        <v>14</v>
      </c>
      <c r="B13" s="57">
        <f>'Bestand dd 1 januari 2025'!I125</f>
        <v>237261000</v>
      </c>
      <c r="C13" s="46" t="e">
        <f>premieOW</f>
        <v>#REF!</v>
      </c>
      <c r="D13" s="57" t="e">
        <f>ROUND(B13*C13/1000,2)</f>
        <v>#REF!</v>
      </c>
    </row>
    <row r="14" spans="1:4">
      <c r="A14" s="45" t="s">
        <v>15</v>
      </c>
      <c r="B14" s="57">
        <f>'Bestand dd 1 januari 2025'!J125</f>
        <v>35129000</v>
      </c>
      <c r="C14" s="46" t="e">
        <f>premieOW</f>
        <v>#REF!</v>
      </c>
      <c r="D14" s="57" t="e">
        <f>ROUND(B14*C14/1000,2)</f>
        <v>#REF!</v>
      </c>
    </row>
    <row r="15" spans="1:4">
      <c r="A15" s="45" t="s">
        <v>285</v>
      </c>
      <c r="B15" s="57">
        <f>'Bestand dd 1 januari 2025'!K125</f>
        <v>0</v>
      </c>
      <c r="C15" s="46" t="e">
        <f>premieOW</f>
        <v>#REF!</v>
      </c>
      <c r="D15" s="57" t="e">
        <f t="shared" ref="D15:D17" si="1">ROUND(B15*C15/1000,2)</f>
        <v>#REF!</v>
      </c>
    </row>
    <row r="16" spans="1:4">
      <c r="A16" s="45" t="s">
        <v>295</v>
      </c>
      <c r="B16" s="57" t="e">
        <f>'Bestand dd 1 januari 2025'!L125</f>
        <v>#REF!</v>
      </c>
      <c r="C16" s="46" t="e">
        <f>premieOW</f>
        <v>#REF!</v>
      </c>
      <c r="D16" s="57" t="e">
        <f t="shared" si="1"/>
        <v>#REF!</v>
      </c>
    </row>
    <row r="17" spans="1:4">
      <c r="A17" s="45" t="s">
        <v>296</v>
      </c>
      <c r="B17" s="57" t="e">
        <f>'Bestand dd 1 januari 2025'!M125</f>
        <v>#REF!</v>
      </c>
      <c r="C17" s="46" t="e">
        <f>premieOW</f>
        <v>#REF!</v>
      </c>
      <c r="D17" s="57" t="e">
        <f t="shared" si="1"/>
        <v>#REF!</v>
      </c>
    </row>
    <row r="19" spans="1:4">
      <c r="A19" s="100" t="s">
        <v>294</v>
      </c>
    </row>
    <row r="20" spans="1:4">
      <c r="A20" s="45" t="s">
        <v>16</v>
      </c>
      <c r="B20" s="57">
        <f>'Bestand dd 1 januari 2025'!I144</f>
        <v>30827000</v>
      </c>
      <c r="C20" s="46" t="e">
        <f>premieOW</f>
        <v>#REF!</v>
      </c>
      <c r="D20" s="57" t="e">
        <f>ROUND(B20*C20/1000,2)</f>
        <v>#REF!</v>
      </c>
    </row>
    <row r="21" spans="1:4">
      <c r="A21" s="45" t="s">
        <v>17</v>
      </c>
      <c r="B21" s="57">
        <f>'Bestand dd 1 januari 2025'!J144</f>
        <v>7253000</v>
      </c>
      <c r="C21" s="46" t="e">
        <f>premieOW</f>
        <v>#REF!</v>
      </c>
      <c r="D21" s="57" t="e">
        <f>ROUND(B21*C21/1000,2)</f>
        <v>#REF!</v>
      </c>
    </row>
    <row r="22" spans="1:4">
      <c r="A22" s="45" t="s">
        <v>285</v>
      </c>
      <c r="B22" s="57">
        <f>'Bestand dd 1 januari 2025'!K144</f>
        <v>0</v>
      </c>
      <c r="C22" s="46" t="e">
        <f>premieOW</f>
        <v>#REF!</v>
      </c>
      <c r="D22" s="57" t="e">
        <f t="shared" ref="D22:D24" si="2">ROUND(B22*C22/1000,2)</f>
        <v>#REF!</v>
      </c>
    </row>
    <row r="23" spans="1:4">
      <c r="A23" s="45" t="s">
        <v>295</v>
      </c>
      <c r="B23" s="57" t="e">
        <f>'Bestand dd 1 januari 2025'!L144</f>
        <v>#REF!</v>
      </c>
      <c r="C23" s="46" t="e">
        <f>premieOW</f>
        <v>#REF!</v>
      </c>
      <c r="D23" s="57" t="e">
        <f t="shared" si="2"/>
        <v>#REF!</v>
      </c>
    </row>
    <row r="24" spans="1:4">
      <c r="A24" s="45" t="s">
        <v>296</v>
      </c>
      <c r="B24" s="57" t="e">
        <f>'Bestand dd 1 januari 2025'!M144</f>
        <v>#REF!</v>
      </c>
      <c r="C24" s="46" t="e">
        <f>premieOW</f>
        <v>#REF!</v>
      </c>
      <c r="D24" s="57" t="e">
        <f t="shared" si="2"/>
        <v>#REF!</v>
      </c>
    </row>
    <row r="26" spans="1:4" ht="13.5" thickBot="1">
      <c r="B26" s="58" t="e">
        <f>SUM(B6:B25)</f>
        <v>#REF!</v>
      </c>
      <c r="D26" s="58" t="e">
        <f>SUM(D6:D25)</f>
        <v>#REF!</v>
      </c>
    </row>
    <row r="27" spans="1:4" ht="13.5" thickTop="1"/>
    <row r="31" spans="1:4">
      <c r="A31" s="45" t="s">
        <v>297</v>
      </c>
      <c r="B31" s="57">
        <f>'Bestand dd 1 januari 2025'!Y147</f>
        <v>515859900.00000006</v>
      </c>
    </row>
    <row r="32" spans="1:4">
      <c r="A32" s="45" t="s">
        <v>299</v>
      </c>
      <c r="B32" s="57" t="e">
        <f>cad</f>
        <v>#REF!</v>
      </c>
    </row>
    <row r="33" spans="1:4">
      <c r="A33" s="45" t="s">
        <v>9</v>
      </c>
      <c r="B33" s="61" t="e">
        <f>SUM(B31:B32)</f>
        <v>#REF!</v>
      </c>
    </row>
    <row r="34" spans="1:4">
      <c r="A34" s="45" t="s">
        <v>300</v>
      </c>
      <c r="B34" s="57" t="e">
        <f>index</f>
        <v>#REF!</v>
      </c>
    </row>
    <row r="35" spans="1:4" ht="13.5" thickBot="1">
      <c r="A35" s="45" t="s">
        <v>301</v>
      </c>
      <c r="B35" s="58" t="e">
        <f>SUM(B33:B34)</f>
        <v>#REF!</v>
      </c>
    </row>
    <row r="36" spans="1:4" ht="13.5" thickTop="1"/>
    <row r="39" spans="1:4">
      <c r="A39" s="56" t="s">
        <v>18</v>
      </c>
      <c r="D39" s="85" t="s">
        <v>9</v>
      </c>
    </row>
    <row r="40" spans="1:4">
      <c r="A40" s="45" t="s">
        <v>298</v>
      </c>
      <c r="D40" s="57" t="e">
        <f>SUM(#REF!)</f>
        <v>#REF!</v>
      </c>
    </row>
    <row r="41" spans="1:4" hidden="1">
      <c r="A41" s="45" t="s">
        <v>19</v>
      </c>
    </row>
    <row r="42" spans="1:4" hidden="1">
      <c r="A42" s="45" t="s">
        <v>20</v>
      </c>
      <c r="D42" s="57">
        <v>0</v>
      </c>
    </row>
    <row r="43" spans="1:4" ht="13.5" hidden="1" thickBot="1">
      <c r="A43" s="45" t="s">
        <v>21</v>
      </c>
      <c r="D43" s="58" t="e">
        <f>SUM(D40:D42)</f>
        <v>#REF!</v>
      </c>
    </row>
  </sheetData>
  <phoneticPr fontId="0" type="noConversion"/>
  <printOptions horizontalCentered="1" gridLines="1"/>
  <pageMargins left="0.23622047244094491" right="0.23622047244094491" top="0.94488188976377963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BA76E-BE68-41C0-9ADE-85DD237C8A98}">
  <dimension ref="A1:IH148"/>
  <sheetViews>
    <sheetView zoomScaleNormal="100" workbookViewId="0">
      <pane ySplit="5" topLeftCell="A6" activePane="bottomLeft" state="frozen"/>
      <selection pane="bottomLeft" activeCell="S1" sqref="S1:AM1048576"/>
    </sheetView>
  </sheetViews>
  <sheetFormatPr defaultColWidth="9.33203125" defaultRowHeight="12.75"/>
  <cols>
    <col min="1" max="1" width="24.33203125" style="6" customWidth="1"/>
    <col min="2" max="2" width="11.1640625" style="6" customWidth="1"/>
    <col min="3" max="3" width="18" style="15" customWidth="1"/>
    <col min="4" max="4" width="35.5" style="15" customWidth="1"/>
    <col min="5" max="5" width="11.33203125" style="15" bestFit="1" customWidth="1"/>
    <col min="6" max="6" width="14.5" style="20" customWidth="1"/>
    <col min="7" max="7" width="9.33203125" style="6" bestFit="1" customWidth="1"/>
    <col min="8" max="8" width="14.5" style="6" customWidth="1"/>
    <col min="9" max="9" width="20.33203125" style="5" hidden="1" customWidth="1"/>
    <col min="10" max="13" width="19.33203125" style="5" hidden="1" customWidth="1"/>
    <col min="14" max="14" width="20.33203125" style="5" hidden="1" customWidth="1"/>
    <col min="15" max="15" width="16.6640625" style="5" hidden="1" customWidth="1"/>
    <col min="16" max="18" width="21.5" style="5" customWidth="1"/>
    <col min="19" max="38" width="21.5" style="5" hidden="1" customWidth="1"/>
    <col min="39" max="39" width="0" style="5" hidden="1" customWidth="1"/>
    <col min="40" max="242" width="9.33203125" style="5"/>
    <col min="243" max="16384" width="9.33203125" style="6"/>
  </cols>
  <sheetData>
    <row r="1" spans="1:242" ht="15">
      <c r="A1" s="62" t="s">
        <v>36</v>
      </c>
      <c r="B1" s="63"/>
      <c r="C1" s="64"/>
      <c r="D1" s="65"/>
      <c r="E1" s="65"/>
      <c r="F1" s="66"/>
      <c r="G1" s="89"/>
      <c r="H1" s="89"/>
      <c r="I1" s="63"/>
      <c r="J1" s="63"/>
      <c r="K1" s="63"/>
      <c r="L1" s="63"/>
      <c r="M1" s="63"/>
      <c r="N1" s="67"/>
      <c r="O1" s="68"/>
      <c r="P1" s="2"/>
      <c r="Q1" s="2"/>
      <c r="R1" s="2"/>
      <c r="S1" s="3"/>
      <c r="T1" s="2"/>
      <c r="U1" s="2"/>
      <c r="V1" s="2"/>
      <c r="W1" s="2"/>
      <c r="X1" s="2"/>
      <c r="Y1" s="3"/>
      <c r="Z1" s="2"/>
      <c r="AA1" s="2"/>
      <c r="AB1" s="2"/>
      <c r="AC1" s="2"/>
      <c r="AD1" s="2"/>
      <c r="AE1" s="3"/>
      <c r="AF1" s="2"/>
      <c r="AG1" s="2"/>
      <c r="AH1" s="2"/>
      <c r="AI1" s="2"/>
      <c r="AJ1" s="2"/>
      <c r="AK1" s="3"/>
      <c r="AL1" s="4"/>
    </row>
    <row r="2" spans="1:242">
      <c r="A2" s="69" t="s">
        <v>302</v>
      </c>
      <c r="B2" s="70"/>
      <c r="C2" s="71"/>
      <c r="D2" s="72"/>
      <c r="E2" s="72"/>
      <c r="F2" s="73"/>
      <c r="G2" s="90"/>
      <c r="H2" s="90"/>
      <c r="I2" s="74"/>
      <c r="J2" s="74"/>
      <c r="K2" s="74"/>
      <c r="L2" s="74"/>
      <c r="M2" s="74"/>
      <c r="N2" s="75"/>
      <c r="O2" s="76"/>
      <c r="P2" s="7"/>
      <c r="Q2" s="7"/>
      <c r="R2" s="7"/>
      <c r="S2" s="8"/>
      <c r="T2" s="7"/>
      <c r="U2" s="7"/>
      <c r="V2" s="7"/>
      <c r="W2" s="7"/>
      <c r="X2" s="7"/>
      <c r="Y2" s="8"/>
      <c r="Z2" s="7"/>
      <c r="AA2" s="7"/>
      <c r="AB2" s="7"/>
      <c r="AC2" s="7"/>
      <c r="AD2" s="7"/>
      <c r="AE2" s="8"/>
      <c r="AF2" s="7"/>
      <c r="AG2" s="7"/>
      <c r="AH2" s="7"/>
      <c r="AI2" s="7"/>
      <c r="AJ2" s="7"/>
      <c r="AK2" s="8"/>
      <c r="AL2" s="50"/>
    </row>
    <row r="3" spans="1:242" ht="24" thickBot="1">
      <c r="A3" s="77" t="s">
        <v>37</v>
      </c>
      <c r="B3" s="70"/>
      <c r="C3" s="71"/>
      <c r="D3" s="65"/>
      <c r="E3" s="65"/>
      <c r="F3" s="78"/>
      <c r="G3" s="91"/>
      <c r="H3" s="91"/>
      <c r="I3" s="79"/>
      <c r="J3" s="79"/>
      <c r="K3" s="79"/>
      <c r="L3" s="79"/>
      <c r="M3" s="79"/>
      <c r="N3" s="80"/>
      <c r="O3" s="79"/>
      <c r="P3" s="60"/>
      <c r="Q3" s="9"/>
      <c r="R3" s="9"/>
      <c r="S3" s="10"/>
      <c r="T3" s="9"/>
      <c r="U3" s="9"/>
      <c r="V3" s="9"/>
      <c r="W3" s="9"/>
      <c r="X3" s="9"/>
      <c r="Y3" s="10"/>
      <c r="Z3" s="9"/>
      <c r="AA3" s="9"/>
      <c r="AB3" s="9"/>
      <c r="AC3" s="9"/>
      <c r="AD3" s="9"/>
      <c r="AE3" s="10"/>
      <c r="AF3" s="9"/>
      <c r="AG3" s="9"/>
      <c r="AH3" s="9"/>
      <c r="AI3" s="9"/>
      <c r="AJ3" s="9"/>
      <c r="AK3" s="10"/>
      <c r="AL3" s="9"/>
    </row>
    <row r="4" spans="1:242" ht="15.75" thickBot="1">
      <c r="A4" s="81"/>
      <c r="B4" s="82"/>
      <c r="C4" s="83"/>
      <c r="D4" s="84"/>
      <c r="E4" s="169" t="s">
        <v>38</v>
      </c>
      <c r="F4" s="170"/>
      <c r="G4" s="92"/>
      <c r="H4" s="92"/>
      <c r="I4" s="174" t="s">
        <v>289</v>
      </c>
      <c r="J4" s="175"/>
      <c r="K4" s="175"/>
      <c r="L4" s="175"/>
      <c r="M4" s="175"/>
      <c r="N4" s="175"/>
      <c r="O4" s="176"/>
      <c r="P4" s="177" t="s">
        <v>288</v>
      </c>
      <c r="Q4" s="178"/>
      <c r="R4" s="178"/>
      <c r="S4" s="179"/>
      <c r="T4" s="180" t="s">
        <v>290</v>
      </c>
      <c r="U4" s="181"/>
      <c r="V4" s="181"/>
      <c r="W4" s="181"/>
      <c r="X4" s="181"/>
      <c r="Y4" s="182"/>
      <c r="Z4" s="183" t="s">
        <v>291</v>
      </c>
      <c r="AA4" s="184"/>
      <c r="AB4" s="184"/>
      <c r="AC4" s="184"/>
      <c r="AD4" s="184"/>
      <c r="AE4" s="185"/>
      <c r="AF4" s="171" t="s">
        <v>292</v>
      </c>
      <c r="AG4" s="172"/>
      <c r="AH4" s="172"/>
      <c r="AI4" s="172"/>
      <c r="AJ4" s="172"/>
      <c r="AK4" s="172"/>
      <c r="AL4" s="173"/>
    </row>
    <row r="5" spans="1:242" s="15" customFormat="1" ht="21.75" thickBot="1">
      <c r="A5" s="86" t="s">
        <v>22</v>
      </c>
      <c r="B5" s="87" t="s">
        <v>23</v>
      </c>
      <c r="C5" s="87" t="s">
        <v>24</v>
      </c>
      <c r="D5" s="87" t="s">
        <v>25</v>
      </c>
      <c r="E5" s="87" t="s">
        <v>39</v>
      </c>
      <c r="F5" s="88" t="s">
        <v>40</v>
      </c>
      <c r="G5" s="93" t="s">
        <v>41</v>
      </c>
      <c r="H5" s="94" t="s">
        <v>42</v>
      </c>
      <c r="I5" s="11" t="s">
        <v>26</v>
      </c>
      <c r="J5" s="12" t="s">
        <v>27</v>
      </c>
      <c r="K5" s="12" t="s">
        <v>285</v>
      </c>
      <c r="L5" s="12" t="s">
        <v>286</v>
      </c>
      <c r="M5" s="12" t="s">
        <v>287</v>
      </c>
      <c r="N5" s="12" t="s">
        <v>28</v>
      </c>
      <c r="O5" s="13" t="s">
        <v>29</v>
      </c>
      <c r="P5" s="11" t="s">
        <v>26</v>
      </c>
      <c r="Q5" s="12" t="s">
        <v>27</v>
      </c>
      <c r="R5" s="12" t="s">
        <v>285</v>
      </c>
      <c r="S5" s="13" t="s">
        <v>28</v>
      </c>
      <c r="T5" s="11" t="s">
        <v>26</v>
      </c>
      <c r="U5" s="12" t="s">
        <v>27</v>
      </c>
      <c r="V5" s="12" t="s">
        <v>285</v>
      </c>
      <c r="W5" s="12" t="s">
        <v>286</v>
      </c>
      <c r="X5" s="12" t="s">
        <v>287</v>
      </c>
      <c r="Y5" s="13" t="s">
        <v>28</v>
      </c>
      <c r="Z5" s="11" t="s">
        <v>26</v>
      </c>
      <c r="AA5" s="12" t="s">
        <v>27</v>
      </c>
      <c r="AB5" s="12" t="s">
        <v>285</v>
      </c>
      <c r="AC5" s="12" t="s">
        <v>286</v>
      </c>
      <c r="AD5" s="12" t="s">
        <v>287</v>
      </c>
      <c r="AE5" s="13" t="s">
        <v>28</v>
      </c>
      <c r="AF5" s="11" t="s">
        <v>26</v>
      </c>
      <c r="AG5" s="12" t="s">
        <v>27</v>
      </c>
      <c r="AH5" s="12" t="s">
        <v>285</v>
      </c>
      <c r="AI5" s="12" t="s">
        <v>286</v>
      </c>
      <c r="AJ5" s="12" t="s">
        <v>287</v>
      </c>
      <c r="AK5" s="47" t="s">
        <v>28</v>
      </c>
      <c r="AL5" s="13" t="s">
        <v>30</v>
      </c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</row>
    <row r="6" spans="1:242" s="155" customFormat="1" ht="11.25">
      <c r="A6" s="101" t="s">
        <v>13</v>
      </c>
      <c r="B6" s="101"/>
      <c r="C6" s="101"/>
      <c r="D6" s="101"/>
      <c r="E6" s="102"/>
      <c r="F6" s="103"/>
      <c r="G6" s="104"/>
      <c r="H6" s="105"/>
      <c r="I6" s="106"/>
      <c r="J6" s="107"/>
      <c r="K6" s="107"/>
      <c r="L6" s="107"/>
      <c r="M6" s="107"/>
      <c r="N6" s="107"/>
      <c r="O6" s="108"/>
      <c r="P6" s="106"/>
      <c r="Q6" s="107"/>
      <c r="R6" s="107"/>
      <c r="S6" s="109"/>
      <c r="T6" s="110"/>
      <c r="U6" s="111"/>
      <c r="V6" s="107"/>
      <c r="W6" s="107"/>
      <c r="X6" s="107"/>
      <c r="Y6" s="109"/>
      <c r="Z6" s="110"/>
      <c r="AA6" s="111"/>
      <c r="AB6" s="111"/>
      <c r="AC6" s="111"/>
      <c r="AD6" s="111"/>
      <c r="AE6" s="109"/>
      <c r="AF6" s="110"/>
      <c r="AG6" s="111"/>
      <c r="AH6" s="111"/>
      <c r="AI6" s="111"/>
      <c r="AJ6" s="111"/>
      <c r="AK6" s="112"/>
      <c r="AL6" s="109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4"/>
      <c r="CE6" s="154"/>
      <c r="CF6" s="154"/>
      <c r="CG6" s="154"/>
      <c r="CH6" s="154"/>
      <c r="CI6" s="154"/>
      <c r="CJ6" s="154"/>
      <c r="CK6" s="154"/>
      <c r="CL6" s="154"/>
      <c r="CM6" s="154"/>
      <c r="CN6" s="154"/>
      <c r="CO6" s="154"/>
      <c r="CP6" s="154"/>
      <c r="CQ6" s="154"/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4"/>
      <c r="DE6" s="154"/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154"/>
      <c r="DQ6" s="154"/>
      <c r="DR6" s="154"/>
      <c r="DS6" s="154"/>
      <c r="DT6" s="154"/>
      <c r="DU6" s="154"/>
      <c r="DV6" s="154"/>
      <c r="DW6" s="154"/>
      <c r="DX6" s="154"/>
      <c r="DY6" s="154"/>
      <c r="DZ6" s="154"/>
      <c r="EA6" s="154"/>
      <c r="EB6" s="154"/>
      <c r="EC6" s="154"/>
      <c r="ED6" s="154"/>
      <c r="EE6" s="154"/>
      <c r="EF6" s="154"/>
      <c r="EG6" s="154"/>
      <c r="EH6" s="154"/>
      <c r="EI6" s="154"/>
      <c r="EJ6" s="154"/>
      <c r="EK6" s="154"/>
      <c r="EL6" s="154"/>
      <c r="EM6" s="154"/>
      <c r="EN6" s="154"/>
      <c r="EO6" s="154"/>
      <c r="EP6" s="154"/>
      <c r="EQ6" s="154"/>
      <c r="ER6" s="154"/>
      <c r="ES6" s="154"/>
      <c r="ET6" s="154"/>
      <c r="EU6" s="154"/>
      <c r="EV6" s="154"/>
      <c r="EW6" s="154"/>
      <c r="EX6" s="154"/>
      <c r="EY6" s="154"/>
      <c r="EZ6" s="154"/>
      <c r="FA6" s="154"/>
      <c r="FB6" s="154"/>
      <c r="FC6" s="154"/>
      <c r="FD6" s="154"/>
      <c r="FE6" s="154"/>
      <c r="FF6" s="154"/>
      <c r="FG6" s="154"/>
      <c r="FH6" s="154"/>
      <c r="FI6" s="154"/>
      <c r="FJ6" s="154"/>
      <c r="FK6" s="154"/>
      <c r="FL6" s="154"/>
      <c r="FM6" s="154"/>
      <c r="FN6" s="154"/>
      <c r="FO6" s="154"/>
      <c r="FP6" s="154"/>
      <c r="FQ6" s="154"/>
      <c r="FR6" s="154"/>
      <c r="FS6" s="154"/>
      <c r="FT6" s="154"/>
      <c r="FU6" s="154"/>
      <c r="FV6" s="154"/>
      <c r="FW6" s="154"/>
      <c r="FX6" s="154"/>
      <c r="FY6" s="154"/>
      <c r="FZ6" s="154"/>
      <c r="GA6" s="154"/>
      <c r="GB6" s="154"/>
      <c r="GC6" s="154"/>
      <c r="GD6" s="154"/>
      <c r="GE6" s="154"/>
      <c r="GF6" s="154"/>
      <c r="GG6" s="154"/>
      <c r="GH6" s="154"/>
      <c r="GI6" s="154"/>
      <c r="GJ6" s="154"/>
      <c r="GK6" s="154"/>
      <c r="GL6" s="154"/>
      <c r="GM6" s="154"/>
      <c r="GN6" s="154"/>
      <c r="GO6" s="154"/>
      <c r="GP6" s="154"/>
      <c r="GQ6" s="154"/>
      <c r="GR6" s="154"/>
      <c r="GS6" s="154"/>
      <c r="GT6" s="154"/>
      <c r="GU6" s="154"/>
      <c r="GV6" s="154"/>
      <c r="GW6" s="154"/>
      <c r="GX6" s="154"/>
      <c r="GY6" s="154"/>
      <c r="GZ6" s="154"/>
      <c r="HA6" s="154"/>
      <c r="HB6" s="154"/>
      <c r="HC6" s="154"/>
      <c r="HD6" s="154"/>
      <c r="HE6" s="154"/>
      <c r="HF6" s="154"/>
      <c r="HG6" s="154"/>
      <c r="HH6" s="154"/>
      <c r="HI6" s="154"/>
      <c r="HJ6" s="154"/>
      <c r="HK6" s="154"/>
      <c r="HL6" s="154"/>
      <c r="HM6" s="154"/>
      <c r="HN6" s="154"/>
      <c r="HO6" s="154"/>
      <c r="HP6" s="154"/>
      <c r="HQ6" s="154"/>
      <c r="HR6" s="154"/>
      <c r="HS6" s="154"/>
      <c r="HT6" s="154"/>
      <c r="HU6" s="154"/>
      <c r="HV6" s="154"/>
      <c r="HW6" s="154"/>
      <c r="HX6" s="154"/>
      <c r="HY6" s="154"/>
      <c r="HZ6" s="154"/>
      <c r="IA6" s="154"/>
      <c r="IB6" s="154"/>
      <c r="IC6" s="154"/>
      <c r="ID6" s="154"/>
      <c r="IE6" s="154"/>
      <c r="IF6" s="154"/>
      <c r="IG6" s="154"/>
      <c r="IH6" s="154"/>
    </row>
    <row r="7" spans="1:242" s="157" customFormat="1" ht="11.25">
      <c r="A7" s="113" t="s">
        <v>43</v>
      </c>
      <c r="B7" s="113" t="s">
        <v>44</v>
      </c>
      <c r="C7" s="114" t="s">
        <v>45</v>
      </c>
      <c r="D7" s="114" t="s">
        <v>46</v>
      </c>
      <c r="E7" s="115">
        <v>45536</v>
      </c>
      <c r="F7" s="116">
        <v>45536</v>
      </c>
      <c r="G7" s="117">
        <v>6040110</v>
      </c>
      <c r="H7" s="118">
        <v>38550</v>
      </c>
      <c r="I7" s="119">
        <f t="shared" ref="I7:I20" si="0">ROUND(P7*ign/igo,afrind)</f>
        <v>14463000</v>
      </c>
      <c r="J7" s="120">
        <f t="shared" ref="J7:J38" si="1">ROUND(Q7*iin/iio,afrind)</f>
        <v>1346000</v>
      </c>
      <c r="K7" s="120">
        <f>R7</f>
        <v>0</v>
      </c>
      <c r="L7" s="120" t="e">
        <f>#REF!</f>
        <v>#REF!</v>
      </c>
      <c r="M7" s="120" t="e">
        <f>#REF!</f>
        <v>#REF!</v>
      </c>
      <c r="N7" s="121" t="e">
        <f>SUM(I7:M7)</f>
        <v>#REF!</v>
      </c>
      <c r="O7" s="122" t="e">
        <f>ROUND(N7*premieGM/1000,2)</f>
        <v>#REF!</v>
      </c>
      <c r="P7" s="119">
        <v>14463000</v>
      </c>
      <c r="Q7" s="120">
        <v>1346000</v>
      </c>
      <c r="R7" s="120">
        <v>0</v>
      </c>
      <c r="S7" s="122">
        <f t="shared" ref="S7:S38" si="2">SUM(P7:R7)</f>
        <v>15809000</v>
      </c>
      <c r="T7" s="123">
        <v>14463000</v>
      </c>
      <c r="U7" s="124">
        <v>1346000</v>
      </c>
      <c r="V7" s="120">
        <v>0</v>
      </c>
      <c r="W7" s="120">
        <v>157871.11349495401</v>
      </c>
      <c r="X7" s="120">
        <v>46531.082042555754</v>
      </c>
      <c r="Y7" s="125">
        <f>SUM(T7:X7)</f>
        <v>16013402.195537509</v>
      </c>
      <c r="Z7" s="123">
        <f t="shared" ref="Z7:Z38" si="3">I7-P7</f>
        <v>0</v>
      </c>
      <c r="AA7" s="124">
        <f t="shared" ref="AA7:AA38" si="4">J7-Q7</f>
        <v>0</v>
      </c>
      <c r="AB7" s="124">
        <f t="shared" ref="AB7:AB38" si="5">K7-R7</f>
        <v>0</v>
      </c>
      <c r="AC7" s="124" t="e">
        <f>L7-#REF!</f>
        <v>#REF!</v>
      </c>
      <c r="AD7" s="124" t="e">
        <f>M7-#REF!</f>
        <v>#REF!</v>
      </c>
      <c r="AE7" s="125" t="e">
        <f>SUM(Z7:AD7)</f>
        <v>#REF!</v>
      </c>
      <c r="AF7" s="123">
        <f t="shared" ref="AF7:AF38" si="6">P7-T7</f>
        <v>0</v>
      </c>
      <c r="AG7" s="124">
        <f t="shared" ref="AG7:AG38" si="7">Q7-U7</f>
        <v>0</v>
      </c>
      <c r="AH7" s="124">
        <f t="shared" ref="AH7:AH38" si="8">R7-V7</f>
        <v>0</v>
      </c>
      <c r="AI7" s="124" t="e">
        <f>#REF!-W7</f>
        <v>#REF!</v>
      </c>
      <c r="AJ7" s="124" t="e">
        <f>#REF!-X7</f>
        <v>#REF!</v>
      </c>
      <c r="AK7" s="126" t="e">
        <f>SUM(AF7:AJ7)</f>
        <v>#REF!</v>
      </c>
      <c r="AL7" s="125" t="e">
        <f>ROUND(AK7*premieGM,2)</f>
        <v>#REF!</v>
      </c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</row>
    <row r="8" spans="1:242" s="157" customFormat="1" ht="11.25">
      <c r="A8" s="113" t="s">
        <v>43</v>
      </c>
      <c r="B8" s="113" t="s">
        <v>44</v>
      </c>
      <c r="C8" s="114" t="s">
        <v>45</v>
      </c>
      <c r="D8" s="114" t="s">
        <v>47</v>
      </c>
      <c r="E8" s="115">
        <v>45536</v>
      </c>
      <c r="F8" s="116"/>
      <c r="G8" s="117"/>
      <c r="H8" s="118"/>
      <c r="I8" s="119">
        <f t="shared" si="0"/>
        <v>63000</v>
      </c>
      <c r="J8" s="120">
        <f t="shared" si="1"/>
        <v>0</v>
      </c>
      <c r="K8" s="120">
        <f t="shared" ref="K8:K71" si="9">R8</f>
        <v>0</v>
      </c>
      <c r="L8" s="120" t="e">
        <f>#REF!</f>
        <v>#REF!</v>
      </c>
      <c r="M8" s="120" t="e">
        <f>#REF!</f>
        <v>#REF!</v>
      </c>
      <c r="N8" s="121" t="e">
        <f t="shared" ref="N8:N71" si="10">SUM(I8:M8)</f>
        <v>#REF!</v>
      </c>
      <c r="O8" s="122" t="e">
        <f t="shared" ref="O8:O79" si="11">ROUND(N8*premieGM/1000,2)</f>
        <v>#REF!</v>
      </c>
      <c r="P8" s="119">
        <v>63000</v>
      </c>
      <c r="Q8" s="120">
        <v>0</v>
      </c>
      <c r="R8" s="120">
        <v>0</v>
      </c>
      <c r="S8" s="122">
        <f t="shared" si="2"/>
        <v>63000</v>
      </c>
      <c r="T8" s="123">
        <v>63000</v>
      </c>
      <c r="U8" s="124">
        <v>0</v>
      </c>
      <c r="V8" s="120">
        <v>0</v>
      </c>
      <c r="W8" s="120">
        <v>692.82919489752214</v>
      </c>
      <c r="X8" s="120">
        <v>0</v>
      </c>
      <c r="Y8" s="125">
        <f t="shared" ref="Y8:Y71" si="12">SUM(T8:X8)</f>
        <v>63692.829194897524</v>
      </c>
      <c r="Z8" s="123">
        <f t="shared" si="3"/>
        <v>0</v>
      </c>
      <c r="AA8" s="124">
        <f t="shared" si="4"/>
        <v>0</v>
      </c>
      <c r="AB8" s="124">
        <f t="shared" si="5"/>
        <v>0</v>
      </c>
      <c r="AC8" s="124" t="e">
        <f>L8-#REF!</f>
        <v>#REF!</v>
      </c>
      <c r="AD8" s="124" t="e">
        <f>M8-#REF!</f>
        <v>#REF!</v>
      </c>
      <c r="AE8" s="125" t="e">
        <f t="shared" ref="AE8:AE71" si="13">SUM(Z8:AD8)</f>
        <v>#REF!</v>
      </c>
      <c r="AF8" s="123">
        <f t="shared" si="6"/>
        <v>0</v>
      </c>
      <c r="AG8" s="124">
        <f t="shared" si="7"/>
        <v>0</v>
      </c>
      <c r="AH8" s="124">
        <f t="shared" si="8"/>
        <v>0</v>
      </c>
      <c r="AI8" s="124" t="e">
        <f>#REF!-W8</f>
        <v>#REF!</v>
      </c>
      <c r="AJ8" s="124" t="e">
        <f>#REF!-X8</f>
        <v>#REF!</v>
      </c>
      <c r="AK8" s="126" t="e">
        <f t="shared" ref="AK8:AK71" si="14">SUM(AF8:AJ8)</f>
        <v>#REF!</v>
      </c>
      <c r="AL8" s="125" t="e">
        <f t="shared" ref="AL8:AL79" si="15">ROUND(AK8*premieGM,2)</f>
        <v>#REF!</v>
      </c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</row>
    <row r="9" spans="1:242" s="157" customFormat="1" ht="11.25">
      <c r="A9" s="113" t="s">
        <v>48</v>
      </c>
      <c r="B9" s="113" t="s">
        <v>49</v>
      </c>
      <c r="C9" s="114" t="s">
        <v>45</v>
      </c>
      <c r="D9" s="114" t="s">
        <v>50</v>
      </c>
      <c r="E9" s="115">
        <v>45536</v>
      </c>
      <c r="F9" s="116">
        <v>45536</v>
      </c>
      <c r="G9" s="117">
        <v>6040110</v>
      </c>
      <c r="H9" s="118">
        <v>38550</v>
      </c>
      <c r="I9" s="119">
        <f t="shared" si="0"/>
        <v>5674000</v>
      </c>
      <c r="J9" s="120">
        <f t="shared" si="1"/>
        <v>959000</v>
      </c>
      <c r="K9" s="120">
        <f t="shared" si="9"/>
        <v>0</v>
      </c>
      <c r="L9" s="120" t="e">
        <f>#REF!</f>
        <v>#REF!</v>
      </c>
      <c r="M9" s="120" t="e">
        <f>#REF!</f>
        <v>#REF!</v>
      </c>
      <c r="N9" s="121" t="e">
        <f t="shared" si="10"/>
        <v>#REF!</v>
      </c>
      <c r="O9" s="122" t="e">
        <f t="shared" si="11"/>
        <v>#REF!</v>
      </c>
      <c r="P9" s="119">
        <v>5674000</v>
      </c>
      <c r="Q9" s="120">
        <v>959000</v>
      </c>
      <c r="R9" s="120">
        <v>0</v>
      </c>
      <c r="S9" s="122">
        <f t="shared" si="2"/>
        <v>6633000</v>
      </c>
      <c r="T9" s="123">
        <v>5674000</v>
      </c>
      <c r="U9" s="124">
        <v>959000</v>
      </c>
      <c r="V9" s="120">
        <v>0</v>
      </c>
      <c r="W9" s="120">
        <v>61931.884303212406</v>
      </c>
      <c r="X9" s="120">
        <v>33146.205850150895</v>
      </c>
      <c r="Y9" s="125">
        <f t="shared" si="12"/>
        <v>6728078.0901533626</v>
      </c>
      <c r="Z9" s="123">
        <f t="shared" si="3"/>
        <v>0</v>
      </c>
      <c r="AA9" s="124">
        <f t="shared" si="4"/>
        <v>0</v>
      </c>
      <c r="AB9" s="124">
        <f t="shared" si="5"/>
        <v>0</v>
      </c>
      <c r="AC9" s="124" t="e">
        <f>L9-#REF!</f>
        <v>#REF!</v>
      </c>
      <c r="AD9" s="124" t="e">
        <f>M9-#REF!</f>
        <v>#REF!</v>
      </c>
      <c r="AE9" s="125" t="e">
        <f t="shared" si="13"/>
        <v>#REF!</v>
      </c>
      <c r="AF9" s="123">
        <f t="shared" si="6"/>
        <v>0</v>
      </c>
      <c r="AG9" s="124">
        <f t="shared" si="7"/>
        <v>0</v>
      </c>
      <c r="AH9" s="124">
        <f t="shared" si="8"/>
        <v>0</v>
      </c>
      <c r="AI9" s="124" t="e">
        <f>#REF!-W9</f>
        <v>#REF!</v>
      </c>
      <c r="AJ9" s="124" t="e">
        <f>#REF!-X9</f>
        <v>#REF!</v>
      </c>
      <c r="AK9" s="126" t="e">
        <f t="shared" si="14"/>
        <v>#REF!</v>
      </c>
      <c r="AL9" s="125" t="e">
        <f t="shared" si="15"/>
        <v>#REF!</v>
      </c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</row>
    <row r="10" spans="1:242" s="157" customFormat="1" ht="11.25">
      <c r="A10" s="113" t="s">
        <v>51</v>
      </c>
      <c r="B10" s="113" t="s">
        <v>49</v>
      </c>
      <c r="C10" s="114" t="s">
        <v>45</v>
      </c>
      <c r="D10" s="114" t="s">
        <v>52</v>
      </c>
      <c r="E10" s="115">
        <v>45536</v>
      </c>
      <c r="F10" s="116"/>
      <c r="G10" s="117"/>
      <c r="H10" s="118"/>
      <c r="I10" s="119">
        <f t="shared" si="0"/>
        <v>1671000</v>
      </c>
      <c r="J10" s="120">
        <f t="shared" si="1"/>
        <v>0</v>
      </c>
      <c r="K10" s="120">
        <f t="shared" si="9"/>
        <v>0</v>
      </c>
      <c r="L10" s="120" t="e">
        <f>#REF!</f>
        <v>#REF!</v>
      </c>
      <c r="M10" s="120" t="e">
        <f>#REF!</f>
        <v>#REF!</v>
      </c>
      <c r="N10" s="121" t="e">
        <f t="shared" si="10"/>
        <v>#REF!</v>
      </c>
      <c r="O10" s="122" t="e">
        <f t="shared" si="11"/>
        <v>#REF!</v>
      </c>
      <c r="P10" s="119">
        <v>1671000</v>
      </c>
      <c r="Q10" s="120">
        <v>0</v>
      </c>
      <c r="R10" s="120">
        <v>0</v>
      </c>
      <c r="S10" s="122">
        <f t="shared" si="2"/>
        <v>1671000</v>
      </c>
      <c r="T10" s="123">
        <v>1671000</v>
      </c>
      <c r="U10" s="124">
        <v>0</v>
      </c>
      <c r="V10" s="120">
        <v>0</v>
      </c>
      <c r="W10" s="120">
        <v>18241.370700912048</v>
      </c>
      <c r="X10" s="120">
        <v>0</v>
      </c>
      <c r="Y10" s="125">
        <f t="shared" si="12"/>
        <v>1689241.3707009121</v>
      </c>
      <c r="Z10" s="123">
        <f t="shared" si="3"/>
        <v>0</v>
      </c>
      <c r="AA10" s="124">
        <f t="shared" si="4"/>
        <v>0</v>
      </c>
      <c r="AB10" s="124">
        <f t="shared" si="5"/>
        <v>0</v>
      </c>
      <c r="AC10" s="124" t="e">
        <f>L10-#REF!</f>
        <v>#REF!</v>
      </c>
      <c r="AD10" s="124" t="e">
        <f>M10-#REF!</f>
        <v>#REF!</v>
      </c>
      <c r="AE10" s="125" t="e">
        <f t="shared" si="13"/>
        <v>#REF!</v>
      </c>
      <c r="AF10" s="123">
        <f t="shared" si="6"/>
        <v>0</v>
      </c>
      <c r="AG10" s="124">
        <f t="shared" si="7"/>
        <v>0</v>
      </c>
      <c r="AH10" s="124">
        <f t="shared" si="8"/>
        <v>0</v>
      </c>
      <c r="AI10" s="124" t="e">
        <f>#REF!-W10</f>
        <v>#REF!</v>
      </c>
      <c r="AJ10" s="124" t="e">
        <f>#REF!-X10</f>
        <v>#REF!</v>
      </c>
      <c r="AK10" s="126" t="e">
        <f t="shared" si="14"/>
        <v>#REF!</v>
      </c>
      <c r="AL10" s="125" t="e">
        <f t="shared" si="15"/>
        <v>#REF!</v>
      </c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</row>
    <row r="11" spans="1:242" s="157" customFormat="1" ht="11.25">
      <c r="A11" s="113" t="s">
        <v>53</v>
      </c>
      <c r="B11" s="113" t="s">
        <v>49</v>
      </c>
      <c r="C11" s="114" t="s">
        <v>45</v>
      </c>
      <c r="D11" s="114" t="s">
        <v>54</v>
      </c>
      <c r="E11" s="115"/>
      <c r="F11" s="116"/>
      <c r="G11" s="117">
        <v>6040110</v>
      </c>
      <c r="H11" s="118">
        <v>38550</v>
      </c>
      <c r="I11" s="119">
        <f t="shared" si="0"/>
        <v>0</v>
      </c>
      <c r="J11" s="120">
        <f t="shared" si="1"/>
        <v>0</v>
      </c>
      <c r="K11" s="120">
        <f t="shared" si="9"/>
        <v>544300</v>
      </c>
      <c r="L11" s="120" t="e">
        <f>#REF!</f>
        <v>#REF!</v>
      </c>
      <c r="M11" s="120" t="e">
        <f>#REF!</f>
        <v>#REF!</v>
      </c>
      <c r="N11" s="121" t="e">
        <f t="shared" si="10"/>
        <v>#REF!</v>
      </c>
      <c r="O11" s="122" t="e">
        <f t="shared" si="11"/>
        <v>#REF!</v>
      </c>
      <c r="P11" s="119">
        <v>0</v>
      </c>
      <c r="Q11" s="120">
        <v>0</v>
      </c>
      <c r="R11" s="120">
        <v>544300</v>
      </c>
      <c r="S11" s="122">
        <f t="shared" si="2"/>
        <v>544300</v>
      </c>
      <c r="T11" s="123">
        <v>0</v>
      </c>
      <c r="U11" s="124">
        <v>0</v>
      </c>
      <c r="V11" s="120">
        <v>544300</v>
      </c>
      <c r="W11" s="120">
        <v>0</v>
      </c>
      <c r="X11" s="120">
        <v>0</v>
      </c>
      <c r="Y11" s="125">
        <f t="shared" si="12"/>
        <v>544300</v>
      </c>
      <c r="Z11" s="123">
        <f t="shared" si="3"/>
        <v>0</v>
      </c>
      <c r="AA11" s="124">
        <f t="shared" si="4"/>
        <v>0</v>
      </c>
      <c r="AB11" s="124">
        <f t="shared" si="5"/>
        <v>0</v>
      </c>
      <c r="AC11" s="124" t="e">
        <f>L11-#REF!</f>
        <v>#REF!</v>
      </c>
      <c r="AD11" s="124" t="e">
        <f>M11-#REF!</f>
        <v>#REF!</v>
      </c>
      <c r="AE11" s="125" t="e">
        <f t="shared" si="13"/>
        <v>#REF!</v>
      </c>
      <c r="AF11" s="123">
        <f t="shared" si="6"/>
        <v>0</v>
      </c>
      <c r="AG11" s="124">
        <f t="shared" si="7"/>
        <v>0</v>
      </c>
      <c r="AH11" s="124">
        <f t="shared" si="8"/>
        <v>0</v>
      </c>
      <c r="AI11" s="124" t="e">
        <f>#REF!-W11</f>
        <v>#REF!</v>
      </c>
      <c r="AJ11" s="124" t="e">
        <f>#REF!-X11</f>
        <v>#REF!</v>
      </c>
      <c r="AK11" s="126" t="e">
        <f t="shared" si="14"/>
        <v>#REF!</v>
      </c>
      <c r="AL11" s="125" t="e">
        <f t="shared" si="15"/>
        <v>#REF!</v>
      </c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</row>
    <row r="12" spans="1:242" s="157" customFormat="1" ht="11.25">
      <c r="A12" s="113" t="s">
        <v>55</v>
      </c>
      <c r="B12" s="113" t="s">
        <v>49</v>
      </c>
      <c r="C12" s="114" t="s">
        <v>45</v>
      </c>
      <c r="D12" s="114" t="s">
        <v>50</v>
      </c>
      <c r="E12" s="115">
        <v>45536</v>
      </c>
      <c r="F12" s="116"/>
      <c r="G12" s="117"/>
      <c r="H12" s="118"/>
      <c r="I12" s="119">
        <f t="shared" si="0"/>
        <v>5814000</v>
      </c>
      <c r="J12" s="120">
        <f t="shared" si="1"/>
        <v>0</v>
      </c>
      <c r="K12" s="120">
        <f t="shared" si="9"/>
        <v>0</v>
      </c>
      <c r="L12" s="120" t="e">
        <f>#REF!</f>
        <v>#REF!</v>
      </c>
      <c r="M12" s="120" t="e">
        <f>#REF!</f>
        <v>#REF!</v>
      </c>
      <c r="N12" s="121" t="e">
        <f t="shared" si="10"/>
        <v>#REF!</v>
      </c>
      <c r="O12" s="122" t="e">
        <f t="shared" si="11"/>
        <v>#REF!</v>
      </c>
      <c r="P12" s="119">
        <v>5814000</v>
      </c>
      <c r="Q12" s="120">
        <v>0</v>
      </c>
      <c r="R12" s="120">
        <v>0</v>
      </c>
      <c r="S12" s="122">
        <f t="shared" si="2"/>
        <v>5814000</v>
      </c>
      <c r="T12" s="123">
        <v>5814000</v>
      </c>
      <c r="U12" s="124">
        <v>0</v>
      </c>
      <c r="V12" s="120">
        <v>0</v>
      </c>
      <c r="W12" s="120">
        <v>63458.457105528978</v>
      </c>
      <c r="X12" s="120">
        <v>0</v>
      </c>
      <c r="Y12" s="125">
        <f t="shared" si="12"/>
        <v>5877458.4571055286</v>
      </c>
      <c r="Z12" s="123">
        <f t="shared" si="3"/>
        <v>0</v>
      </c>
      <c r="AA12" s="124">
        <f t="shared" si="4"/>
        <v>0</v>
      </c>
      <c r="AB12" s="124">
        <f t="shared" si="5"/>
        <v>0</v>
      </c>
      <c r="AC12" s="124" t="e">
        <f>L12-#REF!</f>
        <v>#REF!</v>
      </c>
      <c r="AD12" s="124" t="e">
        <f>M12-#REF!</f>
        <v>#REF!</v>
      </c>
      <c r="AE12" s="125" t="e">
        <f t="shared" si="13"/>
        <v>#REF!</v>
      </c>
      <c r="AF12" s="123">
        <f t="shared" si="6"/>
        <v>0</v>
      </c>
      <c r="AG12" s="124">
        <f t="shared" si="7"/>
        <v>0</v>
      </c>
      <c r="AH12" s="124">
        <f t="shared" si="8"/>
        <v>0</v>
      </c>
      <c r="AI12" s="124" t="e">
        <f>#REF!-W12</f>
        <v>#REF!</v>
      </c>
      <c r="AJ12" s="124" t="e">
        <f>#REF!-X12</f>
        <v>#REF!</v>
      </c>
      <c r="AK12" s="126" t="e">
        <f t="shared" si="14"/>
        <v>#REF!</v>
      </c>
      <c r="AL12" s="125" t="e">
        <f t="shared" si="15"/>
        <v>#REF!</v>
      </c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</row>
    <row r="13" spans="1:242" s="157" customFormat="1" ht="11.25">
      <c r="A13" s="113" t="s">
        <v>56</v>
      </c>
      <c r="B13" s="113"/>
      <c r="C13" s="114" t="s">
        <v>45</v>
      </c>
      <c r="D13" s="114" t="s">
        <v>57</v>
      </c>
      <c r="E13" s="115">
        <v>45536</v>
      </c>
      <c r="F13" s="116"/>
      <c r="G13" s="117">
        <v>6040110</v>
      </c>
      <c r="H13" s="118">
        <v>38550</v>
      </c>
      <c r="I13" s="119">
        <f t="shared" si="0"/>
        <v>86000</v>
      </c>
      <c r="J13" s="120">
        <f t="shared" si="1"/>
        <v>0</v>
      </c>
      <c r="K13" s="120">
        <f t="shared" si="9"/>
        <v>0</v>
      </c>
      <c r="L13" s="120" t="e">
        <f>#REF!</f>
        <v>#REF!</v>
      </c>
      <c r="M13" s="120" t="e">
        <f>#REF!</f>
        <v>#REF!</v>
      </c>
      <c r="N13" s="121" t="e">
        <f t="shared" si="10"/>
        <v>#REF!</v>
      </c>
      <c r="O13" s="122" t="e">
        <f t="shared" si="11"/>
        <v>#REF!</v>
      </c>
      <c r="P13" s="119">
        <v>86000</v>
      </c>
      <c r="Q13" s="120">
        <v>0</v>
      </c>
      <c r="R13" s="120">
        <v>0</v>
      </c>
      <c r="S13" s="122">
        <f t="shared" si="2"/>
        <v>86000</v>
      </c>
      <c r="T13" s="123">
        <v>86000</v>
      </c>
      <c r="U13" s="124">
        <v>0</v>
      </c>
      <c r="V13" s="120">
        <v>0</v>
      </c>
      <c r="W13" s="120">
        <v>939.42941681019954</v>
      </c>
      <c r="X13" s="120">
        <v>0</v>
      </c>
      <c r="Y13" s="125">
        <f t="shared" si="12"/>
        <v>86939.429416810206</v>
      </c>
      <c r="Z13" s="123">
        <f t="shared" si="3"/>
        <v>0</v>
      </c>
      <c r="AA13" s="124">
        <f t="shared" si="4"/>
        <v>0</v>
      </c>
      <c r="AB13" s="124">
        <f t="shared" si="5"/>
        <v>0</v>
      </c>
      <c r="AC13" s="124" t="e">
        <f>L13-#REF!</f>
        <v>#REF!</v>
      </c>
      <c r="AD13" s="124" t="e">
        <f>M13-#REF!</f>
        <v>#REF!</v>
      </c>
      <c r="AE13" s="125" t="e">
        <f t="shared" si="13"/>
        <v>#REF!</v>
      </c>
      <c r="AF13" s="123">
        <f t="shared" si="6"/>
        <v>0</v>
      </c>
      <c r="AG13" s="124">
        <f t="shared" si="7"/>
        <v>0</v>
      </c>
      <c r="AH13" s="124">
        <f t="shared" si="8"/>
        <v>0</v>
      </c>
      <c r="AI13" s="124" t="e">
        <f>#REF!-W13</f>
        <v>#REF!</v>
      </c>
      <c r="AJ13" s="124" t="e">
        <f>#REF!-X13</f>
        <v>#REF!</v>
      </c>
      <c r="AK13" s="126" t="e">
        <f t="shared" si="14"/>
        <v>#REF!</v>
      </c>
      <c r="AL13" s="125" t="e">
        <f t="shared" si="15"/>
        <v>#REF!</v>
      </c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</row>
    <row r="14" spans="1:242" s="157" customFormat="1" ht="11.25">
      <c r="A14" s="113" t="s">
        <v>56</v>
      </c>
      <c r="B14" s="113" t="s">
        <v>49</v>
      </c>
      <c r="C14" s="114" t="s">
        <v>45</v>
      </c>
      <c r="D14" s="114" t="s">
        <v>58</v>
      </c>
      <c r="E14" s="115">
        <v>45536</v>
      </c>
      <c r="F14" s="116">
        <v>45536</v>
      </c>
      <c r="G14" s="117">
        <v>6040110</v>
      </c>
      <c r="H14" s="118">
        <v>38550</v>
      </c>
      <c r="I14" s="119">
        <f t="shared" si="0"/>
        <v>13388000</v>
      </c>
      <c r="J14" s="120">
        <f t="shared" si="1"/>
        <v>377000</v>
      </c>
      <c r="K14" s="120">
        <f t="shared" si="9"/>
        <v>0</v>
      </c>
      <c r="L14" s="120" t="e">
        <f>#REF!</f>
        <v>#REF!</v>
      </c>
      <c r="M14" s="120" t="e">
        <f>#REF!</f>
        <v>#REF!</v>
      </c>
      <c r="N14" s="121" t="e">
        <f t="shared" si="10"/>
        <v>#REF!</v>
      </c>
      <c r="O14" s="122" t="e">
        <f t="shared" si="11"/>
        <v>#REF!</v>
      </c>
      <c r="P14" s="119">
        <v>13388000</v>
      </c>
      <c r="Q14" s="120">
        <v>377000</v>
      </c>
      <c r="R14" s="120">
        <v>0</v>
      </c>
      <c r="S14" s="122">
        <f t="shared" si="2"/>
        <v>13765000</v>
      </c>
      <c r="T14" s="123">
        <v>13388000</v>
      </c>
      <c r="U14" s="124">
        <v>377000</v>
      </c>
      <c r="V14" s="120">
        <v>0</v>
      </c>
      <c r="W14" s="120">
        <v>146139.98865253667</v>
      </c>
      <c r="X14" s="120">
        <v>13043.503381419217</v>
      </c>
      <c r="Y14" s="125">
        <f t="shared" si="12"/>
        <v>13924183.492033957</v>
      </c>
      <c r="Z14" s="123">
        <f t="shared" si="3"/>
        <v>0</v>
      </c>
      <c r="AA14" s="124">
        <f t="shared" si="4"/>
        <v>0</v>
      </c>
      <c r="AB14" s="124">
        <f t="shared" si="5"/>
        <v>0</v>
      </c>
      <c r="AC14" s="124" t="e">
        <f>L14-#REF!</f>
        <v>#REF!</v>
      </c>
      <c r="AD14" s="124" t="e">
        <f>M14-#REF!</f>
        <v>#REF!</v>
      </c>
      <c r="AE14" s="125" t="e">
        <f t="shared" si="13"/>
        <v>#REF!</v>
      </c>
      <c r="AF14" s="123">
        <f t="shared" si="6"/>
        <v>0</v>
      </c>
      <c r="AG14" s="124">
        <f t="shared" si="7"/>
        <v>0</v>
      </c>
      <c r="AH14" s="124">
        <f t="shared" si="8"/>
        <v>0</v>
      </c>
      <c r="AI14" s="124" t="e">
        <f>#REF!-W14</f>
        <v>#REF!</v>
      </c>
      <c r="AJ14" s="124" t="e">
        <f>#REF!-X14</f>
        <v>#REF!</v>
      </c>
      <c r="AK14" s="126" t="e">
        <f t="shared" si="14"/>
        <v>#REF!</v>
      </c>
      <c r="AL14" s="125" t="e">
        <f t="shared" si="15"/>
        <v>#REF!</v>
      </c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</row>
    <row r="15" spans="1:242" s="157" customFormat="1" ht="11.25">
      <c r="A15" s="113" t="s">
        <v>59</v>
      </c>
      <c r="B15" s="113" t="s">
        <v>49</v>
      </c>
      <c r="C15" s="114" t="s">
        <v>45</v>
      </c>
      <c r="D15" s="114" t="s">
        <v>60</v>
      </c>
      <c r="E15" s="115">
        <v>45536</v>
      </c>
      <c r="F15" s="116">
        <v>45536</v>
      </c>
      <c r="G15" s="117">
        <v>6040110</v>
      </c>
      <c r="H15" s="118">
        <v>38550</v>
      </c>
      <c r="I15" s="119">
        <f t="shared" si="0"/>
        <v>723000</v>
      </c>
      <c r="J15" s="120">
        <f t="shared" si="1"/>
        <v>0</v>
      </c>
      <c r="K15" s="120">
        <f t="shared" si="9"/>
        <v>0</v>
      </c>
      <c r="L15" s="120" t="e">
        <f>#REF!</f>
        <v>#REF!</v>
      </c>
      <c r="M15" s="120" t="e">
        <f>#REF!</f>
        <v>#REF!</v>
      </c>
      <c r="N15" s="121" t="e">
        <f t="shared" si="10"/>
        <v>#REF!</v>
      </c>
      <c r="O15" s="122" t="e">
        <f t="shared" si="11"/>
        <v>#REF!</v>
      </c>
      <c r="P15" s="119">
        <v>723000</v>
      </c>
      <c r="Q15" s="120">
        <v>0</v>
      </c>
      <c r="R15" s="120">
        <v>0</v>
      </c>
      <c r="S15" s="122">
        <f t="shared" si="2"/>
        <v>723000</v>
      </c>
      <c r="T15" s="123">
        <v>723000</v>
      </c>
      <c r="U15" s="124">
        <v>0</v>
      </c>
      <c r="V15" s="120">
        <v>0</v>
      </c>
      <c r="W15" s="120">
        <v>7891.2071012056758</v>
      </c>
      <c r="X15" s="120">
        <v>0</v>
      </c>
      <c r="Y15" s="125">
        <f t="shared" si="12"/>
        <v>730891.20710120571</v>
      </c>
      <c r="Z15" s="123">
        <f t="shared" si="3"/>
        <v>0</v>
      </c>
      <c r="AA15" s="124">
        <f t="shared" si="4"/>
        <v>0</v>
      </c>
      <c r="AB15" s="124">
        <f t="shared" si="5"/>
        <v>0</v>
      </c>
      <c r="AC15" s="124" t="e">
        <f>L15-#REF!</f>
        <v>#REF!</v>
      </c>
      <c r="AD15" s="124" t="e">
        <f>M15-#REF!</f>
        <v>#REF!</v>
      </c>
      <c r="AE15" s="125" t="e">
        <f t="shared" si="13"/>
        <v>#REF!</v>
      </c>
      <c r="AF15" s="123">
        <f t="shared" si="6"/>
        <v>0</v>
      </c>
      <c r="AG15" s="124">
        <f t="shared" si="7"/>
        <v>0</v>
      </c>
      <c r="AH15" s="124">
        <f t="shared" si="8"/>
        <v>0</v>
      </c>
      <c r="AI15" s="124" t="e">
        <f>#REF!-W15</f>
        <v>#REF!</v>
      </c>
      <c r="AJ15" s="124" t="e">
        <f>#REF!-X15</f>
        <v>#REF!</v>
      </c>
      <c r="AK15" s="126" t="e">
        <f t="shared" si="14"/>
        <v>#REF!</v>
      </c>
      <c r="AL15" s="125" t="e">
        <f t="shared" si="15"/>
        <v>#REF!</v>
      </c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</row>
    <row r="16" spans="1:242" s="157" customFormat="1" ht="22.5">
      <c r="A16" s="113" t="s">
        <v>61</v>
      </c>
      <c r="B16" s="113"/>
      <c r="C16" s="114" t="s">
        <v>45</v>
      </c>
      <c r="D16" s="114" t="s">
        <v>62</v>
      </c>
      <c r="E16" s="115"/>
      <c r="F16" s="116"/>
      <c r="G16" s="117">
        <v>6040110</v>
      </c>
      <c r="H16" s="118">
        <v>38550</v>
      </c>
      <c r="I16" s="119">
        <f t="shared" si="0"/>
        <v>0</v>
      </c>
      <c r="J16" s="120">
        <f t="shared" si="1"/>
        <v>0</v>
      </c>
      <c r="K16" s="120">
        <f t="shared" si="9"/>
        <v>16600</v>
      </c>
      <c r="L16" s="120" t="e">
        <f>#REF!</f>
        <v>#REF!</v>
      </c>
      <c r="M16" s="120" t="e">
        <f>#REF!</f>
        <v>#REF!</v>
      </c>
      <c r="N16" s="121" t="e">
        <f t="shared" si="10"/>
        <v>#REF!</v>
      </c>
      <c r="O16" s="122" t="e">
        <f t="shared" si="11"/>
        <v>#REF!</v>
      </c>
      <c r="P16" s="119">
        <v>0</v>
      </c>
      <c r="Q16" s="120">
        <v>0</v>
      </c>
      <c r="R16" s="120">
        <v>16600</v>
      </c>
      <c r="S16" s="122">
        <f t="shared" si="2"/>
        <v>16600</v>
      </c>
      <c r="T16" s="123">
        <v>0</v>
      </c>
      <c r="U16" s="124">
        <v>0</v>
      </c>
      <c r="V16" s="120">
        <v>16600</v>
      </c>
      <c r="W16" s="120">
        <v>0</v>
      </c>
      <c r="X16" s="120">
        <v>0</v>
      </c>
      <c r="Y16" s="125">
        <f t="shared" si="12"/>
        <v>16600</v>
      </c>
      <c r="Z16" s="123">
        <f t="shared" si="3"/>
        <v>0</v>
      </c>
      <c r="AA16" s="124">
        <f t="shared" si="4"/>
        <v>0</v>
      </c>
      <c r="AB16" s="124">
        <f t="shared" si="5"/>
        <v>0</v>
      </c>
      <c r="AC16" s="124" t="e">
        <f>L16-#REF!</f>
        <v>#REF!</v>
      </c>
      <c r="AD16" s="124" t="e">
        <f>M16-#REF!</f>
        <v>#REF!</v>
      </c>
      <c r="AE16" s="125" t="e">
        <f t="shared" si="13"/>
        <v>#REF!</v>
      </c>
      <c r="AF16" s="123">
        <f t="shared" si="6"/>
        <v>0</v>
      </c>
      <c r="AG16" s="124">
        <f t="shared" si="7"/>
        <v>0</v>
      </c>
      <c r="AH16" s="124">
        <f t="shared" si="8"/>
        <v>0</v>
      </c>
      <c r="AI16" s="124" t="e">
        <f>#REF!-W16</f>
        <v>#REF!</v>
      </c>
      <c r="AJ16" s="124" t="e">
        <f>#REF!-X16</f>
        <v>#REF!</v>
      </c>
      <c r="AK16" s="126" t="e">
        <f t="shared" si="14"/>
        <v>#REF!</v>
      </c>
      <c r="AL16" s="125" t="e">
        <f t="shared" si="15"/>
        <v>#REF!</v>
      </c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</row>
    <row r="17" spans="1:242" s="157" customFormat="1" ht="11.25">
      <c r="A17" s="113" t="s">
        <v>63</v>
      </c>
      <c r="B17" s="113" t="s">
        <v>64</v>
      </c>
      <c r="C17" s="114" t="s">
        <v>45</v>
      </c>
      <c r="D17" s="114" t="s">
        <v>65</v>
      </c>
      <c r="E17" s="115">
        <v>45536</v>
      </c>
      <c r="F17" s="116"/>
      <c r="G17" s="117">
        <v>6830500</v>
      </c>
      <c r="H17" s="118">
        <v>38550</v>
      </c>
      <c r="I17" s="119">
        <f t="shared" si="0"/>
        <v>151000</v>
      </c>
      <c r="J17" s="120">
        <f t="shared" si="1"/>
        <v>0</v>
      </c>
      <c r="K17" s="120">
        <f t="shared" si="9"/>
        <v>0</v>
      </c>
      <c r="L17" s="120" t="e">
        <f>#REF!</f>
        <v>#REF!</v>
      </c>
      <c r="M17" s="120" t="e">
        <f>#REF!</f>
        <v>#REF!</v>
      </c>
      <c r="N17" s="121" t="e">
        <f t="shared" si="10"/>
        <v>#REF!</v>
      </c>
      <c r="O17" s="122" t="e">
        <f t="shared" si="11"/>
        <v>#REF!</v>
      </c>
      <c r="P17" s="119">
        <v>151000</v>
      </c>
      <c r="Q17" s="120">
        <v>0</v>
      </c>
      <c r="R17" s="120">
        <v>0</v>
      </c>
      <c r="S17" s="122">
        <f t="shared" si="2"/>
        <v>151000</v>
      </c>
      <c r="T17" s="123">
        <v>151000</v>
      </c>
      <c r="U17" s="124">
        <v>0</v>
      </c>
      <c r="V17" s="120">
        <v>0</v>
      </c>
      <c r="W17" s="120">
        <v>1644.0014794178492</v>
      </c>
      <c r="X17" s="120">
        <v>0</v>
      </c>
      <c r="Y17" s="125">
        <f t="shared" si="12"/>
        <v>152644.00147941784</v>
      </c>
      <c r="Z17" s="123">
        <f t="shared" si="3"/>
        <v>0</v>
      </c>
      <c r="AA17" s="124">
        <f t="shared" si="4"/>
        <v>0</v>
      </c>
      <c r="AB17" s="124">
        <f t="shared" si="5"/>
        <v>0</v>
      </c>
      <c r="AC17" s="124" t="e">
        <f>L17-#REF!</f>
        <v>#REF!</v>
      </c>
      <c r="AD17" s="124" t="e">
        <f>M17-#REF!</f>
        <v>#REF!</v>
      </c>
      <c r="AE17" s="125" t="e">
        <f t="shared" si="13"/>
        <v>#REF!</v>
      </c>
      <c r="AF17" s="123">
        <f t="shared" si="6"/>
        <v>0</v>
      </c>
      <c r="AG17" s="124">
        <f t="shared" si="7"/>
        <v>0</v>
      </c>
      <c r="AH17" s="124">
        <f t="shared" si="8"/>
        <v>0</v>
      </c>
      <c r="AI17" s="124" t="e">
        <f>#REF!-W17</f>
        <v>#REF!</v>
      </c>
      <c r="AJ17" s="124" t="e">
        <f>#REF!-X17</f>
        <v>#REF!</v>
      </c>
      <c r="AK17" s="126" t="e">
        <f t="shared" si="14"/>
        <v>#REF!</v>
      </c>
      <c r="AL17" s="125" t="e">
        <f t="shared" si="15"/>
        <v>#REF!</v>
      </c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</row>
    <row r="18" spans="1:242" s="157" customFormat="1" ht="11.25">
      <c r="A18" s="113" t="s">
        <v>66</v>
      </c>
      <c r="B18" s="113"/>
      <c r="C18" s="114" t="s">
        <v>45</v>
      </c>
      <c r="D18" s="114" t="s">
        <v>67</v>
      </c>
      <c r="E18" s="115">
        <v>45266</v>
      </c>
      <c r="F18" s="116"/>
      <c r="G18" s="117">
        <v>6830500</v>
      </c>
      <c r="H18" s="118">
        <v>38550</v>
      </c>
      <c r="I18" s="119">
        <f t="shared" si="0"/>
        <v>380000</v>
      </c>
      <c r="J18" s="120">
        <f t="shared" si="1"/>
        <v>0</v>
      </c>
      <c r="K18" s="120">
        <f t="shared" si="9"/>
        <v>0</v>
      </c>
      <c r="L18" s="120" t="e">
        <f>#REF!</f>
        <v>#REF!</v>
      </c>
      <c r="M18" s="120" t="e">
        <f>#REF!</f>
        <v>#REF!</v>
      </c>
      <c r="N18" s="121" t="e">
        <f t="shared" si="10"/>
        <v>#REF!</v>
      </c>
      <c r="O18" s="122" t="e">
        <f t="shared" si="11"/>
        <v>#REF!</v>
      </c>
      <c r="P18" s="119">
        <v>380000</v>
      </c>
      <c r="Q18" s="120">
        <v>0</v>
      </c>
      <c r="R18" s="120">
        <v>0</v>
      </c>
      <c r="S18" s="122">
        <f t="shared" si="2"/>
        <v>380000</v>
      </c>
      <c r="T18" s="123">
        <v>380000</v>
      </c>
      <c r="U18" s="124">
        <v>0</v>
      </c>
      <c r="V18" s="120">
        <v>0</v>
      </c>
      <c r="W18" s="120">
        <v>0</v>
      </c>
      <c r="X18" s="120">
        <v>0</v>
      </c>
      <c r="Y18" s="125">
        <f t="shared" si="12"/>
        <v>380000</v>
      </c>
      <c r="Z18" s="123">
        <f t="shared" si="3"/>
        <v>0</v>
      </c>
      <c r="AA18" s="124">
        <f t="shared" si="4"/>
        <v>0</v>
      </c>
      <c r="AB18" s="124">
        <f t="shared" si="5"/>
        <v>0</v>
      </c>
      <c r="AC18" s="124" t="e">
        <f>L18-#REF!</f>
        <v>#REF!</v>
      </c>
      <c r="AD18" s="124" t="e">
        <f>M18-#REF!</f>
        <v>#REF!</v>
      </c>
      <c r="AE18" s="125" t="e">
        <f t="shared" si="13"/>
        <v>#REF!</v>
      </c>
      <c r="AF18" s="123">
        <f t="shared" si="6"/>
        <v>0</v>
      </c>
      <c r="AG18" s="124">
        <f t="shared" si="7"/>
        <v>0</v>
      </c>
      <c r="AH18" s="124">
        <f t="shared" si="8"/>
        <v>0</v>
      </c>
      <c r="AI18" s="124" t="e">
        <f>#REF!-W18</f>
        <v>#REF!</v>
      </c>
      <c r="AJ18" s="124" t="e">
        <f>#REF!-X18</f>
        <v>#REF!</v>
      </c>
      <c r="AK18" s="126" t="e">
        <f t="shared" si="14"/>
        <v>#REF!</v>
      </c>
      <c r="AL18" s="125" t="e">
        <f t="shared" si="15"/>
        <v>#REF!</v>
      </c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6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156"/>
      <c r="DW18" s="156"/>
      <c r="DX18" s="156"/>
      <c r="DY18" s="156"/>
      <c r="DZ18" s="156"/>
      <c r="EA18" s="156"/>
      <c r="EB18" s="156"/>
      <c r="EC18" s="156"/>
      <c r="ED18" s="156"/>
      <c r="EE18" s="156"/>
      <c r="EF18" s="156"/>
      <c r="EG18" s="156"/>
      <c r="EH18" s="156"/>
      <c r="EI18" s="156"/>
      <c r="EJ18" s="156"/>
      <c r="EK18" s="156"/>
      <c r="EL18" s="156"/>
      <c r="EM18" s="156"/>
      <c r="EN18" s="156"/>
      <c r="EO18" s="156"/>
      <c r="EP18" s="156"/>
      <c r="EQ18" s="156"/>
      <c r="ER18" s="156"/>
      <c r="ES18" s="156"/>
      <c r="ET18" s="156"/>
      <c r="EU18" s="156"/>
      <c r="EV18" s="156"/>
      <c r="EW18" s="156"/>
      <c r="EX18" s="156"/>
      <c r="EY18" s="156"/>
      <c r="EZ18" s="156"/>
      <c r="FA18" s="156"/>
      <c r="FB18" s="156"/>
      <c r="FC18" s="156"/>
      <c r="FD18" s="156"/>
      <c r="FE18" s="156"/>
      <c r="FF18" s="156"/>
      <c r="FG18" s="156"/>
      <c r="FH18" s="156"/>
      <c r="FI18" s="156"/>
      <c r="FJ18" s="156"/>
      <c r="FK18" s="156"/>
      <c r="FL18" s="156"/>
      <c r="FM18" s="156"/>
      <c r="FN18" s="156"/>
      <c r="FO18" s="156"/>
      <c r="FP18" s="156"/>
      <c r="FQ18" s="156"/>
      <c r="FR18" s="156"/>
      <c r="FS18" s="156"/>
      <c r="FT18" s="156"/>
      <c r="FU18" s="156"/>
      <c r="FV18" s="156"/>
      <c r="FW18" s="156"/>
      <c r="FX18" s="156"/>
      <c r="FY18" s="156"/>
      <c r="FZ18" s="156"/>
      <c r="GA18" s="156"/>
      <c r="GB18" s="156"/>
      <c r="GC18" s="156"/>
      <c r="GD18" s="156"/>
      <c r="GE18" s="156"/>
      <c r="GF18" s="156"/>
      <c r="GG18" s="156"/>
      <c r="GH18" s="156"/>
      <c r="GI18" s="156"/>
      <c r="GJ18" s="156"/>
      <c r="GK18" s="156"/>
      <c r="GL18" s="156"/>
      <c r="GM18" s="156"/>
      <c r="GN18" s="156"/>
      <c r="GO18" s="156"/>
      <c r="GP18" s="156"/>
      <c r="GQ18" s="156"/>
      <c r="GR18" s="156"/>
      <c r="GS18" s="156"/>
      <c r="GT18" s="156"/>
      <c r="GU18" s="156"/>
      <c r="GV18" s="156"/>
      <c r="GW18" s="156"/>
      <c r="GX18" s="156"/>
      <c r="GY18" s="156"/>
      <c r="GZ18" s="156"/>
      <c r="HA18" s="156"/>
      <c r="HB18" s="156"/>
      <c r="HC18" s="156"/>
      <c r="HD18" s="156"/>
      <c r="HE18" s="156"/>
      <c r="HF18" s="156"/>
      <c r="HG18" s="156"/>
      <c r="HH18" s="156"/>
      <c r="HI18" s="156"/>
      <c r="HJ18" s="156"/>
      <c r="HK18" s="156"/>
      <c r="HL18" s="156"/>
      <c r="HM18" s="156"/>
      <c r="HN18" s="156"/>
      <c r="HO18" s="156"/>
      <c r="HP18" s="156"/>
      <c r="HQ18" s="156"/>
      <c r="HR18" s="156"/>
      <c r="HS18" s="156"/>
      <c r="HT18" s="156"/>
      <c r="HU18" s="156"/>
      <c r="HV18" s="156"/>
      <c r="HW18" s="156"/>
      <c r="HX18" s="156"/>
      <c r="HY18" s="156"/>
      <c r="HZ18" s="156"/>
      <c r="IA18" s="156"/>
      <c r="IB18" s="156"/>
      <c r="IC18" s="156"/>
      <c r="ID18" s="156"/>
      <c r="IE18" s="156"/>
      <c r="IF18" s="156"/>
      <c r="IG18" s="156"/>
      <c r="IH18" s="156"/>
    </row>
    <row r="19" spans="1:242" s="157" customFormat="1" ht="11.25">
      <c r="A19" s="113" t="s">
        <v>68</v>
      </c>
      <c r="B19" s="113"/>
      <c r="C19" s="114" t="s">
        <v>45</v>
      </c>
      <c r="D19" s="114" t="s">
        <v>69</v>
      </c>
      <c r="E19" s="115"/>
      <c r="F19" s="116"/>
      <c r="G19" s="117">
        <v>6030600</v>
      </c>
      <c r="H19" s="118">
        <v>38550</v>
      </c>
      <c r="I19" s="119">
        <f t="shared" si="0"/>
        <v>83000</v>
      </c>
      <c r="J19" s="120">
        <f t="shared" si="1"/>
        <v>21000</v>
      </c>
      <c r="K19" s="120">
        <f t="shared" si="9"/>
        <v>0</v>
      </c>
      <c r="L19" s="120" t="e">
        <f>#REF!</f>
        <v>#REF!</v>
      </c>
      <c r="M19" s="120" t="e">
        <f>#REF!</f>
        <v>#REF!</v>
      </c>
      <c r="N19" s="121" t="e">
        <f t="shared" si="10"/>
        <v>#REF!</v>
      </c>
      <c r="O19" s="122" t="e">
        <f t="shared" si="11"/>
        <v>#REF!</v>
      </c>
      <c r="P19" s="119">
        <v>83000</v>
      </c>
      <c r="Q19" s="120">
        <v>21000</v>
      </c>
      <c r="R19" s="120">
        <v>0</v>
      </c>
      <c r="S19" s="122">
        <f t="shared" si="2"/>
        <v>104000</v>
      </c>
      <c r="T19" s="123">
        <v>83000</v>
      </c>
      <c r="U19" s="124">
        <v>21000</v>
      </c>
      <c r="V19" s="120">
        <v>0</v>
      </c>
      <c r="W19" s="120">
        <v>0</v>
      </c>
      <c r="X19" s="120">
        <v>0</v>
      </c>
      <c r="Y19" s="125">
        <f t="shared" si="12"/>
        <v>104000</v>
      </c>
      <c r="Z19" s="123">
        <f t="shared" si="3"/>
        <v>0</v>
      </c>
      <c r="AA19" s="124">
        <f t="shared" si="4"/>
        <v>0</v>
      </c>
      <c r="AB19" s="124">
        <f t="shared" si="5"/>
        <v>0</v>
      </c>
      <c r="AC19" s="124" t="e">
        <f>L19-#REF!</f>
        <v>#REF!</v>
      </c>
      <c r="AD19" s="124" t="e">
        <f>M19-#REF!</f>
        <v>#REF!</v>
      </c>
      <c r="AE19" s="125" t="e">
        <f t="shared" si="13"/>
        <v>#REF!</v>
      </c>
      <c r="AF19" s="123">
        <f t="shared" si="6"/>
        <v>0</v>
      </c>
      <c r="AG19" s="124">
        <f t="shared" si="7"/>
        <v>0</v>
      </c>
      <c r="AH19" s="124">
        <f t="shared" si="8"/>
        <v>0</v>
      </c>
      <c r="AI19" s="124" t="e">
        <f>#REF!-W19</f>
        <v>#REF!</v>
      </c>
      <c r="AJ19" s="124" t="e">
        <f>#REF!-X19</f>
        <v>#REF!</v>
      </c>
      <c r="AK19" s="126" t="e">
        <f t="shared" si="14"/>
        <v>#REF!</v>
      </c>
      <c r="AL19" s="125" t="e">
        <f t="shared" si="15"/>
        <v>#REF!</v>
      </c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156"/>
      <c r="EW19" s="156"/>
      <c r="EX19" s="156"/>
      <c r="EY19" s="156"/>
      <c r="EZ19" s="156"/>
      <c r="FA19" s="156"/>
      <c r="FB19" s="156"/>
      <c r="FC19" s="156"/>
      <c r="FD19" s="156"/>
      <c r="FE19" s="156"/>
      <c r="FF19" s="156"/>
      <c r="FG19" s="156"/>
      <c r="FH19" s="156"/>
      <c r="FI19" s="156"/>
      <c r="FJ19" s="156"/>
      <c r="FK19" s="156"/>
      <c r="FL19" s="156"/>
      <c r="FM19" s="156"/>
      <c r="FN19" s="156"/>
      <c r="FO19" s="156"/>
      <c r="FP19" s="156"/>
      <c r="FQ19" s="156"/>
      <c r="FR19" s="156"/>
      <c r="FS19" s="156"/>
      <c r="FT19" s="156"/>
      <c r="FU19" s="156"/>
      <c r="FV19" s="156"/>
      <c r="FW19" s="156"/>
      <c r="FX19" s="156"/>
      <c r="FY19" s="156"/>
      <c r="FZ19" s="156"/>
      <c r="GA19" s="156"/>
      <c r="GB19" s="156"/>
      <c r="GC19" s="156"/>
      <c r="GD19" s="156"/>
      <c r="GE19" s="156"/>
      <c r="GF19" s="156"/>
      <c r="GG19" s="156"/>
      <c r="GH19" s="156"/>
      <c r="GI19" s="156"/>
      <c r="GJ19" s="156"/>
      <c r="GK19" s="156"/>
      <c r="GL19" s="156"/>
      <c r="GM19" s="156"/>
      <c r="GN19" s="156"/>
      <c r="GO19" s="156"/>
      <c r="GP19" s="156"/>
      <c r="GQ19" s="156"/>
      <c r="GR19" s="156"/>
      <c r="GS19" s="156"/>
      <c r="GT19" s="156"/>
      <c r="GU19" s="156"/>
      <c r="GV19" s="156"/>
      <c r="GW19" s="156"/>
      <c r="GX19" s="156"/>
      <c r="GY19" s="156"/>
      <c r="GZ19" s="156"/>
      <c r="HA19" s="156"/>
      <c r="HB19" s="156"/>
      <c r="HC19" s="156"/>
      <c r="HD19" s="156"/>
      <c r="HE19" s="156"/>
      <c r="HF19" s="156"/>
      <c r="HG19" s="156"/>
      <c r="HH19" s="156"/>
      <c r="HI19" s="156"/>
      <c r="HJ19" s="156"/>
      <c r="HK19" s="156"/>
      <c r="HL19" s="156"/>
      <c r="HM19" s="156"/>
      <c r="HN19" s="156"/>
      <c r="HO19" s="156"/>
      <c r="HP19" s="156"/>
      <c r="HQ19" s="156"/>
      <c r="HR19" s="156"/>
      <c r="HS19" s="156"/>
      <c r="HT19" s="156"/>
      <c r="HU19" s="156"/>
      <c r="HV19" s="156"/>
      <c r="HW19" s="156"/>
      <c r="HX19" s="156"/>
      <c r="HY19" s="156"/>
      <c r="HZ19" s="156"/>
      <c r="IA19" s="156"/>
      <c r="IB19" s="156"/>
      <c r="IC19" s="156"/>
      <c r="ID19" s="156"/>
      <c r="IE19" s="156"/>
      <c r="IF19" s="156"/>
      <c r="IG19" s="156"/>
      <c r="IH19" s="156"/>
    </row>
    <row r="20" spans="1:242" s="157" customFormat="1" ht="11.25">
      <c r="A20" s="113" t="s">
        <v>70</v>
      </c>
      <c r="B20" s="113"/>
      <c r="C20" s="114" t="s">
        <v>45</v>
      </c>
      <c r="D20" s="114" t="s">
        <v>71</v>
      </c>
      <c r="E20" s="115">
        <v>45536</v>
      </c>
      <c r="F20" s="116"/>
      <c r="G20" s="117">
        <v>6030295</v>
      </c>
      <c r="H20" s="118">
        <v>38550</v>
      </c>
      <c r="I20" s="119">
        <f t="shared" si="0"/>
        <v>1850000</v>
      </c>
      <c r="J20" s="120">
        <f t="shared" si="1"/>
        <v>0</v>
      </c>
      <c r="K20" s="120">
        <f t="shared" si="9"/>
        <v>0</v>
      </c>
      <c r="L20" s="120" t="e">
        <f>#REF!</f>
        <v>#REF!</v>
      </c>
      <c r="M20" s="120" t="e">
        <f>#REF!</f>
        <v>#REF!</v>
      </c>
      <c r="N20" s="121" t="e">
        <f t="shared" si="10"/>
        <v>#REF!</v>
      </c>
      <c r="O20" s="122" t="e">
        <f t="shared" si="11"/>
        <v>#REF!</v>
      </c>
      <c r="P20" s="119">
        <v>1850000</v>
      </c>
      <c r="Q20" s="120">
        <v>0</v>
      </c>
      <c r="R20" s="120">
        <v>0</v>
      </c>
      <c r="S20" s="122">
        <f t="shared" si="2"/>
        <v>1850000</v>
      </c>
      <c r="T20" s="123">
        <v>1850000</v>
      </c>
      <c r="U20" s="124">
        <v>0</v>
      </c>
      <c r="V20" s="120">
        <v>0</v>
      </c>
      <c r="W20" s="120">
        <v>20197.732461419291</v>
      </c>
      <c r="X20" s="120">
        <v>0</v>
      </c>
      <c r="Y20" s="125">
        <f t="shared" si="12"/>
        <v>1870197.7324614192</v>
      </c>
      <c r="Z20" s="123">
        <f t="shared" si="3"/>
        <v>0</v>
      </c>
      <c r="AA20" s="124">
        <f t="shared" si="4"/>
        <v>0</v>
      </c>
      <c r="AB20" s="124">
        <f t="shared" si="5"/>
        <v>0</v>
      </c>
      <c r="AC20" s="124" t="e">
        <f>L20-#REF!</f>
        <v>#REF!</v>
      </c>
      <c r="AD20" s="124" t="e">
        <f>M20-#REF!</f>
        <v>#REF!</v>
      </c>
      <c r="AE20" s="125" t="e">
        <f t="shared" si="13"/>
        <v>#REF!</v>
      </c>
      <c r="AF20" s="123">
        <f t="shared" si="6"/>
        <v>0</v>
      </c>
      <c r="AG20" s="124">
        <f t="shared" si="7"/>
        <v>0</v>
      </c>
      <c r="AH20" s="124">
        <f t="shared" si="8"/>
        <v>0</v>
      </c>
      <c r="AI20" s="124" t="e">
        <f>#REF!-W20</f>
        <v>#REF!</v>
      </c>
      <c r="AJ20" s="124" t="e">
        <f>#REF!-X20</f>
        <v>#REF!</v>
      </c>
      <c r="AK20" s="126" t="e">
        <f t="shared" si="14"/>
        <v>#REF!</v>
      </c>
      <c r="AL20" s="125" t="e">
        <f t="shared" si="15"/>
        <v>#REF!</v>
      </c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</row>
    <row r="21" spans="1:242" s="157" customFormat="1" ht="22.5">
      <c r="A21" s="113" t="s">
        <v>72</v>
      </c>
      <c r="B21" s="113" t="s">
        <v>73</v>
      </c>
      <c r="C21" s="114" t="s">
        <v>45</v>
      </c>
      <c r="D21" s="114" t="s">
        <v>74</v>
      </c>
      <c r="E21" s="115"/>
      <c r="F21" s="116"/>
      <c r="G21" s="117">
        <v>6030295</v>
      </c>
      <c r="H21" s="118">
        <v>38550</v>
      </c>
      <c r="I21" s="119">
        <f t="shared" ref="I21:I52" si="16">ROUND(P21*ign/igo,afrind)</f>
        <v>355000</v>
      </c>
      <c r="J21" s="120">
        <f t="shared" si="1"/>
        <v>0</v>
      </c>
      <c r="K21" s="120">
        <f t="shared" si="9"/>
        <v>0</v>
      </c>
      <c r="L21" s="120" t="e">
        <f>#REF!</f>
        <v>#REF!</v>
      </c>
      <c r="M21" s="120" t="e">
        <f>#REF!</f>
        <v>#REF!</v>
      </c>
      <c r="N21" s="121" t="e">
        <f t="shared" si="10"/>
        <v>#REF!</v>
      </c>
      <c r="O21" s="122" t="e">
        <f t="shared" si="11"/>
        <v>#REF!</v>
      </c>
      <c r="P21" s="119">
        <v>355000</v>
      </c>
      <c r="Q21" s="120">
        <v>0</v>
      </c>
      <c r="R21" s="120">
        <v>0</v>
      </c>
      <c r="S21" s="122">
        <f t="shared" si="2"/>
        <v>355000</v>
      </c>
      <c r="T21" s="123">
        <v>355000</v>
      </c>
      <c r="U21" s="124">
        <v>0</v>
      </c>
      <c r="V21" s="120">
        <v>0</v>
      </c>
      <c r="W21" s="120">
        <v>0</v>
      </c>
      <c r="X21" s="120">
        <v>0</v>
      </c>
      <c r="Y21" s="125">
        <f t="shared" si="12"/>
        <v>355000</v>
      </c>
      <c r="Z21" s="123">
        <f t="shared" si="3"/>
        <v>0</v>
      </c>
      <c r="AA21" s="124">
        <f t="shared" si="4"/>
        <v>0</v>
      </c>
      <c r="AB21" s="124">
        <f t="shared" si="5"/>
        <v>0</v>
      </c>
      <c r="AC21" s="124" t="e">
        <f>L21-#REF!</f>
        <v>#REF!</v>
      </c>
      <c r="AD21" s="124" t="e">
        <f>M21-#REF!</f>
        <v>#REF!</v>
      </c>
      <c r="AE21" s="125" t="e">
        <f t="shared" si="13"/>
        <v>#REF!</v>
      </c>
      <c r="AF21" s="123">
        <f t="shared" si="6"/>
        <v>0</v>
      </c>
      <c r="AG21" s="124">
        <f t="shared" si="7"/>
        <v>0</v>
      </c>
      <c r="AH21" s="124">
        <f t="shared" si="8"/>
        <v>0</v>
      </c>
      <c r="AI21" s="124" t="e">
        <f>#REF!-W21</f>
        <v>#REF!</v>
      </c>
      <c r="AJ21" s="124" t="e">
        <f>#REF!-X21</f>
        <v>#REF!</v>
      </c>
      <c r="AK21" s="126" t="e">
        <f t="shared" si="14"/>
        <v>#REF!</v>
      </c>
      <c r="AL21" s="125" t="e">
        <f t="shared" si="15"/>
        <v>#REF!</v>
      </c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</row>
    <row r="22" spans="1:242" s="157" customFormat="1" ht="11.25">
      <c r="A22" s="113" t="s">
        <v>75</v>
      </c>
      <c r="B22" s="113" t="s">
        <v>76</v>
      </c>
      <c r="C22" s="114" t="s">
        <v>45</v>
      </c>
      <c r="D22" s="114" t="s">
        <v>77</v>
      </c>
      <c r="E22" s="115">
        <v>45536</v>
      </c>
      <c r="F22" s="116"/>
      <c r="G22" s="117">
        <v>6750100</v>
      </c>
      <c r="H22" s="118">
        <v>38550</v>
      </c>
      <c r="I22" s="119">
        <f t="shared" si="16"/>
        <v>70000</v>
      </c>
      <c r="J22" s="120">
        <f t="shared" si="1"/>
        <v>0</v>
      </c>
      <c r="K22" s="120">
        <f t="shared" si="9"/>
        <v>0</v>
      </c>
      <c r="L22" s="120" t="e">
        <f>#REF!</f>
        <v>#REF!</v>
      </c>
      <c r="M22" s="120" t="e">
        <f>#REF!</f>
        <v>#REF!</v>
      </c>
      <c r="N22" s="121" t="e">
        <f t="shared" si="10"/>
        <v>#REF!</v>
      </c>
      <c r="O22" s="122" t="e">
        <f t="shared" si="11"/>
        <v>#REF!</v>
      </c>
      <c r="P22" s="119">
        <v>70000</v>
      </c>
      <c r="Q22" s="120">
        <v>0</v>
      </c>
      <c r="R22" s="120">
        <v>0</v>
      </c>
      <c r="S22" s="122">
        <f t="shared" si="2"/>
        <v>70000</v>
      </c>
      <c r="T22" s="123">
        <v>70000</v>
      </c>
      <c r="U22" s="124">
        <v>0</v>
      </c>
      <c r="V22" s="120">
        <v>0</v>
      </c>
      <c r="W22" s="120">
        <v>760.93782761626164</v>
      </c>
      <c r="X22" s="120">
        <v>0</v>
      </c>
      <c r="Y22" s="125">
        <f t="shared" si="12"/>
        <v>70760.937827616261</v>
      </c>
      <c r="Z22" s="123">
        <f t="shared" si="3"/>
        <v>0</v>
      </c>
      <c r="AA22" s="124">
        <f t="shared" si="4"/>
        <v>0</v>
      </c>
      <c r="AB22" s="124">
        <f t="shared" si="5"/>
        <v>0</v>
      </c>
      <c r="AC22" s="124" t="e">
        <f>L22-#REF!</f>
        <v>#REF!</v>
      </c>
      <c r="AD22" s="124" t="e">
        <f>M22-#REF!</f>
        <v>#REF!</v>
      </c>
      <c r="AE22" s="125" t="e">
        <f t="shared" si="13"/>
        <v>#REF!</v>
      </c>
      <c r="AF22" s="123">
        <f t="shared" si="6"/>
        <v>0</v>
      </c>
      <c r="AG22" s="124">
        <f t="shared" si="7"/>
        <v>0</v>
      </c>
      <c r="AH22" s="124">
        <f t="shared" si="8"/>
        <v>0</v>
      </c>
      <c r="AI22" s="124" t="e">
        <f>#REF!-W22</f>
        <v>#REF!</v>
      </c>
      <c r="AJ22" s="124" t="e">
        <f>#REF!-X22</f>
        <v>#REF!</v>
      </c>
      <c r="AK22" s="126" t="e">
        <f t="shared" si="14"/>
        <v>#REF!</v>
      </c>
      <c r="AL22" s="125" t="e">
        <f t="shared" si="15"/>
        <v>#REF!</v>
      </c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</row>
    <row r="23" spans="1:242" s="157" customFormat="1" ht="11.25">
      <c r="A23" s="113" t="s">
        <v>78</v>
      </c>
      <c r="B23" s="113"/>
      <c r="C23" s="114" t="s">
        <v>45</v>
      </c>
      <c r="D23" s="114" t="s">
        <v>79</v>
      </c>
      <c r="E23" s="115"/>
      <c r="F23" s="116"/>
      <c r="G23" s="117">
        <v>6030600</v>
      </c>
      <c r="H23" s="118">
        <v>38550</v>
      </c>
      <c r="I23" s="119">
        <f t="shared" si="16"/>
        <v>74000</v>
      </c>
      <c r="J23" s="120">
        <f t="shared" si="1"/>
        <v>0</v>
      </c>
      <c r="K23" s="120">
        <f t="shared" si="9"/>
        <v>0</v>
      </c>
      <c r="L23" s="120" t="e">
        <f>#REF!</f>
        <v>#REF!</v>
      </c>
      <c r="M23" s="120" t="e">
        <f>#REF!</f>
        <v>#REF!</v>
      </c>
      <c r="N23" s="121" t="e">
        <f t="shared" si="10"/>
        <v>#REF!</v>
      </c>
      <c r="O23" s="122" t="e">
        <f t="shared" si="11"/>
        <v>#REF!</v>
      </c>
      <c r="P23" s="119">
        <v>74000</v>
      </c>
      <c r="Q23" s="120">
        <v>0</v>
      </c>
      <c r="R23" s="120">
        <v>0</v>
      </c>
      <c r="S23" s="122">
        <f t="shared" si="2"/>
        <v>74000</v>
      </c>
      <c r="T23" s="123">
        <v>74000</v>
      </c>
      <c r="U23" s="124">
        <v>0</v>
      </c>
      <c r="V23" s="120">
        <v>0</v>
      </c>
      <c r="W23" s="120">
        <v>0</v>
      </c>
      <c r="X23" s="120">
        <v>0</v>
      </c>
      <c r="Y23" s="125">
        <f t="shared" si="12"/>
        <v>74000</v>
      </c>
      <c r="Z23" s="123">
        <f t="shared" si="3"/>
        <v>0</v>
      </c>
      <c r="AA23" s="124">
        <f t="shared" si="4"/>
        <v>0</v>
      </c>
      <c r="AB23" s="124">
        <f t="shared" si="5"/>
        <v>0</v>
      </c>
      <c r="AC23" s="124" t="e">
        <f>L23-#REF!</f>
        <v>#REF!</v>
      </c>
      <c r="AD23" s="124" t="e">
        <f>M23-#REF!</f>
        <v>#REF!</v>
      </c>
      <c r="AE23" s="125" t="e">
        <f t="shared" si="13"/>
        <v>#REF!</v>
      </c>
      <c r="AF23" s="123">
        <f t="shared" si="6"/>
        <v>0</v>
      </c>
      <c r="AG23" s="124">
        <f t="shared" si="7"/>
        <v>0</v>
      </c>
      <c r="AH23" s="124">
        <f t="shared" si="8"/>
        <v>0</v>
      </c>
      <c r="AI23" s="124" t="e">
        <f>#REF!-W23</f>
        <v>#REF!</v>
      </c>
      <c r="AJ23" s="124" t="e">
        <f>#REF!-X23</f>
        <v>#REF!</v>
      </c>
      <c r="AK23" s="126" t="e">
        <f t="shared" si="14"/>
        <v>#REF!</v>
      </c>
      <c r="AL23" s="125" t="e">
        <f t="shared" si="15"/>
        <v>#REF!</v>
      </c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</row>
    <row r="24" spans="1:242" s="157" customFormat="1" ht="11.25">
      <c r="A24" s="113" t="s">
        <v>80</v>
      </c>
      <c r="B24" s="113"/>
      <c r="C24" s="114" t="s">
        <v>45</v>
      </c>
      <c r="D24" s="114" t="s">
        <v>81</v>
      </c>
      <c r="E24" s="115">
        <v>45266</v>
      </c>
      <c r="F24" s="116"/>
      <c r="G24" s="117">
        <v>6030293</v>
      </c>
      <c r="H24" s="118">
        <v>38550</v>
      </c>
      <c r="I24" s="119">
        <f t="shared" si="16"/>
        <v>177000</v>
      </c>
      <c r="J24" s="120">
        <f t="shared" si="1"/>
        <v>0</v>
      </c>
      <c r="K24" s="120">
        <f t="shared" si="9"/>
        <v>0</v>
      </c>
      <c r="L24" s="120" t="e">
        <f>#REF!</f>
        <v>#REF!</v>
      </c>
      <c r="M24" s="120" t="e">
        <f>#REF!</f>
        <v>#REF!</v>
      </c>
      <c r="N24" s="121" t="e">
        <f t="shared" si="10"/>
        <v>#REF!</v>
      </c>
      <c r="O24" s="122" t="e">
        <f t="shared" si="11"/>
        <v>#REF!</v>
      </c>
      <c r="P24" s="119">
        <v>177000</v>
      </c>
      <c r="Q24" s="120">
        <v>0</v>
      </c>
      <c r="R24" s="120">
        <v>0</v>
      </c>
      <c r="S24" s="122">
        <f t="shared" si="2"/>
        <v>177000</v>
      </c>
      <c r="T24" s="123">
        <v>177000</v>
      </c>
      <c r="U24" s="124">
        <v>0</v>
      </c>
      <c r="V24" s="120">
        <v>0</v>
      </c>
      <c r="W24" s="120">
        <v>0</v>
      </c>
      <c r="X24" s="120">
        <v>0</v>
      </c>
      <c r="Y24" s="125">
        <f t="shared" si="12"/>
        <v>177000</v>
      </c>
      <c r="Z24" s="123">
        <f t="shared" si="3"/>
        <v>0</v>
      </c>
      <c r="AA24" s="124">
        <f t="shared" si="4"/>
        <v>0</v>
      </c>
      <c r="AB24" s="124">
        <f t="shared" si="5"/>
        <v>0</v>
      </c>
      <c r="AC24" s="124" t="e">
        <f>L24-#REF!</f>
        <v>#REF!</v>
      </c>
      <c r="AD24" s="124" t="e">
        <f>M24-#REF!</f>
        <v>#REF!</v>
      </c>
      <c r="AE24" s="125" t="e">
        <f t="shared" si="13"/>
        <v>#REF!</v>
      </c>
      <c r="AF24" s="123">
        <f t="shared" si="6"/>
        <v>0</v>
      </c>
      <c r="AG24" s="124">
        <f t="shared" si="7"/>
        <v>0</v>
      </c>
      <c r="AH24" s="124">
        <f t="shared" si="8"/>
        <v>0</v>
      </c>
      <c r="AI24" s="124" t="e">
        <f>#REF!-W24</f>
        <v>#REF!</v>
      </c>
      <c r="AJ24" s="124" t="e">
        <f>#REF!-X24</f>
        <v>#REF!</v>
      </c>
      <c r="AK24" s="126" t="e">
        <f t="shared" si="14"/>
        <v>#REF!</v>
      </c>
      <c r="AL24" s="125" t="e">
        <f t="shared" si="15"/>
        <v>#REF!</v>
      </c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</row>
    <row r="25" spans="1:242" s="157" customFormat="1" ht="11.25">
      <c r="A25" s="113" t="s">
        <v>82</v>
      </c>
      <c r="B25" s="113"/>
      <c r="C25" s="114" t="s">
        <v>45</v>
      </c>
      <c r="D25" s="114" t="s">
        <v>83</v>
      </c>
      <c r="E25" s="115">
        <v>45266</v>
      </c>
      <c r="F25" s="116"/>
      <c r="G25" s="117">
        <v>6030245</v>
      </c>
      <c r="H25" s="118">
        <v>38550</v>
      </c>
      <c r="I25" s="119">
        <f t="shared" si="16"/>
        <v>670000</v>
      </c>
      <c r="J25" s="120">
        <f t="shared" si="1"/>
        <v>13000</v>
      </c>
      <c r="K25" s="120">
        <f t="shared" si="9"/>
        <v>0</v>
      </c>
      <c r="L25" s="120" t="e">
        <f>#REF!</f>
        <v>#REF!</v>
      </c>
      <c r="M25" s="120" t="e">
        <f>#REF!</f>
        <v>#REF!</v>
      </c>
      <c r="N25" s="121" t="e">
        <f t="shared" si="10"/>
        <v>#REF!</v>
      </c>
      <c r="O25" s="122" t="e">
        <f t="shared" si="11"/>
        <v>#REF!</v>
      </c>
      <c r="P25" s="119">
        <v>670000</v>
      </c>
      <c r="Q25" s="120">
        <v>13000</v>
      </c>
      <c r="R25" s="120">
        <v>0</v>
      </c>
      <c r="S25" s="122">
        <f t="shared" si="2"/>
        <v>683000</v>
      </c>
      <c r="T25" s="123">
        <v>670000</v>
      </c>
      <c r="U25" s="124">
        <v>13000</v>
      </c>
      <c r="V25" s="120">
        <v>0</v>
      </c>
      <c r="W25" s="120">
        <v>0</v>
      </c>
      <c r="X25" s="120">
        <v>0</v>
      </c>
      <c r="Y25" s="125">
        <f t="shared" si="12"/>
        <v>683000</v>
      </c>
      <c r="Z25" s="123">
        <f t="shared" si="3"/>
        <v>0</v>
      </c>
      <c r="AA25" s="124">
        <f t="shared" si="4"/>
        <v>0</v>
      </c>
      <c r="AB25" s="124">
        <f t="shared" si="5"/>
        <v>0</v>
      </c>
      <c r="AC25" s="124" t="e">
        <f>L25-#REF!</f>
        <v>#REF!</v>
      </c>
      <c r="AD25" s="124" t="e">
        <f>M25-#REF!</f>
        <v>#REF!</v>
      </c>
      <c r="AE25" s="125" t="e">
        <f t="shared" si="13"/>
        <v>#REF!</v>
      </c>
      <c r="AF25" s="123">
        <f t="shared" si="6"/>
        <v>0</v>
      </c>
      <c r="AG25" s="124">
        <f t="shared" si="7"/>
        <v>0</v>
      </c>
      <c r="AH25" s="124">
        <f t="shared" si="8"/>
        <v>0</v>
      </c>
      <c r="AI25" s="124" t="e">
        <f>#REF!-W25</f>
        <v>#REF!</v>
      </c>
      <c r="AJ25" s="124" t="e">
        <f>#REF!-X25</f>
        <v>#REF!</v>
      </c>
      <c r="AK25" s="126" t="e">
        <f t="shared" si="14"/>
        <v>#REF!</v>
      </c>
      <c r="AL25" s="125" t="e">
        <f t="shared" si="15"/>
        <v>#REF!</v>
      </c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</row>
    <row r="26" spans="1:242" s="157" customFormat="1" ht="11.25">
      <c r="A26" s="113" t="s">
        <v>84</v>
      </c>
      <c r="B26" s="113"/>
      <c r="C26" s="114" t="s">
        <v>85</v>
      </c>
      <c r="D26" s="114" t="s">
        <v>86</v>
      </c>
      <c r="E26" s="115">
        <v>45536</v>
      </c>
      <c r="F26" s="116"/>
      <c r="G26" s="117">
        <v>6750100</v>
      </c>
      <c r="H26" s="118">
        <v>38550</v>
      </c>
      <c r="I26" s="119">
        <f t="shared" si="16"/>
        <v>24000</v>
      </c>
      <c r="J26" s="120">
        <f t="shared" si="1"/>
        <v>0</v>
      </c>
      <c r="K26" s="120">
        <f t="shared" si="9"/>
        <v>0</v>
      </c>
      <c r="L26" s="120" t="e">
        <f>#REF!</f>
        <v>#REF!</v>
      </c>
      <c r="M26" s="120" t="e">
        <f>#REF!</f>
        <v>#REF!</v>
      </c>
      <c r="N26" s="121" t="e">
        <f t="shared" si="10"/>
        <v>#REF!</v>
      </c>
      <c r="O26" s="122" t="e">
        <f t="shared" si="11"/>
        <v>#REF!</v>
      </c>
      <c r="P26" s="119">
        <v>24000</v>
      </c>
      <c r="Q26" s="120">
        <v>0</v>
      </c>
      <c r="R26" s="120">
        <v>0</v>
      </c>
      <c r="S26" s="122">
        <f t="shared" si="2"/>
        <v>24000</v>
      </c>
      <c r="T26" s="123">
        <v>24000</v>
      </c>
      <c r="U26" s="124">
        <v>0</v>
      </c>
      <c r="V26" s="120">
        <v>0</v>
      </c>
      <c r="W26" s="120">
        <v>267.1502404054005</v>
      </c>
      <c r="X26" s="120">
        <v>0</v>
      </c>
      <c r="Y26" s="125">
        <f t="shared" si="12"/>
        <v>24267.150240405401</v>
      </c>
      <c r="Z26" s="123">
        <f t="shared" si="3"/>
        <v>0</v>
      </c>
      <c r="AA26" s="124">
        <f t="shared" si="4"/>
        <v>0</v>
      </c>
      <c r="AB26" s="124">
        <f t="shared" si="5"/>
        <v>0</v>
      </c>
      <c r="AC26" s="124" t="e">
        <f>L26-#REF!</f>
        <v>#REF!</v>
      </c>
      <c r="AD26" s="124" t="e">
        <f>M26-#REF!</f>
        <v>#REF!</v>
      </c>
      <c r="AE26" s="125" t="e">
        <f t="shared" si="13"/>
        <v>#REF!</v>
      </c>
      <c r="AF26" s="123">
        <f t="shared" si="6"/>
        <v>0</v>
      </c>
      <c r="AG26" s="124">
        <f t="shared" si="7"/>
        <v>0</v>
      </c>
      <c r="AH26" s="124">
        <f t="shared" si="8"/>
        <v>0</v>
      </c>
      <c r="AI26" s="124" t="e">
        <f>#REF!-W26</f>
        <v>#REF!</v>
      </c>
      <c r="AJ26" s="124" t="e">
        <f>#REF!-X26</f>
        <v>#REF!</v>
      </c>
      <c r="AK26" s="126" t="e">
        <f t="shared" si="14"/>
        <v>#REF!</v>
      </c>
      <c r="AL26" s="125" t="e">
        <f t="shared" si="15"/>
        <v>#REF!</v>
      </c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  <c r="GI26" s="156"/>
      <c r="GJ26" s="156"/>
      <c r="GK26" s="156"/>
      <c r="GL26" s="156"/>
      <c r="GM26" s="156"/>
      <c r="GN26" s="156"/>
      <c r="GO26" s="156"/>
      <c r="GP26" s="156"/>
      <c r="GQ26" s="156"/>
      <c r="GR26" s="156"/>
      <c r="GS26" s="156"/>
      <c r="GT26" s="156"/>
      <c r="GU26" s="156"/>
      <c r="GV26" s="156"/>
      <c r="GW26" s="156"/>
      <c r="GX26" s="156"/>
      <c r="GY26" s="156"/>
      <c r="GZ26" s="156"/>
      <c r="HA26" s="156"/>
      <c r="HB26" s="156"/>
      <c r="HC26" s="156"/>
      <c r="HD26" s="156"/>
      <c r="HE26" s="156"/>
      <c r="HF26" s="156"/>
      <c r="HG26" s="156"/>
      <c r="HH26" s="156"/>
      <c r="HI26" s="156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6"/>
      <c r="IH26" s="156"/>
    </row>
    <row r="27" spans="1:242" s="157" customFormat="1" ht="11.25">
      <c r="A27" s="113" t="s">
        <v>87</v>
      </c>
      <c r="B27" s="113"/>
      <c r="C27" s="114" t="s">
        <v>45</v>
      </c>
      <c r="D27" s="114" t="s">
        <v>88</v>
      </c>
      <c r="E27" s="115"/>
      <c r="F27" s="116"/>
      <c r="G27" s="117">
        <v>6030600</v>
      </c>
      <c r="H27" s="118">
        <v>38550</v>
      </c>
      <c r="I27" s="119">
        <f t="shared" si="16"/>
        <v>48000</v>
      </c>
      <c r="J27" s="120">
        <f t="shared" si="1"/>
        <v>0</v>
      </c>
      <c r="K27" s="120">
        <f t="shared" si="9"/>
        <v>0</v>
      </c>
      <c r="L27" s="120" t="e">
        <f>#REF!</f>
        <v>#REF!</v>
      </c>
      <c r="M27" s="120" t="e">
        <f>#REF!</f>
        <v>#REF!</v>
      </c>
      <c r="N27" s="121" t="e">
        <f t="shared" si="10"/>
        <v>#REF!</v>
      </c>
      <c r="O27" s="122" t="e">
        <f t="shared" si="11"/>
        <v>#REF!</v>
      </c>
      <c r="P27" s="119">
        <v>48000</v>
      </c>
      <c r="Q27" s="120">
        <v>0</v>
      </c>
      <c r="R27" s="120">
        <v>0</v>
      </c>
      <c r="S27" s="122">
        <f t="shared" si="2"/>
        <v>48000</v>
      </c>
      <c r="T27" s="123">
        <v>48000</v>
      </c>
      <c r="U27" s="124">
        <v>0</v>
      </c>
      <c r="V27" s="120">
        <v>0</v>
      </c>
      <c r="W27" s="120">
        <v>0</v>
      </c>
      <c r="X27" s="120">
        <v>0</v>
      </c>
      <c r="Y27" s="125">
        <f t="shared" si="12"/>
        <v>48000</v>
      </c>
      <c r="Z27" s="123">
        <f t="shared" si="3"/>
        <v>0</v>
      </c>
      <c r="AA27" s="124">
        <f t="shared" si="4"/>
        <v>0</v>
      </c>
      <c r="AB27" s="124">
        <f t="shared" si="5"/>
        <v>0</v>
      </c>
      <c r="AC27" s="124" t="e">
        <f>L27-#REF!</f>
        <v>#REF!</v>
      </c>
      <c r="AD27" s="124" t="e">
        <f>M27-#REF!</f>
        <v>#REF!</v>
      </c>
      <c r="AE27" s="125" t="e">
        <f t="shared" si="13"/>
        <v>#REF!</v>
      </c>
      <c r="AF27" s="123">
        <f t="shared" si="6"/>
        <v>0</v>
      </c>
      <c r="AG27" s="124">
        <f t="shared" si="7"/>
        <v>0</v>
      </c>
      <c r="AH27" s="124">
        <f t="shared" si="8"/>
        <v>0</v>
      </c>
      <c r="AI27" s="124" t="e">
        <f>#REF!-W27</f>
        <v>#REF!</v>
      </c>
      <c r="AJ27" s="124" t="e">
        <f>#REF!-X27</f>
        <v>#REF!</v>
      </c>
      <c r="AK27" s="126" t="e">
        <f t="shared" si="14"/>
        <v>#REF!</v>
      </c>
      <c r="AL27" s="125" t="e">
        <f t="shared" si="15"/>
        <v>#REF!</v>
      </c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  <c r="GI27" s="156"/>
      <c r="GJ27" s="156"/>
      <c r="GK27" s="156"/>
      <c r="GL27" s="156"/>
      <c r="GM27" s="156"/>
      <c r="GN27" s="156"/>
      <c r="GO27" s="156"/>
      <c r="GP27" s="156"/>
      <c r="GQ27" s="156"/>
      <c r="GR27" s="156"/>
      <c r="GS27" s="156"/>
      <c r="GT27" s="156"/>
      <c r="GU27" s="156"/>
      <c r="GV27" s="156"/>
      <c r="GW27" s="156"/>
      <c r="GX27" s="156"/>
      <c r="GY27" s="156"/>
      <c r="GZ27" s="156"/>
      <c r="HA27" s="156"/>
      <c r="HB27" s="156"/>
      <c r="HC27" s="156"/>
      <c r="HD27" s="156"/>
      <c r="HE27" s="156"/>
      <c r="HF27" s="156"/>
      <c r="HG27" s="156"/>
      <c r="HH27" s="156"/>
      <c r="HI27" s="156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</row>
    <row r="28" spans="1:242" s="157" customFormat="1" ht="11.25">
      <c r="A28" s="113" t="s">
        <v>89</v>
      </c>
      <c r="B28" s="113"/>
      <c r="C28" s="114" t="s">
        <v>45</v>
      </c>
      <c r="D28" s="114" t="s">
        <v>90</v>
      </c>
      <c r="E28" s="115"/>
      <c r="F28" s="116"/>
      <c r="G28" s="117">
        <v>6030600</v>
      </c>
      <c r="H28" s="118">
        <v>38550</v>
      </c>
      <c r="I28" s="119">
        <f t="shared" si="16"/>
        <v>23000</v>
      </c>
      <c r="J28" s="120">
        <f t="shared" si="1"/>
        <v>0</v>
      </c>
      <c r="K28" s="120">
        <f t="shared" si="9"/>
        <v>0</v>
      </c>
      <c r="L28" s="120" t="e">
        <f>#REF!</f>
        <v>#REF!</v>
      </c>
      <c r="M28" s="120" t="e">
        <f>#REF!</f>
        <v>#REF!</v>
      </c>
      <c r="N28" s="121" t="e">
        <f t="shared" si="10"/>
        <v>#REF!</v>
      </c>
      <c r="O28" s="122" t="e">
        <f t="shared" si="11"/>
        <v>#REF!</v>
      </c>
      <c r="P28" s="119">
        <v>23000</v>
      </c>
      <c r="Q28" s="120">
        <v>0</v>
      </c>
      <c r="R28" s="120">
        <v>0</v>
      </c>
      <c r="S28" s="122">
        <f t="shared" si="2"/>
        <v>23000</v>
      </c>
      <c r="T28" s="123">
        <v>23000</v>
      </c>
      <c r="U28" s="124">
        <v>0</v>
      </c>
      <c r="V28" s="120">
        <v>0</v>
      </c>
      <c r="W28" s="120">
        <v>0</v>
      </c>
      <c r="X28" s="120">
        <v>0</v>
      </c>
      <c r="Y28" s="125">
        <f t="shared" si="12"/>
        <v>23000</v>
      </c>
      <c r="Z28" s="123">
        <f t="shared" si="3"/>
        <v>0</v>
      </c>
      <c r="AA28" s="124">
        <f t="shared" si="4"/>
        <v>0</v>
      </c>
      <c r="AB28" s="124">
        <f t="shared" si="5"/>
        <v>0</v>
      </c>
      <c r="AC28" s="124" t="e">
        <f>L28-#REF!</f>
        <v>#REF!</v>
      </c>
      <c r="AD28" s="124" t="e">
        <f>M28-#REF!</f>
        <v>#REF!</v>
      </c>
      <c r="AE28" s="125" t="e">
        <f t="shared" si="13"/>
        <v>#REF!</v>
      </c>
      <c r="AF28" s="123">
        <f t="shared" si="6"/>
        <v>0</v>
      </c>
      <c r="AG28" s="124">
        <f t="shared" si="7"/>
        <v>0</v>
      </c>
      <c r="AH28" s="124">
        <f t="shared" si="8"/>
        <v>0</v>
      </c>
      <c r="AI28" s="124" t="e">
        <f>#REF!-W28</f>
        <v>#REF!</v>
      </c>
      <c r="AJ28" s="124" t="e">
        <f>#REF!-X28</f>
        <v>#REF!</v>
      </c>
      <c r="AK28" s="126" t="e">
        <f t="shared" si="14"/>
        <v>#REF!</v>
      </c>
      <c r="AL28" s="125" t="e">
        <f t="shared" si="15"/>
        <v>#REF!</v>
      </c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</row>
    <row r="29" spans="1:242" s="157" customFormat="1" ht="11.25">
      <c r="A29" s="113" t="s">
        <v>91</v>
      </c>
      <c r="B29" s="113" t="s">
        <v>92</v>
      </c>
      <c r="C29" s="114" t="s">
        <v>45</v>
      </c>
      <c r="D29" s="114" t="s">
        <v>93</v>
      </c>
      <c r="E29" s="115">
        <v>45536</v>
      </c>
      <c r="F29" s="116"/>
      <c r="G29" s="117">
        <v>6030600</v>
      </c>
      <c r="H29" s="118">
        <v>38550</v>
      </c>
      <c r="I29" s="119">
        <f t="shared" si="16"/>
        <v>70000</v>
      </c>
      <c r="J29" s="120">
        <f t="shared" si="1"/>
        <v>0</v>
      </c>
      <c r="K29" s="120">
        <f t="shared" si="9"/>
        <v>0</v>
      </c>
      <c r="L29" s="120" t="e">
        <f>#REF!</f>
        <v>#REF!</v>
      </c>
      <c r="M29" s="120" t="e">
        <f>#REF!</f>
        <v>#REF!</v>
      </c>
      <c r="N29" s="121" t="e">
        <f t="shared" si="10"/>
        <v>#REF!</v>
      </c>
      <c r="O29" s="122" t="e">
        <f t="shared" si="11"/>
        <v>#REF!</v>
      </c>
      <c r="P29" s="119">
        <v>70000</v>
      </c>
      <c r="Q29" s="120">
        <v>0</v>
      </c>
      <c r="R29" s="120">
        <v>0</v>
      </c>
      <c r="S29" s="122">
        <f t="shared" si="2"/>
        <v>70000</v>
      </c>
      <c r="T29" s="123">
        <v>70000</v>
      </c>
      <c r="U29" s="124">
        <v>0</v>
      </c>
      <c r="V29" s="120">
        <v>0</v>
      </c>
      <c r="W29" s="120">
        <v>760.93782761626164</v>
      </c>
      <c r="X29" s="120">
        <v>0</v>
      </c>
      <c r="Y29" s="125">
        <f t="shared" si="12"/>
        <v>70760.937827616261</v>
      </c>
      <c r="Z29" s="123">
        <f t="shared" si="3"/>
        <v>0</v>
      </c>
      <c r="AA29" s="124">
        <f t="shared" si="4"/>
        <v>0</v>
      </c>
      <c r="AB29" s="124">
        <f t="shared" si="5"/>
        <v>0</v>
      </c>
      <c r="AC29" s="124" t="e">
        <f>L29-#REF!</f>
        <v>#REF!</v>
      </c>
      <c r="AD29" s="124" t="e">
        <f>M29-#REF!</f>
        <v>#REF!</v>
      </c>
      <c r="AE29" s="125" t="e">
        <f t="shared" si="13"/>
        <v>#REF!</v>
      </c>
      <c r="AF29" s="123">
        <f t="shared" si="6"/>
        <v>0</v>
      </c>
      <c r="AG29" s="124">
        <f t="shared" si="7"/>
        <v>0</v>
      </c>
      <c r="AH29" s="124">
        <f t="shared" si="8"/>
        <v>0</v>
      </c>
      <c r="AI29" s="124" t="e">
        <f>#REF!-W29</f>
        <v>#REF!</v>
      </c>
      <c r="AJ29" s="124" t="e">
        <f>#REF!-X29</f>
        <v>#REF!</v>
      </c>
      <c r="AK29" s="126" t="e">
        <f t="shared" si="14"/>
        <v>#REF!</v>
      </c>
      <c r="AL29" s="125" t="e">
        <f t="shared" si="15"/>
        <v>#REF!</v>
      </c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  <c r="GX29" s="156"/>
      <c r="GY29" s="156"/>
      <c r="GZ29" s="156"/>
      <c r="HA29" s="156"/>
      <c r="HB29" s="156"/>
      <c r="HC29" s="156"/>
      <c r="HD29" s="156"/>
      <c r="HE29" s="156"/>
      <c r="HF29" s="156"/>
      <c r="HG29" s="156"/>
      <c r="HH29" s="156"/>
      <c r="HI29" s="156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</row>
    <row r="30" spans="1:242" s="157" customFormat="1" ht="11.25">
      <c r="A30" s="113" t="s">
        <v>94</v>
      </c>
      <c r="B30" s="113"/>
      <c r="C30" s="114" t="s">
        <v>45</v>
      </c>
      <c r="D30" s="114" t="s">
        <v>95</v>
      </c>
      <c r="E30" s="115"/>
      <c r="F30" s="116"/>
      <c r="G30" s="117">
        <v>6020100</v>
      </c>
      <c r="H30" s="118">
        <v>38550</v>
      </c>
      <c r="I30" s="119">
        <f t="shared" si="16"/>
        <v>0</v>
      </c>
      <c r="J30" s="120">
        <f t="shared" si="1"/>
        <v>44000</v>
      </c>
      <c r="K30" s="120">
        <f t="shared" si="9"/>
        <v>0</v>
      </c>
      <c r="L30" s="120" t="e">
        <f>#REF!</f>
        <v>#REF!</v>
      </c>
      <c r="M30" s="120" t="e">
        <f>#REF!</f>
        <v>#REF!</v>
      </c>
      <c r="N30" s="121" t="e">
        <f t="shared" si="10"/>
        <v>#REF!</v>
      </c>
      <c r="O30" s="122" t="e">
        <f t="shared" si="11"/>
        <v>#REF!</v>
      </c>
      <c r="P30" s="119">
        <v>0</v>
      </c>
      <c r="Q30" s="120">
        <v>44000</v>
      </c>
      <c r="R30" s="120">
        <v>0</v>
      </c>
      <c r="S30" s="122">
        <f t="shared" si="2"/>
        <v>44000</v>
      </c>
      <c r="T30" s="123">
        <v>0</v>
      </c>
      <c r="U30" s="124">
        <v>44000</v>
      </c>
      <c r="V30" s="120">
        <v>0</v>
      </c>
      <c r="W30" s="120">
        <v>0</v>
      </c>
      <c r="X30" s="120">
        <v>0</v>
      </c>
      <c r="Y30" s="125">
        <f t="shared" si="12"/>
        <v>44000</v>
      </c>
      <c r="Z30" s="123">
        <f t="shared" si="3"/>
        <v>0</v>
      </c>
      <c r="AA30" s="124">
        <f t="shared" si="4"/>
        <v>0</v>
      </c>
      <c r="AB30" s="124">
        <f t="shared" si="5"/>
        <v>0</v>
      </c>
      <c r="AC30" s="124" t="e">
        <f>L30-#REF!</f>
        <v>#REF!</v>
      </c>
      <c r="AD30" s="124" t="e">
        <f>M30-#REF!</f>
        <v>#REF!</v>
      </c>
      <c r="AE30" s="125" t="e">
        <f t="shared" si="13"/>
        <v>#REF!</v>
      </c>
      <c r="AF30" s="123">
        <f t="shared" si="6"/>
        <v>0</v>
      </c>
      <c r="AG30" s="124">
        <f t="shared" si="7"/>
        <v>0</v>
      </c>
      <c r="AH30" s="124">
        <f t="shared" si="8"/>
        <v>0</v>
      </c>
      <c r="AI30" s="124" t="e">
        <f>#REF!-W30</f>
        <v>#REF!</v>
      </c>
      <c r="AJ30" s="124" t="e">
        <f>#REF!-X30</f>
        <v>#REF!</v>
      </c>
      <c r="AK30" s="126" t="e">
        <f t="shared" si="14"/>
        <v>#REF!</v>
      </c>
      <c r="AL30" s="125" t="e">
        <f t="shared" si="15"/>
        <v>#REF!</v>
      </c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</row>
    <row r="31" spans="1:242" s="157" customFormat="1" ht="11.25">
      <c r="A31" s="113" t="s">
        <v>96</v>
      </c>
      <c r="B31" s="113" t="s">
        <v>97</v>
      </c>
      <c r="C31" s="114" t="s">
        <v>45</v>
      </c>
      <c r="D31" s="114" t="s">
        <v>98</v>
      </c>
      <c r="E31" s="115">
        <v>45536</v>
      </c>
      <c r="F31" s="116"/>
      <c r="G31" s="117">
        <v>6830500</v>
      </c>
      <c r="H31" s="118">
        <v>38550</v>
      </c>
      <c r="I31" s="119">
        <f t="shared" si="16"/>
        <v>75000</v>
      </c>
      <c r="J31" s="120">
        <f t="shared" si="1"/>
        <v>0</v>
      </c>
      <c r="K31" s="120">
        <f t="shared" si="9"/>
        <v>0</v>
      </c>
      <c r="L31" s="120" t="e">
        <f>#REF!</f>
        <v>#REF!</v>
      </c>
      <c r="M31" s="120" t="e">
        <f>#REF!</f>
        <v>#REF!</v>
      </c>
      <c r="N31" s="121" t="e">
        <f t="shared" si="10"/>
        <v>#REF!</v>
      </c>
      <c r="O31" s="122" t="e">
        <f t="shared" si="11"/>
        <v>#REF!</v>
      </c>
      <c r="P31" s="119">
        <v>75000</v>
      </c>
      <c r="Q31" s="120">
        <v>0</v>
      </c>
      <c r="R31" s="120">
        <v>0</v>
      </c>
      <c r="S31" s="122">
        <f t="shared" si="2"/>
        <v>75000</v>
      </c>
      <c r="T31" s="123">
        <v>75000</v>
      </c>
      <c r="U31" s="124">
        <v>0</v>
      </c>
      <c r="V31" s="120">
        <v>0</v>
      </c>
      <c r="W31" s="120">
        <v>822.00073970892458</v>
      </c>
      <c r="X31" s="120">
        <v>0</v>
      </c>
      <c r="Y31" s="125">
        <f t="shared" si="12"/>
        <v>75822.000739708921</v>
      </c>
      <c r="Z31" s="123">
        <f t="shared" si="3"/>
        <v>0</v>
      </c>
      <c r="AA31" s="124">
        <f t="shared" si="4"/>
        <v>0</v>
      </c>
      <c r="AB31" s="124">
        <f t="shared" si="5"/>
        <v>0</v>
      </c>
      <c r="AC31" s="124" t="e">
        <f>L31-#REF!</f>
        <v>#REF!</v>
      </c>
      <c r="AD31" s="124" t="e">
        <f>M31-#REF!</f>
        <v>#REF!</v>
      </c>
      <c r="AE31" s="125" t="e">
        <f t="shared" si="13"/>
        <v>#REF!</v>
      </c>
      <c r="AF31" s="123">
        <f t="shared" si="6"/>
        <v>0</v>
      </c>
      <c r="AG31" s="124">
        <f t="shared" si="7"/>
        <v>0</v>
      </c>
      <c r="AH31" s="124">
        <f t="shared" si="8"/>
        <v>0</v>
      </c>
      <c r="AI31" s="124" t="e">
        <f>#REF!-W31</f>
        <v>#REF!</v>
      </c>
      <c r="AJ31" s="124" t="e">
        <f>#REF!-X31</f>
        <v>#REF!</v>
      </c>
      <c r="AK31" s="126" t="e">
        <f t="shared" si="14"/>
        <v>#REF!</v>
      </c>
      <c r="AL31" s="125" t="e">
        <f t="shared" si="15"/>
        <v>#REF!</v>
      </c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  <c r="GX31" s="156"/>
      <c r="GY31" s="156"/>
      <c r="GZ31" s="156"/>
      <c r="HA31" s="156"/>
      <c r="HB31" s="156"/>
      <c r="HC31" s="156"/>
      <c r="HD31" s="156"/>
      <c r="HE31" s="156"/>
      <c r="HF31" s="156"/>
      <c r="HG31" s="156"/>
      <c r="HH31" s="156"/>
      <c r="HI31" s="156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</row>
    <row r="32" spans="1:242" s="157" customFormat="1" ht="11.25">
      <c r="A32" s="113" t="s">
        <v>99</v>
      </c>
      <c r="B32" s="113"/>
      <c r="C32" s="114" t="s">
        <v>45</v>
      </c>
      <c r="D32" s="114" t="s">
        <v>100</v>
      </c>
      <c r="E32" s="115"/>
      <c r="F32" s="116"/>
      <c r="G32" s="117">
        <v>6030286</v>
      </c>
      <c r="H32" s="118">
        <v>38550</v>
      </c>
      <c r="I32" s="119">
        <f t="shared" si="16"/>
        <v>350000</v>
      </c>
      <c r="J32" s="120">
        <f t="shared" si="1"/>
        <v>0</v>
      </c>
      <c r="K32" s="120">
        <f t="shared" si="9"/>
        <v>0</v>
      </c>
      <c r="L32" s="120" t="e">
        <f>#REF!</f>
        <v>#REF!</v>
      </c>
      <c r="M32" s="120" t="e">
        <f>#REF!</f>
        <v>#REF!</v>
      </c>
      <c r="N32" s="121" t="e">
        <f t="shared" si="10"/>
        <v>#REF!</v>
      </c>
      <c r="O32" s="122" t="e">
        <f t="shared" si="11"/>
        <v>#REF!</v>
      </c>
      <c r="P32" s="119">
        <v>350000</v>
      </c>
      <c r="Q32" s="120">
        <v>0</v>
      </c>
      <c r="R32" s="120">
        <v>0</v>
      </c>
      <c r="S32" s="122">
        <f t="shared" si="2"/>
        <v>350000</v>
      </c>
      <c r="T32" s="123">
        <v>350000</v>
      </c>
      <c r="U32" s="124">
        <v>0</v>
      </c>
      <c r="V32" s="120">
        <v>0</v>
      </c>
      <c r="W32" s="120">
        <v>0</v>
      </c>
      <c r="X32" s="120">
        <v>0</v>
      </c>
      <c r="Y32" s="125">
        <f t="shared" si="12"/>
        <v>350000</v>
      </c>
      <c r="Z32" s="123">
        <f t="shared" si="3"/>
        <v>0</v>
      </c>
      <c r="AA32" s="124">
        <f t="shared" si="4"/>
        <v>0</v>
      </c>
      <c r="AB32" s="124">
        <f t="shared" si="5"/>
        <v>0</v>
      </c>
      <c r="AC32" s="124" t="e">
        <f>L32-#REF!</f>
        <v>#REF!</v>
      </c>
      <c r="AD32" s="124" t="e">
        <f>M32-#REF!</f>
        <v>#REF!</v>
      </c>
      <c r="AE32" s="125" t="e">
        <f t="shared" si="13"/>
        <v>#REF!</v>
      </c>
      <c r="AF32" s="123">
        <f t="shared" si="6"/>
        <v>0</v>
      </c>
      <c r="AG32" s="124">
        <f t="shared" si="7"/>
        <v>0</v>
      </c>
      <c r="AH32" s="124">
        <f t="shared" si="8"/>
        <v>0</v>
      </c>
      <c r="AI32" s="124" t="e">
        <f>#REF!-W32</f>
        <v>#REF!</v>
      </c>
      <c r="AJ32" s="124" t="e">
        <f>#REF!-X32</f>
        <v>#REF!</v>
      </c>
      <c r="AK32" s="126" t="e">
        <f t="shared" si="14"/>
        <v>#REF!</v>
      </c>
      <c r="AL32" s="125" t="e">
        <f t="shared" si="15"/>
        <v>#REF!</v>
      </c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  <c r="GX32" s="156"/>
      <c r="GY32" s="156"/>
      <c r="GZ32" s="156"/>
      <c r="HA32" s="156"/>
      <c r="HB32" s="156"/>
      <c r="HC32" s="156"/>
      <c r="HD32" s="156"/>
      <c r="HE32" s="156"/>
      <c r="HF32" s="156"/>
      <c r="HG32" s="156"/>
      <c r="HH32" s="156"/>
      <c r="HI32" s="156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</row>
    <row r="33" spans="1:242" s="157" customFormat="1" ht="22.5">
      <c r="A33" s="113" t="s">
        <v>101</v>
      </c>
      <c r="B33" s="113" t="s">
        <v>102</v>
      </c>
      <c r="C33" s="114" t="s">
        <v>45</v>
      </c>
      <c r="D33" s="114" t="s">
        <v>103</v>
      </c>
      <c r="E33" s="115">
        <v>45536</v>
      </c>
      <c r="F33" s="116"/>
      <c r="G33" s="117">
        <v>6550212</v>
      </c>
      <c r="H33" s="118">
        <v>38550</v>
      </c>
      <c r="I33" s="119">
        <f t="shared" si="16"/>
        <v>20101000</v>
      </c>
      <c r="J33" s="120">
        <f t="shared" si="1"/>
        <v>0</v>
      </c>
      <c r="K33" s="120">
        <f t="shared" si="9"/>
        <v>0</v>
      </c>
      <c r="L33" s="120" t="e">
        <f>#REF!</f>
        <v>#REF!</v>
      </c>
      <c r="M33" s="120" t="e">
        <f>#REF!</f>
        <v>#REF!</v>
      </c>
      <c r="N33" s="121" t="e">
        <f t="shared" si="10"/>
        <v>#REF!</v>
      </c>
      <c r="O33" s="122" t="e">
        <f t="shared" si="11"/>
        <v>#REF!</v>
      </c>
      <c r="P33" s="119">
        <v>20101000</v>
      </c>
      <c r="Q33" s="120">
        <v>0</v>
      </c>
      <c r="R33" s="120">
        <v>0</v>
      </c>
      <c r="S33" s="122">
        <f t="shared" si="2"/>
        <v>20101000</v>
      </c>
      <c r="T33" s="123">
        <v>20101000</v>
      </c>
      <c r="U33" s="124">
        <v>0</v>
      </c>
      <c r="V33" s="120">
        <v>0</v>
      </c>
      <c r="W33" s="120">
        <v>219411.96030341918</v>
      </c>
      <c r="X33" s="120">
        <v>0</v>
      </c>
      <c r="Y33" s="125">
        <f t="shared" si="12"/>
        <v>20320411.960303418</v>
      </c>
      <c r="Z33" s="123">
        <f t="shared" si="3"/>
        <v>0</v>
      </c>
      <c r="AA33" s="124">
        <f t="shared" si="4"/>
        <v>0</v>
      </c>
      <c r="AB33" s="124">
        <f t="shared" si="5"/>
        <v>0</v>
      </c>
      <c r="AC33" s="124" t="e">
        <f>L33-#REF!</f>
        <v>#REF!</v>
      </c>
      <c r="AD33" s="124" t="e">
        <f>M33-#REF!</f>
        <v>#REF!</v>
      </c>
      <c r="AE33" s="125" t="e">
        <f t="shared" si="13"/>
        <v>#REF!</v>
      </c>
      <c r="AF33" s="123">
        <f t="shared" si="6"/>
        <v>0</v>
      </c>
      <c r="AG33" s="124">
        <f t="shared" si="7"/>
        <v>0</v>
      </c>
      <c r="AH33" s="124">
        <f t="shared" si="8"/>
        <v>0</v>
      </c>
      <c r="AI33" s="124" t="e">
        <f>#REF!-W33</f>
        <v>#REF!</v>
      </c>
      <c r="AJ33" s="124" t="e">
        <f>#REF!-X33</f>
        <v>#REF!</v>
      </c>
      <c r="AK33" s="126" t="e">
        <f t="shared" si="14"/>
        <v>#REF!</v>
      </c>
      <c r="AL33" s="125" t="e">
        <f t="shared" si="15"/>
        <v>#REF!</v>
      </c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  <c r="GX33" s="156"/>
      <c r="GY33" s="156"/>
      <c r="GZ33" s="156"/>
      <c r="HA33" s="156"/>
      <c r="HB33" s="156"/>
      <c r="HC33" s="156"/>
      <c r="HD33" s="156"/>
      <c r="HE33" s="156"/>
      <c r="HF33" s="156"/>
      <c r="HG33" s="156"/>
      <c r="HH33" s="156"/>
      <c r="HI33" s="156"/>
      <c r="HJ33" s="156"/>
      <c r="HK33" s="156"/>
      <c r="HL33" s="156"/>
      <c r="HM33" s="156"/>
      <c r="HN33" s="156"/>
      <c r="HO33" s="156"/>
      <c r="HP33" s="156"/>
      <c r="HQ33" s="156"/>
      <c r="HR33" s="156"/>
      <c r="HS33" s="156"/>
      <c r="HT33" s="156"/>
      <c r="HU33" s="156"/>
      <c r="HV33" s="156"/>
      <c r="HW33" s="156"/>
      <c r="HX33" s="156"/>
      <c r="HY33" s="156"/>
      <c r="HZ33" s="156"/>
      <c r="IA33" s="156"/>
      <c r="IB33" s="156"/>
      <c r="IC33" s="156"/>
      <c r="ID33" s="156"/>
      <c r="IE33" s="156"/>
      <c r="IF33" s="156"/>
      <c r="IG33" s="156"/>
      <c r="IH33" s="156"/>
    </row>
    <row r="34" spans="1:242" s="157" customFormat="1" ht="11.25">
      <c r="A34" s="113" t="s">
        <v>104</v>
      </c>
      <c r="B34" s="113" t="s">
        <v>105</v>
      </c>
      <c r="C34" s="114" t="s">
        <v>45</v>
      </c>
      <c r="D34" s="114" t="s">
        <v>106</v>
      </c>
      <c r="E34" s="115">
        <v>45536</v>
      </c>
      <c r="F34" s="116"/>
      <c r="G34" s="117">
        <v>6030283</v>
      </c>
      <c r="H34" s="118">
        <v>38550</v>
      </c>
      <c r="I34" s="119">
        <f t="shared" si="16"/>
        <v>3849000</v>
      </c>
      <c r="J34" s="120">
        <f t="shared" si="1"/>
        <v>0</v>
      </c>
      <c r="K34" s="120">
        <f t="shared" si="9"/>
        <v>0</v>
      </c>
      <c r="L34" s="120" t="e">
        <f>#REF!</f>
        <v>#REF!</v>
      </c>
      <c r="M34" s="120" t="e">
        <f>#REF!</f>
        <v>#REF!</v>
      </c>
      <c r="N34" s="121" t="e">
        <f t="shared" si="10"/>
        <v>#REF!</v>
      </c>
      <c r="O34" s="122" t="e">
        <f t="shared" si="11"/>
        <v>#REF!</v>
      </c>
      <c r="P34" s="119">
        <v>3849000</v>
      </c>
      <c r="Q34" s="120">
        <v>0</v>
      </c>
      <c r="R34" s="120">
        <v>0</v>
      </c>
      <c r="S34" s="122">
        <f t="shared" si="2"/>
        <v>3849000</v>
      </c>
      <c r="T34" s="123">
        <v>3849000</v>
      </c>
      <c r="U34" s="124">
        <v>0</v>
      </c>
      <c r="V34" s="120">
        <v>0</v>
      </c>
      <c r="W34" s="120">
        <v>42015.745809481974</v>
      </c>
      <c r="X34" s="120">
        <v>0</v>
      </c>
      <c r="Y34" s="125">
        <f t="shared" si="12"/>
        <v>3891015.7458094819</v>
      </c>
      <c r="Z34" s="123">
        <f t="shared" si="3"/>
        <v>0</v>
      </c>
      <c r="AA34" s="124">
        <f t="shared" si="4"/>
        <v>0</v>
      </c>
      <c r="AB34" s="124">
        <f t="shared" si="5"/>
        <v>0</v>
      </c>
      <c r="AC34" s="124" t="e">
        <f>L34-#REF!</f>
        <v>#REF!</v>
      </c>
      <c r="AD34" s="124" t="e">
        <f>M34-#REF!</f>
        <v>#REF!</v>
      </c>
      <c r="AE34" s="125" t="e">
        <f t="shared" si="13"/>
        <v>#REF!</v>
      </c>
      <c r="AF34" s="123">
        <f t="shared" si="6"/>
        <v>0</v>
      </c>
      <c r="AG34" s="124">
        <f t="shared" si="7"/>
        <v>0</v>
      </c>
      <c r="AH34" s="124">
        <f t="shared" si="8"/>
        <v>0</v>
      </c>
      <c r="AI34" s="124" t="e">
        <f>#REF!-W34</f>
        <v>#REF!</v>
      </c>
      <c r="AJ34" s="124" t="e">
        <f>#REF!-X34</f>
        <v>#REF!</v>
      </c>
      <c r="AK34" s="126" t="e">
        <f t="shared" si="14"/>
        <v>#REF!</v>
      </c>
      <c r="AL34" s="125" t="e">
        <f t="shared" si="15"/>
        <v>#REF!</v>
      </c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</row>
    <row r="35" spans="1:242" s="157" customFormat="1" ht="11.25">
      <c r="A35" s="113" t="s">
        <v>107</v>
      </c>
      <c r="B35" s="113"/>
      <c r="C35" s="114" t="s">
        <v>45</v>
      </c>
      <c r="D35" s="114" t="s">
        <v>108</v>
      </c>
      <c r="E35" s="115">
        <v>45266</v>
      </c>
      <c r="F35" s="116"/>
      <c r="G35" s="117">
        <v>6830500</v>
      </c>
      <c r="H35" s="118">
        <v>38550</v>
      </c>
      <c r="I35" s="119">
        <f t="shared" si="16"/>
        <v>354000</v>
      </c>
      <c r="J35" s="120">
        <f t="shared" si="1"/>
        <v>0</v>
      </c>
      <c r="K35" s="120">
        <f t="shared" si="9"/>
        <v>0</v>
      </c>
      <c r="L35" s="120" t="e">
        <f>#REF!</f>
        <v>#REF!</v>
      </c>
      <c r="M35" s="120" t="e">
        <f>#REF!</f>
        <v>#REF!</v>
      </c>
      <c r="N35" s="121" t="e">
        <f t="shared" si="10"/>
        <v>#REF!</v>
      </c>
      <c r="O35" s="122" t="e">
        <f t="shared" si="11"/>
        <v>#REF!</v>
      </c>
      <c r="P35" s="119">
        <v>354000</v>
      </c>
      <c r="Q35" s="120">
        <v>0</v>
      </c>
      <c r="R35" s="120">
        <v>0</v>
      </c>
      <c r="S35" s="122">
        <f t="shared" si="2"/>
        <v>354000</v>
      </c>
      <c r="T35" s="123">
        <v>354000</v>
      </c>
      <c r="U35" s="124">
        <v>0</v>
      </c>
      <c r="V35" s="120">
        <v>0</v>
      </c>
      <c r="W35" s="120">
        <v>0</v>
      </c>
      <c r="X35" s="120">
        <v>0</v>
      </c>
      <c r="Y35" s="125">
        <f t="shared" si="12"/>
        <v>354000</v>
      </c>
      <c r="Z35" s="123">
        <f t="shared" si="3"/>
        <v>0</v>
      </c>
      <c r="AA35" s="124">
        <f t="shared" si="4"/>
        <v>0</v>
      </c>
      <c r="AB35" s="124">
        <f t="shared" si="5"/>
        <v>0</v>
      </c>
      <c r="AC35" s="124" t="e">
        <f>L35-#REF!</f>
        <v>#REF!</v>
      </c>
      <c r="AD35" s="124" t="e">
        <f>M35-#REF!</f>
        <v>#REF!</v>
      </c>
      <c r="AE35" s="125" t="e">
        <f t="shared" si="13"/>
        <v>#REF!</v>
      </c>
      <c r="AF35" s="123">
        <f t="shared" si="6"/>
        <v>0</v>
      </c>
      <c r="AG35" s="124">
        <f t="shared" si="7"/>
        <v>0</v>
      </c>
      <c r="AH35" s="124">
        <f t="shared" si="8"/>
        <v>0</v>
      </c>
      <c r="AI35" s="124" t="e">
        <f>#REF!-W35</f>
        <v>#REF!</v>
      </c>
      <c r="AJ35" s="124" t="e">
        <f>#REF!-X35</f>
        <v>#REF!</v>
      </c>
      <c r="AK35" s="126" t="e">
        <f t="shared" si="14"/>
        <v>#REF!</v>
      </c>
      <c r="AL35" s="125" t="e">
        <f t="shared" si="15"/>
        <v>#REF!</v>
      </c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</row>
    <row r="36" spans="1:242" s="157" customFormat="1" ht="11.25">
      <c r="A36" s="113" t="s">
        <v>109</v>
      </c>
      <c r="B36" s="113" t="s">
        <v>110</v>
      </c>
      <c r="C36" s="114" t="s">
        <v>45</v>
      </c>
      <c r="D36" s="114" t="s">
        <v>98</v>
      </c>
      <c r="E36" s="115">
        <v>45536</v>
      </c>
      <c r="F36" s="116"/>
      <c r="G36" s="117">
        <v>6830500</v>
      </c>
      <c r="H36" s="118">
        <v>38550</v>
      </c>
      <c r="I36" s="119">
        <f t="shared" si="16"/>
        <v>75000</v>
      </c>
      <c r="J36" s="120">
        <f t="shared" si="1"/>
        <v>0</v>
      </c>
      <c r="K36" s="120">
        <f t="shared" si="9"/>
        <v>0</v>
      </c>
      <c r="L36" s="120" t="e">
        <f>#REF!</f>
        <v>#REF!</v>
      </c>
      <c r="M36" s="120" t="e">
        <f>#REF!</f>
        <v>#REF!</v>
      </c>
      <c r="N36" s="121" t="e">
        <f t="shared" si="10"/>
        <v>#REF!</v>
      </c>
      <c r="O36" s="122" t="e">
        <f t="shared" si="11"/>
        <v>#REF!</v>
      </c>
      <c r="P36" s="119">
        <v>75000</v>
      </c>
      <c r="Q36" s="120">
        <v>0</v>
      </c>
      <c r="R36" s="120">
        <v>0</v>
      </c>
      <c r="S36" s="122">
        <f t="shared" si="2"/>
        <v>75000</v>
      </c>
      <c r="T36" s="123">
        <v>75000</v>
      </c>
      <c r="U36" s="124">
        <v>0</v>
      </c>
      <c r="V36" s="120">
        <v>0</v>
      </c>
      <c r="W36" s="120">
        <v>822.00073970892458</v>
      </c>
      <c r="X36" s="120">
        <v>0</v>
      </c>
      <c r="Y36" s="125">
        <f t="shared" si="12"/>
        <v>75822.000739708921</v>
      </c>
      <c r="Z36" s="123">
        <f t="shared" si="3"/>
        <v>0</v>
      </c>
      <c r="AA36" s="124">
        <f t="shared" si="4"/>
        <v>0</v>
      </c>
      <c r="AB36" s="124">
        <f t="shared" si="5"/>
        <v>0</v>
      </c>
      <c r="AC36" s="124" t="e">
        <f>L36-#REF!</f>
        <v>#REF!</v>
      </c>
      <c r="AD36" s="124" t="e">
        <f>M36-#REF!</f>
        <v>#REF!</v>
      </c>
      <c r="AE36" s="125" t="e">
        <f t="shared" si="13"/>
        <v>#REF!</v>
      </c>
      <c r="AF36" s="123">
        <f t="shared" si="6"/>
        <v>0</v>
      </c>
      <c r="AG36" s="124">
        <f t="shared" si="7"/>
        <v>0</v>
      </c>
      <c r="AH36" s="124">
        <f t="shared" si="8"/>
        <v>0</v>
      </c>
      <c r="AI36" s="124" t="e">
        <f>#REF!-W36</f>
        <v>#REF!</v>
      </c>
      <c r="AJ36" s="124" t="e">
        <f>#REF!-X36</f>
        <v>#REF!</v>
      </c>
      <c r="AK36" s="126" t="e">
        <f t="shared" si="14"/>
        <v>#REF!</v>
      </c>
      <c r="AL36" s="125" t="e">
        <f t="shared" si="15"/>
        <v>#REF!</v>
      </c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</row>
    <row r="37" spans="1:242" s="157" customFormat="1" ht="22.5">
      <c r="A37" s="113" t="s">
        <v>111</v>
      </c>
      <c r="B37" s="113" t="s">
        <v>112</v>
      </c>
      <c r="C37" s="114" t="s">
        <v>45</v>
      </c>
      <c r="D37" s="114" t="s">
        <v>113</v>
      </c>
      <c r="E37" s="115">
        <v>45536</v>
      </c>
      <c r="F37" s="116"/>
      <c r="G37" s="117">
        <v>6030284</v>
      </c>
      <c r="H37" s="118">
        <v>38550</v>
      </c>
      <c r="I37" s="119">
        <f t="shared" si="16"/>
        <v>6622000</v>
      </c>
      <c r="J37" s="120">
        <f t="shared" si="1"/>
        <v>0</v>
      </c>
      <c r="K37" s="120">
        <f t="shared" si="9"/>
        <v>0</v>
      </c>
      <c r="L37" s="120" t="e">
        <f>#REF!</f>
        <v>#REF!</v>
      </c>
      <c r="M37" s="120" t="e">
        <f>#REF!</f>
        <v>#REF!</v>
      </c>
      <c r="N37" s="121" t="e">
        <f t="shared" si="10"/>
        <v>#REF!</v>
      </c>
      <c r="O37" s="122" t="e">
        <f t="shared" si="11"/>
        <v>#REF!</v>
      </c>
      <c r="P37" s="119">
        <v>6622000</v>
      </c>
      <c r="Q37" s="120">
        <v>0</v>
      </c>
      <c r="R37" s="120">
        <v>0</v>
      </c>
      <c r="S37" s="122">
        <f t="shared" si="2"/>
        <v>6622000</v>
      </c>
      <c r="T37" s="123">
        <v>6622000</v>
      </c>
      <c r="U37" s="124">
        <v>0</v>
      </c>
      <c r="V37" s="120">
        <v>0</v>
      </c>
      <c r="W37" s="120">
        <v>72277.350755834719</v>
      </c>
      <c r="X37" s="120">
        <v>0</v>
      </c>
      <c r="Y37" s="125">
        <f t="shared" si="12"/>
        <v>6694277.350755835</v>
      </c>
      <c r="Z37" s="123">
        <f t="shared" si="3"/>
        <v>0</v>
      </c>
      <c r="AA37" s="124">
        <f t="shared" si="4"/>
        <v>0</v>
      </c>
      <c r="AB37" s="124">
        <f t="shared" si="5"/>
        <v>0</v>
      </c>
      <c r="AC37" s="124" t="e">
        <f>L37-#REF!</f>
        <v>#REF!</v>
      </c>
      <c r="AD37" s="124" t="e">
        <f>M37-#REF!</f>
        <v>#REF!</v>
      </c>
      <c r="AE37" s="125" t="e">
        <f t="shared" si="13"/>
        <v>#REF!</v>
      </c>
      <c r="AF37" s="123">
        <f t="shared" si="6"/>
        <v>0</v>
      </c>
      <c r="AG37" s="124">
        <f t="shared" si="7"/>
        <v>0</v>
      </c>
      <c r="AH37" s="124">
        <f t="shared" si="8"/>
        <v>0</v>
      </c>
      <c r="AI37" s="124" t="e">
        <f>#REF!-W37</f>
        <v>#REF!</v>
      </c>
      <c r="AJ37" s="124" t="e">
        <f>#REF!-X37</f>
        <v>#REF!</v>
      </c>
      <c r="AK37" s="126" t="e">
        <f t="shared" si="14"/>
        <v>#REF!</v>
      </c>
      <c r="AL37" s="125" t="e">
        <f t="shared" si="15"/>
        <v>#REF!</v>
      </c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</row>
    <row r="38" spans="1:242" s="157" customFormat="1" ht="11.25">
      <c r="A38" s="113" t="s">
        <v>114</v>
      </c>
      <c r="B38" s="113" t="s">
        <v>115</v>
      </c>
      <c r="C38" s="114" t="s">
        <v>45</v>
      </c>
      <c r="D38" s="114" t="s">
        <v>116</v>
      </c>
      <c r="E38" s="115">
        <v>43126</v>
      </c>
      <c r="F38" s="116"/>
      <c r="G38" s="117">
        <v>6030247</v>
      </c>
      <c r="H38" s="118">
        <v>38550</v>
      </c>
      <c r="I38" s="119">
        <f t="shared" si="16"/>
        <v>619000</v>
      </c>
      <c r="J38" s="120">
        <f t="shared" si="1"/>
        <v>0</v>
      </c>
      <c r="K38" s="120">
        <f t="shared" si="9"/>
        <v>0</v>
      </c>
      <c r="L38" s="120" t="e">
        <f>#REF!</f>
        <v>#REF!</v>
      </c>
      <c r="M38" s="120" t="e">
        <f>#REF!</f>
        <v>#REF!</v>
      </c>
      <c r="N38" s="121" t="e">
        <f t="shared" si="10"/>
        <v>#REF!</v>
      </c>
      <c r="O38" s="122" t="e">
        <f t="shared" si="11"/>
        <v>#REF!</v>
      </c>
      <c r="P38" s="119">
        <v>619000</v>
      </c>
      <c r="Q38" s="120">
        <v>0</v>
      </c>
      <c r="R38" s="120">
        <v>0</v>
      </c>
      <c r="S38" s="122">
        <f t="shared" si="2"/>
        <v>619000</v>
      </c>
      <c r="T38" s="123">
        <v>619000</v>
      </c>
      <c r="U38" s="124">
        <v>0</v>
      </c>
      <c r="V38" s="120">
        <v>0</v>
      </c>
      <c r="W38" s="120">
        <v>0</v>
      </c>
      <c r="X38" s="120">
        <v>0</v>
      </c>
      <c r="Y38" s="125">
        <f t="shared" si="12"/>
        <v>619000</v>
      </c>
      <c r="Z38" s="123">
        <f t="shared" si="3"/>
        <v>0</v>
      </c>
      <c r="AA38" s="124">
        <f t="shared" si="4"/>
        <v>0</v>
      </c>
      <c r="AB38" s="124">
        <f t="shared" si="5"/>
        <v>0</v>
      </c>
      <c r="AC38" s="124" t="e">
        <f>L38-#REF!</f>
        <v>#REF!</v>
      </c>
      <c r="AD38" s="124" t="e">
        <f>M38-#REF!</f>
        <v>#REF!</v>
      </c>
      <c r="AE38" s="125" t="e">
        <f t="shared" si="13"/>
        <v>#REF!</v>
      </c>
      <c r="AF38" s="123">
        <f t="shared" si="6"/>
        <v>0</v>
      </c>
      <c r="AG38" s="124">
        <f t="shared" si="7"/>
        <v>0</v>
      </c>
      <c r="AH38" s="124">
        <f t="shared" si="8"/>
        <v>0</v>
      </c>
      <c r="AI38" s="124" t="e">
        <f>#REF!-W38</f>
        <v>#REF!</v>
      </c>
      <c r="AJ38" s="124" t="e">
        <f>#REF!-X38</f>
        <v>#REF!</v>
      </c>
      <c r="AK38" s="126" t="e">
        <f t="shared" si="14"/>
        <v>#REF!</v>
      </c>
      <c r="AL38" s="125" t="e">
        <f t="shared" si="15"/>
        <v>#REF!</v>
      </c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</row>
    <row r="39" spans="1:242" s="157" customFormat="1" ht="11.25">
      <c r="A39" s="113" t="s">
        <v>117</v>
      </c>
      <c r="B39" s="113"/>
      <c r="C39" s="114" t="s">
        <v>45</v>
      </c>
      <c r="D39" s="114" t="s">
        <v>118</v>
      </c>
      <c r="E39" s="115">
        <v>45536</v>
      </c>
      <c r="F39" s="116"/>
      <c r="G39" s="117">
        <v>6030250</v>
      </c>
      <c r="H39" s="118">
        <v>38550</v>
      </c>
      <c r="I39" s="119">
        <f t="shared" si="16"/>
        <v>892000</v>
      </c>
      <c r="J39" s="120">
        <f t="shared" ref="J39:J70" si="17">ROUND(Q39*iin/iio,afrind)</f>
        <v>0</v>
      </c>
      <c r="K39" s="120">
        <f t="shared" si="9"/>
        <v>0</v>
      </c>
      <c r="L39" s="120" t="e">
        <f>#REF!</f>
        <v>#REF!</v>
      </c>
      <c r="M39" s="120" t="e">
        <f>#REF!</f>
        <v>#REF!</v>
      </c>
      <c r="N39" s="121" t="e">
        <f t="shared" si="10"/>
        <v>#REF!</v>
      </c>
      <c r="O39" s="122" t="e">
        <f t="shared" si="11"/>
        <v>#REF!</v>
      </c>
      <c r="P39" s="119">
        <v>892000</v>
      </c>
      <c r="Q39" s="120">
        <v>0</v>
      </c>
      <c r="R39" s="120">
        <v>0</v>
      </c>
      <c r="S39" s="122">
        <f t="shared" ref="S39:S70" si="18">SUM(P39:R39)</f>
        <v>892000</v>
      </c>
      <c r="T39" s="123">
        <v>892000</v>
      </c>
      <c r="U39" s="124">
        <v>0</v>
      </c>
      <c r="V39" s="120">
        <v>0</v>
      </c>
      <c r="W39" s="120">
        <v>9734.8373316956931</v>
      </c>
      <c r="X39" s="120">
        <v>0</v>
      </c>
      <c r="Y39" s="125">
        <f t="shared" si="12"/>
        <v>901734.83733169571</v>
      </c>
      <c r="Z39" s="123">
        <f t="shared" ref="Z39:Z70" si="19">I39-P39</f>
        <v>0</v>
      </c>
      <c r="AA39" s="124">
        <f t="shared" ref="AA39:AA70" si="20">J39-Q39</f>
        <v>0</v>
      </c>
      <c r="AB39" s="124">
        <f t="shared" ref="AB39:AB70" si="21">K39-R39</f>
        <v>0</v>
      </c>
      <c r="AC39" s="124" t="e">
        <f>L39-#REF!</f>
        <v>#REF!</v>
      </c>
      <c r="AD39" s="124" t="e">
        <f>M39-#REF!</f>
        <v>#REF!</v>
      </c>
      <c r="AE39" s="125" t="e">
        <f t="shared" si="13"/>
        <v>#REF!</v>
      </c>
      <c r="AF39" s="123">
        <f t="shared" ref="AF39:AF70" si="22">P39-T39</f>
        <v>0</v>
      </c>
      <c r="AG39" s="124">
        <f t="shared" ref="AG39:AG70" si="23">Q39-U39</f>
        <v>0</v>
      </c>
      <c r="AH39" s="124">
        <f t="shared" ref="AH39:AH70" si="24">R39-V39</f>
        <v>0</v>
      </c>
      <c r="AI39" s="124" t="e">
        <f>#REF!-W39</f>
        <v>#REF!</v>
      </c>
      <c r="AJ39" s="124" t="e">
        <f>#REF!-X39</f>
        <v>#REF!</v>
      </c>
      <c r="AK39" s="126" t="e">
        <f t="shared" si="14"/>
        <v>#REF!</v>
      </c>
      <c r="AL39" s="125" t="e">
        <f t="shared" si="15"/>
        <v>#REF!</v>
      </c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</row>
    <row r="40" spans="1:242" s="157" customFormat="1" ht="11.25">
      <c r="A40" s="113" t="s">
        <v>119</v>
      </c>
      <c r="B40" s="113"/>
      <c r="C40" s="114" t="s">
        <v>45</v>
      </c>
      <c r="D40" s="114" t="s">
        <v>120</v>
      </c>
      <c r="E40" s="115">
        <v>45536</v>
      </c>
      <c r="F40" s="116"/>
      <c r="G40" s="117">
        <v>6830500</v>
      </c>
      <c r="H40" s="118">
        <v>38550</v>
      </c>
      <c r="I40" s="119">
        <f t="shared" si="16"/>
        <v>264000</v>
      </c>
      <c r="J40" s="120">
        <f t="shared" si="17"/>
        <v>0</v>
      </c>
      <c r="K40" s="120">
        <f t="shared" si="9"/>
        <v>0</v>
      </c>
      <c r="L40" s="120" t="e">
        <f>#REF!</f>
        <v>#REF!</v>
      </c>
      <c r="M40" s="120" t="e">
        <f>#REF!</f>
        <v>#REF!</v>
      </c>
      <c r="N40" s="121" t="e">
        <f t="shared" si="10"/>
        <v>#REF!</v>
      </c>
      <c r="O40" s="122" t="e">
        <f t="shared" si="11"/>
        <v>#REF!</v>
      </c>
      <c r="P40" s="119">
        <v>264000</v>
      </c>
      <c r="Q40" s="120">
        <v>0</v>
      </c>
      <c r="R40" s="120">
        <v>0</v>
      </c>
      <c r="S40" s="122">
        <f t="shared" si="18"/>
        <v>264000</v>
      </c>
      <c r="T40" s="123">
        <v>264000</v>
      </c>
      <c r="U40" s="124">
        <v>0</v>
      </c>
      <c r="V40" s="120">
        <v>0</v>
      </c>
      <c r="W40" s="120">
        <v>2877.0025889812359</v>
      </c>
      <c r="X40" s="120">
        <v>0</v>
      </c>
      <c r="Y40" s="125">
        <f t="shared" si="12"/>
        <v>266877.00258898124</v>
      </c>
      <c r="Z40" s="123">
        <f t="shared" si="19"/>
        <v>0</v>
      </c>
      <c r="AA40" s="124">
        <f t="shared" si="20"/>
        <v>0</v>
      </c>
      <c r="AB40" s="124">
        <f t="shared" si="21"/>
        <v>0</v>
      </c>
      <c r="AC40" s="124" t="e">
        <f>L40-#REF!</f>
        <v>#REF!</v>
      </c>
      <c r="AD40" s="124" t="e">
        <f>M40-#REF!</f>
        <v>#REF!</v>
      </c>
      <c r="AE40" s="125" t="e">
        <f t="shared" si="13"/>
        <v>#REF!</v>
      </c>
      <c r="AF40" s="123">
        <f t="shared" si="22"/>
        <v>0</v>
      </c>
      <c r="AG40" s="124">
        <f t="shared" si="23"/>
        <v>0</v>
      </c>
      <c r="AH40" s="124">
        <f t="shared" si="24"/>
        <v>0</v>
      </c>
      <c r="AI40" s="124" t="e">
        <f>#REF!-W40</f>
        <v>#REF!</v>
      </c>
      <c r="AJ40" s="124" t="e">
        <f>#REF!-X40</f>
        <v>#REF!</v>
      </c>
      <c r="AK40" s="126" t="e">
        <f t="shared" si="14"/>
        <v>#REF!</v>
      </c>
      <c r="AL40" s="125" t="e">
        <f t="shared" si="15"/>
        <v>#REF!</v>
      </c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</row>
    <row r="41" spans="1:242" s="157" customFormat="1" ht="11.25">
      <c r="A41" s="113" t="s">
        <v>121</v>
      </c>
      <c r="B41" s="113" t="s">
        <v>122</v>
      </c>
      <c r="C41" s="114" t="s">
        <v>123</v>
      </c>
      <c r="D41" s="114" t="s">
        <v>124</v>
      </c>
      <c r="E41" s="115">
        <v>45536</v>
      </c>
      <c r="F41" s="116"/>
      <c r="G41" s="117">
        <v>6550210</v>
      </c>
      <c r="H41" s="118">
        <v>38550</v>
      </c>
      <c r="I41" s="119">
        <f t="shared" si="16"/>
        <v>1028000</v>
      </c>
      <c r="J41" s="120">
        <f t="shared" si="17"/>
        <v>59000</v>
      </c>
      <c r="K41" s="120">
        <f t="shared" si="9"/>
        <v>0</v>
      </c>
      <c r="L41" s="120" t="e">
        <f>#REF!</f>
        <v>#REF!</v>
      </c>
      <c r="M41" s="120" t="e">
        <f>#REF!</f>
        <v>#REF!</v>
      </c>
      <c r="N41" s="121" t="e">
        <f t="shared" si="10"/>
        <v>#REF!</v>
      </c>
      <c r="O41" s="122" t="e">
        <f t="shared" si="11"/>
        <v>#REF!</v>
      </c>
      <c r="P41" s="119">
        <v>1028000</v>
      </c>
      <c r="Q41" s="120">
        <v>59000</v>
      </c>
      <c r="R41" s="120">
        <v>0</v>
      </c>
      <c r="S41" s="122">
        <f t="shared" si="18"/>
        <v>1087000</v>
      </c>
      <c r="T41" s="123">
        <v>1028000</v>
      </c>
      <c r="U41" s="124">
        <v>59000</v>
      </c>
      <c r="V41" s="120">
        <v>0</v>
      </c>
      <c r="W41" s="120">
        <v>11223.832957339859</v>
      </c>
      <c r="X41" s="120">
        <v>0</v>
      </c>
      <c r="Y41" s="125">
        <f t="shared" si="12"/>
        <v>1098223.8329573399</v>
      </c>
      <c r="Z41" s="123">
        <f t="shared" si="19"/>
        <v>0</v>
      </c>
      <c r="AA41" s="124">
        <f t="shared" si="20"/>
        <v>0</v>
      </c>
      <c r="AB41" s="124">
        <f t="shared" si="21"/>
        <v>0</v>
      </c>
      <c r="AC41" s="124" t="e">
        <f>L41-#REF!</f>
        <v>#REF!</v>
      </c>
      <c r="AD41" s="124" t="e">
        <f>M41-#REF!</f>
        <v>#REF!</v>
      </c>
      <c r="AE41" s="125" t="e">
        <f t="shared" si="13"/>
        <v>#REF!</v>
      </c>
      <c r="AF41" s="123">
        <f t="shared" si="22"/>
        <v>0</v>
      </c>
      <c r="AG41" s="124">
        <f t="shared" si="23"/>
        <v>0</v>
      </c>
      <c r="AH41" s="124">
        <f t="shared" si="24"/>
        <v>0</v>
      </c>
      <c r="AI41" s="124" t="e">
        <f>#REF!-W41</f>
        <v>#REF!</v>
      </c>
      <c r="AJ41" s="124" t="e">
        <f>#REF!-X41</f>
        <v>#REF!</v>
      </c>
      <c r="AK41" s="126" t="e">
        <f t="shared" si="14"/>
        <v>#REF!</v>
      </c>
      <c r="AL41" s="125" t="e">
        <f t="shared" si="15"/>
        <v>#REF!</v>
      </c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</row>
    <row r="42" spans="1:242" s="157" customFormat="1" ht="11.25">
      <c r="A42" s="113" t="s">
        <v>125</v>
      </c>
      <c r="B42" s="113" t="s">
        <v>122</v>
      </c>
      <c r="C42" s="114" t="s">
        <v>45</v>
      </c>
      <c r="D42" s="114" t="s">
        <v>126</v>
      </c>
      <c r="E42" s="115">
        <v>45536</v>
      </c>
      <c r="F42" s="116"/>
      <c r="G42" s="117">
        <v>6750100</v>
      </c>
      <c r="H42" s="118">
        <v>38550</v>
      </c>
      <c r="I42" s="119">
        <f t="shared" si="16"/>
        <v>52000</v>
      </c>
      <c r="J42" s="120">
        <f t="shared" si="17"/>
        <v>0</v>
      </c>
      <c r="K42" s="120">
        <f t="shared" si="9"/>
        <v>0</v>
      </c>
      <c r="L42" s="120" t="e">
        <f>#REF!</f>
        <v>#REF!</v>
      </c>
      <c r="M42" s="120" t="e">
        <f>#REF!</f>
        <v>#REF!</v>
      </c>
      <c r="N42" s="121" t="e">
        <f t="shared" si="10"/>
        <v>#REF!</v>
      </c>
      <c r="O42" s="122" t="e">
        <f t="shared" si="11"/>
        <v>#REF!</v>
      </c>
      <c r="P42" s="119">
        <v>52000</v>
      </c>
      <c r="Q42" s="120">
        <v>0</v>
      </c>
      <c r="R42" s="120">
        <v>0</v>
      </c>
      <c r="S42" s="122">
        <f t="shared" si="18"/>
        <v>52000</v>
      </c>
      <c r="T42" s="123">
        <v>52000</v>
      </c>
      <c r="U42" s="124">
        <v>0</v>
      </c>
      <c r="V42" s="120">
        <v>0</v>
      </c>
      <c r="W42" s="120">
        <v>563.6576500861197</v>
      </c>
      <c r="X42" s="120">
        <v>0</v>
      </c>
      <c r="Y42" s="125">
        <f t="shared" si="12"/>
        <v>52563.657650086119</v>
      </c>
      <c r="Z42" s="123">
        <f t="shared" si="19"/>
        <v>0</v>
      </c>
      <c r="AA42" s="124">
        <f t="shared" si="20"/>
        <v>0</v>
      </c>
      <c r="AB42" s="124">
        <f t="shared" si="21"/>
        <v>0</v>
      </c>
      <c r="AC42" s="124" t="e">
        <f>L42-#REF!</f>
        <v>#REF!</v>
      </c>
      <c r="AD42" s="124" t="e">
        <f>M42-#REF!</f>
        <v>#REF!</v>
      </c>
      <c r="AE42" s="125" t="e">
        <f t="shared" si="13"/>
        <v>#REF!</v>
      </c>
      <c r="AF42" s="123">
        <f t="shared" si="22"/>
        <v>0</v>
      </c>
      <c r="AG42" s="124">
        <f t="shared" si="23"/>
        <v>0</v>
      </c>
      <c r="AH42" s="124">
        <f t="shared" si="24"/>
        <v>0</v>
      </c>
      <c r="AI42" s="124" t="e">
        <f>#REF!-W42</f>
        <v>#REF!</v>
      </c>
      <c r="AJ42" s="124" t="e">
        <f>#REF!-X42</f>
        <v>#REF!</v>
      </c>
      <c r="AK42" s="126" t="e">
        <f t="shared" si="14"/>
        <v>#REF!</v>
      </c>
      <c r="AL42" s="125" t="e">
        <f t="shared" si="15"/>
        <v>#REF!</v>
      </c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</row>
    <row r="43" spans="1:242" s="157" customFormat="1" ht="11.25">
      <c r="A43" s="113" t="s">
        <v>127</v>
      </c>
      <c r="B43" s="113" t="s">
        <v>122</v>
      </c>
      <c r="C43" s="114" t="s">
        <v>123</v>
      </c>
      <c r="D43" s="114" t="s">
        <v>128</v>
      </c>
      <c r="E43" s="115">
        <v>45536</v>
      </c>
      <c r="F43" s="116"/>
      <c r="G43" s="117"/>
      <c r="H43" s="118"/>
      <c r="I43" s="119">
        <f t="shared" si="16"/>
        <v>41000</v>
      </c>
      <c r="J43" s="120">
        <f t="shared" si="17"/>
        <v>0</v>
      </c>
      <c r="K43" s="120">
        <f t="shared" si="9"/>
        <v>0</v>
      </c>
      <c r="L43" s="120" t="e">
        <f>#REF!</f>
        <v>#REF!</v>
      </c>
      <c r="M43" s="120" t="e">
        <f>#REF!</f>
        <v>#REF!</v>
      </c>
      <c r="N43" s="121" t="e">
        <f t="shared" si="10"/>
        <v>#REF!</v>
      </c>
      <c r="O43" s="122" t="e">
        <f t="shared" si="11"/>
        <v>#REF!</v>
      </c>
      <c r="P43" s="119">
        <v>41000</v>
      </c>
      <c r="Q43" s="120">
        <v>0</v>
      </c>
      <c r="R43" s="120">
        <v>0</v>
      </c>
      <c r="S43" s="122">
        <f t="shared" si="18"/>
        <v>41000</v>
      </c>
      <c r="T43" s="123">
        <v>41000</v>
      </c>
      <c r="U43" s="124">
        <v>0</v>
      </c>
      <c r="V43" s="120">
        <v>0</v>
      </c>
      <c r="W43" s="120">
        <v>450.92612006889578</v>
      </c>
      <c r="X43" s="120">
        <v>0</v>
      </c>
      <c r="Y43" s="125">
        <f t="shared" si="12"/>
        <v>41450.926120068892</v>
      </c>
      <c r="Z43" s="123">
        <f t="shared" si="19"/>
        <v>0</v>
      </c>
      <c r="AA43" s="124">
        <f t="shared" si="20"/>
        <v>0</v>
      </c>
      <c r="AB43" s="124">
        <f t="shared" si="21"/>
        <v>0</v>
      </c>
      <c r="AC43" s="124" t="e">
        <f>L43-#REF!</f>
        <v>#REF!</v>
      </c>
      <c r="AD43" s="124" t="e">
        <f>M43-#REF!</f>
        <v>#REF!</v>
      </c>
      <c r="AE43" s="125" t="e">
        <f t="shared" si="13"/>
        <v>#REF!</v>
      </c>
      <c r="AF43" s="123">
        <f t="shared" si="22"/>
        <v>0</v>
      </c>
      <c r="AG43" s="124">
        <f t="shared" si="23"/>
        <v>0</v>
      </c>
      <c r="AH43" s="124">
        <f t="shared" si="24"/>
        <v>0</v>
      </c>
      <c r="AI43" s="124" t="e">
        <f>#REF!-W43</f>
        <v>#REF!</v>
      </c>
      <c r="AJ43" s="124" t="e">
        <f>#REF!-X43</f>
        <v>#REF!</v>
      </c>
      <c r="AK43" s="126" t="e">
        <f t="shared" si="14"/>
        <v>#REF!</v>
      </c>
      <c r="AL43" s="125" t="e">
        <f t="shared" si="15"/>
        <v>#REF!</v>
      </c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6"/>
      <c r="BN43" s="156"/>
      <c r="BO43" s="156"/>
      <c r="BP43" s="156"/>
      <c r="BQ43" s="156"/>
      <c r="BR43" s="156"/>
      <c r="BS43" s="156"/>
      <c r="BT43" s="156"/>
      <c r="BU43" s="156"/>
      <c r="BV43" s="156"/>
      <c r="BW43" s="156"/>
      <c r="BX43" s="156"/>
      <c r="BY43" s="156"/>
      <c r="BZ43" s="156"/>
      <c r="CA43" s="156"/>
      <c r="CB43" s="156"/>
      <c r="CC43" s="156"/>
      <c r="CD43" s="156"/>
      <c r="CE43" s="156"/>
      <c r="CF43" s="156"/>
      <c r="CG43" s="156"/>
      <c r="CH43" s="156"/>
      <c r="CI43" s="156"/>
      <c r="CJ43" s="156"/>
      <c r="CK43" s="156"/>
      <c r="CL43" s="156"/>
      <c r="CM43" s="156"/>
      <c r="CN43" s="156"/>
      <c r="CO43" s="156"/>
      <c r="CP43" s="156"/>
      <c r="CQ43" s="156"/>
      <c r="CR43" s="156"/>
      <c r="CS43" s="156"/>
      <c r="CT43" s="156"/>
      <c r="CU43" s="156"/>
      <c r="CV43" s="156"/>
      <c r="CW43" s="156"/>
      <c r="CX43" s="156"/>
      <c r="CY43" s="156"/>
      <c r="CZ43" s="156"/>
      <c r="DA43" s="156"/>
      <c r="DB43" s="156"/>
      <c r="DC43" s="156"/>
      <c r="DD43" s="156"/>
      <c r="DE43" s="156"/>
      <c r="DF43" s="156"/>
      <c r="DG43" s="156"/>
      <c r="DH43" s="156"/>
      <c r="DI43" s="156"/>
      <c r="DJ43" s="156"/>
      <c r="DK43" s="156"/>
      <c r="DL43" s="156"/>
      <c r="DM43" s="156"/>
      <c r="DN43" s="156"/>
      <c r="DO43" s="156"/>
      <c r="DP43" s="156"/>
      <c r="DQ43" s="156"/>
      <c r="DR43" s="156"/>
      <c r="DS43" s="156"/>
      <c r="DT43" s="156"/>
      <c r="DU43" s="156"/>
      <c r="DV43" s="156"/>
      <c r="DW43" s="156"/>
      <c r="DX43" s="156"/>
      <c r="DY43" s="156"/>
      <c r="DZ43" s="156"/>
      <c r="EA43" s="156"/>
      <c r="EB43" s="156"/>
      <c r="EC43" s="156"/>
      <c r="ED43" s="156"/>
      <c r="EE43" s="156"/>
      <c r="EF43" s="156"/>
      <c r="EG43" s="156"/>
      <c r="EH43" s="156"/>
      <c r="EI43" s="156"/>
      <c r="EJ43" s="156"/>
      <c r="EK43" s="156"/>
      <c r="EL43" s="156"/>
      <c r="EM43" s="156"/>
      <c r="EN43" s="156"/>
      <c r="EO43" s="156"/>
      <c r="EP43" s="156"/>
      <c r="EQ43" s="156"/>
      <c r="ER43" s="156"/>
      <c r="ES43" s="156"/>
      <c r="ET43" s="156"/>
      <c r="EU43" s="156"/>
      <c r="EV43" s="156"/>
      <c r="EW43" s="156"/>
      <c r="EX43" s="156"/>
      <c r="EY43" s="156"/>
      <c r="EZ43" s="156"/>
      <c r="FA43" s="156"/>
      <c r="FB43" s="156"/>
      <c r="FC43" s="156"/>
      <c r="FD43" s="156"/>
      <c r="FE43" s="156"/>
      <c r="FF43" s="156"/>
      <c r="FG43" s="156"/>
      <c r="FH43" s="156"/>
      <c r="FI43" s="156"/>
      <c r="FJ43" s="156"/>
      <c r="FK43" s="156"/>
      <c r="FL43" s="156"/>
      <c r="FM43" s="156"/>
      <c r="FN43" s="156"/>
      <c r="FO43" s="156"/>
      <c r="FP43" s="156"/>
      <c r="FQ43" s="156"/>
      <c r="FR43" s="156"/>
      <c r="FS43" s="156"/>
      <c r="FT43" s="156"/>
      <c r="FU43" s="156"/>
      <c r="FV43" s="156"/>
      <c r="FW43" s="156"/>
      <c r="FX43" s="156"/>
      <c r="FY43" s="156"/>
      <c r="FZ43" s="156"/>
      <c r="GA43" s="156"/>
      <c r="GB43" s="156"/>
      <c r="GC43" s="156"/>
      <c r="GD43" s="156"/>
      <c r="GE43" s="156"/>
      <c r="GF43" s="156"/>
      <c r="GG43" s="156"/>
      <c r="GH43" s="156"/>
      <c r="GI43" s="156"/>
      <c r="GJ43" s="156"/>
      <c r="GK43" s="156"/>
      <c r="GL43" s="156"/>
      <c r="GM43" s="156"/>
      <c r="GN43" s="156"/>
      <c r="GO43" s="156"/>
      <c r="GP43" s="156"/>
      <c r="GQ43" s="156"/>
      <c r="GR43" s="156"/>
      <c r="GS43" s="156"/>
      <c r="GT43" s="156"/>
      <c r="GU43" s="156"/>
      <c r="GV43" s="156"/>
      <c r="GW43" s="156"/>
      <c r="GX43" s="156"/>
      <c r="GY43" s="156"/>
      <c r="GZ43" s="156"/>
      <c r="HA43" s="156"/>
      <c r="HB43" s="156"/>
      <c r="HC43" s="156"/>
      <c r="HD43" s="156"/>
      <c r="HE43" s="156"/>
      <c r="HF43" s="156"/>
      <c r="HG43" s="156"/>
      <c r="HH43" s="156"/>
      <c r="HI43" s="156"/>
      <c r="HJ43" s="156"/>
      <c r="HK43" s="156"/>
      <c r="HL43" s="156"/>
      <c r="HM43" s="156"/>
      <c r="HN43" s="156"/>
      <c r="HO43" s="156"/>
      <c r="HP43" s="156"/>
      <c r="HQ43" s="156"/>
      <c r="HR43" s="156"/>
      <c r="HS43" s="156"/>
      <c r="HT43" s="156"/>
      <c r="HU43" s="156"/>
      <c r="HV43" s="156"/>
      <c r="HW43" s="156"/>
      <c r="HX43" s="156"/>
      <c r="HY43" s="156"/>
      <c r="HZ43" s="156"/>
      <c r="IA43" s="156"/>
      <c r="IB43" s="156"/>
      <c r="IC43" s="156"/>
      <c r="ID43" s="156"/>
      <c r="IE43" s="156"/>
      <c r="IF43" s="156"/>
      <c r="IG43" s="156"/>
      <c r="IH43" s="156"/>
    </row>
    <row r="44" spans="1:242" s="157" customFormat="1" ht="11.25">
      <c r="A44" s="113" t="s">
        <v>129</v>
      </c>
      <c r="B44" s="113"/>
      <c r="C44" s="114" t="s">
        <v>45</v>
      </c>
      <c r="D44" s="114" t="s">
        <v>130</v>
      </c>
      <c r="E44" s="115"/>
      <c r="F44" s="116"/>
      <c r="G44" s="117">
        <v>6030210</v>
      </c>
      <c r="H44" s="118">
        <v>38550</v>
      </c>
      <c r="I44" s="119">
        <f t="shared" si="16"/>
        <v>0</v>
      </c>
      <c r="J44" s="120">
        <f t="shared" si="17"/>
        <v>16000</v>
      </c>
      <c r="K44" s="120">
        <f t="shared" si="9"/>
        <v>0</v>
      </c>
      <c r="L44" s="120" t="e">
        <f>#REF!</f>
        <v>#REF!</v>
      </c>
      <c r="M44" s="120" t="e">
        <f>#REF!</f>
        <v>#REF!</v>
      </c>
      <c r="N44" s="121" t="e">
        <f t="shared" si="10"/>
        <v>#REF!</v>
      </c>
      <c r="O44" s="122" t="e">
        <f t="shared" si="11"/>
        <v>#REF!</v>
      </c>
      <c r="P44" s="119">
        <v>0</v>
      </c>
      <c r="Q44" s="120">
        <v>16000</v>
      </c>
      <c r="R44" s="120">
        <v>0</v>
      </c>
      <c r="S44" s="122">
        <f t="shared" si="18"/>
        <v>16000</v>
      </c>
      <c r="T44" s="123">
        <v>0</v>
      </c>
      <c r="U44" s="124">
        <v>16000</v>
      </c>
      <c r="V44" s="120">
        <v>0</v>
      </c>
      <c r="W44" s="120">
        <v>0</v>
      </c>
      <c r="X44" s="120">
        <v>0</v>
      </c>
      <c r="Y44" s="125">
        <f t="shared" si="12"/>
        <v>16000</v>
      </c>
      <c r="Z44" s="123">
        <f t="shared" si="19"/>
        <v>0</v>
      </c>
      <c r="AA44" s="124">
        <f t="shared" si="20"/>
        <v>0</v>
      </c>
      <c r="AB44" s="124">
        <f t="shared" si="21"/>
        <v>0</v>
      </c>
      <c r="AC44" s="124" t="e">
        <f>L44-#REF!</f>
        <v>#REF!</v>
      </c>
      <c r="AD44" s="124" t="e">
        <f>M44-#REF!</f>
        <v>#REF!</v>
      </c>
      <c r="AE44" s="125" t="e">
        <f t="shared" si="13"/>
        <v>#REF!</v>
      </c>
      <c r="AF44" s="123">
        <f t="shared" si="22"/>
        <v>0</v>
      </c>
      <c r="AG44" s="124">
        <f t="shared" si="23"/>
        <v>0</v>
      </c>
      <c r="AH44" s="124">
        <f t="shared" si="24"/>
        <v>0</v>
      </c>
      <c r="AI44" s="124" t="e">
        <f>#REF!-W44</f>
        <v>#REF!</v>
      </c>
      <c r="AJ44" s="124" t="e">
        <f>#REF!-X44</f>
        <v>#REF!</v>
      </c>
      <c r="AK44" s="126" t="e">
        <f t="shared" si="14"/>
        <v>#REF!</v>
      </c>
      <c r="AL44" s="125" t="e">
        <f t="shared" si="15"/>
        <v>#REF!</v>
      </c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6"/>
      <c r="BN44" s="156"/>
      <c r="BO44" s="156"/>
      <c r="BP44" s="156"/>
      <c r="BQ44" s="156"/>
      <c r="BR44" s="156"/>
      <c r="BS44" s="156"/>
      <c r="BT44" s="156"/>
      <c r="BU44" s="156"/>
      <c r="BV44" s="156"/>
      <c r="BW44" s="156"/>
      <c r="BX44" s="156"/>
      <c r="BY44" s="156"/>
      <c r="BZ44" s="156"/>
      <c r="CA44" s="156"/>
      <c r="CB44" s="156"/>
      <c r="CC44" s="156"/>
      <c r="CD44" s="156"/>
      <c r="CE44" s="156"/>
      <c r="CF44" s="156"/>
      <c r="CG44" s="156"/>
      <c r="CH44" s="156"/>
      <c r="CI44" s="156"/>
      <c r="CJ44" s="156"/>
      <c r="CK44" s="156"/>
      <c r="CL44" s="156"/>
      <c r="CM44" s="156"/>
      <c r="CN44" s="156"/>
      <c r="CO44" s="156"/>
      <c r="CP44" s="156"/>
      <c r="CQ44" s="156"/>
      <c r="CR44" s="156"/>
      <c r="CS44" s="156"/>
      <c r="CT44" s="156"/>
      <c r="CU44" s="156"/>
      <c r="CV44" s="156"/>
      <c r="CW44" s="156"/>
      <c r="CX44" s="156"/>
      <c r="CY44" s="156"/>
      <c r="CZ44" s="156"/>
      <c r="DA44" s="156"/>
      <c r="DB44" s="156"/>
      <c r="DC44" s="156"/>
      <c r="DD44" s="156"/>
      <c r="DE44" s="156"/>
      <c r="DF44" s="156"/>
      <c r="DG44" s="156"/>
      <c r="DH44" s="156"/>
      <c r="DI44" s="156"/>
      <c r="DJ44" s="156"/>
      <c r="DK44" s="156"/>
      <c r="DL44" s="156"/>
      <c r="DM44" s="156"/>
      <c r="DN44" s="156"/>
      <c r="DO44" s="156"/>
      <c r="DP44" s="156"/>
      <c r="DQ44" s="156"/>
      <c r="DR44" s="156"/>
      <c r="DS44" s="156"/>
      <c r="DT44" s="156"/>
      <c r="DU44" s="156"/>
      <c r="DV44" s="156"/>
      <c r="DW44" s="156"/>
      <c r="DX44" s="156"/>
      <c r="DY44" s="156"/>
      <c r="DZ44" s="156"/>
      <c r="EA44" s="156"/>
      <c r="EB44" s="156"/>
      <c r="EC44" s="156"/>
      <c r="ED44" s="156"/>
      <c r="EE44" s="156"/>
      <c r="EF44" s="156"/>
      <c r="EG44" s="156"/>
      <c r="EH44" s="156"/>
      <c r="EI44" s="156"/>
      <c r="EJ44" s="156"/>
      <c r="EK44" s="156"/>
      <c r="EL44" s="156"/>
      <c r="EM44" s="156"/>
      <c r="EN44" s="156"/>
      <c r="EO44" s="156"/>
      <c r="EP44" s="156"/>
      <c r="EQ44" s="156"/>
      <c r="ER44" s="156"/>
      <c r="ES44" s="156"/>
      <c r="ET44" s="156"/>
      <c r="EU44" s="156"/>
      <c r="EV44" s="156"/>
      <c r="EW44" s="156"/>
      <c r="EX44" s="156"/>
      <c r="EY44" s="156"/>
      <c r="EZ44" s="156"/>
      <c r="FA44" s="156"/>
      <c r="FB44" s="156"/>
      <c r="FC44" s="156"/>
      <c r="FD44" s="156"/>
      <c r="FE44" s="156"/>
      <c r="FF44" s="156"/>
      <c r="FG44" s="156"/>
      <c r="FH44" s="156"/>
      <c r="FI44" s="156"/>
      <c r="FJ44" s="156"/>
      <c r="FK44" s="156"/>
      <c r="FL44" s="156"/>
      <c r="FM44" s="156"/>
      <c r="FN44" s="156"/>
      <c r="FO44" s="156"/>
      <c r="FP44" s="156"/>
      <c r="FQ44" s="156"/>
      <c r="FR44" s="156"/>
      <c r="FS44" s="156"/>
      <c r="FT44" s="156"/>
      <c r="FU44" s="156"/>
      <c r="FV44" s="156"/>
      <c r="FW44" s="156"/>
      <c r="FX44" s="156"/>
      <c r="FY44" s="156"/>
      <c r="FZ44" s="156"/>
      <c r="GA44" s="156"/>
      <c r="GB44" s="156"/>
      <c r="GC44" s="156"/>
      <c r="GD44" s="156"/>
      <c r="GE44" s="156"/>
      <c r="GF44" s="156"/>
      <c r="GG44" s="156"/>
      <c r="GH44" s="156"/>
      <c r="GI44" s="156"/>
      <c r="GJ44" s="156"/>
      <c r="GK44" s="156"/>
      <c r="GL44" s="156"/>
      <c r="GM44" s="156"/>
      <c r="GN44" s="156"/>
      <c r="GO44" s="156"/>
      <c r="GP44" s="156"/>
      <c r="GQ44" s="156"/>
      <c r="GR44" s="156"/>
      <c r="GS44" s="156"/>
      <c r="GT44" s="156"/>
      <c r="GU44" s="156"/>
      <c r="GV44" s="156"/>
      <c r="GW44" s="156"/>
      <c r="GX44" s="156"/>
      <c r="GY44" s="156"/>
      <c r="GZ44" s="156"/>
      <c r="HA44" s="156"/>
      <c r="HB44" s="156"/>
      <c r="HC44" s="156"/>
      <c r="HD44" s="156"/>
      <c r="HE44" s="156"/>
      <c r="HF44" s="156"/>
      <c r="HG44" s="156"/>
      <c r="HH44" s="156"/>
      <c r="HI44" s="156"/>
      <c r="HJ44" s="156"/>
      <c r="HK44" s="156"/>
      <c r="HL44" s="156"/>
      <c r="HM44" s="156"/>
      <c r="HN44" s="156"/>
      <c r="HO44" s="156"/>
      <c r="HP44" s="156"/>
      <c r="HQ44" s="156"/>
      <c r="HR44" s="156"/>
      <c r="HS44" s="156"/>
      <c r="HT44" s="156"/>
      <c r="HU44" s="156"/>
      <c r="HV44" s="156"/>
      <c r="HW44" s="156"/>
      <c r="HX44" s="156"/>
      <c r="HY44" s="156"/>
      <c r="HZ44" s="156"/>
      <c r="IA44" s="156"/>
      <c r="IB44" s="156"/>
      <c r="IC44" s="156"/>
      <c r="ID44" s="156"/>
      <c r="IE44" s="156"/>
      <c r="IF44" s="156"/>
      <c r="IG44" s="156"/>
      <c r="IH44" s="156"/>
    </row>
    <row r="45" spans="1:242" s="157" customFormat="1" ht="11.25">
      <c r="A45" s="113" t="s">
        <v>131</v>
      </c>
      <c r="B45" s="113" t="s">
        <v>132</v>
      </c>
      <c r="C45" s="114" t="s">
        <v>45</v>
      </c>
      <c r="D45" s="114" t="s">
        <v>133</v>
      </c>
      <c r="E45" s="115">
        <v>45536</v>
      </c>
      <c r="F45" s="116"/>
      <c r="G45" s="117">
        <v>6030210</v>
      </c>
      <c r="H45" s="118">
        <v>38550</v>
      </c>
      <c r="I45" s="119">
        <f t="shared" si="16"/>
        <v>602000</v>
      </c>
      <c r="J45" s="120">
        <f t="shared" si="17"/>
        <v>0</v>
      </c>
      <c r="K45" s="120">
        <f t="shared" si="9"/>
        <v>0</v>
      </c>
      <c r="L45" s="120" t="e">
        <f>#REF!</f>
        <v>#REF!</v>
      </c>
      <c r="M45" s="120" t="e">
        <f>#REF!</f>
        <v>#REF!</v>
      </c>
      <c r="N45" s="121" t="e">
        <f t="shared" si="10"/>
        <v>#REF!</v>
      </c>
      <c r="O45" s="122" t="e">
        <f t="shared" si="11"/>
        <v>#REF!</v>
      </c>
      <c r="P45" s="119">
        <v>602000</v>
      </c>
      <c r="Q45" s="120">
        <v>0</v>
      </c>
      <c r="R45" s="120">
        <v>0</v>
      </c>
      <c r="S45" s="122">
        <f t="shared" si="18"/>
        <v>602000</v>
      </c>
      <c r="T45" s="123">
        <v>602000</v>
      </c>
      <c r="U45" s="124">
        <v>0</v>
      </c>
      <c r="V45" s="120">
        <v>0</v>
      </c>
      <c r="W45" s="120">
        <v>6576.0059176713967</v>
      </c>
      <c r="X45" s="120">
        <v>0</v>
      </c>
      <c r="Y45" s="125">
        <f t="shared" si="12"/>
        <v>608576.00591767137</v>
      </c>
      <c r="Z45" s="123">
        <f t="shared" si="19"/>
        <v>0</v>
      </c>
      <c r="AA45" s="124">
        <f t="shared" si="20"/>
        <v>0</v>
      </c>
      <c r="AB45" s="124">
        <f t="shared" si="21"/>
        <v>0</v>
      </c>
      <c r="AC45" s="124" t="e">
        <f>L45-#REF!</f>
        <v>#REF!</v>
      </c>
      <c r="AD45" s="124" t="e">
        <f>M45-#REF!</f>
        <v>#REF!</v>
      </c>
      <c r="AE45" s="125" t="e">
        <f t="shared" si="13"/>
        <v>#REF!</v>
      </c>
      <c r="AF45" s="123">
        <f t="shared" si="22"/>
        <v>0</v>
      </c>
      <c r="AG45" s="124">
        <f t="shared" si="23"/>
        <v>0</v>
      </c>
      <c r="AH45" s="124">
        <f t="shared" si="24"/>
        <v>0</v>
      </c>
      <c r="AI45" s="124" t="e">
        <f>#REF!-W45</f>
        <v>#REF!</v>
      </c>
      <c r="AJ45" s="124" t="e">
        <f>#REF!-X45</f>
        <v>#REF!</v>
      </c>
      <c r="AK45" s="126" t="e">
        <f t="shared" si="14"/>
        <v>#REF!</v>
      </c>
      <c r="AL45" s="125" t="e">
        <f t="shared" si="15"/>
        <v>#REF!</v>
      </c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  <c r="DV45" s="156"/>
      <c r="DW45" s="156"/>
      <c r="DX45" s="156"/>
      <c r="DY45" s="156"/>
      <c r="DZ45" s="156"/>
      <c r="EA45" s="156"/>
      <c r="EB45" s="156"/>
      <c r="EC45" s="156"/>
      <c r="ED45" s="156"/>
      <c r="EE45" s="156"/>
      <c r="EF45" s="156"/>
      <c r="EG45" s="156"/>
      <c r="EH45" s="156"/>
      <c r="EI45" s="156"/>
      <c r="EJ45" s="156"/>
      <c r="EK45" s="156"/>
      <c r="EL45" s="156"/>
      <c r="EM45" s="156"/>
      <c r="EN45" s="156"/>
      <c r="EO45" s="156"/>
      <c r="EP45" s="156"/>
      <c r="EQ45" s="156"/>
      <c r="ER45" s="156"/>
      <c r="ES45" s="156"/>
      <c r="ET45" s="156"/>
      <c r="EU45" s="156"/>
      <c r="EV45" s="156"/>
      <c r="EW45" s="156"/>
      <c r="EX45" s="156"/>
      <c r="EY45" s="156"/>
      <c r="EZ45" s="156"/>
      <c r="FA45" s="156"/>
      <c r="FB45" s="156"/>
      <c r="FC45" s="156"/>
      <c r="FD45" s="156"/>
      <c r="FE45" s="156"/>
      <c r="FF45" s="156"/>
      <c r="FG45" s="156"/>
      <c r="FH45" s="156"/>
      <c r="FI45" s="156"/>
      <c r="FJ45" s="156"/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  <c r="GI45" s="156"/>
      <c r="GJ45" s="156"/>
      <c r="GK45" s="156"/>
      <c r="GL45" s="156"/>
      <c r="GM45" s="156"/>
      <c r="GN45" s="156"/>
      <c r="GO45" s="156"/>
      <c r="GP45" s="156"/>
      <c r="GQ45" s="156"/>
      <c r="GR45" s="156"/>
      <c r="GS45" s="156"/>
      <c r="GT45" s="156"/>
      <c r="GU45" s="156"/>
      <c r="GV45" s="156"/>
      <c r="GW45" s="156"/>
      <c r="GX45" s="156"/>
      <c r="GY45" s="156"/>
      <c r="GZ45" s="156"/>
      <c r="HA45" s="156"/>
      <c r="HB45" s="156"/>
      <c r="HC45" s="156"/>
      <c r="HD45" s="156"/>
      <c r="HE45" s="156"/>
      <c r="HF45" s="156"/>
      <c r="HG45" s="156"/>
      <c r="HH45" s="156"/>
      <c r="HI45" s="156"/>
      <c r="HJ45" s="156"/>
      <c r="HK45" s="156"/>
      <c r="HL45" s="156"/>
      <c r="HM45" s="156"/>
      <c r="HN45" s="156"/>
      <c r="HO45" s="156"/>
      <c r="HP45" s="156"/>
      <c r="HQ45" s="156"/>
      <c r="HR45" s="156"/>
      <c r="HS45" s="156"/>
      <c r="HT45" s="156"/>
      <c r="HU45" s="156"/>
      <c r="HV45" s="156"/>
      <c r="HW45" s="156"/>
      <c r="HX45" s="156"/>
      <c r="HY45" s="156"/>
      <c r="HZ45" s="156"/>
      <c r="IA45" s="156"/>
      <c r="IB45" s="156"/>
      <c r="IC45" s="156"/>
      <c r="ID45" s="156"/>
      <c r="IE45" s="156"/>
      <c r="IF45" s="156"/>
      <c r="IG45" s="156"/>
      <c r="IH45" s="156"/>
    </row>
    <row r="46" spans="1:242" s="157" customFormat="1" ht="11.25">
      <c r="A46" s="113" t="s">
        <v>134</v>
      </c>
      <c r="B46" s="113" t="s">
        <v>135</v>
      </c>
      <c r="C46" s="114" t="s">
        <v>45</v>
      </c>
      <c r="D46" s="114" t="s">
        <v>124</v>
      </c>
      <c r="E46" s="115">
        <v>45536</v>
      </c>
      <c r="F46" s="116"/>
      <c r="G46" s="117">
        <v>6550101</v>
      </c>
      <c r="H46" s="118">
        <v>38550</v>
      </c>
      <c r="I46" s="119">
        <f t="shared" si="16"/>
        <v>505000</v>
      </c>
      <c r="J46" s="120">
        <f t="shared" si="17"/>
        <v>47000</v>
      </c>
      <c r="K46" s="120">
        <f t="shared" si="9"/>
        <v>0</v>
      </c>
      <c r="L46" s="120" t="e">
        <f>#REF!</f>
        <v>#REF!</v>
      </c>
      <c r="M46" s="120" t="e">
        <f>#REF!</f>
        <v>#REF!</v>
      </c>
      <c r="N46" s="121" t="e">
        <f t="shared" si="10"/>
        <v>#REF!</v>
      </c>
      <c r="O46" s="122" t="e">
        <f t="shared" si="11"/>
        <v>#REF!</v>
      </c>
      <c r="P46" s="119">
        <v>505000</v>
      </c>
      <c r="Q46" s="120">
        <v>47000</v>
      </c>
      <c r="R46" s="120">
        <v>0</v>
      </c>
      <c r="S46" s="122">
        <f t="shared" si="18"/>
        <v>552000</v>
      </c>
      <c r="T46" s="123">
        <v>505000</v>
      </c>
      <c r="U46" s="124">
        <v>47000</v>
      </c>
      <c r="V46" s="120">
        <v>0</v>
      </c>
      <c r="W46" s="120">
        <v>5513.2763899048587</v>
      </c>
      <c r="X46" s="120">
        <v>0</v>
      </c>
      <c r="Y46" s="125">
        <f t="shared" si="12"/>
        <v>557513.2763899049</v>
      </c>
      <c r="Z46" s="123">
        <f t="shared" si="19"/>
        <v>0</v>
      </c>
      <c r="AA46" s="124">
        <f t="shared" si="20"/>
        <v>0</v>
      </c>
      <c r="AB46" s="124">
        <f t="shared" si="21"/>
        <v>0</v>
      </c>
      <c r="AC46" s="124" t="e">
        <f>L46-#REF!</f>
        <v>#REF!</v>
      </c>
      <c r="AD46" s="124" t="e">
        <f>M46-#REF!</f>
        <v>#REF!</v>
      </c>
      <c r="AE46" s="125" t="e">
        <f t="shared" si="13"/>
        <v>#REF!</v>
      </c>
      <c r="AF46" s="123">
        <f t="shared" si="22"/>
        <v>0</v>
      </c>
      <c r="AG46" s="124">
        <f t="shared" si="23"/>
        <v>0</v>
      </c>
      <c r="AH46" s="124">
        <f t="shared" si="24"/>
        <v>0</v>
      </c>
      <c r="AI46" s="124" t="e">
        <f>#REF!-W46</f>
        <v>#REF!</v>
      </c>
      <c r="AJ46" s="124" t="e">
        <f>#REF!-X46</f>
        <v>#REF!</v>
      </c>
      <c r="AK46" s="126" t="e">
        <f t="shared" si="14"/>
        <v>#REF!</v>
      </c>
      <c r="AL46" s="125" t="e">
        <f t="shared" si="15"/>
        <v>#REF!</v>
      </c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6"/>
      <c r="BN46" s="156"/>
      <c r="BO46" s="156"/>
      <c r="BP46" s="156"/>
      <c r="BQ46" s="156"/>
      <c r="BR46" s="156"/>
      <c r="BS46" s="156"/>
      <c r="BT46" s="156"/>
      <c r="BU46" s="156"/>
      <c r="BV46" s="156"/>
      <c r="BW46" s="156"/>
      <c r="BX46" s="156"/>
      <c r="BY46" s="156"/>
      <c r="BZ46" s="156"/>
      <c r="CA46" s="156"/>
      <c r="CB46" s="156"/>
      <c r="CC46" s="156"/>
      <c r="CD46" s="156"/>
      <c r="CE46" s="156"/>
      <c r="CF46" s="156"/>
      <c r="CG46" s="156"/>
      <c r="CH46" s="156"/>
      <c r="CI46" s="156"/>
      <c r="CJ46" s="156"/>
      <c r="CK46" s="156"/>
      <c r="CL46" s="156"/>
      <c r="CM46" s="156"/>
      <c r="CN46" s="156"/>
      <c r="CO46" s="156"/>
      <c r="CP46" s="156"/>
      <c r="CQ46" s="156"/>
      <c r="CR46" s="156"/>
      <c r="CS46" s="156"/>
      <c r="CT46" s="156"/>
      <c r="CU46" s="156"/>
      <c r="CV46" s="156"/>
      <c r="CW46" s="156"/>
      <c r="CX46" s="156"/>
      <c r="CY46" s="156"/>
      <c r="CZ46" s="156"/>
      <c r="DA46" s="156"/>
      <c r="DB46" s="156"/>
      <c r="DC46" s="156"/>
      <c r="DD46" s="156"/>
      <c r="DE46" s="156"/>
      <c r="DF46" s="156"/>
      <c r="DG46" s="156"/>
      <c r="DH46" s="156"/>
      <c r="DI46" s="156"/>
      <c r="DJ46" s="156"/>
      <c r="DK46" s="156"/>
      <c r="DL46" s="156"/>
      <c r="DM46" s="156"/>
      <c r="DN46" s="156"/>
      <c r="DO46" s="156"/>
      <c r="DP46" s="156"/>
      <c r="DQ46" s="156"/>
      <c r="DR46" s="156"/>
      <c r="DS46" s="156"/>
      <c r="DT46" s="156"/>
      <c r="DU46" s="156"/>
      <c r="DV46" s="156"/>
      <c r="DW46" s="156"/>
      <c r="DX46" s="156"/>
      <c r="DY46" s="156"/>
      <c r="DZ46" s="156"/>
      <c r="EA46" s="156"/>
      <c r="EB46" s="156"/>
      <c r="EC46" s="156"/>
      <c r="ED46" s="156"/>
      <c r="EE46" s="156"/>
      <c r="EF46" s="156"/>
      <c r="EG46" s="156"/>
      <c r="EH46" s="156"/>
      <c r="EI46" s="156"/>
      <c r="EJ46" s="156"/>
      <c r="EK46" s="156"/>
      <c r="EL46" s="156"/>
      <c r="EM46" s="156"/>
      <c r="EN46" s="156"/>
      <c r="EO46" s="156"/>
      <c r="EP46" s="156"/>
      <c r="EQ46" s="156"/>
      <c r="ER46" s="156"/>
      <c r="ES46" s="156"/>
      <c r="ET46" s="156"/>
      <c r="EU46" s="156"/>
      <c r="EV46" s="156"/>
      <c r="EW46" s="156"/>
      <c r="EX46" s="156"/>
      <c r="EY46" s="156"/>
      <c r="EZ46" s="156"/>
      <c r="FA46" s="156"/>
      <c r="FB46" s="156"/>
      <c r="FC46" s="156"/>
      <c r="FD46" s="156"/>
      <c r="FE46" s="156"/>
      <c r="FF46" s="156"/>
      <c r="FG46" s="156"/>
      <c r="FH46" s="156"/>
      <c r="FI46" s="156"/>
      <c r="FJ46" s="156"/>
      <c r="FK46" s="156"/>
      <c r="FL46" s="156"/>
      <c r="FM46" s="156"/>
      <c r="FN46" s="156"/>
      <c r="FO46" s="156"/>
      <c r="FP46" s="156"/>
      <c r="FQ46" s="156"/>
      <c r="FR46" s="156"/>
      <c r="FS46" s="156"/>
      <c r="FT46" s="156"/>
      <c r="FU46" s="156"/>
      <c r="FV46" s="156"/>
      <c r="FW46" s="156"/>
      <c r="FX46" s="156"/>
      <c r="FY46" s="156"/>
      <c r="FZ46" s="156"/>
      <c r="GA46" s="156"/>
      <c r="GB46" s="156"/>
      <c r="GC46" s="156"/>
      <c r="GD46" s="156"/>
      <c r="GE46" s="156"/>
      <c r="GF46" s="156"/>
      <c r="GG46" s="156"/>
      <c r="GH46" s="156"/>
      <c r="GI46" s="156"/>
      <c r="GJ46" s="156"/>
      <c r="GK46" s="156"/>
      <c r="GL46" s="156"/>
      <c r="GM46" s="156"/>
      <c r="GN46" s="156"/>
      <c r="GO46" s="156"/>
      <c r="GP46" s="156"/>
      <c r="GQ46" s="156"/>
      <c r="GR46" s="156"/>
      <c r="GS46" s="156"/>
      <c r="GT46" s="156"/>
      <c r="GU46" s="156"/>
      <c r="GV46" s="156"/>
      <c r="GW46" s="156"/>
      <c r="GX46" s="156"/>
      <c r="GY46" s="156"/>
      <c r="GZ46" s="156"/>
      <c r="HA46" s="156"/>
      <c r="HB46" s="156"/>
      <c r="HC46" s="156"/>
      <c r="HD46" s="156"/>
      <c r="HE46" s="156"/>
      <c r="HF46" s="156"/>
      <c r="HG46" s="156"/>
      <c r="HH46" s="156"/>
      <c r="HI46" s="156"/>
      <c r="HJ46" s="156"/>
      <c r="HK46" s="156"/>
      <c r="HL46" s="156"/>
      <c r="HM46" s="156"/>
      <c r="HN46" s="156"/>
      <c r="HO46" s="156"/>
      <c r="HP46" s="156"/>
      <c r="HQ46" s="156"/>
      <c r="HR46" s="156"/>
      <c r="HS46" s="156"/>
      <c r="HT46" s="156"/>
      <c r="HU46" s="156"/>
      <c r="HV46" s="156"/>
      <c r="HW46" s="156"/>
      <c r="HX46" s="156"/>
      <c r="HY46" s="156"/>
      <c r="HZ46" s="156"/>
      <c r="IA46" s="156"/>
      <c r="IB46" s="156"/>
      <c r="IC46" s="156"/>
      <c r="ID46" s="156"/>
      <c r="IE46" s="156"/>
      <c r="IF46" s="156"/>
      <c r="IG46" s="156"/>
      <c r="IH46" s="156"/>
    </row>
    <row r="47" spans="1:242" s="157" customFormat="1" ht="11.25">
      <c r="A47" s="113" t="s">
        <v>136</v>
      </c>
      <c r="B47" s="113"/>
      <c r="C47" s="114" t="s">
        <v>45</v>
      </c>
      <c r="D47" s="114" t="s">
        <v>137</v>
      </c>
      <c r="E47" s="115"/>
      <c r="F47" s="116"/>
      <c r="G47" s="117"/>
      <c r="H47" s="118">
        <v>38550</v>
      </c>
      <c r="I47" s="119">
        <f t="shared" si="16"/>
        <v>561000</v>
      </c>
      <c r="J47" s="120">
        <f t="shared" si="17"/>
        <v>0</v>
      </c>
      <c r="K47" s="120">
        <f t="shared" si="9"/>
        <v>0</v>
      </c>
      <c r="L47" s="120" t="e">
        <f>#REF!</f>
        <v>#REF!</v>
      </c>
      <c r="M47" s="120" t="e">
        <f>#REF!</f>
        <v>#REF!</v>
      </c>
      <c r="N47" s="121" t="e">
        <f t="shared" si="10"/>
        <v>#REF!</v>
      </c>
      <c r="O47" s="122" t="e">
        <f t="shared" si="11"/>
        <v>#REF!</v>
      </c>
      <c r="P47" s="119">
        <v>561000</v>
      </c>
      <c r="Q47" s="120">
        <v>0</v>
      </c>
      <c r="R47" s="120">
        <v>0</v>
      </c>
      <c r="S47" s="122">
        <f t="shared" si="18"/>
        <v>561000</v>
      </c>
      <c r="T47" s="123">
        <v>561000</v>
      </c>
      <c r="U47" s="124">
        <v>0</v>
      </c>
      <c r="V47" s="120">
        <v>0</v>
      </c>
      <c r="W47" s="120">
        <v>0</v>
      </c>
      <c r="X47" s="120">
        <v>0</v>
      </c>
      <c r="Y47" s="125">
        <f t="shared" si="12"/>
        <v>561000</v>
      </c>
      <c r="Z47" s="123">
        <f t="shared" si="19"/>
        <v>0</v>
      </c>
      <c r="AA47" s="124">
        <f t="shared" si="20"/>
        <v>0</v>
      </c>
      <c r="AB47" s="124">
        <f t="shared" si="21"/>
        <v>0</v>
      </c>
      <c r="AC47" s="124" t="e">
        <f>L47-#REF!</f>
        <v>#REF!</v>
      </c>
      <c r="AD47" s="124" t="e">
        <f>M47-#REF!</f>
        <v>#REF!</v>
      </c>
      <c r="AE47" s="125" t="e">
        <f t="shared" si="13"/>
        <v>#REF!</v>
      </c>
      <c r="AF47" s="123">
        <f t="shared" si="22"/>
        <v>0</v>
      </c>
      <c r="AG47" s="124">
        <f t="shared" si="23"/>
        <v>0</v>
      </c>
      <c r="AH47" s="124">
        <f t="shared" si="24"/>
        <v>0</v>
      </c>
      <c r="AI47" s="124" t="e">
        <f>#REF!-W47</f>
        <v>#REF!</v>
      </c>
      <c r="AJ47" s="124" t="e">
        <f>#REF!-X47</f>
        <v>#REF!</v>
      </c>
      <c r="AK47" s="126" t="e">
        <f t="shared" si="14"/>
        <v>#REF!</v>
      </c>
      <c r="AL47" s="125" t="e">
        <f t="shared" si="15"/>
        <v>#REF!</v>
      </c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56"/>
      <c r="BN47" s="156"/>
      <c r="BO47" s="156"/>
      <c r="BP47" s="156"/>
      <c r="BQ47" s="156"/>
      <c r="BR47" s="156"/>
      <c r="BS47" s="156"/>
      <c r="BT47" s="156"/>
      <c r="BU47" s="156"/>
      <c r="BV47" s="156"/>
      <c r="BW47" s="156"/>
      <c r="BX47" s="156"/>
      <c r="BY47" s="156"/>
      <c r="BZ47" s="156"/>
      <c r="CA47" s="156"/>
      <c r="CB47" s="156"/>
      <c r="CC47" s="156"/>
      <c r="CD47" s="156"/>
      <c r="CE47" s="156"/>
      <c r="CF47" s="156"/>
      <c r="CG47" s="156"/>
      <c r="CH47" s="156"/>
      <c r="CI47" s="156"/>
      <c r="CJ47" s="156"/>
      <c r="CK47" s="156"/>
      <c r="CL47" s="156"/>
      <c r="CM47" s="156"/>
      <c r="CN47" s="156"/>
      <c r="CO47" s="156"/>
      <c r="CP47" s="156"/>
      <c r="CQ47" s="156"/>
      <c r="CR47" s="156"/>
      <c r="CS47" s="156"/>
      <c r="CT47" s="156"/>
      <c r="CU47" s="156"/>
      <c r="CV47" s="156"/>
      <c r="CW47" s="156"/>
      <c r="CX47" s="156"/>
      <c r="CY47" s="156"/>
      <c r="CZ47" s="156"/>
      <c r="DA47" s="156"/>
      <c r="DB47" s="156"/>
      <c r="DC47" s="156"/>
      <c r="DD47" s="156"/>
      <c r="DE47" s="156"/>
      <c r="DF47" s="156"/>
      <c r="DG47" s="156"/>
      <c r="DH47" s="156"/>
      <c r="DI47" s="156"/>
      <c r="DJ47" s="156"/>
      <c r="DK47" s="156"/>
      <c r="DL47" s="156"/>
      <c r="DM47" s="156"/>
      <c r="DN47" s="156"/>
      <c r="DO47" s="156"/>
      <c r="DP47" s="156"/>
      <c r="DQ47" s="156"/>
      <c r="DR47" s="156"/>
      <c r="DS47" s="156"/>
      <c r="DT47" s="156"/>
      <c r="DU47" s="156"/>
      <c r="DV47" s="156"/>
      <c r="DW47" s="156"/>
      <c r="DX47" s="156"/>
      <c r="DY47" s="156"/>
      <c r="DZ47" s="156"/>
      <c r="EA47" s="156"/>
      <c r="EB47" s="156"/>
      <c r="EC47" s="156"/>
      <c r="ED47" s="156"/>
      <c r="EE47" s="156"/>
      <c r="EF47" s="156"/>
      <c r="EG47" s="156"/>
      <c r="EH47" s="156"/>
      <c r="EI47" s="156"/>
      <c r="EJ47" s="156"/>
      <c r="EK47" s="156"/>
      <c r="EL47" s="156"/>
      <c r="EM47" s="156"/>
      <c r="EN47" s="156"/>
      <c r="EO47" s="156"/>
      <c r="EP47" s="156"/>
      <c r="EQ47" s="156"/>
      <c r="ER47" s="156"/>
      <c r="ES47" s="156"/>
      <c r="ET47" s="156"/>
      <c r="EU47" s="156"/>
      <c r="EV47" s="156"/>
      <c r="EW47" s="156"/>
      <c r="EX47" s="156"/>
      <c r="EY47" s="156"/>
      <c r="EZ47" s="156"/>
      <c r="FA47" s="156"/>
      <c r="FB47" s="156"/>
      <c r="FC47" s="156"/>
      <c r="FD47" s="156"/>
      <c r="FE47" s="156"/>
      <c r="FF47" s="156"/>
      <c r="FG47" s="156"/>
      <c r="FH47" s="156"/>
      <c r="FI47" s="156"/>
      <c r="FJ47" s="156"/>
      <c r="FK47" s="156"/>
      <c r="FL47" s="156"/>
      <c r="FM47" s="156"/>
      <c r="FN47" s="156"/>
      <c r="FO47" s="156"/>
      <c r="FP47" s="156"/>
      <c r="FQ47" s="156"/>
      <c r="FR47" s="156"/>
      <c r="FS47" s="156"/>
      <c r="FT47" s="156"/>
      <c r="FU47" s="156"/>
      <c r="FV47" s="156"/>
      <c r="FW47" s="156"/>
      <c r="FX47" s="156"/>
      <c r="FY47" s="156"/>
      <c r="FZ47" s="156"/>
      <c r="GA47" s="156"/>
      <c r="GB47" s="156"/>
      <c r="GC47" s="156"/>
      <c r="GD47" s="156"/>
      <c r="GE47" s="156"/>
      <c r="GF47" s="156"/>
      <c r="GG47" s="156"/>
      <c r="GH47" s="156"/>
      <c r="GI47" s="156"/>
      <c r="GJ47" s="156"/>
      <c r="GK47" s="156"/>
      <c r="GL47" s="156"/>
      <c r="GM47" s="156"/>
      <c r="GN47" s="156"/>
      <c r="GO47" s="156"/>
      <c r="GP47" s="156"/>
      <c r="GQ47" s="156"/>
      <c r="GR47" s="156"/>
      <c r="GS47" s="156"/>
      <c r="GT47" s="156"/>
      <c r="GU47" s="156"/>
      <c r="GV47" s="156"/>
      <c r="GW47" s="156"/>
      <c r="GX47" s="156"/>
      <c r="GY47" s="156"/>
      <c r="GZ47" s="156"/>
      <c r="HA47" s="156"/>
      <c r="HB47" s="156"/>
      <c r="HC47" s="156"/>
      <c r="HD47" s="156"/>
      <c r="HE47" s="156"/>
      <c r="HF47" s="156"/>
      <c r="HG47" s="156"/>
      <c r="HH47" s="156"/>
      <c r="HI47" s="156"/>
      <c r="HJ47" s="156"/>
      <c r="HK47" s="156"/>
      <c r="HL47" s="156"/>
      <c r="HM47" s="156"/>
      <c r="HN47" s="156"/>
      <c r="HO47" s="156"/>
      <c r="HP47" s="156"/>
      <c r="HQ47" s="156"/>
      <c r="HR47" s="156"/>
      <c r="HS47" s="156"/>
      <c r="HT47" s="156"/>
      <c r="HU47" s="156"/>
      <c r="HV47" s="156"/>
      <c r="HW47" s="156"/>
      <c r="HX47" s="156"/>
      <c r="HY47" s="156"/>
      <c r="HZ47" s="156"/>
      <c r="IA47" s="156"/>
      <c r="IB47" s="156"/>
      <c r="IC47" s="156"/>
      <c r="ID47" s="156"/>
      <c r="IE47" s="156"/>
      <c r="IF47" s="156"/>
      <c r="IG47" s="156"/>
      <c r="IH47" s="156"/>
    </row>
    <row r="48" spans="1:242" s="157" customFormat="1" ht="11.25">
      <c r="A48" s="113" t="s">
        <v>138</v>
      </c>
      <c r="B48" s="113"/>
      <c r="C48" s="114" t="s">
        <v>45</v>
      </c>
      <c r="D48" s="114" t="s">
        <v>139</v>
      </c>
      <c r="E48" s="115">
        <v>45536</v>
      </c>
      <c r="F48" s="116"/>
      <c r="G48" s="117">
        <v>6210160</v>
      </c>
      <c r="H48" s="118">
        <v>38550</v>
      </c>
      <c r="I48" s="119">
        <f t="shared" si="16"/>
        <v>74000</v>
      </c>
      <c r="J48" s="120">
        <f t="shared" si="17"/>
        <v>0</v>
      </c>
      <c r="K48" s="120">
        <f t="shared" si="9"/>
        <v>0</v>
      </c>
      <c r="L48" s="120" t="e">
        <f>#REF!</f>
        <v>#REF!</v>
      </c>
      <c r="M48" s="120" t="e">
        <f>#REF!</f>
        <v>#REF!</v>
      </c>
      <c r="N48" s="121" t="e">
        <f t="shared" si="10"/>
        <v>#REF!</v>
      </c>
      <c r="O48" s="122" t="e">
        <f t="shared" si="11"/>
        <v>#REF!</v>
      </c>
      <c r="P48" s="119">
        <v>74000</v>
      </c>
      <c r="Q48" s="120">
        <v>0</v>
      </c>
      <c r="R48" s="120">
        <v>0</v>
      </c>
      <c r="S48" s="122">
        <f t="shared" si="18"/>
        <v>74000</v>
      </c>
      <c r="T48" s="123">
        <v>74000</v>
      </c>
      <c r="U48" s="124">
        <v>0</v>
      </c>
      <c r="V48" s="120">
        <v>0</v>
      </c>
      <c r="W48" s="120">
        <v>804.38643814373336</v>
      </c>
      <c r="X48" s="120">
        <v>0</v>
      </c>
      <c r="Y48" s="125">
        <f t="shared" si="12"/>
        <v>74804.386438143731</v>
      </c>
      <c r="Z48" s="123">
        <f t="shared" si="19"/>
        <v>0</v>
      </c>
      <c r="AA48" s="124">
        <f t="shared" si="20"/>
        <v>0</v>
      </c>
      <c r="AB48" s="124">
        <f t="shared" si="21"/>
        <v>0</v>
      </c>
      <c r="AC48" s="124" t="e">
        <f>L48-#REF!</f>
        <v>#REF!</v>
      </c>
      <c r="AD48" s="124" t="e">
        <f>M48-#REF!</f>
        <v>#REF!</v>
      </c>
      <c r="AE48" s="125" t="e">
        <f t="shared" si="13"/>
        <v>#REF!</v>
      </c>
      <c r="AF48" s="123">
        <f t="shared" si="22"/>
        <v>0</v>
      </c>
      <c r="AG48" s="124">
        <f t="shared" si="23"/>
        <v>0</v>
      </c>
      <c r="AH48" s="124">
        <f t="shared" si="24"/>
        <v>0</v>
      </c>
      <c r="AI48" s="124" t="e">
        <f>#REF!-W48</f>
        <v>#REF!</v>
      </c>
      <c r="AJ48" s="124" t="e">
        <f>#REF!-X48</f>
        <v>#REF!</v>
      </c>
      <c r="AK48" s="126" t="e">
        <f t="shared" si="14"/>
        <v>#REF!</v>
      </c>
      <c r="AL48" s="125" t="e">
        <f t="shared" si="15"/>
        <v>#REF!</v>
      </c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56"/>
      <c r="BN48" s="156"/>
      <c r="BO48" s="156"/>
      <c r="BP48" s="156"/>
      <c r="BQ48" s="156"/>
      <c r="BR48" s="156"/>
      <c r="BS48" s="156"/>
      <c r="BT48" s="156"/>
      <c r="BU48" s="156"/>
      <c r="BV48" s="156"/>
      <c r="BW48" s="156"/>
      <c r="BX48" s="156"/>
      <c r="BY48" s="156"/>
      <c r="BZ48" s="156"/>
      <c r="CA48" s="156"/>
      <c r="CB48" s="156"/>
      <c r="CC48" s="156"/>
      <c r="CD48" s="156"/>
      <c r="CE48" s="156"/>
      <c r="CF48" s="156"/>
      <c r="CG48" s="156"/>
      <c r="CH48" s="156"/>
      <c r="CI48" s="156"/>
      <c r="CJ48" s="156"/>
      <c r="CK48" s="156"/>
      <c r="CL48" s="156"/>
      <c r="CM48" s="156"/>
      <c r="CN48" s="156"/>
      <c r="CO48" s="156"/>
      <c r="CP48" s="156"/>
      <c r="CQ48" s="156"/>
      <c r="CR48" s="156"/>
      <c r="CS48" s="156"/>
      <c r="CT48" s="156"/>
      <c r="CU48" s="156"/>
      <c r="CV48" s="156"/>
      <c r="CW48" s="156"/>
      <c r="CX48" s="156"/>
      <c r="CY48" s="156"/>
      <c r="CZ48" s="156"/>
      <c r="DA48" s="156"/>
      <c r="DB48" s="156"/>
      <c r="DC48" s="156"/>
      <c r="DD48" s="156"/>
      <c r="DE48" s="156"/>
      <c r="DF48" s="156"/>
      <c r="DG48" s="156"/>
      <c r="DH48" s="156"/>
      <c r="DI48" s="156"/>
      <c r="DJ48" s="156"/>
      <c r="DK48" s="156"/>
      <c r="DL48" s="156"/>
      <c r="DM48" s="156"/>
      <c r="DN48" s="156"/>
      <c r="DO48" s="156"/>
      <c r="DP48" s="156"/>
      <c r="DQ48" s="156"/>
      <c r="DR48" s="156"/>
      <c r="DS48" s="156"/>
      <c r="DT48" s="156"/>
      <c r="DU48" s="156"/>
      <c r="DV48" s="156"/>
      <c r="DW48" s="156"/>
      <c r="DX48" s="156"/>
      <c r="DY48" s="156"/>
      <c r="DZ48" s="156"/>
      <c r="EA48" s="156"/>
      <c r="EB48" s="156"/>
      <c r="EC48" s="156"/>
      <c r="ED48" s="156"/>
      <c r="EE48" s="156"/>
      <c r="EF48" s="156"/>
      <c r="EG48" s="156"/>
      <c r="EH48" s="156"/>
      <c r="EI48" s="156"/>
      <c r="EJ48" s="156"/>
      <c r="EK48" s="156"/>
      <c r="EL48" s="156"/>
      <c r="EM48" s="156"/>
      <c r="EN48" s="156"/>
      <c r="EO48" s="156"/>
      <c r="EP48" s="156"/>
      <c r="EQ48" s="156"/>
      <c r="ER48" s="156"/>
      <c r="ES48" s="156"/>
      <c r="ET48" s="156"/>
      <c r="EU48" s="156"/>
      <c r="EV48" s="156"/>
      <c r="EW48" s="156"/>
      <c r="EX48" s="156"/>
      <c r="EY48" s="156"/>
      <c r="EZ48" s="156"/>
      <c r="FA48" s="156"/>
      <c r="FB48" s="156"/>
      <c r="FC48" s="156"/>
      <c r="FD48" s="156"/>
      <c r="FE48" s="156"/>
      <c r="FF48" s="156"/>
      <c r="FG48" s="156"/>
      <c r="FH48" s="156"/>
      <c r="FI48" s="156"/>
      <c r="FJ48" s="156"/>
      <c r="FK48" s="156"/>
      <c r="FL48" s="156"/>
      <c r="FM48" s="156"/>
      <c r="FN48" s="156"/>
      <c r="FO48" s="156"/>
      <c r="FP48" s="156"/>
      <c r="FQ48" s="156"/>
      <c r="FR48" s="156"/>
      <c r="FS48" s="156"/>
      <c r="FT48" s="156"/>
      <c r="FU48" s="156"/>
      <c r="FV48" s="156"/>
      <c r="FW48" s="156"/>
      <c r="FX48" s="156"/>
      <c r="FY48" s="156"/>
      <c r="FZ48" s="156"/>
      <c r="GA48" s="156"/>
      <c r="GB48" s="156"/>
      <c r="GC48" s="156"/>
      <c r="GD48" s="156"/>
      <c r="GE48" s="156"/>
      <c r="GF48" s="156"/>
      <c r="GG48" s="156"/>
      <c r="GH48" s="156"/>
      <c r="GI48" s="156"/>
      <c r="GJ48" s="156"/>
      <c r="GK48" s="156"/>
      <c r="GL48" s="156"/>
      <c r="GM48" s="156"/>
      <c r="GN48" s="156"/>
      <c r="GO48" s="156"/>
      <c r="GP48" s="156"/>
      <c r="GQ48" s="156"/>
      <c r="GR48" s="156"/>
      <c r="GS48" s="156"/>
      <c r="GT48" s="156"/>
      <c r="GU48" s="156"/>
      <c r="GV48" s="156"/>
      <c r="GW48" s="156"/>
      <c r="GX48" s="156"/>
      <c r="GY48" s="156"/>
      <c r="GZ48" s="156"/>
      <c r="HA48" s="156"/>
      <c r="HB48" s="156"/>
      <c r="HC48" s="156"/>
      <c r="HD48" s="156"/>
      <c r="HE48" s="156"/>
      <c r="HF48" s="156"/>
      <c r="HG48" s="156"/>
      <c r="HH48" s="156"/>
      <c r="HI48" s="156"/>
      <c r="HJ48" s="156"/>
      <c r="HK48" s="156"/>
      <c r="HL48" s="156"/>
      <c r="HM48" s="156"/>
      <c r="HN48" s="156"/>
      <c r="HO48" s="156"/>
      <c r="HP48" s="156"/>
      <c r="HQ48" s="156"/>
      <c r="HR48" s="156"/>
      <c r="HS48" s="156"/>
      <c r="HT48" s="156"/>
      <c r="HU48" s="156"/>
      <c r="HV48" s="156"/>
      <c r="HW48" s="156"/>
      <c r="HX48" s="156"/>
      <c r="HY48" s="156"/>
      <c r="HZ48" s="156"/>
      <c r="IA48" s="156"/>
      <c r="IB48" s="156"/>
      <c r="IC48" s="156"/>
      <c r="ID48" s="156"/>
      <c r="IE48" s="156"/>
      <c r="IF48" s="156"/>
      <c r="IG48" s="156"/>
      <c r="IH48" s="156"/>
    </row>
    <row r="49" spans="1:242" s="157" customFormat="1" ht="11.25">
      <c r="A49" s="113" t="s">
        <v>140</v>
      </c>
      <c r="B49" s="113" t="s">
        <v>141</v>
      </c>
      <c r="C49" s="114" t="s">
        <v>45</v>
      </c>
      <c r="D49" s="114" t="s">
        <v>142</v>
      </c>
      <c r="E49" s="115">
        <v>45536</v>
      </c>
      <c r="F49" s="116"/>
      <c r="G49" s="117">
        <v>6750100</v>
      </c>
      <c r="H49" s="118">
        <v>38550</v>
      </c>
      <c r="I49" s="119">
        <f t="shared" si="16"/>
        <v>579000</v>
      </c>
      <c r="J49" s="120">
        <f t="shared" si="17"/>
        <v>0</v>
      </c>
      <c r="K49" s="120">
        <f t="shared" si="9"/>
        <v>0</v>
      </c>
      <c r="L49" s="120" t="e">
        <f>#REF!</f>
        <v>#REF!</v>
      </c>
      <c r="M49" s="120" t="e">
        <f>#REF!</f>
        <v>#REF!</v>
      </c>
      <c r="N49" s="121" t="e">
        <f t="shared" si="10"/>
        <v>#REF!</v>
      </c>
      <c r="O49" s="122" t="e">
        <f t="shared" si="11"/>
        <v>#REF!</v>
      </c>
      <c r="P49" s="119">
        <v>579000</v>
      </c>
      <c r="Q49" s="120">
        <v>0</v>
      </c>
      <c r="R49" s="120">
        <v>0</v>
      </c>
      <c r="S49" s="122">
        <f t="shared" si="18"/>
        <v>579000</v>
      </c>
      <c r="T49" s="123">
        <v>579000</v>
      </c>
      <c r="U49" s="124">
        <v>0</v>
      </c>
      <c r="V49" s="120">
        <v>0</v>
      </c>
      <c r="W49" s="120">
        <v>6318.8371148196047</v>
      </c>
      <c r="X49" s="120">
        <v>0</v>
      </c>
      <c r="Y49" s="125">
        <f t="shared" si="12"/>
        <v>585318.83711481956</v>
      </c>
      <c r="Z49" s="123">
        <f t="shared" si="19"/>
        <v>0</v>
      </c>
      <c r="AA49" s="124">
        <f t="shared" si="20"/>
        <v>0</v>
      </c>
      <c r="AB49" s="124">
        <f t="shared" si="21"/>
        <v>0</v>
      </c>
      <c r="AC49" s="124" t="e">
        <f>L49-#REF!</f>
        <v>#REF!</v>
      </c>
      <c r="AD49" s="124" t="e">
        <f>M49-#REF!</f>
        <v>#REF!</v>
      </c>
      <c r="AE49" s="125" t="e">
        <f t="shared" si="13"/>
        <v>#REF!</v>
      </c>
      <c r="AF49" s="123">
        <f t="shared" si="22"/>
        <v>0</v>
      </c>
      <c r="AG49" s="124">
        <f t="shared" si="23"/>
        <v>0</v>
      </c>
      <c r="AH49" s="124">
        <f t="shared" si="24"/>
        <v>0</v>
      </c>
      <c r="AI49" s="124" t="e">
        <f>#REF!-W49</f>
        <v>#REF!</v>
      </c>
      <c r="AJ49" s="124" t="e">
        <f>#REF!-X49</f>
        <v>#REF!</v>
      </c>
      <c r="AK49" s="126" t="e">
        <f t="shared" si="14"/>
        <v>#REF!</v>
      </c>
      <c r="AL49" s="125" t="e">
        <f t="shared" si="15"/>
        <v>#REF!</v>
      </c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156"/>
      <c r="BN49" s="156"/>
      <c r="BO49" s="156"/>
      <c r="BP49" s="156"/>
      <c r="BQ49" s="156"/>
      <c r="BR49" s="156"/>
      <c r="BS49" s="156"/>
      <c r="BT49" s="156"/>
      <c r="BU49" s="156"/>
      <c r="BV49" s="156"/>
      <c r="BW49" s="156"/>
      <c r="BX49" s="156"/>
      <c r="BY49" s="156"/>
      <c r="BZ49" s="156"/>
      <c r="CA49" s="156"/>
      <c r="CB49" s="156"/>
      <c r="CC49" s="156"/>
      <c r="CD49" s="156"/>
      <c r="CE49" s="156"/>
      <c r="CF49" s="156"/>
      <c r="CG49" s="156"/>
      <c r="CH49" s="156"/>
      <c r="CI49" s="156"/>
      <c r="CJ49" s="156"/>
      <c r="CK49" s="156"/>
      <c r="CL49" s="156"/>
      <c r="CM49" s="156"/>
      <c r="CN49" s="156"/>
      <c r="CO49" s="156"/>
      <c r="CP49" s="156"/>
      <c r="CQ49" s="156"/>
      <c r="CR49" s="156"/>
      <c r="CS49" s="156"/>
      <c r="CT49" s="156"/>
      <c r="CU49" s="156"/>
      <c r="CV49" s="156"/>
      <c r="CW49" s="156"/>
      <c r="CX49" s="156"/>
      <c r="CY49" s="156"/>
      <c r="CZ49" s="156"/>
      <c r="DA49" s="156"/>
      <c r="DB49" s="156"/>
      <c r="DC49" s="156"/>
      <c r="DD49" s="156"/>
      <c r="DE49" s="156"/>
      <c r="DF49" s="156"/>
      <c r="DG49" s="156"/>
      <c r="DH49" s="156"/>
      <c r="DI49" s="156"/>
      <c r="DJ49" s="156"/>
      <c r="DK49" s="156"/>
      <c r="DL49" s="156"/>
      <c r="DM49" s="156"/>
      <c r="DN49" s="156"/>
      <c r="DO49" s="156"/>
      <c r="DP49" s="156"/>
      <c r="DQ49" s="156"/>
      <c r="DR49" s="156"/>
      <c r="DS49" s="156"/>
      <c r="DT49" s="156"/>
      <c r="DU49" s="156"/>
      <c r="DV49" s="156"/>
      <c r="DW49" s="156"/>
      <c r="DX49" s="156"/>
      <c r="DY49" s="156"/>
      <c r="DZ49" s="156"/>
      <c r="EA49" s="156"/>
      <c r="EB49" s="156"/>
      <c r="EC49" s="156"/>
      <c r="ED49" s="156"/>
      <c r="EE49" s="156"/>
      <c r="EF49" s="156"/>
      <c r="EG49" s="156"/>
      <c r="EH49" s="156"/>
      <c r="EI49" s="156"/>
      <c r="EJ49" s="156"/>
      <c r="EK49" s="156"/>
      <c r="EL49" s="156"/>
      <c r="EM49" s="156"/>
      <c r="EN49" s="156"/>
      <c r="EO49" s="156"/>
      <c r="EP49" s="156"/>
      <c r="EQ49" s="156"/>
      <c r="ER49" s="156"/>
      <c r="ES49" s="156"/>
      <c r="ET49" s="156"/>
      <c r="EU49" s="156"/>
      <c r="EV49" s="156"/>
      <c r="EW49" s="156"/>
      <c r="EX49" s="156"/>
      <c r="EY49" s="156"/>
      <c r="EZ49" s="156"/>
      <c r="FA49" s="156"/>
      <c r="FB49" s="156"/>
      <c r="FC49" s="156"/>
      <c r="FD49" s="156"/>
      <c r="FE49" s="156"/>
      <c r="FF49" s="156"/>
      <c r="FG49" s="156"/>
      <c r="FH49" s="156"/>
      <c r="FI49" s="156"/>
      <c r="FJ49" s="156"/>
      <c r="FK49" s="156"/>
      <c r="FL49" s="156"/>
      <c r="FM49" s="156"/>
      <c r="FN49" s="156"/>
      <c r="FO49" s="156"/>
      <c r="FP49" s="156"/>
      <c r="FQ49" s="156"/>
      <c r="FR49" s="156"/>
      <c r="FS49" s="156"/>
      <c r="FT49" s="156"/>
      <c r="FU49" s="156"/>
      <c r="FV49" s="156"/>
      <c r="FW49" s="156"/>
      <c r="FX49" s="156"/>
      <c r="FY49" s="156"/>
      <c r="FZ49" s="156"/>
      <c r="GA49" s="156"/>
      <c r="GB49" s="156"/>
      <c r="GC49" s="156"/>
      <c r="GD49" s="156"/>
      <c r="GE49" s="156"/>
      <c r="GF49" s="156"/>
      <c r="GG49" s="156"/>
      <c r="GH49" s="156"/>
      <c r="GI49" s="156"/>
      <c r="GJ49" s="156"/>
      <c r="GK49" s="156"/>
      <c r="GL49" s="156"/>
      <c r="GM49" s="156"/>
      <c r="GN49" s="156"/>
      <c r="GO49" s="156"/>
      <c r="GP49" s="156"/>
      <c r="GQ49" s="156"/>
      <c r="GR49" s="156"/>
      <c r="GS49" s="156"/>
      <c r="GT49" s="156"/>
      <c r="GU49" s="156"/>
      <c r="GV49" s="156"/>
      <c r="GW49" s="156"/>
      <c r="GX49" s="156"/>
      <c r="GY49" s="156"/>
      <c r="GZ49" s="156"/>
      <c r="HA49" s="156"/>
      <c r="HB49" s="156"/>
      <c r="HC49" s="156"/>
      <c r="HD49" s="156"/>
      <c r="HE49" s="156"/>
      <c r="HF49" s="156"/>
      <c r="HG49" s="156"/>
      <c r="HH49" s="156"/>
      <c r="HI49" s="156"/>
      <c r="HJ49" s="156"/>
      <c r="HK49" s="156"/>
      <c r="HL49" s="156"/>
      <c r="HM49" s="156"/>
      <c r="HN49" s="156"/>
      <c r="HO49" s="156"/>
      <c r="HP49" s="156"/>
      <c r="HQ49" s="156"/>
      <c r="HR49" s="156"/>
      <c r="HS49" s="156"/>
      <c r="HT49" s="156"/>
      <c r="HU49" s="156"/>
      <c r="HV49" s="156"/>
      <c r="HW49" s="156"/>
      <c r="HX49" s="156"/>
      <c r="HY49" s="156"/>
      <c r="HZ49" s="156"/>
      <c r="IA49" s="156"/>
      <c r="IB49" s="156"/>
      <c r="IC49" s="156"/>
      <c r="ID49" s="156"/>
      <c r="IE49" s="156"/>
      <c r="IF49" s="156"/>
      <c r="IG49" s="156"/>
      <c r="IH49" s="156"/>
    </row>
    <row r="50" spans="1:242" s="157" customFormat="1" ht="11.25">
      <c r="A50" s="113" t="s">
        <v>143</v>
      </c>
      <c r="B50" s="113" t="s">
        <v>144</v>
      </c>
      <c r="C50" s="114" t="s">
        <v>45</v>
      </c>
      <c r="D50" s="114" t="s">
        <v>145</v>
      </c>
      <c r="E50" s="115">
        <v>45536</v>
      </c>
      <c r="F50" s="116"/>
      <c r="G50" s="117">
        <v>6020260</v>
      </c>
      <c r="H50" s="118">
        <v>38550</v>
      </c>
      <c r="I50" s="119">
        <f t="shared" si="16"/>
        <v>431000</v>
      </c>
      <c r="J50" s="120">
        <f t="shared" si="17"/>
        <v>0</v>
      </c>
      <c r="K50" s="120">
        <f t="shared" si="9"/>
        <v>0</v>
      </c>
      <c r="L50" s="120" t="e">
        <f>#REF!</f>
        <v>#REF!</v>
      </c>
      <c r="M50" s="120" t="e">
        <f>#REF!</f>
        <v>#REF!</v>
      </c>
      <c r="N50" s="121" t="e">
        <f t="shared" si="10"/>
        <v>#REF!</v>
      </c>
      <c r="O50" s="122" t="e">
        <f t="shared" si="11"/>
        <v>#REF!</v>
      </c>
      <c r="P50" s="119">
        <v>431000</v>
      </c>
      <c r="Q50" s="120">
        <v>0</v>
      </c>
      <c r="R50" s="120">
        <v>0</v>
      </c>
      <c r="S50" s="122">
        <f t="shared" si="18"/>
        <v>431000</v>
      </c>
      <c r="T50" s="123">
        <v>431000</v>
      </c>
      <c r="U50" s="124">
        <v>0</v>
      </c>
      <c r="V50" s="120">
        <v>0</v>
      </c>
      <c r="W50" s="120">
        <v>4702.3139458434534</v>
      </c>
      <c r="X50" s="120">
        <v>0</v>
      </c>
      <c r="Y50" s="125">
        <f t="shared" si="12"/>
        <v>435702.31394584343</v>
      </c>
      <c r="Z50" s="123">
        <f t="shared" si="19"/>
        <v>0</v>
      </c>
      <c r="AA50" s="124">
        <f t="shared" si="20"/>
        <v>0</v>
      </c>
      <c r="AB50" s="124">
        <f t="shared" si="21"/>
        <v>0</v>
      </c>
      <c r="AC50" s="124" t="e">
        <f>L50-#REF!</f>
        <v>#REF!</v>
      </c>
      <c r="AD50" s="124" t="e">
        <f>M50-#REF!</f>
        <v>#REF!</v>
      </c>
      <c r="AE50" s="125" t="e">
        <f t="shared" si="13"/>
        <v>#REF!</v>
      </c>
      <c r="AF50" s="123">
        <f t="shared" si="22"/>
        <v>0</v>
      </c>
      <c r="AG50" s="124">
        <f t="shared" si="23"/>
        <v>0</v>
      </c>
      <c r="AH50" s="124">
        <f t="shared" si="24"/>
        <v>0</v>
      </c>
      <c r="AI50" s="124" t="e">
        <f>#REF!-W50</f>
        <v>#REF!</v>
      </c>
      <c r="AJ50" s="124" t="e">
        <f>#REF!-X50</f>
        <v>#REF!</v>
      </c>
      <c r="AK50" s="126" t="e">
        <f t="shared" si="14"/>
        <v>#REF!</v>
      </c>
      <c r="AL50" s="125" t="e">
        <f t="shared" si="15"/>
        <v>#REF!</v>
      </c>
      <c r="AM50" s="156"/>
      <c r="AN50" s="156"/>
      <c r="AO50" s="156"/>
      <c r="AP50" s="156"/>
      <c r="AQ50" s="156"/>
      <c r="AR50" s="156"/>
      <c r="AS50" s="156"/>
      <c r="AT50" s="156"/>
      <c r="AU50" s="156"/>
      <c r="AV50" s="156"/>
      <c r="AW50" s="156"/>
      <c r="AX50" s="156"/>
      <c r="AY50" s="156"/>
      <c r="AZ50" s="156"/>
      <c r="BA50" s="156"/>
      <c r="BB50" s="156"/>
      <c r="BC50" s="156"/>
      <c r="BD50" s="156"/>
      <c r="BE50" s="156"/>
      <c r="BF50" s="156"/>
      <c r="BG50" s="156"/>
      <c r="BH50" s="156"/>
      <c r="BI50" s="156"/>
      <c r="BJ50" s="156"/>
      <c r="BK50" s="156"/>
      <c r="BL50" s="156"/>
      <c r="BM50" s="156"/>
      <c r="BN50" s="156"/>
      <c r="BO50" s="156"/>
      <c r="BP50" s="156"/>
      <c r="BQ50" s="156"/>
      <c r="BR50" s="156"/>
      <c r="BS50" s="156"/>
      <c r="BT50" s="156"/>
      <c r="BU50" s="156"/>
      <c r="BV50" s="156"/>
      <c r="BW50" s="156"/>
      <c r="BX50" s="156"/>
      <c r="BY50" s="156"/>
      <c r="BZ50" s="156"/>
      <c r="CA50" s="156"/>
      <c r="CB50" s="156"/>
      <c r="CC50" s="156"/>
      <c r="CD50" s="156"/>
      <c r="CE50" s="156"/>
      <c r="CF50" s="156"/>
      <c r="CG50" s="156"/>
      <c r="CH50" s="156"/>
      <c r="CI50" s="156"/>
      <c r="CJ50" s="156"/>
      <c r="CK50" s="156"/>
      <c r="CL50" s="156"/>
      <c r="CM50" s="156"/>
      <c r="CN50" s="156"/>
      <c r="CO50" s="156"/>
      <c r="CP50" s="156"/>
      <c r="CQ50" s="156"/>
      <c r="CR50" s="156"/>
      <c r="CS50" s="156"/>
      <c r="CT50" s="156"/>
      <c r="CU50" s="156"/>
      <c r="CV50" s="156"/>
      <c r="CW50" s="156"/>
      <c r="CX50" s="156"/>
      <c r="CY50" s="156"/>
      <c r="CZ50" s="156"/>
      <c r="DA50" s="156"/>
      <c r="DB50" s="156"/>
      <c r="DC50" s="156"/>
      <c r="DD50" s="156"/>
      <c r="DE50" s="156"/>
      <c r="DF50" s="156"/>
      <c r="DG50" s="156"/>
      <c r="DH50" s="156"/>
      <c r="DI50" s="156"/>
      <c r="DJ50" s="156"/>
      <c r="DK50" s="156"/>
      <c r="DL50" s="156"/>
      <c r="DM50" s="156"/>
      <c r="DN50" s="156"/>
      <c r="DO50" s="156"/>
      <c r="DP50" s="156"/>
      <c r="DQ50" s="156"/>
      <c r="DR50" s="156"/>
      <c r="DS50" s="156"/>
      <c r="DT50" s="156"/>
      <c r="DU50" s="156"/>
      <c r="DV50" s="156"/>
      <c r="DW50" s="156"/>
      <c r="DX50" s="156"/>
      <c r="DY50" s="156"/>
      <c r="DZ50" s="156"/>
      <c r="EA50" s="156"/>
      <c r="EB50" s="156"/>
      <c r="EC50" s="156"/>
      <c r="ED50" s="156"/>
      <c r="EE50" s="156"/>
      <c r="EF50" s="156"/>
      <c r="EG50" s="156"/>
      <c r="EH50" s="156"/>
      <c r="EI50" s="156"/>
      <c r="EJ50" s="156"/>
      <c r="EK50" s="156"/>
      <c r="EL50" s="156"/>
      <c r="EM50" s="156"/>
      <c r="EN50" s="156"/>
      <c r="EO50" s="156"/>
      <c r="EP50" s="156"/>
      <c r="EQ50" s="156"/>
      <c r="ER50" s="156"/>
      <c r="ES50" s="156"/>
      <c r="ET50" s="156"/>
      <c r="EU50" s="156"/>
      <c r="EV50" s="156"/>
      <c r="EW50" s="156"/>
      <c r="EX50" s="156"/>
      <c r="EY50" s="156"/>
      <c r="EZ50" s="156"/>
      <c r="FA50" s="156"/>
      <c r="FB50" s="156"/>
      <c r="FC50" s="156"/>
      <c r="FD50" s="156"/>
      <c r="FE50" s="156"/>
      <c r="FF50" s="156"/>
      <c r="FG50" s="156"/>
      <c r="FH50" s="156"/>
      <c r="FI50" s="156"/>
      <c r="FJ50" s="156"/>
      <c r="FK50" s="156"/>
      <c r="FL50" s="156"/>
      <c r="FM50" s="156"/>
      <c r="FN50" s="156"/>
      <c r="FO50" s="156"/>
      <c r="FP50" s="156"/>
      <c r="FQ50" s="156"/>
      <c r="FR50" s="156"/>
      <c r="FS50" s="156"/>
      <c r="FT50" s="156"/>
      <c r="FU50" s="156"/>
      <c r="FV50" s="156"/>
      <c r="FW50" s="156"/>
      <c r="FX50" s="156"/>
      <c r="FY50" s="156"/>
      <c r="FZ50" s="156"/>
      <c r="GA50" s="156"/>
      <c r="GB50" s="156"/>
      <c r="GC50" s="156"/>
      <c r="GD50" s="156"/>
      <c r="GE50" s="156"/>
      <c r="GF50" s="156"/>
      <c r="GG50" s="156"/>
      <c r="GH50" s="156"/>
      <c r="GI50" s="156"/>
      <c r="GJ50" s="156"/>
      <c r="GK50" s="156"/>
      <c r="GL50" s="156"/>
      <c r="GM50" s="156"/>
      <c r="GN50" s="156"/>
      <c r="GO50" s="156"/>
      <c r="GP50" s="156"/>
      <c r="GQ50" s="156"/>
      <c r="GR50" s="156"/>
      <c r="GS50" s="156"/>
      <c r="GT50" s="156"/>
      <c r="GU50" s="156"/>
      <c r="GV50" s="156"/>
      <c r="GW50" s="156"/>
      <c r="GX50" s="156"/>
      <c r="GY50" s="156"/>
      <c r="GZ50" s="156"/>
      <c r="HA50" s="156"/>
      <c r="HB50" s="156"/>
      <c r="HC50" s="156"/>
      <c r="HD50" s="156"/>
      <c r="HE50" s="156"/>
      <c r="HF50" s="156"/>
      <c r="HG50" s="156"/>
      <c r="HH50" s="156"/>
      <c r="HI50" s="156"/>
      <c r="HJ50" s="156"/>
      <c r="HK50" s="156"/>
      <c r="HL50" s="156"/>
      <c r="HM50" s="156"/>
      <c r="HN50" s="156"/>
      <c r="HO50" s="156"/>
      <c r="HP50" s="156"/>
      <c r="HQ50" s="156"/>
      <c r="HR50" s="156"/>
      <c r="HS50" s="156"/>
      <c r="HT50" s="156"/>
      <c r="HU50" s="156"/>
      <c r="HV50" s="156"/>
      <c r="HW50" s="156"/>
      <c r="HX50" s="156"/>
      <c r="HY50" s="156"/>
      <c r="HZ50" s="156"/>
      <c r="IA50" s="156"/>
      <c r="IB50" s="156"/>
      <c r="IC50" s="156"/>
      <c r="ID50" s="156"/>
      <c r="IE50" s="156"/>
      <c r="IF50" s="156"/>
      <c r="IG50" s="156"/>
      <c r="IH50" s="156"/>
    </row>
    <row r="51" spans="1:242" s="157" customFormat="1" ht="11.25">
      <c r="A51" s="113" t="s">
        <v>146</v>
      </c>
      <c r="B51" s="113" t="s">
        <v>147</v>
      </c>
      <c r="C51" s="114" t="s">
        <v>45</v>
      </c>
      <c r="D51" s="114" t="s">
        <v>148</v>
      </c>
      <c r="E51" s="115">
        <v>45536</v>
      </c>
      <c r="F51" s="116"/>
      <c r="G51" s="117">
        <v>6540110</v>
      </c>
      <c r="H51" s="118">
        <v>38550</v>
      </c>
      <c r="I51" s="119">
        <f t="shared" si="16"/>
        <v>3120000</v>
      </c>
      <c r="J51" s="120">
        <f t="shared" si="17"/>
        <v>0</v>
      </c>
      <c r="K51" s="120">
        <f t="shared" si="9"/>
        <v>0</v>
      </c>
      <c r="L51" s="120" t="e">
        <f>#REF!</f>
        <v>#REF!</v>
      </c>
      <c r="M51" s="120" t="e">
        <f>#REF!</f>
        <v>#REF!</v>
      </c>
      <c r="N51" s="121" t="e">
        <f t="shared" si="10"/>
        <v>#REF!</v>
      </c>
      <c r="O51" s="122" t="e">
        <f t="shared" si="11"/>
        <v>#REF!</v>
      </c>
      <c r="P51" s="119">
        <v>3120000</v>
      </c>
      <c r="Q51" s="120">
        <v>0</v>
      </c>
      <c r="R51" s="120">
        <v>0</v>
      </c>
      <c r="S51" s="122">
        <f t="shared" si="18"/>
        <v>3120000</v>
      </c>
      <c r="T51" s="123">
        <v>3120000</v>
      </c>
      <c r="U51" s="124">
        <v>0</v>
      </c>
      <c r="V51" s="120">
        <v>0</v>
      </c>
      <c r="W51" s="120">
        <v>34054.316359369732</v>
      </c>
      <c r="X51" s="120">
        <v>0</v>
      </c>
      <c r="Y51" s="125">
        <f t="shared" si="12"/>
        <v>3154054.3163593695</v>
      </c>
      <c r="Z51" s="123">
        <f t="shared" si="19"/>
        <v>0</v>
      </c>
      <c r="AA51" s="124">
        <f t="shared" si="20"/>
        <v>0</v>
      </c>
      <c r="AB51" s="124">
        <f t="shared" si="21"/>
        <v>0</v>
      </c>
      <c r="AC51" s="124" t="e">
        <f>L51-#REF!</f>
        <v>#REF!</v>
      </c>
      <c r="AD51" s="124" t="e">
        <f>M51-#REF!</f>
        <v>#REF!</v>
      </c>
      <c r="AE51" s="125" t="e">
        <f t="shared" si="13"/>
        <v>#REF!</v>
      </c>
      <c r="AF51" s="123">
        <f t="shared" si="22"/>
        <v>0</v>
      </c>
      <c r="AG51" s="124">
        <f t="shared" si="23"/>
        <v>0</v>
      </c>
      <c r="AH51" s="124">
        <f t="shared" si="24"/>
        <v>0</v>
      </c>
      <c r="AI51" s="124" t="e">
        <f>#REF!-W51</f>
        <v>#REF!</v>
      </c>
      <c r="AJ51" s="124" t="e">
        <f>#REF!-X51</f>
        <v>#REF!</v>
      </c>
      <c r="AK51" s="126" t="e">
        <f t="shared" si="14"/>
        <v>#REF!</v>
      </c>
      <c r="AL51" s="125" t="e">
        <f t="shared" si="15"/>
        <v>#REF!</v>
      </c>
      <c r="AM51" s="156"/>
      <c r="AN51" s="156"/>
      <c r="AO51" s="156"/>
      <c r="AP51" s="156"/>
      <c r="AQ51" s="156"/>
      <c r="AR51" s="156"/>
      <c r="AS51" s="156"/>
      <c r="AT51" s="156"/>
      <c r="AU51" s="156"/>
      <c r="AV51" s="156"/>
      <c r="AW51" s="156"/>
      <c r="AX51" s="156"/>
      <c r="AY51" s="156"/>
      <c r="AZ51" s="156"/>
      <c r="BA51" s="156"/>
      <c r="BB51" s="156"/>
      <c r="BC51" s="156"/>
      <c r="BD51" s="156"/>
      <c r="BE51" s="156"/>
      <c r="BF51" s="156"/>
      <c r="BG51" s="156"/>
      <c r="BH51" s="156"/>
      <c r="BI51" s="156"/>
      <c r="BJ51" s="156"/>
      <c r="BK51" s="156"/>
      <c r="BL51" s="156"/>
      <c r="BM51" s="156"/>
      <c r="BN51" s="156"/>
      <c r="BO51" s="156"/>
      <c r="BP51" s="156"/>
      <c r="BQ51" s="156"/>
      <c r="BR51" s="156"/>
      <c r="BS51" s="156"/>
      <c r="BT51" s="156"/>
      <c r="BU51" s="156"/>
      <c r="BV51" s="156"/>
      <c r="BW51" s="156"/>
      <c r="BX51" s="156"/>
      <c r="BY51" s="156"/>
      <c r="BZ51" s="156"/>
      <c r="CA51" s="156"/>
      <c r="CB51" s="156"/>
      <c r="CC51" s="156"/>
      <c r="CD51" s="156"/>
      <c r="CE51" s="156"/>
      <c r="CF51" s="156"/>
      <c r="CG51" s="156"/>
      <c r="CH51" s="156"/>
      <c r="CI51" s="156"/>
      <c r="CJ51" s="156"/>
      <c r="CK51" s="156"/>
      <c r="CL51" s="156"/>
      <c r="CM51" s="156"/>
      <c r="CN51" s="156"/>
      <c r="CO51" s="156"/>
      <c r="CP51" s="156"/>
      <c r="CQ51" s="156"/>
      <c r="CR51" s="156"/>
      <c r="CS51" s="156"/>
      <c r="CT51" s="156"/>
      <c r="CU51" s="156"/>
      <c r="CV51" s="156"/>
      <c r="CW51" s="156"/>
      <c r="CX51" s="156"/>
      <c r="CY51" s="156"/>
      <c r="CZ51" s="156"/>
      <c r="DA51" s="156"/>
      <c r="DB51" s="156"/>
      <c r="DC51" s="156"/>
      <c r="DD51" s="156"/>
      <c r="DE51" s="156"/>
      <c r="DF51" s="156"/>
      <c r="DG51" s="156"/>
      <c r="DH51" s="156"/>
      <c r="DI51" s="156"/>
      <c r="DJ51" s="156"/>
      <c r="DK51" s="156"/>
      <c r="DL51" s="156"/>
      <c r="DM51" s="156"/>
      <c r="DN51" s="156"/>
      <c r="DO51" s="156"/>
      <c r="DP51" s="156"/>
      <c r="DQ51" s="156"/>
      <c r="DR51" s="156"/>
      <c r="DS51" s="156"/>
      <c r="DT51" s="156"/>
      <c r="DU51" s="156"/>
      <c r="DV51" s="156"/>
      <c r="DW51" s="156"/>
      <c r="DX51" s="156"/>
      <c r="DY51" s="156"/>
      <c r="DZ51" s="156"/>
      <c r="EA51" s="156"/>
      <c r="EB51" s="156"/>
      <c r="EC51" s="156"/>
      <c r="ED51" s="156"/>
      <c r="EE51" s="156"/>
      <c r="EF51" s="156"/>
      <c r="EG51" s="156"/>
      <c r="EH51" s="156"/>
      <c r="EI51" s="156"/>
      <c r="EJ51" s="156"/>
      <c r="EK51" s="156"/>
      <c r="EL51" s="156"/>
      <c r="EM51" s="156"/>
      <c r="EN51" s="156"/>
      <c r="EO51" s="156"/>
      <c r="EP51" s="156"/>
      <c r="EQ51" s="156"/>
      <c r="ER51" s="156"/>
      <c r="ES51" s="156"/>
      <c r="ET51" s="156"/>
      <c r="EU51" s="156"/>
      <c r="EV51" s="156"/>
      <c r="EW51" s="156"/>
      <c r="EX51" s="156"/>
      <c r="EY51" s="156"/>
      <c r="EZ51" s="156"/>
      <c r="FA51" s="156"/>
      <c r="FB51" s="156"/>
      <c r="FC51" s="156"/>
      <c r="FD51" s="156"/>
      <c r="FE51" s="156"/>
      <c r="FF51" s="156"/>
      <c r="FG51" s="156"/>
      <c r="FH51" s="156"/>
      <c r="FI51" s="156"/>
      <c r="FJ51" s="156"/>
      <c r="FK51" s="156"/>
      <c r="FL51" s="156"/>
      <c r="FM51" s="156"/>
      <c r="FN51" s="156"/>
      <c r="FO51" s="156"/>
      <c r="FP51" s="156"/>
      <c r="FQ51" s="156"/>
      <c r="FR51" s="156"/>
      <c r="FS51" s="156"/>
      <c r="FT51" s="156"/>
      <c r="FU51" s="156"/>
      <c r="FV51" s="156"/>
      <c r="FW51" s="156"/>
      <c r="FX51" s="156"/>
      <c r="FY51" s="156"/>
      <c r="FZ51" s="156"/>
      <c r="GA51" s="156"/>
      <c r="GB51" s="156"/>
      <c r="GC51" s="156"/>
      <c r="GD51" s="156"/>
      <c r="GE51" s="156"/>
      <c r="GF51" s="156"/>
      <c r="GG51" s="156"/>
      <c r="GH51" s="156"/>
      <c r="GI51" s="156"/>
      <c r="GJ51" s="156"/>
      <c r="GK51" s="156"/>
      <c r="GL51" s="156"/>
      <c r="GM51" s="156"/>
      <c r="GN51" s="156"/>
      <c r="GO51" s="156"/>
      <c r="GP51" s="156"/>
      <c r="GQ51" s="156"/>
      <c r="GR51" s="156"/>
      <c r="GS51" s="156"/>
      <c r="GT51" s="156"/>
      <c r="GU51" s="156"/>
      <c r="GV51" s="156"/>
      <c r="GW51" s="156"/>
      <c r="GX51" s="156"/>
      <c r="GY51" s="156"/>
      <c r="GZ51" s="156"/>
      <c r="HA51" s="156"/>
      <c r="HB51" s="156"/>
      <c r="HC51" s="156"/>
      <c r="HD51" s="156"/>
      <c r="HE51" s="156"/>
      <c r="HF51" s="156"/>
      <c r="HG51" s="156"/>
      <c r="HH51" s="156"/>
      <c r="HI51" s="156"/>
      <c r="HJ51" s="156"/>
      <c r="HK51" s="156"/>
      <c r="HL51" s="156"/>
      <c r="HM51" s="156"/>
      <c r="HN51" s="156"/>
      <c r="HO51" s="156"/>
      <c r="HP51" s="156"/>
      <c r="HQ51" s="156"/>
      <c r="HR51" s="156"/>
      <c r="HS51" s="156"/>
      <c r="HT51" s="156"/>
      <c r="HU51" s="156"/>
      <c r="HV51" s="156"/>
      <c r="HW51" s="156"/>
      <c r="HX51" s="156"/>
      <c r="HY51" s="156"/>
      <c r="HZ51" s="156"/>
      <c r="IA51" s="156"/>
      <c r="IB51" s="156"/>
      <c r="IC51" s="156"/>
      <c r="ID51" s="156"/>
      <c r="IE51" s="156"/>
      <c r="IF51" s="156"/>
      <c r="IG51" s="156"/>
      <c r="IH51" s="156"/>
    </row>
    <row r="52" spans="1:242" s="157" customFormat="1" ht="11.25">
      <c r="A52" s="113" t="s">
        <v>149</v>
      </c>
      <c r="B52" s="113" t="s">
        <v>147</v>
      </c>
      <c r="C52" s="114" t="s">
        <v>45</v>
      </c>
      <c r="D52" s="114" t="s">
        <v>150</v>
      </c>
      <c r="E52" s="115">
        <v>45536</v>
      </c>
      <c r="F52" s="116"/>
      <c r="G52" s="117">
        <v>6540110</v>
      </c>
      <c r="H52" s="118">
        <v>38550</v>
      </c>
      <c r="I52" s="119">
        <f t="shared" si="16"/>
        <v>9037000</v>
      </c>
      <c r="J52" s="120">
        <f t="shared" si="17"/>
        <v>0</v>
      </c>
      <c r="K52" s="120">
        <f t="shared" si="9"/>
        <v>0</v>
      </c>
      <c r="L52" s="120" t="e">
        <f>#REF!</f>
        <v>#REF!</v>
      </c>
      <c r="M52" s="120" t="e">
        <f>#REF!</f>
        <v>#REF!</v>
      </c>
      <c r="N52" s="121" t="e">
        <f t="shared" si="10"/>
        <v>#REF!</v>
      </c>
      <c r="O52" s="122" t="e">
        <f t="shared" si="11"/>
        <v>#REF!</v>
      </c>
      <c r="P52" s="119">
        <v>9037000</v>
      </c>
      <c r="Q52" s="120">
        <v>0</v>
      </c>
      <c r="R52" s="120">
        <v>0</v>
      </c>
      <c r="S52" s="122">
        <f t="shared" si="18"/>
        <v>9037000</v>
      </c>
      <c r="T52" s="123">
        <v>9037000</v>
      </c>
      <c r="U52" s="124">
        <v>0</v>
      </c>
      <c r="V52" s="120">
        <v>0</v>
      </c>
      <c r="W52" s="120">
        <v>98640.088765070948</v>
      </c>
      <c r="X52" s="120">
        <v>0</v>
      </c>
      <c r="Y52" s="125">
        <f t="shared" si="12"/>
        <v>9135640.0887650717</v>
      </c>
      <c r="Z52" s="123">
        <f t="shared" si="19"/>
        <v>0</v>
      </c>
      <c r="AA52" s="124">
        <f t="shared" si="20"/>
        <v>0</v>
      </c>
      <c r="AB52" s="124">
        <f t="shared" si="21"/>
        <v>0</v>
      </c>
      <c r="AC52" s="124" t="e">
        <f>L52-#REF!</f>
        <v>#REF!</v>
      </c>
      <c r="AD52" s="124" t="e">
        <f>M52-#REF!</f>
        <v>#REF!</v>
      </c>
      <c r="AE52" s="125" t="e">
        <f t="shared" si="13"/>
        <v>#REF!</v>
      </c>
      <c r="AF52" s="123">
        <f t="shared" si="22"/>
        <v>0</v>
      </c>
      <c r="AG52" s="124">
        <f t="shared" si="23"/>
        <v>0</v>
      </c>
      <c r="AH52" s="124">
        <f t="shared" si="24"/>
        <v>0</v>
      </c>
      <c r="AI52" s="124" t="e">
        <f>#REF!-W52</f>
        <v>#REF!</v>
      </c>
      <c r="AJ52" s="124" t="e">
        <f>#REF!-X52</f>
        <v>#REF!</v>
      </c>
      <c r="AK52" s="126" t="e">
        <f t="shared" si="14"/>
        <v>#REF!</v>
      </c>
      <c r="AL52" s="125" t="e">
        <f t="shared" si="15"/>
        <v>#REF!</v>
      </c>
      <c r="AM52" s="156"/>
      <c r="AN52" s="156"/>
      <c r="AO52" s="156"/>
      <c r="AP52" s="156"/>
      <c r="AQ52" s="156"/>
      <c r="AR52" s="156"/>
      <c r="AS52" s="156"/>
      <c r="AT52" s="156"/>
      <c r="AU52" s="156"/>
      <c r="AV52" s="156"/>
      <c r="AW52" s="156"/>
      <c r="AX52" s="156"/>
      <c r="AY52" s="156"/>
      <c r="AZ52" s="156"/>
      <c r="BA52" s="156"/>
      <c r="BB52" s="156"/>
      <c r="BC52" s="156"/>
      <c r="BD52" s="156"/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  <c r="CC52" s="156"/>
      <c r="CD52" s="156"/>
      <c r="CE52" s="156"/>
      <c r="CF52" s="156"/>
      <c r="CG52" s="156"/>
      <c r="CH52" s="156"/>
      <c r="CI52" s="156"/>
      <c r="CJ52" s="156"/>
      <c r="CK52" s="156"/>
      <c r="CL52" s="156"/>
      <c r="CM52" s="156"/>
      <c r="CN52" s="156"/>
      <c r="CO52" s="156"/>
      <c r="CP52" s="156"/>
      <c r="CQ52" s="156"/>
      <c r="CR52" s="156"/>
      <c r="CS52" s="156"/>
      <c r="CT52" s="156"/>
      <c r="CU52" s="156"/>
      <c r="CV52" s="156"/>
      <c r="CW52" s="156"/>
      <c r="CX52" s="156"/>
      <c r="CY52" s="156"/>
      <c r="CZ52" s="156"/>
      <c r="DA52" s="156"/>
      <c r="DB52" s="156"/>
      <c r="DC52" s="156"/>
      <c r="DD52" s="156"/>
      <c r="DE52" s="156"/>
      <c r="DF52" s="156"/>
      <c r="DG52" s="156"/>
      <c r="DH52" s="156"/>
      <c r="DI52" s="156"/>
      <c r="DJ52" s="156"/>
      <c r="DK52" s="156"/>
      <c r="DL52" s="156"/>
      <c r="DM52" s="156"/>
      <c r="DN52" s="156"/>
      <c r="DO52" s="156"/>
      <c r="DP52" s="156"/>
      <c r="DQ52" s="156"/>
      <c r="DR52" s="156"/>
      <c r="DS52" s="156"/>
      <c r="DT52" s="156"/>
      <c r="DU52" s="156"/>
      <c r="DV52" s="156"/>
      <c r="DW52" s="156"/>
      <c r="DX52" s="156"/>
      <c r="DY52" s="156"/>
      <c r="DZ52" s="156"/>
      <c r="EA52" s="156"/>
      <c r="EB52" s="156"/>
      <c r="EC52" s="156"/>
      <c r="ED52" s="156"/>
      <c r="EE52" s="156"/>
      <c r="EF52" s="156"/>
      <c r="EG52" s="156"/>
      <c r="EH52" s="156"/>
      <c r="EI52" s="156"/>
      <c r="EJ52" s="156"/>
      <c r="EK52" s="156"/>
      <c r="EL52" s="156"/>
      <c r="EM52" s="156"/>
      <c r="EN52" s="156"/>
      <c r="EO52" s="156"/>
      <c r="EP52" s="156"/>
      <c r="EQ52" s="156"/>
      <c r="ER52" s="156"/>
      <c r="ES52" s="156"/>
      <c r="ET52" s="156"/>
      <c r="EU52" s="156"/>
      <c r="EV52" s="156"/>
      <c r="EW52" s="156"/>
      <c r="EX52" s="156"/>
      <c r="EY52" s="156"/>
      <c r="EZ52" s="156"/>
      <c r="FA52" s="156"/>
      <c r="FB52" s="156"/>
      <c r="FC52" s="156"/>
      <c r="FD52" s="156"/>
      <c r="FE52" s="156"/>
      <c r="FF52" s="156"/>
      <c r="FG52" s="156"/>
      <c r="FH52" s="156"/>
      <c r="FI52" s="156"/>
      <c r="FJ52" s="156"/>
      <c r="FK52" s="156"/>
      <c r="FL52" s="156"/>
      <c r="FM52" s="156"/>
      <c r="FN52" s="156"/>
      <c r="FO52" s="156"/>
      <c r="FP52" s="156"/>
      <c r="FQ52" s="156"/>
      <c r="FR52" s="156"/>
      <c r="FS52" s="156"/>
      <c r="FT52" s="156"/>
      <c r="FU52" s="156"/>
      <c r="FV52" s="156"/>
      <c r="FW52" s="156"/>
      <c r="FX52" s="156"/>
      <c r="FY52" s="156"/>
      <c r="FZ52" s="156"/>
      <c r="GA52" s="156"/>
      <c r="GB52" s="156"/>
      <c r="GC52" s="156"/>
      <c r="GD52" s="156"/>
      <c r="GE52" s="156"/>
      <c r="GF52" s="156"/>
      <c r="GG52" s="156"/>
      <c r="GH52" s="156"/>
      <c r="GI52" s="156"/>
      <c r="GJ52" s="156"/>
      <c r="GK52" s="156"/>
      <c r="GL52" s="156"/>
      <c r="GM52" s="156"/>
      <c r="GN52" s="156"/>
      <c r="GO52" s="156"/>
      <c r="GP52" s="156"/>
      <c r="GQ52" s="156"/>
      <c r="GR52" s="156"/>
      <c r="GS52" s="156"/>
      <c r="GT52" s="156"/>
      <c r="GU52" s="156"/>
      <c r="GV52" s="156"/>
      <c r="GW52" s="156"/>
      <c r="GX52" s="156"/>
      <c r="GY52" s="156"/>
      <c r="GZ52" s="156"/>
      <c r="HA52" s="156"/>
      <c r="HB52" s="156"/>
      <c r="HC52" s="156"/>
      <c r="HD52" s="156"/>
      <c r="HE52" s="156"/>
      <c r="HF52" s="156"/>
      <c r="HG52" s="156"/>
      <c r="HH52" s="156"/>
      <c r="HI52" s="156"/>
      <c r="HJ52" s="156"/>
      <c r="HK52" s="156"/>
      <c r="HL52" s="156"/>
      <c r="HM52" s="156"/>
      <c r="HN52" s="156"/>
      <c r="HO52" s="156"/>
      <c r="HP52" s="156"/>
      <c r="HQ52" s="156"/>
      <c r="HR52" s="156"/>
      <c r="HS52" s="156"/>
      <c r="HT52" s="156"/>
      <c r="HU52" s="156"/>
      <c r="HV52" s="156"/>
      <c r="HW52" s="156"/>
      <c r="HX52" s="156"/>
      <c r="HY52" s="156"/>
      <c r="HZ52" s="156"/>
      <c r="IA52" s="156"/>
      <c r="IB52" s="156"/>
      <c r="IC52" s="156"/>
      <c r="ID52" s="156"/>
      <c r="IE52" s="156"/>
      <c r="IF52" s="156"/>
      <c r="IG52" s="156"/>
      <c r="IH52" s="156"/>
    </row>
    <row r="53" spans="1:242" s="157" customFormat="1" ht="11.25">
      <c r="A53" s="113" t="s">
        <v>151</v>
      </c>
      <c r="B53" s="113" t="s">
        <v>152</v>
      </c>
      <c r="C53" s="114" t="s">
        <v>45</v>
      </c>
      <c r="D53" s="114" t="s">
        <v>153</v>
      </c>
      <c r="E53" s="115"/>
      <c r="F53" s="116">
        <v>45266</v>
      </c>
      <c r="G53" s="117">
        <v>6540110</v>
      </c>
      <c r="H53" s="118">
        <v>38550</v>
      </c>
      <c r="I53" s="119">
        <f t="shared" ref="I53:I79" si="25">ROUND(P53*ign/igo,afrind)</f>
        <v>0</v>
      </c>
      <c r="J53" s="120">
        <f t="shared" si="17"/>
        <v>815000</v>
      </c>
      <c r="K53" s="120">
        <f t="shared" si="9"/>
        <v>0</v>
      </c>
      <c r="L53" s="120" t="e">
        <f>#REF!</f>
        <v>#REF!</v>
      </c>
      <c r="M53" s="120" t="e">
        <f>#REF!</f>
        <v>#REF!</v>
      </c>
      <c r="N53" s="121" t="e">
        <f t="shared" si="10"/>
        <v>#REF!</v>
      </c>
      <c r="O53" s="122" t="e">
        <f t="shared" si="11"/>
        <v>#REF!</v>
      </c>
      <c r="P53" s="119">
        <v>0</v>
      </c>
      <c r="Q53" s="120">
        <v>815000</v>
      </c>
      <c r="R53" s="120">
        <v>0</v>
      </c>
      <c r="S53" s="122">
        <f t="shared" si="18"/>
        <v>815000</v>
      </c>
      <c r="T53" s="123">
        <v>0</v>
      </c>
      <c r="U53" s="124">
        <v>815000</v>
      </c>
      <c r="V53" s="120">
        <v>0</v>
      </c>
      <c r="W53" s="120">
        <v>0</v>
      </c>
      <c r="X53" s="120">
        <v>0</v>
      </c>
      <c r="Y53" s="125">
        <f t="shared" si="12"/>
        <v>815000</v>
      </c>
      <c r="Z53" s="123">
        <f t="shared" si="19"/>
        <v>0</v>
      </c>
      <c r="AA53" s="124">
        <f t="shared" si="20"/>
        <v>0</v>
      </c>
      <c r="AB53" s="124">
        <f t="shared" si="21"/>
        <v>0</v>
      </c>
      <c r="AC53" s="124" t="e">
        <f>L53-#REF!</f>
        <v>#REF!</v>
      </c>
      <c r="AD53" s="124" t="e">
        <f>M53-#REF!</f>
        <v>#REF!</v>
      </c>
      <c r="AE53" s="125" t="e">
        <f t="shared" si="13"/>
        <v>#REF!</v>
      </c>
      <c r="AF53" s="123">
        <f t="shared" si="22"/>
        <v>0</v>
      </c>
      <c r="AG53" s="124">
        <f t="shared" si="23"/>
        <v>0</v>
      </c>
      <c r="AH53" s="124">
        <f t="shared" si="24"/>
        <v>0</v>
      </c>
      <c r="AI53" s="124" t="e">
        <f>#REF!-W53</f>
        <v>#REF!</v>
      </c>
      <c r="AJ53" s="124" t="e">
        <f>#REF!-X53</f>
        <v>#REF!</v>
      </c>
      <c r="AK53" s="126" t="e">
        <f t="shared" si="14"/>
        <v>#REF!</v>
      </c>
      <c r="AL53" s="125" t="e">
        <f t="shared" si="15"/>
        <v>#REF!</v>
      </c>
      <c r="AM53" s="156"/>
      <c r="AN53" s="156"/>
      <c r="AO53" s="156"/>
      <c r="AP53" s="156"/>
      <c r="AQ53" s="156"/>
      <c r="AR53" s="156"/>
      <c r="AS53" s="156"/>
      <c r="AT53" s="156"/>
      <c r="AU53" s="156"/>
      <c r="AV53" s="156"/>
      <c r="AW53" s="156"/>
      <c r="AX53" s="156"/>
      <c r="AY53" s="156"/>
      <c r="AZ53" s="156"/>
      <c r="BA53" s="156"/>
      <c r="BB53" s="156"/>
      <c r="BC53" s="156"/>
      <c r="BD53" s="156"/>
      <c r="BE53" s="156"/>
      <c r="BF53" s="156"/>
      <c r="BG53" s="156"/>
      <c r="BH53" s="156"/>
      <c r="BI53" s="156"/>
      <c r="BJ53" s="156"/>
      <c r="BK53" s="156"/>
      <c r="BL53" s="156"/>
      <c r="BM53" s="156"/>
      <c r="BN53" s="156"/>
      <c r="BO53" s="156"/>
      <c r="BP53" s="156"/>
      <c r="BQ53" s="156"/>
      <c r="BR53" s="156"/>
      <c r="BS53" s="156"/>
      <c r="BT53" s="156"/>
      <c r="BU53" s="156"/>
      <c r="BV53" s="156"/>
      <c r="BW53" s="156"/>
      <c r="BX53" s="156"/>
      <c r="BY53" s="156"/>
      <c r="BZ53" s="156"/>
      <c r="CA53" s="156"/>
      <c r="CB53" s="156"/>
      <c r="CC53" s="156"/>
      <c r="CD53" s="156"/>
      <c r="CE53" s="156"/>
      <c r="CF53" s="156"/>
      <c r="CG53" s="156"/>
      <c r="CH53" s="156"/>
      <c r="CI53" s="156"/>
      <c r="CJ53" s="156"/>
      <c r="CK53" s="156"/>
      <c r="CL53" s="156"/>
      <c r="CM53" s="156"/>
      <c r="CN53" s="156"/>
      <c r="CO53" s="156"/>
      <c r="CP53" s="156"/>
      <c r="CQ53" s="156"/>
      <c r="CR53" s="156"/>
      <c r="CS53" s="156"/>
      <c r="CT53" s="156"/>
      <c r="CU53" s="156"/>
      <c r="CV53" s="156"/>
      <c r="CW53" s="156"/>
      <c r="CX53" s="156"/>
      <c r="CY53" s="156"/>
      <c r="CZ53" s="156"/>
      <c r="DA53" s="156"/>
      <c r="DB53" s="156"/>
      <c r="DC53" s="156"/>
      <c r="DD53" s="156"/>
      <c r="DE53" s="156"/>
      <c r="DF53" s="156"/>
      <c r="DG53" s="156"/>
      <c r="DH53" s="156"/>
      <c r="DI53" s="156"/>
      <c r="DJ53" s="156"/>
      <c r="DK53" s="156"/>
      <c r="DL53" s="156"/>
      <c r="DM53" s="156"/>
      <c r="DN53" s="156"/>
      <c r="DO53" s="156"/>
      <c r="DP53" s="156"/>
      <c r="DQ53" s="156"/>
      <c r="DR53" s="156"/>
      <c r="DS53" s="156"/>
      <c r="DT53" s="156"/>
      <c r="DU53" s="156"/>
      <c r="DV53" s="156"/>
      <c r="DW53" s="156"/>
      <c r="DX53" s="156"/>
      <c r="DY53" s="156"/>
      <c r="DZ53" s="156"/>
      <c r="EA53" s="156"/>
      <c r="EB53" s="156"/>
      <c r="EC53" s="156"/>
      <c r="ED53" s="156"/>
      <c r="EE53" s="156"/>
      <c r="EF53" s="156"/>
      <c r="EG53" s="156"/>
      <c r="EH53" s="156"/>
      <c r="EI53" s="156"/>
      <c r="EJ53" s="156"/>
      <c r="EK53" s="156"/>
      <c r="EL53" s="156"/>
      <c r="EM53" s="156"/>
      <c r="EN53" s="156"/>
      <c r="EO53" s="156"/>
      <c r="EP53" s="156"/>
      <c r="EQ53" s="156"/>
      <c r="ER53" s="156"/>
      <c r="ES53" s="156"/>
      <c r="ET53" s="156"/>
      <c r="EU53" s="156"/>
      <c r="EV53" s="156"/>
      <c r="EW53" s="156"/>
      <c r="EX53" s="156"/>
      <c r="EY53" s="156"/>
      <c r="EZ53" s="156"/>
      <c r="FA53" s="156"/>
      <c r="FB53" s="156"/>
      <c r="FC53" s="156"/>
      <c r="FD53" s="156"/>
      <c r="FE53" s="156"/>
      <c r="FF53" s="156"/>
      <c r="FG53" s="156"/>
      <c r="FH53" s="156"/>
      <c r="FI53" s="156"/>
      <c r="FJ53" s="156"/>
      <c r="FK53" s="156"/>
      <c r="FL53" s="156"/>
      <c r="FM53" s="156"/>
      <c r="FN53" s="156"/>
      <c r="FO53" s="156"/>
      <c r="FP53" s="156"/>
      <c r="FQ53" s="156"/>
      <c r="FR53" s="156"/>
      <c r="FS53" s="156"/>
      <c r="FT53" s="156"/>
      <c r="FU53" s="156"/>
      <c r="FV53" s="156"/>
      <c r="FW53" s="156"/>
      <c r="FX53" s="156"/>
      <c r="FY53" s="156"/>
      <c r="FZ53" s="156"/>
      <c r="GA53" s="156"/>
      <c r="GB53" s="156"/>
      <c r="GC53" s="156"/>
      <c r="GD53" s="156"/>
      <c r="GE53" s="156"/>
      <c r="GF53" s="156"/>
      <c r="GG53" s="156"/>
      <c r="GH53" s="156"/>
      <c r="GI53" s="156"/>
      <c r="GJ53" s="156"/>
      <c r="GK53" s="156"/>
      <c r="GL53" s="156"/>
      <c r="GM53" s="156"/>
      <c r="GN53" s="156"/>
      <c r="GO53" s="156"/>
      <c r="GP53" s="156"/>
      <c r="GQ53" s="156"/>
      <c r="GR53" s="156"/>
      <c r="GS53" s="156"/>
      <c r="GT53" s="156"/>
      <c r="GU53" s="156"/>
      <c r="GV53" s="156"/>
      <c r="GW53" s="156"/>
      <c r="GX53" s="156"/>
      <c r="GY53" s="156"/>
      <c r="GZ53" s="156"/>
      <c r="HA53" s="156"/>
      <c r="HB53" s="156"/>
      <c r="HC53" s="156"/>
      <c r="HD53" s="156"/>
      <c r="HE53" s="156"/>
      <c r="HF53" s="156"/>
      <c r="HG53" s="156"/>
      <c r="HH53" s="156"/>
      <c r="HI53" s="156"/>
      <c r="HJ53" s="156"/>
      <c r="HK53" s="156"/>
      <c r="HL53" s="156"/>
      <c r="HM53" s="156"/>
      <c r="HN53" s="156"/>
      <c r="HO53" s="156"/>
      <c r="HP53" s="156"/>
      <c r="HQ53" s="156"/>
      <c r="HR53" s="156"/>
      <c r="HS53" s="156"/>
      <c r="HT53" s="156"/>
      <c r="HU53" s="156"/>
      <c r="HV53" s="156"/>
      <c r="HW53" s="156"/>
      <c r="HX53" s="156"/>
      <c r="HY53" s="156"/>
      <c r="HZ53" s="156"/>
      <c r="IA53" s="156"/>
      <c r="IB53" s="156"/>
      <c r="IC53" s="156"/>
      <c r="ID53" s="156"/>
      <c r="IE53" s="156"/>
      <c r="IF53" s="156"/>
      <c r="IG53" s="156"/>
      <c r="IH53" s="156"/>
    </row>
    <row r="54" spans="1:242" s="157" customFormat="1" ht="11.25">
      <c r="A54" s="113" t="s">
        <v>154</v>
      </c>
      <c r="B54" s="113"/>
      <c r="C54" s="114" t="s">
        <v>45</v>
      </c>
      <c r="D54" s="114" t="s">
        <v>155</v>
      </c>
      <c r="E54" s="115">
        <v>45536</v>
      </c>
      <c r="F54" s="116"/>
      <c r="G54" s="117">
        <v>6550211</v>
      </c>
      <c r="H54" s="118">
        <v>38550</v>
      </c>
      <c r="I54" s="119">
        <f t="shared" si="25"/>
        <v>454000</v>
      </c>
      <c r="J54" s="120">
        <f t="shared" si="17"/>
        <v>0</v>
      </c>
      <c r="K54" s="120">
        <f t="shared" si="9"/>
        <v>0</v>
      </c>
      <c r="L54" s="120" t="e">
        <f>#REF!</f>
        <v>#REF!</v>
      </c>
      <c r="M54" s="120" t="e">
        <f>#REF!</f>
        <v>#REF!</v>
      </c>
      <c r="N54" s="121" t="e">
        <f t="shared" si="10"/>
        <v>#REF!</v>
      </c>
      <c r="O54" s="122" t="e">
        <f t="shared" si="11"/>
        <v>#REF!</v>
      </c>
      <c r="P54" s="119">
        <v>454000</v>
      </c>
      <c r="Q54" s="120">
        <v>0</v>
      </c>
      <c r="R54" s="120">
        <v>0</v>
      </c>
      <c r="S54" s="122">
        <f t="shared" si="18"/>
        <v>454000</v>
      </c>
      <c r="T54" s="123">
        <v>454000</v>
      </c>
      <c r="U54" s="124">
        <v>0</v>
      </c>
      <c r="V54" s="120">
        <v>0</v>
      </c>
      <c r="W54" s="120">
        <v>4955.490173673802</v>
      </c>
      <c r="X54" s="120">
        <v>0</v>
      </c>
      <c r="Y54" s="125">
        <f t="shared" si="12"/>
        <v>458955.49017367378</v>
      </c>
      <c r="Z54" s="123">
        <f t="shared" si="19"/>
        <v>0</v>
      </c>
      <c r="AA54" s="124">
        <f t="shared" si="20"/>
        <v>0</v>
      </c>
      <c r="AB54" s="124">
        <f t="shared" si="21"/>
        <v>0</v>
      </c>
      <c r="AC54" s="124" t="e">
        <f>L54-#REF!</f>
        <v>#REF!</v>
      </c>
      <c r="AD54" s="124" t="e">
        <f>M54-#REF!</f>
        <v>#REF!</v>
      </c>
      <c r="AE54" s="125" t="e">
        <f t="shared" si="13"/>
        <v>#REF!</v>
      </c>
      <c r="AF54" s="123">
        <f t="shared" si="22"/>
        <v>0</v>
      </c>
      <c r="AG54" s="124">
        <f t="shared" si="23"/>
        <v>0</v>
      </c>
      <c r="AH54" s="124">
        <f t="shared" si="24"/>
        <v>0</v>
      </c>
      <c r="AI54" s="124" t="e">
        <f>#REF!-W54</f>
        <v>#REF!</v>
      </c>
      <c r="AJ54" s="124" t="e">
        <f>#REF!-X54</f>
        <v>#REF!</v>
      </c>
      <c r="AK54" s="126" t="e">
        <f t="shared" si="14"/>
        <v>#REF!</v>
      </c>
      <c r="AL54" s="125" t="e">
        <f t="shared" si="15"/>
        <v>#REF!</v>
      </c>
      <c r="AM54" s="156"/>
      <c r="AN54" s="156"/>
      <c r="AO54" s="156"/>
      <c r="AP54" s="156"/>
      <c r="AQ54" s="156"/>
      <c r="AR54" s="156"/>
      <c r="AS54" s="156"/>
      <c r="AT54" s="156"/>
      <c r="AU54" s="156"/>
      <c r="AV54" s="156"/>
      <c r="AW54" s="156"/>
      <c r="AX54" s="156"/>
      <c r="AY54" s="156"/>
      <c r="AZ54" s="156"/>
      <c r="BA54" s="156"/>
      <c r="BB54" s="156"/>
      <c r="BC54" s="156"/>
      <c r="BD54" s="156"/>
      <c r="BE54" s="156"/>
      <c r="BF54" s="156"/>
      <c r="BG54" s="156"/>
      <c r="BH54" s="156"/>
      <c r="BI54" s="156"/>
      <c r="BJ54" s="156"/>
      <c r="BK54" s="156"/>
      <c r="BL54" s="156"/>
      <c r="BM54" s="156"/>
      <c r="BN54" s="156"/>
      <c r="BO54" s="156"/>
      <c r="BP54" s="156"/>
      <c r="BQ54" s="156"/>
      <c r="BR54" s="156"/>
      <c r="BS54" s="156"/>
      <c r="BT54" s="156"/>
      <c r="BU54" s="156"/>
      <c r="BV54" s="156"/>
      <c r="BW54" s="156"/>
      <c r="BX54" s="156"/>
      <c r="BY54" s="156"/>
      <c r="BZ54" s="156"/>
      <c r="CA54" s="156"/>
      <c r="CB54" s="156"/>
      <c r="CC54" s="156"/>
      <c r="CD54" s="156"/>
      <c r="CE54" s="156"/>
      <c r="CF54" s="156"/>
      <c r="CG54" s="156"/>
      <c r="CH54" s="156"/>
      <c r="CI54" s="156"/>
      <c r="CJ54" s="156"/>
      <c r="CK54" s="156"/>
      <c r="CL54" s="156"/>
      <c r="CM54" s="156"/>
      <c r="CN54" s="156"/>
      <c r="CO54" s="156"/>
      <c r="CP54" s="156"/>
      <c r="CQ54" s="156"/>
      <c r="CR54" s="156"/>
      <c r="CS54" s="156"/>
      <c r="CT54" s="156"/>
      <c r="CU54" s="156"/>
      <c r="CV54" s="156"/>
      <c r="CW54" s="156"/>
      <c r="CX54" s="156"/>
      <c r="CY54" s="156"/>
      <c r="CZ54" s="156"/>
      <c r="DA54" s="156"/>
      <c r="DB54" s="156"/>
      <c r="DC54" s="156"/>
      <c r="DD54" s="156"/>
      <c r="DE54" s="156"/>
      <c r="DF54" s="156"/>
      <c r="DG54" s="156"/>
      <c r="DH54" s="156"/>
      <c r="DI54" s="156"/>
      <c r="DJ54" s="156"/>
      <c r="DK54" s="156"/>
      <c r="DL54" s="156"/>
      <c r="DM54" s="156"/>
      <c r="DN54" s="156"/>
      <c r="DO54" s="156"/>
      <c r="DP54" s="156"/>
      <c r="DQ54" s="156"/>
      <c r="DR54" s="156"/>
      <c r="DS54" s="156"/>
      <c r="DT54" s="156"/>
      <c r="DU54" s="156"/>
      <c r="DV54" s="156"/>
      <c r="DW54" s="156"/>
      <c r="DX54" s="156"/>
      <c r="DY54" s="156"/>
      <c r="DZ54" s="156"/>
      <c r="EA54" s="156"/>
      <c r="EB54" s="156"/>
      <c r="EC54" s="156"/>
      <c r="ED54" s="156"/>
      <c r="EE54" s="156"/>
      <c r="EF54" s="156"/>
      <c r="EG54" s="156"/>
      <c r="EH54" s="156"/>
      <c r="EI54" s="156"/>
      <c r="EJ54" s="156"/>
      <c r="EK54" s="156"/>
      <c r="EL54" s="156"/>
      <c r="EM54" s="156"/>
      <c r="EN54" s="156"/>
      <c r="EO54" s="156"/>
      <c r="EP54" s="156"/>
      <c r="EQ54" s="156"/>
      <c r="ER54" s="156"/>
      <c r="ES54" s="156"/>
      <c r="ET54" s="156"/>
      <c r="EU54" s="156"/>
      <c r="EV54" s="156"/>
      <c r="EW54" s="156"/>
      <c r="EX54" s="156"/>
      <c r="EY54" s="156"/>
      <c r="EZ54" s="156"/>
      <c r="FA54" s="156"/>
      <c r="FB54" s="156"/>
      <c r="FC54" s="156"/>
      <c r="FD54" s="156"/>
      <c r="FE54" s="156"/>
      <c r="FF54" s="156"/>
      <c r="FG54" s="156"/>
      <c r="FH54" s="156"/>
      <c r="FI54" s="156"/>
      <c r="FJ54" s="156"/>
      <c r="FK54" s="156"/>
      <c r="FL54" s="156"/>
      <c r="FM54" s="156"/>
      <c r="FN54" s="156"/>
      <c r="FO54" s="156"/>
      <c r="FP54" s="156"/>
      <c r="FQ54" s="156"/>
      <c r="FR54" s="156"/>
      <c r="FS54" s="156"/>
      <c r="FT54" s="156"/>
      <c r="FU54" s="156"/>
      <c r="FV54" s="156"/>
      <c r="FW54" s="156"/>
      <c r="FX54" s="156"/>
      <c r="FY54" s="156"/>
      <c r="FZ54" s="156"/>
      <c r="GA54" s="156"/>
      <c r="GB54" s="156"/>
      <c r="GC54" s="156"/>
      <c r="GD54" s="156"/>
      <c r="GE54" s="156"/>
      <c r="GF54" s="156"/>
      <c r="GG54" s="156"/>
      <c r="GH54" s="156"/>
      <c r="GI54" s="156"/>
      <c r="GJ54" s="156"/>
      <c r="GK54" s="156"/>
      <c r="GL54" s="156"/>
      <c r="GM54" s="156"/>
      <c r="GN54" s="156"/>
      <c r="GO54" s="156"/>
      <c r="GP54" s="156"/>
      <c r="GQ54" s="156"/>
      <c r="GR54" s="156"/>
      <c r="GS54" s="156"/>
      <c r="GT54" s="156"/>
      <c r="GU54" s="156"/>
      <c r="GV54" s="156"/>
      <c r="GW54" s="156"/>
      <c r="GX54" s="156"/>
      <c r="GY54" s="156"/>
      <c r="GZ54" s="156"/>
      <c r="HA54" s="156"/>
      <c r="HB54" s="156"/>
      <c r="HC54" s="156"/>
      <c r="HD54" s="156"/>
      <c r="HE54" s="156"/>
      <c r="HF54" s="156"/>
      <c r="HG54" s="156"/>
      <c r="HH54" s="156"/>
      <c r="HI54" s="156"/>
      <c r="HJ54" s="156"/>
      <c r="HK54" s="156"/>
      <c r="HL54" s="156"/>
      <c r="HM54" s="156"/>
      <c r="HN54" s="156"/>
      <c r="HO54" s="156"/>
      <c r="HP54" s="156"/>
      <c r="HQ54" s="156"/>
      <c r="HR54" s="156"/>
      <c r="HS54" s="156"/>
      <c r="HT54" s="156"/>
      <c r="HU54" s="156"/>
      <c r="HV54" s="156"/>
      <c r="HW54" s="156"/>
      <c r="HX54" s="156"/>
      <c r="HY54" s="156"/>
      <c r="HZ54" s="156"/>
      <c r="IA54" s="156"/>
      <c r="IB54" s="156"/>
      <c r="IC54" s="156"/>
      <c r="ID54" s="156"/>
      <c r="IE54" s="156"/>
      <c r="IF54" s="156"/>
      <c r="IG54" s="156"/>
      <c r="IH54" s="156"/>
    </row>
    <row r="55" spans="1:242" s="157" customFormat="1" ht="11.25">
      <c r="A55" s="113" t="s">
        <v>156</v>
      </c>
      <c r="B55" s="113" t="s">
        <v>157</v>
      </c>
      <c r="C55" s="114" t="s">
        <v>45</v>
      </c>
      <c r="D55" s="114" t="s">
        <v>158</v>
      </c>
      <c r="E55" s="115">
        <v>45536</v>
      </c>
      <c r="F55" s="116"/>
      <c r="G55" s="117">
        <v>6030270</v>
      </c>
      <c r="H55" s="118">
        <v>38550</v>
      </c>
      <c r="I55" s="119">
        <f t="shared" si="25"/>
        <v>1719000</v>
      </c>
      <c r="J55" s="120">
        <f t="shared" si="17"/>
        <v>0</v>
      </c>
      <c r="K55" s="120">
        <f t="shared" si="9"/>
        <v>0</v>
      </c>
      <c r="L55" s="120" t="e">
        <f>#REF!</f>
        <v>#REF!</v>
      </c>
      <c r="M55" s="120" t="e">
        <f>#REF!</f>
        <v>#REF!</v>
      </c>
      <c r="N55" s="121" t="e">
        <f t="shared" si="10"/>
        <v>#REF!</v>
      </c>
      <c r="O55" s="122" t="e">
        <f t="shared" si="11"/>
        <v>#REF!</v>
      </c>
      <c r="P55" s="119">
        <v>1719000</v>
      </c>
      <c r="Q55" s="120">
        <v>0</v>
      </c>
      <c r="R55" s="120">
        <v>0</v>
      </c>
      <c r="S55" s="122">
        <f t="shared" si="18"/>
        <v>1719000</v>
      </c>
      <c r="T55" s="123">
        <v>1719000</v>
      </c>
      <c r="U55" s="124">
        <v>0</v>
      </c>
      <c r="V55" s="120">
        <v>0</v>
      </c>
      <c r="W55" s="120">
        <v>18759.231166928672</v>
      </c>
      <c r="X55" s="120">
        <v>0</v>
      </c>
      <c r="Y55" s="125">
        <f t="shared" si="12"/>
        <v>1737759.2311669288</v>
      </c>
      <c r="Z55" s="123">
        <f t="shared" si="19"/>
        <v>0</v>
      </c>
      <c r="AA55" s="124">
        <f t="shared" si="20"/>
        <v>0</v>
      </c>
      <c r="AB55" s="124">
        <f t="shared" si="21"/>
        <v>0</v>
      </c>
      <c r="AC55" s="124" t="e">
        <f>L55-#REF!</f>
        <v>#REF!</v>
      </c>
      <c r="AD55" s="124" t="e">
        <f>M55-#REF!</f>
        <v>#REF!</v>
      </c>
      <c r="AE55" s="125" t="e">
        <f t="shared" si="13"/>
        <v>#REF!</v>
      </c>
      <c r="AF55" s="123">
        <f t="shared" si="22"/>
        <v>0</v>
      </c>
      <c r="AG55" s="124">
        <f t="shared" si="23"/>
        <v>0</v>
      </c>
      <c r="AH55" s="124">
        <f t="shared" si="24"/>
        <v>0</v>
      </c>
      <c r="AI55" s="124" t="e">
        <f>#REF!-W55</f>
        <v>#REF!</v>
      </c>
      <c r="AJ55" s="124" t="e">
        <f>#REF!-X55</f>
        <v>#REF!</v>
      </c>
      <c r="AK55" s="126" t="e">
        <f t="shared" si="14"/>
        <v>#REF!</v>
      </c>
      <c r="AL55" s="125" t="e">
        <f t="shared" si="15"/>
        <v>#REF!</v>
      </c>
      <c r="AM55" s="156"/>
      <c r="AN55" s="156"/>
      <c r="AO55" s="156"/>
      <c r="AP55" s="156"/>
      <c r="AQ55" s="156"/>
      <c r="AR55" s="156"/>
      <c r="AS55" s="156"/>
      <c r="AT55" s="156"/>
      <c r="AU55" s="156"/>
      <c r="AV55" s="156"/>
      <c r="AW55" s="156"/>
      <c r="AX55" s="156"/>
      <c r="AY55" s="156"/>
      <c r="AZ55" s="156"/>
      <c r="BA55" s="156"/>
      <c r="BB55" s="156"/>
      <c r="BC55" s="156"/>
      <c r="BD55" s="156"/>
      <c r="BE55" s="156"/>
      <c r="BF55" s="156"/>
      <c r="BG55" s="156"/>
      <c r="BH55" s="156"/>
      <c r="BI55" s="156"/>
      <c r="BJ55" s="156"/>
      <c r="BK55" s="156"/>
      <c r="BL55" s="156"/>
      <c r="BM55" s="156"/>
      <c r="BN55" s="156"/>
      <c r="BO55" s="156"/>
      <c r="BP55" s="156"/>
      <c r="BQ55" s="156"/>
      <c r="BR55" s="156"/>
      <c r="BS55" s="156"/>
      <c r="BT55" s="156"/>
      <c r="BU55" s="156"/>
      <c r="BV55" s="156"/>
      <c r="BW55" s="156"/>
      <c r="BX55" s="156"/>
      <c r="BY55" s="156"/>
      <c r="BZ55" s="156"/>
      <c r="CA55" s="156"/>
      <c r="CB55" s="156"/>
      <c r="CC55" s="156"/>
      <c r="CD55" s="156"/>
      <c r="CE55" s="156"/>
      <c r="CF55" s="156"/>
      <c r="CG55" s="156"/>
      <c r="CH55" s="156"/>
      <c r="CI55" s="156"/>
      <c r="CJ55" s="156"/>
      <c r="CK55" s="156"/>
      <c r="CL55" s="156"/>
      <c r="CM55" s="156"/>
      <c r="CN55" s="156"/>
      <c r="CO55" s="156"/>
      <c r="CP55" s="156"/>
      <c r="CQ55" s="156"/>
      <c r="CR55" s="156"/>
      <c r="CS55" s="156"/>
      <c r="CT55" s="156"/>
      <c r="CU55" s="156"/>
      <c r="CV55" s="156"/>
      <c r="CW55" s="156"/>
      <c r="CX55" s="156"/>
      <c r="CY55" s="156"/>
      <c r="CZ55" s="156"/>
      <c r="DA55" s="156"/>
      <c r="DB55" s="156"/>
      <c r="DC55" s="156"/>
      <c r="DD55" s="156"/>
      <c r="DE55" s="156"/>
      <c r="DF55" s="156"/>
      <c r="DG55" s="156"/>
      <c r="DH55" s="156"/>
      <c r="DI55" s="156"/>
      <c r="DJ55" s="156"/>
      <c r="DK55" s="156"/>
      <c r="DL55" s="156"/>
      <c r="DM55" s="156"/>
      <c r="DN55" s="156"/>
      <c r="DO55" s="156"/>
      <c r="DP55" s="156"/>
      <c r="DQ55" s="156"/>
      <c r="DR55" s="156"/>
      <c r="DS55" s="156"/>
      <c r="DT55" s="156"/>
      <c r="DU55" s="156"/>
      <c r="DV55" s="156"/>
      <c r="DW55" s="156"/>
      <c r="DX55" s="156"/>
      <c r="DY55" s="156"/>
      <c r="DZ55" s="156"/>
      <c r="EA55" s="156"/>
      <c r="EB55" s="156"/>
      <c r="EC55" s="156"/>
      <c r="ED55" s="156"/>
      <c r="EE55" s="156"/>
      <c r="EF55" s="156"/>
      <c r="EG55" s="156"/>
      <c r="EH55" s="156"/>
      <c r="EI55" s="156"/>
      <c r="EJ55" s="156"/>
      <c r="EK55" s="156"/>
      <c r="EL55" s="156"/>
      <c r="EM55" s="156"/>
      <c r="EN55" s="156"/>
      <c r="EO55" s="156"/>
      <c r="EP55" s="156"/>
      <c r="EQ55" s="156"/>
      <c r="ER55" s="156"/>
      <c r="ES55" s="156"/>
      <c r="ET55" s="156"/>
      <c r="EU55" s="156"/>
      <c r="EV55" s="156"/>
      <c r="EW55" s="156"/>
      <c r="EX55" s="156"/>
      <c r="EY55" s="156"/>
      <c r="EZ55" s="156"/>
      <c r="FA55" s="156"/>
      <c r="FB55" s="156"/>
      <c r="FC55" s="156"/>
      <c r="FD55" s="156"/>
      <c r="FE55" s="156"/>
      <c r="FF55" s="156"/>
      <c r="FG55" s="156"/>
      <c r="FH55" s="156"/>
      <c r="FI55" s="156"/>
      <c r="FJ55" s="156"/>
      <c r="FK55" s="156"/>
      <c r="FL55" s="156"/>
      <c r="FM55" s="156"/>
      <c r="FN55" s="156"/>
      <c r="FO55" s="156"/>
      <c r="FP55" s="156"/>
      <c r="FQ55" s="156"/>
      <c r="FR55" s="156"/>
      <c r="FS55" s="156"/>
      <c r="FT55" s="156"/>
      <c r="FU55" s="156"/>
      <c r="FV55" s="156"/>
      <c r="FW55" s="156"/>
      <c r="FX55" s="156"/>
      <c r="FY55" s="156"/>
      <c r="FZ55" s="156"/>
      <c r="GA55" s="156"/>
      <c r="GB55" s="156"/>
      <c r="GC55" s="156"/>
      <c r="GD55" s="156"/>
      <c r="GE55" s="156"/>
      <c r="GF55" s="156"/>
      <c r="GG55" s="156"/>
      <c r="GH55" s="156"/>
      <c r="GI55" s="156"/>
      <c r="GJ55" s="156"/>
      <c r="GK55" s="156"/>
      <c r="GL55" s="156"/>
      <c r="GM55" s="156"/>
      <c r="GN55" s="156"/>
      <c r="GO55" s="156"/>
      <c r="GP55" s="156"/>
      <c r="GQ55" s="156"/>
      <c r="GR55" s="156"/>
      <c r="GS55" s="156"/>
      <c r="GT55" s="156"/>
      <c r="GU55" s="156"/>
      <c r="GV55" s="156"/>
      <c r="GW55" s="156"/>
      <c r="GX55" s="156"/>
      <c r="GY55" s="156"/>
      <c r="GZ55" s="156"/>
      <c r="HA55" s="156"/>
      <c r="HB55" s="156"/>
      <c r="HC55" s="156"/>
      <c r="HD55" s="156"/>
      <c r="HE55" s="156"/>
      <c r="HF55" s="156"/>
      <c r="HG55" s="156"/>
      <c r="HH55" s="156"/>
      <c r="HI55" s="156"/>
      <c r="HJ55" s="156"/>
      <c r="HK55" s="156"/>
      <c r="HL55" s="156"/>
      <c r="HM55" s="156"/>
      <c r="HN55" s="156"/>
      <c r="HO55" s="156"/>
      <c r="HP55" s="156"/>
      <c r="HQ55" s="156"/>
      <c r="HR55" s="156"/>
      <c r="HS55" s="156"/>
      <c r="HT55" s="156"/>
      <c r="HU55" s="156"/>
      <c r="HV55" s="156"/>
      <c r="HW55" s="156"/>
      <c r="HX55" s="156"/>
      <c r="HY55" s="156"/>
      <c r="HZ55" s="156"/>
      <c r="IA55" s="156"/>
      <c r="IB55" s="156"/>
      <c r="IC55" s="156"/>
      <c r="ID55" s="156"/>
      <c r="IE55" s="156"/>
      <c r="IF55" s="156"/>
      <c r="IG55" s="156"/>
      <c r="IH55" s="156"/>
    </row>
    <row r="56" spans="1:242" s="157" customFormat="1" ht="11.25">
      <c r="A56" s="113" t="s">
        <v>159</v>
      </c>
      <c r="B56" s="113"/>
      <c r="C56" s="114" t="s">
        <v>45</v>
      </c>
      <c r="D56" s="114" t="s">
        <v>160</v>
      </c>
      <c r="E56" s="115">
        <v>45266</v>
      </c>
      <c r="F56" s="116"/>
      <c r="G56" s="117">
        <v>6220110</v>
      </c>
      <c r="H56" s="118">
        <v>38550</v>
      </c>
      <c r="I56" s="119">
        <f t="shared" si="25"/>
        <v>26822000</v>
      </c>
      <c r="J56" s="120">
        <f t="shared" si="17"/>
        <v>0</v>
      </c>
      <c r="K56" s="120">
        <f t="shared" si="9"/>
        <v>0</v>
      </c>
      <c r="L56" s="120" t="e">
        <f>#REF!</f>
        <v>#REF!</v>
      </c>
      <c r="M56" s="120" t="e">
        <f>#REF!</f>
        <v>#REF!</v>
      </c>
      <c r="N56" s="121" t="e">
        <f t="shared" si="10"/>
        <v>#REF!</v>
      </c>
      <c r="O56" s="122" t="e">
        <f t="shared" si="11"/>
        <v>#REF!</v>
      </c>
      <c r="P56" s="119">
        <v>26822000</v>
      </c>
      <c r="Q56" s="120">
        <v>0</v>
      </c>
      <c r="R56" s="120">
        <v>0</v>
      </c>
      <c r="S56" s="122">
        <f t="shared" si="18"/>
        <v>26822000</v>
      </c>
      <c r="T56" s="123">
        <v>26822000</v>
      </c>
      <c r="U56" s="124">
        <v>0</v>
      </c>
      <c r="V56" s="120">
        <v>0</v>
      </c>
      <c r="W56" s="120">
        <v>0</v>
      </c>
      <c r="X56" s="120">
        <v>0</v>
      </c>
      <c r="Y56" s="125">
        <f t="shared" si="12"/>
        <v>26822000</v>
      </c>
      <c r="Z56" s="123">
        <f t="shared" si="19"/>
        <v>0</v>
      </c>
      <c r="AA56" s="124">
        <f t="shared" si="20"/>
        <v>0</v>
      </c>
      <c r="AB56" s="124">
        <f t="shared" si="21"/>
        <v>0</v>
      </c>
      <c r="AC56" s="124" t="e">
        <f>L56-#REF!</f>
        <v>#REF!</v>
      </c>
      <c r="AD56" s="124" t="e">
        <f>M56-#REF!</f>
        <v>#REF!</v>
      </c>
      <c r="AE56" s="125" t="e">
        <f t="shared" si="13"/>
        <v>#REF!</v>
      </c>
      <c r="AF56" s="123">
        <f t="shared" si="22"/>
        <v>0</v>
      </c>
      <c r="AG56" s="124">
        <f t="shared" si="23"/>
        <v>0</v>
      </c>
      <c r="AH56" s="124">
        <f t="shared" si="24"/>
        <v>0</v>
      </c>
      <c r="AI56" s="124" t="e">
        <f>#REF!-W56</f>
        <v>#REF!</v>
      </c>
      <c r="AJ56" s="124" t="e">
        <f>#REF!-X56</f>
        <v>#REF!</v>
      </c>
      <c r="AK56" s="126" t="e">
        <f t="shared" si="14"/>
        <v>#REF!</v>
      </c>
      <c r="AL56" s="125" t="e">
        <f t="shared" si="15"/>
        <v>#REF!</v>
      </c>
      <c r="AM56" s="156"/>
      <c r="AN56" s="156"/>
      <c r="AO56" s="156"/>
      <c r="AP56" s="156"/>
      <c r="AQ56" s="156"/>
      <c r="AR56" s="156"/>
      <c r="AS56" s="156"/>
      <c r="AT56" s="156"/>
      <c r="AU56" s="156"/>
      <c r="AV56" s="156"/>
      <c r="AW56" s="156"/>
      <c r="AX56" s="156"/>
      <c r="AY56" s="156"/>
      <c r="AZ56" s="156"/>
      <c r="BA56" s="156"/>
      <c r="BB56" s="156"/>
      <c r="BC56" s="156"/>
      <c r="BD56" s="156"/>
      <c r="BE56" s="156"/>
      <c r="BF56" s="156"/>
      <c r="BG56" s="156"/>
      <c r="BH56" s="156"/>
      <c r="BI56" s="156"/>
      <c r="BJ56" s="156"/>
      <c r="BK56" s="156"/>
      <c r="BL56" s="156"/>
      <c r="BM56" s="156"/>
      <c r="BN56" s="156"/>
      <c r="BO56" s="156"/>
      <c r="BP56" s="156"/>
      <c r="BQ56" s="156"/>
      <c r="BR56" s="156"/>
      <c r="BS56" s="156"/>
      <c r="BT56" s="156"/>
      <c r="BU56" s="156"/>
      <c r="BV56" s="156"/>
      <c r="BW56" s="156"/>
      <c r="BX56" s="156"/>
      <c r="BY56" s="156"/>
      <c r="BZ56" s="156"/>
      <c r="CA56" s="156"/>
      <c r="CB56" s="156"/>
      <c r="CC56" s="156"/>
      <c r="CD56" s="156"/>
      <c r="CE56" s="156"/>
      <c r="CF56" s="156"/>
      <c r="CG56" s="156"/>
      <c r="CH56" s="156"/>
      <c r="CI56" s="156"/>
      <c r="CJ56" s="156"/>
      <c r="CK56" s="156"/>
      <c r="CL56" s="156"/>
      <c r="CM56" s="156"/>
      <c r="CN56" s="156"/>
      <c r="CO56" s="156"/>
      <c r="CP56" s="156"/>
      <c r="CQ56" s="156"/>
      <c r="CR56" s="156"/>
      <c r="CS56" s="156"/>
      <c r="CT56" s="156"/>
      <c r="CU56" s="156"/>
      <c r="CV56" s="156"/>
      <c r="CW56" s="156"/>
      <c r="CX56" s="156"/>
      <c r="CY56" s="156"/>
      <c r="CZ56" s="156"/>
      <c r="DA56" s="156"/>
      <c r="DB56" s="156"/>
      <c r="DC56" s="156"/>
      <c r="DD56" s="156"/>
      <c r="DE56" s="156"/>
      <c r="DF56" s="156"/>
      <c r="DG56" s="156"/>
      <c r="DH56" s="156"/>
      <c r="DI56" s="156"/>
      <c r="DJ56" s="156"/>
      <c r="DK56" s="156"/>
      <c r="DL56" s="156"/>
      <c r="DM56" s="156"/>
      <c r="DN56" s="156"/>
      <c r="DO56" s="156"/>
      <c r="DP56" s="156"/>
      <c r="DQ56" s="156"/>
      <c r="DR56" s="156"/>
      <c r="DS56" s="156"/>
      <c r="DT56" s="156"/>
      <c r="DU56" s="156"/>
      <c r="DV56" s="156"/>
      <c r="DW56" s="156"/>
      <c r="DX56" s="156"/>
      <c r="DY56" s="156"/>
      <c r="DZ56" s="156"/>
      <c r="EA56" s="156"/>
      <c r="EB56" s="156"/>
      <c r="EC56" s="156"/>
      <c r="ED56" s="156"/>
      <c r="EE56" s="156"/>
      <c r="EF56" s="156"/>
      <c r="EG56" s="156"/>
      <c r="EH56" s="156"/>
      <c r="EI56" s="156"/>
      <c r="EJ56" s="156"/>
      <c r="EK56" s="156"/>
      <c r="EL56" s="156"/>
      <c r="EM56" s="156"/>
      <c r="EN56" s="156"/>
      <c r="EO56" s="156"/>
      <c r="EP56" s="156"/>
      <c r="EQ56" s="156"/>
      <c r="ER56" s="156"/>
      <c r="ES56" s="156"/>
      <c r="ET56" s="156"/>
      <c r="EU56" s="156"/>
      <c r="EV56" s="156"/>
      <c r="EW56" s="156"/>
      <c r="EX56" s="156"/>
      <c r="EY56" s="156"/>
      <c r="EZ56" s="156"/>
      <c r="FA56" s="156"/>
      <c r="FB56" s="156"/>
      <c r="FC56" s="156"/>
      <c r="FD56" s="156"/>
      <c r="FE56" s="156"/>
      <c r="FF56" s="156"/>
      <c r="FG56" s="156"/>
      <c r="FH56" s="156"/>
      <c r="FI56" s="156"/>
      <c r="FJ56" s="156"/>
      <c r="FK56" s="156"/>
      <c r="FL56" s="156"/>
      <c r="FM56" s="156"/>
      <c r="FN56" s="156"/>
      <c r="FO56" s="156"/>
      <c r="FP56" s="156"/>
      <c r="FQ56" s="156"/>
      <c r="FR56" s="156"/>
      <c r="FS56" s="156"/>
      <c r="FT56" s="156"/>
      <c r="FU56" s="156"/>
      <c r="FV56" s="156"/>
      <c r="FW56" s="156"/>
      <c r="FX56" s="156"/>
      <c r="FY56" s="156"/>
      <c r="FZ56" s="156"/>
      <c r="GA56" s="156"/>
      <c r="GB56" s="156"/>
      <c r="GC56" s="156"/>
      <c r="GD56" s="156"/>
      <c r="GE56" s="156"/>
      <c r="GF56" s="156"/>
      <c r="GG56" s="156"/>
      <c r="GH56" s="156"/>
      <c r="GI56" s="156"/>
      <c r="GJ56" s="156"/>
      <c r="GK56" s="156"/>
      <c r="GL56" s="156"/>
      <c r="GM56" s="156"/>
      <c r="GN56" s="156"/>
      <c r="GO56" s="156"/>
      <c r="GP56" s="156"/>
      <c r="GQ56" s="156"/>
      <c r="GR56" s="156"/>
      <c r="GS56" s="156"/>
      <c r="GT56" s="156"/>
      <c r="GU56" s="156"/>
      <c r="GV56" s="156"/>
      <c r="GW56" s="156"/>
      <c r="GX56" s="156"/>
      <c r="GY56" s="156"/>
      <c r="GZ56" s="156"/>
      <c r="HA56" s="156"/>
      <c r="HB56" s="156"/>
      <c r="HC56" s="156"/>
      <c r="HD56" s="156"/>
      <c r="HE56" s="156"/>
      <c r="HF56" s="156"/>
      <c r="HG56" s="156"/>
      <c r="HH56" s="156"/>
      <c r="HI56" s="156"/>
      <c r="HJ56" s="156"/>
      <c r="HK56" s="156"/>
      <c r="HL56" s="156"/>
      <c r="HM56" s="156"/>
      <c r="HN56" s="156"/>
      <c r="HO56" s="156"/>
      <c r="HP56" s="156"/>
      <c r="HQ56" s="156"/>
      <c r="HR56" s="156"/>
      <c r="HS56" s="156"/>
      <c r="HT56" s="156"/>
      <c r="HU56" s="156"/>
      <c r="HV56" s="156"/>
      <c r="HW56" s="156"/>
      <c r="HX56" s="156"/>
      <c r="HY56" s="156"/>
      <c r="HZ56" s="156"/>
      <c r="IA56" s="156"/>
      <c r="IB56" s="156"/>
      <c r="IC56" s="156"/>
      <c r="ID56" s="156"/>
      <c r="IE56" s="156"/>
      <c r="IF56" s="156"/>
      <c r="IG56" s="156"/>
      <c r="IH56" s="156"/>
    </row>
    <row r="57" spans="1:242" s="157" customFormat="1" ht="11.25">
      <c r="A57" s="113" t="s">
        <v>161</v>
      </c>
      <c r="B57" s="113" t="s">
        <v>162</v>
      </c>
      <c r="C57" s="114" t="s">
        <v>45</v>
      </c>
      <c r="D57" s="114" t="s">
        <v>163</v>
      </c>
      <c r="E57" s="115">
        <v>45266</v>
      </c>
      <c r="F57" s="116">
        <v>45266</v>
      </c>
      <c r="G57" s="117">
        <v>6530160</v>
      </c>
      <c r="H57" s="118">
        <v>38550</v>
      </c>
      <c r="I57" s="119">
        <f t="shared" si="25"/>
        <v>21598000</v>
      </c>
      <c r="J57" s="120">
        <f t="shared" si="17"/>
        <v>1905000</v>
      </c>
      <c r="K57" s="120">
        <f t="shared" si="9"/>
        <v>0</v>
      </c>
      <c r="L57" s="120" t="e">
        <f>#REF!</f>
        <v>#REF!</v>
      </c>
      <c r="M57" s="120" t="e">
        <f>#REF!</f>
        <v>#REF!</v>
      </c>
      <c r="N57" s="121" t="e">
        <f t="shared" si="10"/>
        <v>#REF!</v>
      </c>
      <c r="O57" s="122" t="e">
        <f t="shared" si="11"/>
        <v>#REF!</v>
      </c>
      <c r="P57" s="119">
        <v>21598000</v>
      </c>
      <c r="Q57" s="120">
        <v>1905000</v>
      </c>
      <c r="R57" s="120">
        <v>0</v>
      </c>
      <c r="S57" s="122">
        <f t="shared" si="18"/>
        <v>23503000</v>
      </c>
      <c r="T57" s="123">
        <v>21598000</v>
      </c>
      <c r="U57" s="124">
        <v>1905000</v>
      </c>
      <c r="V57" s="120">
        <v>0</v>
      </c>
      <c r="W57" s="120">
        <v>0</v>
      </c>
      <c r="X57" s="120">
        <v>0</v>
      </c>
      <c r="Y57" s="125">
        <f t="shared" si="12"/>
        <v>23503000</v>
      </c>
      <c r="Z57" s="123">
        <f t="shared" si="19"/>
        <v>0</v>
      </c>
      <c r="AA57" s="124">
        <f t="shared" si="20"/>
        <v>0</v>
      </c>
      <c r="AB57" s="124">
        <f t="shared" si="21"/>
        <v>0</v>
      </c>
      <c r="AC57" s="124" t="e">
        <f>L57-#REF!</f>
        <v>#REF!</v>
      </c>
      <c r="AD57" s="124" t="e">
        <f>M57-#REF!</f>
        <v>#REF!</v>
      </c>
      <c r="AE57" s="125" t="e">
        <f t="shared" si="13"/>
        <v>#REF!</v>
      </c>
      <c r="AF57" s="123">
        <f t="shared" si="22"/>
        <v>0</v>
      </c>
      <c r="AG57" s="124">
        <f t="shared" si="23"/>
        <v>0</v>
      </c>
      <c r="AH57" s="124">
        <f t="shared" si="24"/>
        <v>0</v>
      </c>
      <c r="AI57" s="124" t="e">
        <f>#REF!-W57</f>
        <v>#REF!</v>
      </c>
      <c r="AJ57" s="124" t="e">
        <f>#REF!-X57</f>
        <v>#REF!</v>
      </c>
      <c r="AK57" s="126" t="e">
        <f t="shared" si="14"/>
        <v>#REF!</v>
      </c>
      <c r="AL57" s="125" t="e">
        <f t="shared" si="15"/>
        <v>#REF!</v>
      </c>
      <c r="AM57" s="156"/>
      <c r="AN57" s="156"/>
      <c r="AO57" s="156"/>
      <c r="AP57" s="156"/>
      <c r="AQ57" s="156"/>
      <c r="AR57" s="156"/>
      <c r="AS57" s="156"/>
      <c r="AT57" s="156"/>
      <c r="AU57" s="156"/>
      <c r="AV57" s="156"/>
      <c r="AW57" s="156"/>
      <c r="AX57" s="156"/>
      <c r="AY57" s="156"/>
      <c r="AZ57" s="156"/>
      <c r="BA57" s="156"/>
      <c r="BB57" s="156"/>
      <c r="BC57" s="156"/>
      <c r="BD57" s="156"/>
      <c r="BE57" s="156"/>
      <c r="BF57" s="156"/>
      <c r="BG57" s="156"/>
      <c r="BH57" s="156"/>
      <c r="BI57" s="156"/>
      <c r="BJ57" s="156"/>
      <c r="BK57" s="156"/>
      <c r="BL57" s="156"/>
      <c r="BM57" s="156"/>
      <c r="BN57" s="156"/>
      <c r="BO57" s="156"/>
      <c r="BP57" s="156"/>
      <c r="BQ57" s="156"/>
      <c r="BR57" s="156"/>
      <c r="BS57" s="156"/>
      <c r="BT57" s="156"/>
      <c r="BU57" s="156"/>
      <c r="BV57" s="156"/>
      <c r="BW57" s="156"/>
      <c r="BX57" s="156"/>
      <c r="BY57" s="156"/>
      <c r="BZ57" s="156"/>
      <c r="CA57" s="156"/>
      <c r="CB57" s="156"/>
      <c r="CC57" s="156"/>
      <c r="CD57" s="156"/>
      <c r="CE57" s="156"/>
      <c r="CF57" s="156"/>
      <c r="CG57" s="156"/>
      <c r="CH57" s="156"/>
      <c r="CI57" s="156"/>
      <c r="CJ57" s="156"/>
      <c r="CK57" s="156"/>
      <c r="CL57" s="156"/>
      <c r="CM57" s="156"/>
      <c r="CN57" s="156"/>
      <c r="CO57" s="156"/>
      <c r="CP57" s="156"/>
      <c r="CQ57" s="156"/>
      <c r="CR57" s="156"/>
      <c r="CS57" s="156"/>
      <c r="CT57" s="156"/>
      <c r="CU57" s="156"/>
      <c r="CV57" s="156"/>
      <c r="CW57" s="156"/>
      <c r="CX57" s="156"/>
      <c r="CY57" s="156"/>
      <c r="CZ57" s="156"/>
      <c r="DA57" s="156"/>
      <c r="DB57" s="156"/>
      <c r="DC57" s="156"/>
      <c r="DD57" s="156"/>
      <c r="DE57" s="156"/>
      <c r="DF57" s="156"/>
      <c r="DG57" s="156"/>
      <c r="DH57" s="156"/>
      <c r="DI57" s="156"/>
      <c r="DJ57" s="156"/>
      <c r="DK57" s="156"/>
      <c r="DL57" s="156"/>
      <c r="DM57" s="156"/>
      <c r="DN57" s="156"/>
      <c r="DO57" s="156"/>
      <c r="DP57" s="156"/>
      <c r="DQ57" s="156"/>
      <c r="DR57" s="156"/>
      <c r="DS57" s="156"/>
      <c r="DT57" s="156"/>
      <c r="DU57" s="156"/>
      <c r="DV57" s="156"/>
      <c r="DW57" s="156"/>
      <c r="DX57" s="156"/>
      <c r="DY57" s="156"/>
      <c r="DZ57" s="156"/>
      <c r="EA57" s="156"/>
      <c r="EB57" s="156"/>
      <c r="EC57" s="156"/>
      <c r="ED57" s="156"/>
      <c r="EE57" s="156"/>
      <c r="EF57" s="156"/>
      <c r="EG57" s="156"/>
      <c r="EH57" s="156"/>
      <c r="EI57" s="156"/>
      <c r="EJ57" s="156"/>
      <c r="EK57" s="156"/>
      <c r="EL57" s="156"/>
      <c r="EM57" s="156"/>
      <c r="EN57" s="156"/>
      <c r="EO57" s="156"/>
      <c r="EP57" s="156"/>
      <c r="EQ57" s="156"/>
      <c r="ER57" s="156"/>
      <c r="ES57" s="156"/>
      <c r="ET57" s="156"/>
      <c r="EU57" s="156"/>
      <c r="EV57" s="156"/>
      <c r="EW57" s="156"/>
      <c r="EX57" s="156"/>
      <c r="EY57" s="156"/>
      <c r="EZ57" s="156"/>
      <c r="FA57" s="156"/>
      <c r="FB57" s="156"/>
      <c r="FC57" s="156"/>
      <c r="FD57" s="156"/>
      <c r="FE57" s="156"/>
      <c r="FF57" s="156"/>
      <c r="FG57" s="156"/>
      <c r="FH57" s="156"/>
      <c r="FI57" s="156"/>
      <c r="FJ57" s="156"/>
      <c r="FK57" s="156"/>
      <c r="FL57" s="156"/>
      <c r="FM57" s="156"/>
      <c r="FN57" s="156"/>
      <c r="FO57" s="156"/>
      <c r="FP57" s="156"/>
      <c r="FQ57" s="156"/>
      <c r="FR57" s="156"/>
      <c r="FS57" s="156"/>
      <c r="FT57" s="156"/>
      <c r="FU57" s="156"/>
      <c r="FV57" s="156"/>
      <c r="FW57" s="156"/>
      <c r="FX57" s="156"/>
      <c r="FY57" s="156"/>
      <c r="FZ57" s="156"/>
      <c r="GA57" s="156"/>
      <c r="GB57" s="156"/>
      <c r="GC57" s="156"/>
      <c r="GD57" s="156"/>
      <c r="GE57" s="156"/>
      <c r="GF57" s="156"/>
      <c r="GG57" s="156"/>
      <c r="GH57" s="156"/>
      <c r="GI57" s="156"/>
      <c r="GJ57" s="156"/>
      <c r="GK57" s="156"/>
      <c r="GL57" s="156"/>
      <c r="GM57" s="156"/>
      <c r="GN57" s="156"/>
      <c r="GO57" s="156"/>
      <c r="GP57" s="156"/>
      <c r="GQ57" s="156"/>
      <c r="GR57" s="156"/>
      <c r="GS57" s="156"/>
      <c r="GT57" s="156"/>
      <c r="GU57" s="156"/>
      <c r="GV57" s="156"/>
      <c r="GW57" s="156"/>
      <c r="GX57" s="156"/>
      <c r="GY57" s="156"/>
      <c r="GZ57" s="156"/>
      <c r="HA57" s="156"/>
      <c r="HB57" s="156"/>
      <c r="HC57" s="156"/>
      <c r="HD57" s="156"/>
      <c r="HE57" s="156"/>
      <c r="HF57" s="156"/>
      <c r="HG57" s="156"/>
      <c r="HH57" s="156"/>
      <c r="HI57" s="156"/>
      <c r="HJ57" s="156"/>
      <c r="HK57" s="156"/>
      <c r="HL57" s="156"/>
      <c r="HM57" s="156"/>
      <c r="HN57" s="156"/>
      <c r="HO57" s="156"/>
      <c r="HP57" s="156"/>
      <c r="HQ57" s="156"/>
      <c r="HR57" s="156"/>
      <c r="HS57" s="156"/>
      <c r="HT57" s="156"/>
      <c r="HU57" s="156"/>
      <c r="HV57" s="156"/>
      <c r="HW57" s="156"/>
      <c r="HX57" s="156"/>
      <c r="HY57" s="156"/>
      <c r="HZ57" s="156"/>
      <c r="IA57" s="156"/>
      <c r="IB57" s="156"/>
      <c r="IC57" s="156"/>
      <c r="ID57" s="156"/>
      <c r="IE57" s="156"/>
      <c r="IF57" s="156"/>
      <c r="IG57" s="156"/>
      <c r="IH57" s="156"/>
    </row>
    <row r="58" spans="1:242" s="157" customFormat="1" ht="11.25">
      <c r="A58" s="113" t="s">
        <v>164</v>
      </c>
      <c r="B58" s="113"/>
      <c r="C58" s="114" t="s">
        <v>45</v>
      </c>
      <c r="D58" s="114" t="s">
        <v>165</v>
      </c>
      <c r="E58" s="115"/>
      <c r="F58" s="116"/>
      <c r="G58" s="117">
        <v>6030267</v>
      </c>
      <c r="H58" s="118">
        <v>38550</v>
      </c>
      <c r="I58" s="119">
        <f t="shared" ref="I58:I65" si="26">ROUND(P58*ign/igo,afrind)</f>
        <v>43000</v>
      </c>
      <c r="J58" s="120">
        <f t="shared" si="17"/>
        <v>0</v>
      </c>
      <c r="K58" s="120">
        <f t="shared" si="9"/>
        <v>0</v>
      </c>
      <c r="L58" s="120" t="e">
        <f>#REF!</f>
        <v>#REF!</v>
      </c>
      <c r="M58" s="120" t="e">
        <f>#REF!</f>
        <v>#REF!</v>
      </c>
      <c r="N58" s="121" t="e">
        <f t="shared" si="10"/>
        <v>#REF!</v>
      </c>
      <c r="O58" s="122" t="e">
        <f t="shared" si="11"/>
        <v>#REF!</v>
      </c>
      <c r="P58" s="119">
        <v>43000</v>
      </c>
      <c r="Q58" s="120">
        <v>0</v>
      </c>
      <c r="R58" s="120">
        <v>0</v>
      </c>
      <c r="S58" s="122">
        <f t="shared" si="18"/>
        <v>43000</v>
      </c>
      <c r="T58" s="123">
        <v>43000</v>
      </c>
      <c r="U58" s="124">
        <v>0</v>
      </c>
      <c r="V58" s="120">
        <v>0</v>
      </c>
      <c r="W58" s="120">
        <v>0</v>
      </c>
      <c r="X58" s="120">
        <v>0</v>
      </c>
      <c r="Y58" s="125">
        <f t="shared" si="12"/>
        <v>43000</v>
      </c>
      <c r="Z58" s="123">
        <f t="shared" si="19"/>
        <v>0</v>
      </c>
      <c r="AA58" s="124">
        <f t="shared" si="20"/>
        <v>0</v>
      </c>
      <c r="AB58" s="124">
        <f t="shared" si="21"/>
        <v>0</v>
      </c>
      <c r="AC58" s="124" t="e">
        <f>L58-#REF!</f>
        <v>#REF!</v>
      </c>
      <c r="AD58" s="124" t="e">
        <f>M58-#REF!</f>
        <v>#REF!</v>
      </c>
      <c r="AE58" s="125" t="e">
        <f t="shared" si="13"/>
        <v>#REF!</v>
      </c>
      <c r="AF58" s="123">
        <f t="shared" si="22"/>
        <v>0</v>
      </c>
      <c r="AG58" s="124">
        <f t="shared" si="23"/>
        <v>0</v>
      </c>
      <c r="AH58" s="124">
        <f t="shared" si="24"/>
        <v>0</v>
      </c>
      <c r="AI58" s="124" t="e">
        <f>#REF!-W58</f>
        <v>#REF!</v>
      </c>
      <c r="AJ58" s="124" t="e">
        <f>#REF!-X58</f>
        <v>#REF!</v>
      </c>
      <c r="AK58" s="126" t="e">
        <f t="shared" si="14"/>
        <v>#REF!</v>
      </c>
      <c r="AL58" s="125" t="e">
        <f t="shared" si="15"/>
        <v>#REF!</v>
      </c>
      <c r="AM58" s="156"/>
      <c r="AN58" s="156"/>
      <c r="AO58" s="156"/>
      <c r="AP58" s="156"/>
      <c r="AQ58" s="156"/>
      <c r="AR58" s="156"/>
      <c r="AS58" s="156"/>
      <c r="AT58" s="156"/>
      <c r="AU58" s="156"/>
      <c r="AV58" s="156"/>
      <c r="AW58" s="156"/>
      <c r="AX58" s="156"/>
      <c r="AY58" s="156"/>
      <c r="AZ58" s="156"/>
      <c r="BA58" s="156"/>
      <c r="BB58" s="156"/>
      <c r="BC58" s="156"/>
      <c r="BD58" s="156"/>
      <c r="BE58" s="156"/>
      <c r="BF58" s="156"/>
      <c r="BG58" s="156"/>
      <c r="BH58" s="156"/>
      <c r="BI58" s="156"/>
      <c r="BJ58" s="156"/>
      <c r="BK58" s="156"/>
      <c r="BL58" s="156"/>
      <c r="BM58" s="156"/>
      <c r="BN58" s="156"/>
      <c r="BO58" s="156"/>
      <c r="BP58" s="156"/>
      <c r="BQ58" s="156"/>
      <c r="BR58" s="156"/>
      <c r="BS58" s="156"/>
      <c r="BT58" s="156"/>
      <c r="BU58" s="156"/>
      <c r="BV58" s="156"/>
      <c r="BW58" s="156"/>
      <c r="BX58" s="156"/>
      <c r="BY58" s="156"/>
      <c r="BZ58" s="156"/>
      <c r="CA58" s="156"/>
      <c r="CB58" s="156"/>
      <c r="CC58" s="156"/>
      <c r="CD58" s="156"/>
      <c r="CE58" s="156"/>
      <c r="CF58" s="156"/>
      <c r="CG58" s="156"/>
      <c r="CH58" s="156"/>
      <c r="CI58" s="156"/>
      <c r="CJ58" s="156"/>
      <c r="CK58" s="156"/>
      <c r="CL58" s="156"/>
      <c r="CM58" s="156"/>
      <c r="CN58" s="156"/>
      <c r="CO58" s="156"/>
      <c r="CP58" s="156"/>
      <c r="CQ58" s="156"/>
      <c r="CR58" s="156"/>
      <c r="CS58" s="156"/>
      <c r="CT58" s="156"/>
      <c r="CU58" s="156"/>
      <c r="CV58" s="156"/>
      <c r="CW58" s="156"/>
      <c r="CX58" s="156"/>
      <c r="CY58" s="156"/>
      <c r="CZ58" s="156"/>
      <c r="DA58" s="156"/>
      <c r="DB58" s="156"/>
      <c r="DC58" s="156"/>
      <c r="DD58" s="156"/>
      <c r="DE58" s="156"/>
      <c r="DF58" s="156"/>
      <c r="DG58" s="156"/>
      <c r="DH58" s="156"/>
      <c r="DI58" s="156"/>
      <c r="DJ58" s="156"/>
      <c r="DK58" s="156"/>
      <c r="DL58" s="156"/>
      <c r="DM58" s="156"/>
      <c r="DN58" s="156"/>
      <c r="DO58" s="156"/>
      <c r="DP58" s="156"/>
      <c r="DQ58" s="156"/>
      <c r="DR58" s="156"/>
      <c r="DS58" s="156"/>
      <c r="DT58" s="156"/>
      <c r="DU58" s="156"/>
      <c r="DV58" s="156"/>
      <c r="DW58" s="156"/>
      <c r="DX58" s="156"/>
      <c r="DY58" s="156"/>
      <c r="DZ58" s="156"/>
      <c r="EA58" s="156"/>
      <c r="EB58" s="156"/>
      <c r="EC58" s="156"/>
      <c r="ED58" s="156"/>
      <c r="EE58" s="156"/>
      <c r="EF58" s="156"/>
      <c r="EG58" s="156"/>
      <c r="EH58" s="156"/>
      <c r="EI58" s="156"/>
      <c r="EJ58" s="156"/>
      <c r="EK58" s="156"/>
      <c r="EL58" s="156"/>
      <c r="EM58" s="156"/>
      <c r="EN58" s="156"/>
      <c r="EO58" s="156"/>
      <c r="EP58" s="156"/>
      <c r="EQ58" s="156"/>
      <c r="ER58" s="156"/>
      <c r="ES58" s="156"/>
      <c r="ET58" s="156"/>
      <c r="EU58" s="156"/>
      <c r="EV58" s="156"/>
      <c r="EW58" s="156"/>
      <c r="EX58" s="156"/>
      <c r="EY58" s="156"/>
      <c r="EZ58" s="156"/>
      <c r="FA58" s="156"/>
      <c r="FB58" s="156"/>
      <c r="FC58" s="156"/>
      <c r="FD58" s="156"/>
      <c r="FE58" s="156"/>
      <c r="FF58" s="156"/>
      <c r="FG58" s="156"/>
      <c r="FH58" s="156"/>
      <c r="FI58" s="156"/>
      <c r="FJ58" s="156"/>
      <c r="FK58" s="156"/>
      <c r="FL58" s="156"/>
      <c r="FM58" s="156"/>
      <c r="FN58" s="156"/>
      <c r="FO58" s="156"/>
      <c r="FP58" s="156"/>
      <c r="FQ58" s="156"/>
      <c r="FR58" s="156"/>
      <c r="FS58" s="156"/>
      <c r="FT58" s="156"/>
      <c r="FU58" s="156"/>
      <c r="FV58" s="156"/>
      <c r="FW58" s="156"/>
      <c r="FX58" s="156"/>
      <c r="FY58" s="156"/>
      <c r="FZ58" s="156"/>
      <c r="GA58" s="156"/>
      <c r="GB58" s="156"/>
      <c r="GC58" s="156"/>
      <c r="GD58" s="156"/>
      <c r="GE58" s="156"/>
      <c r="GF58" s="156"/>
      <c r="GG58" s="156"/>
      <c r="GH58" s="156"/>
      <c r="GI58" s="156"/>
      <c r="GJ58" s="156"/>
      <c r="GK58" s="156"/>
      <c r="GL58" s="156"/>
      <c r="GM58" s="156"/>
      <c r="GN58" s="156"/>
      <c r="GO58" s="156"/>
      <c r="GP58" s="156"/>
      <c r="GQ58" s="156"/>
      <c r="GR58" s="156"/>
      <c r="GS58" s="156"/>
      <c r="GT58" s="156"/>
      <c r="GU58" s="156"/>
      <c r="GV58" s="156"/>
      <c r="GW58" s="156"/>
      <c r="GX58" s="156"/>
      <c r="GY58" s="156"/>
      <c r="GZ58" s="156"/>
      <c r="HA58" s="156"/>
      <c r="HB58" s="156"/>
      <c r="HC58" s="156"/>
      <c r="HD58" s="156"/>
      <c r="HE58" s="156"/>
      <c r="HF58" s="156"/>
      <c r="HG58" s="156"/>
      <c r="HH58" s="156"/>
      <c r="HI58" s="156"/>
      <c r="HJ58" s="156"/>
      <c r="HK58" s="156"/>
      <c r="HL58" s="156"/>
      <c r="HM58" s="156"/>
      <c r="HN58" s="156"/>
      <c r="HO58" s="156"/>
      <c r="HP58" s="156"/>
      <c r="HQ58" s="156"/>
      <c r="HR58" s="156"/>
      <c r="HS58" s="156"/>
      <c r="HT58" s="156"/>
      <c r="HU58" s="156"/>
      <c r="HV58" s="156"/>
      <c r="HW58" s="156"/>
      <c r="HX58" s="156"/>
      <c r="HY58" s="156"/>
      <c r="HZ58" s="156"/>
      <c r="IA58" s="156"/>
      <c r="IB58" s="156"/>
      <c r="IC58" s="156"/>
      <c r="ID58" s="156"/>
      <c r="IE58" s="156"/>
      <c r="IF58" s="156"/>
      <c r="IG58" s="156"/>
      <c r="IH58" s="156"/>
    </row>
    <row r="59" spans="1:242" s="157" customFormat="1" ht="11.25">
      <c r="A59" s="113" t="s">
        <v>166</v>
      </c>
      <c r="B59" s="113"/>
      <c r="C59" s="114" t="s">
        <v>45</v>
      </c>
      <c r="D59" s="114" t="s">
        <v>165</v>
      </c>
      <c r="E59" s="115"/>
      <c r="F59" s="116"/>
      <c r="G59" s="117">
        <v>6030267</v>
      </c>
      <c r="H59" s="118">
        <v>38550</v>
      </c>
      <c r="I59" s="119">
        <f t="shared" si="26"/>
        <v>43000</v>
      </c>
      <c r="J59" s="120">
        <f t="shared" si="17"/>
        <v>0</v>
      </c>
      <c r="K59" s="120">
        <f t="shared" si="9"/>
        <v>0</v>
      </c>
      <c r="L59" s="120" t="e">
        <f>#REF!</f>
        <v>#REF!</v>
      </c>
      <c r="M59" s="120" t="e">
        <f>#REF!</f>
        <v>#REF!</v>
      </c>
      <c r="N59" s="121" t="e">
        <f t="shared" si="10"/>
        <v>#REF!</v>
      </c>
      <c r="O59" s="122" t="e">
        <f t="shared" si="11"/>
        <v>#REF!</v>
      </c>
      <c r="P59" s="119">
        <v>43000</v>
      </c>
      <c r="Q59" s="120">
        <v>0</v>
      </c>
      <c r="R59" s="120">
        <v>0</v>
      </c>
      <c r="S59" s="122">
        <f t="shared" si="18"/>
        <v>43000</v>
      </c>
      <c r="T59" s="123">
        <v>43000</v>
      </c>
      <c r="U59" s="124">
        <v>0</v>
      </c>
      <c r="V59" s="120">
        <v>0</v>
      </c>
      <c r="W59" s="120">
        <v>0</v>
      </c>
      <c r="X59" s="120">
        <v>0</v>
      </c>
      <c r="Y59" s="125">
        <f t="shared" si="12"/>
        <v>43000</v>
      </c>
      <c r="Z59" s="123">
        <f t="shared" si="19"/>
        <v>0</v>
      </c>
      <c r="AA59" s="124">
        <f t="shared" si="20"/>
        <v>0</v>
      </c>
      <c r="AB59" s="124">
        <f t="shared" si="21"/>
        <v>0</v>
      </c>
      <c r="AC59" s="124" t="e">
        <f>L59-#REF!</f>
        <v>#REF!</v>
      </c>
      <c r="AD59" s="124" t="e">
        <f>M59-#REF!</f>
        <v>#REF!</v>
      </c>
      <c r="AE59" s="125" t="e">
        <f t="shared" si="13"/>
        <v>#REF!</v>
      </c>
      <c r="AF59" s="123">
        <f t="shared" si="22"/>
        <v>0</v>
      </c>
      <c r="AG59" s="124">
        <f t="shared" si="23"/>
        <v>0</v>
      </c>
      <c r="AH59" s="124">
        <f t="shared" si="24"/>
        <v>0</v>
      </c>
      <c r="AI59" s="124" t="e">
        <f>#REF!-W59</f>
        <v>#REF!</v>
      </c>
      <c r="AJ59" s="124" t="e">
        <f>#REF!-X59</f>
        <v>#REF!</v>
      </c>
      <c r="AK59" s="126" t="e">
        <f t="shared" si="14"/>
        <v>#REF!</v>
      </c>
      <c r="AL59" s="125" t="e">
        <f t="shared" si="15"/>
        <v>#REF!</v>
      </c>
      <c r="AM59" s="156"/>
      <c r="AN59" s="156"/>
      <c r="AO59" s="156"/>
      <c r="AP59" s="156"/>
      <c r="AQ59" s="156"/>
      <c r="AR59" s="156"/>
      <c r="AS59" s="156"/>
      <c r="AT59" s="156"/>
      <c r="AU59" s="156"/>
      <c r="AV59" s="156"/>
      <c r="AW59" s="156"/>
      <c r="AX59" s="156"/>
      <c r="AY59" s="156"/>
      <c r="AZ59" s="156"/>
      <c r="BA59" s="156"/>
      <c r="BB59" s="156"/>
      <c r="BC59" s="156"/>
      <c r="BD59" s="156"/>
      <c r="BE59" s="156"/>
      <c r="BF59" s="156"/>
      <c r="BG59" s="156"/>
      <c r="BH59" s="156"/>
      <c r="BI59" s="156"/>
      <c r="BJ59" s="156"/>
      <c r="BK59" s="156"/>
      <c r="BL59" s="156"/>
      <c r="BM59" s="156"/>
      <c r="BN59" s="156"/>
      <c r="BO59" s="156"/>
      <c r="BP59" s="156"/>
      <c r="BQ59" s="156"/>
      <c r="BR59" s="156"/>
      <c r="BS59" s="156"/>
      <c r="BT59" s="156"/>
      <c r="BU59" s="156"/>
      <c r="BV59" s="156"/>
      <c r="BW59" s="156"/>
      <c r="BX59" s="156"/>
      <c r="BY59" s="156"/>
      <c r="BZ59" s="156"/>
      <c r="CA59" s="156"/>
      <c r="CB59" s="156"/>
      <c r="CC59" s="156"/>
      <c r="CD59" s="156"/>
      <c r="CE59" s="156"/>
      <c r="CF59" s="156"/>
      <c r="CG59" s="156"/>
      <c r="CH59" s="156"/>
      <c r="CI59" s="156"/>
      <c r="CJ59" s="156"/>
      <c r="CK59" s="156"/>
      <c r="CL59" s="156"/>
      <c r="CM59" s="156"/>
      <c r="CN59" s="156"/>
      <c r="CO59" s="156"/>
      <c r="CP59" s="156"/>
      <c r="CQ59" s="156"/>
      <c r="CR59" s="156"/>
      <c r="CS59" s="156"/>
      <c r="CT59" s="156"/>
      <c r="CU59" s="156"/>
      <c r="CV59" s="156"/>
      <c r="CW59" s="156"/>
      <c r="CX59" s="156"/>
      <c r="CY59" s="156"/>
      <c r="CZ59" s="156"/>
      <c r="DA59" s="156"/>
      <c r="DB59" s="156"/>
      <c r="DC59" s="156"/>
      <c r="DD59" s="156"/>
      <c r="DE59" s="156"/>
      <c r="DF59" s="156"/>
      <c r="DG59" s="156"/>
      <c r="DH59" s="156"/>
      <c r="DI59" s="156"/>
      <c r="DJ59" s="156"/>
      <c r="DK59" s="156"/>
      <c r="DL59" s="156"/>
      <c r="DM59" s="156"/>
      <c r="DN59" s="156"/>
      <c r="DO59" s="156"/>
      <c r="DP59" s="156"/>
      <c r="DQ59" s="156"/>
      <c r="DR59" s="156"/>
      <c r="DS59" s="156"/>
      <c r="DT59" s="156"/>
      <c r="DU59" s="156"/>
      <c r="DV59" s="156"/>
      <c r="DW59" s="156"/>
      <c r="DX59" s="156"/>
      <c r="DY59" s="156"/>
      <c r="DZ59" s="156"/>
      <c r="EA59" s="156"/>
      <c r="EB59" s="156"/>
      <c r="EC59" s="156"/>
      <c r="ED59" s="156"/>
      <c r="EE59" s="156"/>
      <c r="EF59" s="156"/>
      <c r="EG59" s="156"/>
      <c r="EH59" s="156"/>
      <c r="EI59" s="156"/>
      <c r="EJ59" s="156"/>
      <c r="EK59" s="156"/>
      <c r="EL59" s="156"/>
      <c r="EM59" s="156"/>
      <c r="EN59" s="156"/>
      <c r="EO59" s="156"/>
      <c r="EP59" s="156"/>
      <c r="EQ59" s="156"/>
      <c r="ER59" s="156"/>
      <c r="ES59" s="156"/>
      <c r="ET59" s="156"/>
      <c r="EU59" s="156"/>
      <c r="EV59" s="156"/>
      <c r="EW59" s="156"/>
      <c r="EX59" s="156"/>
      <c r="EY59" s="156"/>
      <c r="EZ59" s="156"/>
      <c r="FA59" s="156"/>
      <c r="FB59" s="156"/>
      <c r="FC59" s="156"/>
      <c r="FD59" s="156"/>
      <c r="FE59" s="156"/>
      <c r="FF59" s="156"/>
      <c r="FG59" s="156"/>
      <c r="FH59" s="156"/>
      <c r="FI59" s="156"/>
      <c r="FJ59" s="156"/>
      <c r="FK59" s="156"/>
      <c r="FL59" s="156"/>
      <c r="FM59" s="156"/>
      <c r="FN59" s="156"/>
      <c r="FO59" s="156"/>
      <c r="FP59" s="156"/>
      <c r="FQ59" s="156"/>
      <c r="FR59" s="156"/>
      <c r="FS59" s="156"/>
      <c r="FT59" s="156"/>
      <c r="FU59" s="156"/>
      <c r="FV59" s="156"/>
      <c r="FW59" s="156"/>
      <c r="FX59" s="156"/>
      <c r="FY59" s="156"/>
      <c r="FZ59" s="156"/>
      <c r="GA59" s="156"/>
      <c r="GB59" s="156"/>
      <c r="GC59" s="156"/>
      <c r="GD59" s="156"/>
      <c r="GE59" s="156"/>
      <c r="GF59" s="156"/>
      <c r="GG59" s="156"/>
      <c r="GH59" s="156"/>
      <c r="GI59" s="156"/>
      <c r="GJ59" s="156"/>
      <c r="GK59" s="156"/>
      <c r="GL59" s="156"/>
      <c r="GM59" s="156"/>
      <c r="GN59" s="156"/>
      <c r="GO59" s="156"/>
      <c r="GP59" s="156"/>
      <c r="GQ59" s="156"/>
      <c r="GR59" s="156"/>
      <c r="GS59" s="156"/>
      <c r="GT59" s="156"/>
      <c r="GU59" s="156"/>
      <c r="GV59" s="156"/>
      <c r="GW59" s="156"/>
      <c r="GX59" s="156"/>
      <c r="GY59" s="156"/>
      <c r="GZ59" s="156"/>
      <c r="HA59" s="156"/>
      <c r="HB59" s="156"/>
      <c r="HC59" s="156"/>
      <c r="HD59" s="156"/>
      <c r="HE59" s="156"/>
      <c r="HF59" s="156"/>
      <c r="HG59" s="156"/>
      <c r="HH59" s="156"/>
      <c r="HI59" s="156"/>
      <c r="HJ59" s="156"/>
      <c r="HK59" s="156"/>
      <c r="HL59" s="156"/>
      <c r="HM59" s="156"/>
      <c r="HN59" s="156"/>
      <c r="HO59" s="156"/>
      <c r="HP59" s="156"/>
      <c r="HQ59" s="156"/>
      <c r="HR59" s="156"/>
      <c r="HS59" s="156"/>
      <c r="HT59" s="156"/>
      <c r="HU59" s="156"/>
      <c r="HV59" s="156"/>
      <c r="HW59" s="156"/>
      <c r="HX59" s="156"/>
      <c r="HY59" s="156"/>
      <c r="HZ59" s="156"/>
      <c r="IA59" s="156"/>
      <c r="IB59" s="156"/>
      <c r="IC59" s="156"/>
      <c r="ID59" s="156"/>
      <c r="IE59" s="156"/>
      <c r="IF59" s="156"/>
      <c r="IG59" s="156"/>
      <c r="IH59" s="156"/>
    </row>
    <row r="60" spans="1:242" s="157" customFormat="1" ht="11.25">
      <c r="A60" s="113" t="s">
        <v>167</v>
      </c>
      <c r="B60" s="113"/>
      <c r="C60" s="114" t="s">
        <v>45</v>
      </c>
      <c r="D60" s="114" t="s">
        <v>168</v>
      </c>
      <c r="E60" s="115"/>
      <c r="F60" s="116"/>
      <c r="G60" s="117">
        <v>6030279</v>
      </c>
      <c r="H60" s="118">
        <v>38550</v>
      </c>
      <c r="I60" s="119">
        <f t="shared" si="26"/>
        <v>43000</v>
      </c>
      <c r="J60" s="120">
        <f t="shared" si="17"/>
        <v>0</v>
      </c>
      <c r="K60" s="120">
        <f t="shared" si="9"/>
        <v>0</v>
      </c>
      <c r="L60" s="120" t="e">
        <f>#REF!</f>
        <v>#REF!</v>
      </c>
      <c r="M60" s="120" t="e">
        <f>#REF!</f>
        <v>#REF!</v>
      </c>
      <c r="N60" s="121" t="e">
        <f t="shared" si="10"/>
        <v>#REF!</v>
      </c>
      <c r="O60" s="122" t="e">
        <f t="shared" si="11"/>
        <v>#REF!</v>
      </c>
      <c r="P60" s="119">
        <v>43000</v>
      </c>
      <c r="Q60" s="120">
        <v>0</v>
      </c>
      <c r="R60" s="120">
        <v>0</v>
      </c>
      <c r="S60" s="122">
        <f t="shared" si="18"/>
        <v>43000</v>
      </c>
      <c r="T60" s="123">
        <v>43000</v>
      </c>
      <c r="U60" s="124">
        <v>0</v>
      </c>
      <c r="V60" s="120">
        <v>0</v>
      </c>
      <c r="W60" s="120">
        <v>0</v>
      </c>
      <c r="X60" s="120">
        <v>0</v>
      </c>
      <c r="Y60" s="125">
        <f t="shared" si="12"/>
        <v>43000</v>
      </c>
      <c r="Z60" s="123">
        <f t="shared" si="19"/>
        <v>0</v>
      </c>
      <c r="AA60" s="124">
        <f t="shared" si="20"/>
        <v>0</v>
      </c>
      <c r="AB60" s="124">
        <f t="shared" si="21"/>
        <v>0</v>
      </c>
      <c r="AC60" s="124" t="e">
        <f>L60-#REF!</f>
        <v>#REF!</v>
      </c>
      <c r="AD60" s="124" t="e">
        <f>M60-#REF!</f>
        <v>#REF!</v>
      </c>
      <c r="AE60" s="125" t="e">
        <f t="shared" si="13"/>
        <v>#REF!</v>
      </c>
      <c r="AF60" s="123">
        <f t="shared" si="22"/>
        <v>0</v>
      </c>
      <c r="AG60" s="124">
        <f t="shared" si="23"/>
        <v>0</v>
      </c>
      <c r="AH60" s="124">
        <f t="shared" si="24"/>
        <v>0</v>
      </c>
      <c r="AI60" s="124" t="e">
        <f>#REF!-W60</f>
        <v>#REF!</v>
      </c>
      <c r="AJ60" s="124" t="e">
        <f>#REF!-X60</f>
        <v>#REF!</v>
      </c>
      <c r="AK60" s="126" t="e">
        <f t="shared" si="14"/>
        <v>#REF!</v>
      </c>
      <c r="AL60" s="125" t="e">
        <f t="shared" si="15"/>
        <v>#REF!</v>
      </c>
      <c r="AM60" s="156"/>
      <c r="AN60" s="156"/>
      <c r="AO60" s="156"/>
      <c r="AP60" s="156"/>
      <c r="AQ60" s="156"/>
      <c r="AR60" s="156"/>
      <c r="AS60" s="156"/>
      <c r="AT60" s="156"/>
      <c r="AU60" s="156"/>
      <c r="AV60" s="156"/>
      <c r="AW60" s="156"/>
      <c r="AX60" s="156"/>
      <c r="AY60" s="156"/>
      <c r="AZ60" s="156"/>
      <c r="BA60" s="156"/>
      <c r="BB60" s="156"/>
      <c r="BC60" s="156"/>
      <c r="BD60" s="156"/>
      <c r="BE60" s="156"/>
      <c r="BF60" s="156"/>
      <c r="BG60" s="156"/>
      <c r="BH60" s="156"/>
      <c r="BI60" s="156"/>
      <c r="BJ60" s="156"/>
      <c r="BK60" s="156"/>
      <c r="BL60" s="156"/>
      <c r="BM60" s="156"/>
      <c r="BN60" s="156"/>
      <c r="BO60" s="156"/>
      <c r="BP60" s="156"/>
      <c r="BQ60" s="156"/>
      <c r="BR60" s="156"/>
      <c r="BS60" s="156"/>
      <c r="BT60" s="156"/>
      <c r="BU60" s="156"/>
      <c r="BV60" s="156"/>
      <c r="BW60" s="156"/>
      <c r="BX60" s="156"/>
      <c r="BY60" s="156"/>
      <c r="BZ60" s="156"/>
      <c r="CA60" s="156"/>
      <c r="CB60" s="156"/>
      <c r="CC60" s="156"/>
      <c r="CD60" s="156"/>
      <c r="CE60" s="156"/>
      <c r="CF60" s="156"/>
      <c r="CG60" s="156"/>
      <c r="CH60" s="156"/>
      <c r="CI60" s="156"/>
      <c r="CJ60" s="156"/>
      <c r="CK60" s="156"/>
      <c r="CL60" s="156"/>
      <c r="CM60" s="156"/>
      <c r="CN60" s="156"/>
      <c r="CO60" s="156"/>
      <c r="CP60" s="156"/>
      <c r="CQ60" s="156"/>
      <c r="CR60" s="156"/>
      <c r="CS60" s="156"/>
      <c r="CT60" s="156"/>
      <c r="CU60" s="156"/>
      <c r="CV60" s="156"/>
      <c r="CW60" s="156"/>
      <c r="CX60" s="156"/>
      <c r="CY60" s="156"/>
      <c r="CZ60" s="156"/>
      <c r="DA60" s="156"/>
      <c r="DB60" s="156"/>
      <c r="DC60" s="156"/>
      <c r="DD60" s="156"/>
      <c r="DE60" s="156"/>
      <c r="DF60" s="156"/>
      <c r="DG60" s="156"/>
      <c r="DH60" s="156"/>
      <c r="DI60" s="156"/>
      <c r="DJ60" s="156"/>
      <c r="DK60" s="156"/>
      <c r="DL60" s="156"/>
      <c r="DM60" s="156"/>
      <c r="DN60" s="156"/>
      <c r="DO60" s="156"/>
      <c r="DP60" s="156"/>
      <c r="DQ60" s="156"/>
      <c r="DR60" s="156"/>
      <c r="DS60" s="156"/>
      <c r="DT60" s="156"/>
      <c r="DU60" s="156"/>
      <c r="DV60" s="156"/>
      <c r="DW60" s="156"/>
      <c r="DX60" s="156"/>
      <c r="DY60" s="156"/>
      <c r="DZ60" s="156"/>
      <c r="EA60" s="156"/>
      <c r="EB60" s="156"/>
      <c r="EC60" s="156"/>
      <c r="ED60" s="156"/>
      <c r="EE60" s="156"/>
      <c r="EF60" s="156"/>
      <c r="EG60" s="156"/>
      <c r="EH60" s="156"/>
      <c r="EI60" s="156"/>
      <c r="EJ60" s="156"/>
      <c r="EK60" s="156"/>
      <c r="EL60" s="156"/>
      <c r="EM60" s="156"/>
      <c r="EN60" s="156"/>
      <c r="EO60" s="156"/>
      <c r="EP60" s="156"/>
      <c r="EQ60" s="156"/>
      <c r="ER60" s="156"/>
      <c r="ES60" s="156"/>
      <c r="ET60" s="156"/>
      <c r="EU60" s="156"/>
      <c r="EV60" s="156"/>
      <c r="EW60" s="156"/>
      <c r="EX60" s="156"/>
      <c r="EY60" s="156"/>
      <c r="EZ60" s="156"/>
      <c r="FA60" s="156"/>
      <c r="FB60" s="156"/>
      <c r="FC60" s="156"/>
      <c r="FD60" s="156"/>
      <c r="FE60" s="156"/>
      <c r="FF60" s="156"/>
      <c r="FG60" s="156"/>
      <c r="FH60" s="156"/>
      <c r="FI60" s="156"/>
      <c r="FJ60" s="156"/>
      <c r="FK60" s="156"/>
      <c r="FL60" s="156"/>
      <c r="FM60" s="156"/>
      <c r="FN60" s="156"/>
      <c r="FO60" s="156"/>
      <c r="FP60" s="156"/>
      <c r="FQ60" s="156"/>
      <c r="FR60" s="156"/>
      <c r="FS60" s="156"/>
      <c r="FT60" s="156"/>
      <c r="FU60" s="156"/>
      <c r="FV60" s="156"/>
      <c r="FW60" s="156"/>
      <c r="FX60" s="156"/>
      <c r="FY60" s="156"/>
      <c r="FZ60" s="156"/>
      <c r="GA60" s="156"/>
      <c r="GB60" s="156"/>
      <c r="GC60" s="156"/>
      <c r="GD60" s="156"/>
      <c r="GE60" s="156"/>
      <c r="GF60" s="156"/>
      <c r="GG60" s="156"/>
      <c r="GH60" s="156"/>
      <c r="GI60" s="156"/>
      <c r="GJ60" s="156"/>
      <c r="GK60" s="156"/>
      <c r="GL60" s="156"/>
      <c r="GM60" s="156"/>
      <c r="GN60" s="156"/>
      <c r="GO60" s="156"/>
      <c r="GP60" s="156"/>
      <c r="GQ60" s="156"/>
      <c r="GR60" s="156"/>
      <c r="GS60" s="156"/>
      <c r="GT60" s="156"/>
      <c r="GU60" s="156"/>
      <c r="GV60" s="156"/>
      <c r="GW60" s="156"/>
      <c r="GX60" s="156"/>
      <c r="GY60" s="156"/>
      <c r="GZ60" s="156"/>
      <c r="HA60" s="156"/>
      <c r="HB60" s="156"/>
      <c r="HC60" s="156"/>
      <c r="HD60" s="156"/>
      <c r="HE60" s="156"/>
      <c r="HF60" s="156"/>
      <c r="HG60" s="156"/>
      <c r="HH60" s="156"/>
      <c r="HI60" s="156"/>
      <c r="HJ60" s="156"/>
      <c r="HK60" s="156"/>
      <c r="HL60" s="156"/>
      <c r="HM60" s="156"/>
      <c r="HN60" s="156"/>
      <c r="HO60" s="156"/>
      <c r="HP60" s="156"/>
      <c r="HQ60" s="156"/>
      <c r="HR60" s="156"/>
      <c r="HS60" s="156"/>
      <c r="HT60" s="156"/>
      <c r="HU60" s="156"/>
      <c r="HV60" s="156"/>
      <c r="HW60" s="156"/>
      <c r="HX60" s="156"/>
      <c r="HY60" s="156"/>
      <c r="HZ60" s="156"/>
      <c r="IA60" s="156"/>
      <c r="IB60" s="156"/>
      <c r="IC60" s="156"/>
      <c r="ID60" s="156"/>
      <c r="IE60" s="156"/>
      <c r="IF60" s="156"/>
      <c r="IG60" s="156"/>
      <c r="IH60" s="156"/>
    </row>
    <row r="61" spans="1:242" s="157" customFormat="1" ht="11.25">
      <c r="A61" s="113" t="s">
        <v>169</v>
      </c>
      <c r="B61" s="113" t="s">
        <v>170</v>
      </c>
      <c r="C61" s="114" t="s">
        <v>45</v>
      </c>
      <c r="D61" s="114" t="s">
        <v>171</v>
      </c>
      <c r="E61" s="115">
        <v>45266</v>
      </c>
      <c r="F61" s="116">
        <v>45266</v>
      </c>
      <c r="G61" s="117">
        <v>6530170</v>
      </c>
      <c r="H61" s="118">
        <v>38550</v>
      </c>
      <c r="I61" s="119">
        <f t="shared" si="26"/>
        <v>34760000</v>
      </c>
      <c r="J61" s="120">
        <f t="shared" si="17"/>
        <v>6287000</v>
      </c>
      <c r="K61" s="120">
        <f t="shared" si="9"/>
        <v>0</v>
      </c>
      <c r="L61" s="120" t="e">
        <f>#REF!</f>
        <v>#REF!</v>
      </c>
      <c r="M61" s="120" t="e">
        <f>#REF!</f>
        <v>#REF!</v>
      </c>
      <c r="N61" s="121" t="e">
        <f t="shared" si="10"/>
        <v>#REF!</v>
      </c>
      <c r="O61" s="122" t="e">
        <f t="shared" si="11"/>
        <v>#REF!</v>
      </c>
      <c r="P61" s="119">
        <v>34760000</v>
      </c>
      <c r="Q61" s="120">
        <v>6287000</v>
      </c>
      <c r="R61" s="120">
        <v>0</v>
      </c>
      <c r="S61" s="122">
        <f t="shared" si="18"/>
        <v>41047000</v>
      </c>
      <c r="T61" s="123">
        <v>34760000</v>
      </c>
      <c r="U61" s="124">
        <v>6287000</v>
      </c>
      <c r="V61" s="120">
        <v>0</v>
      </c>
      <c r="W61" s="120">
        <v>0</v>
      </c>
      <c r="X61" s="120">
        <v>0</v>
      </c>
      <c r="Y61" s="125">
        <f t="shared" si="12"/>
        <v>41047000</v>
      </c>
      <c r="Z61" s="123">
        <f t="shared" si="19"/>
        <v>0</v>
      </c>
      <c r="AA61" s="124">
        <f t="shared" si="20"/>
        <v>0</v>
      </c>
      <c r="AB61" s="124">
        <f t="shared" si="21"/>
        <v>0</v>
      </c>
      <c r="AC61" s="124" t="e">
        <f>L61-#REF!</f>
        <v>#REF!</v>
      </c>
      <c r="AD61" s="124" t="e">
        <f>M61-#REF!</f>
        <v>#REF!</v>
      </c>
      <c r="AE61" s="125" t="e">
        <f t="shared" si="13"/>
        <v>#REF!</v>
      </c>
      <c r="AF61" s="123">
        <f t="shared" si="22"/>
        <v>0</v>
      </c>
      <c r="AG61" s="124">
        <f t="shared" si="23"/>
        <v>0</v>
      </c>
      <c r="AH61" s="124">
        <f t="shared" si="24"/>
        <v>0</v>
      </c>
      <c r="AI61" s="124" t="e">
        <f>#REF!-W61</f>
        <v>#REF!</v>
      </c>
      <c r="AJ61" s="124" t="e">
        <f>#REF!-X61</f>
        <v>#REF!</v>
      </c>
      <c r="AK61" s="126" t="e">
        <f t="shared" si="14"/>
        <v>#REF!</v>
      </c>
      <c r="AL61" s="125" t="e">
        <f t="shared" si="15"/>
        <v>#REF!</v>
      </c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6"/>
      <c r="BN61" s="156"/>
      <c r="BO61" s="156"/>
      <c r="BP61" s="156"/>
      <c r="BQ61" s="156"/>
      <c r="BR61" s="156"/>
      <c r="BS61" s="156"/>
      <c r="BT61" s="156"/>
      <c r="BU61" s="156"/>
      <c r="BV61" s="156"/>
      <c r="BW61" s="156"/>
      <c r="BX61" s="156"/>
      <c r="BY61" s="156"/>
      <c r="BZ61" s="156"/>
      <c r="CA61" s="156"/>
      <c r="CB61" s="156"/>
      <c r="CC61" s="156"/>
      <c r="CD61" s="156"/>
      <c r="CE61" s="156"/>
      <c r="CF61" s="156"/>
      <c r="CG61" s="156"/>
      <c r="CH61" s="156"/>
      <c r="CI61" s="156"/>
      <c r="CJ61" s="156"/>
      <c r="CK61" s="156"/>
      <c r="CL61" s="156"/>
      <c r="CM61" s="156"/>
      <c r="CN61" s="156"/>
      <c r="CO61" s="156"/>
      <c r="CP61" s="156"/>
      <c r="CQ61" s="156"/>
      <c r="CR61" s="156"/>
      <c r="CS61" s="156"/>
      <c r="CT61" s="156"/>
      <c r="CU61" s="156"/>
      <c r="CV61" s="156"/>
      <c r="CW61" s="156"/>
      <c r="CX61" s="156"/>
      <c r="CY61" s="156"/>
      <c r="CZ61" s="156"/>
      <c r="DA61" s="156"/>
      <c r="DB61" s="156"/>
      <c r="DC61" s="156"/>
      <c r="DD61" s="156"/>
      <c r="DE61" s="156"/>
      <c r="DF61" s="156"/>
      <c r="DG61" s="156"/>
      <c r="DH61" s="156"/>
      <c r="DI61" s="156"/>
      <c r="DJ61" s="156"/>
      <c r="DK61" s="156"/>
      <c r="DL61" s="156"/>
      <c r="DM61" s="156"/>
      <c r="DN61" s="156"/>
      <c r="DO61" s="156"/>
      <c r="DP61" s="156"/>
      <c r="DQ61" s="156"/>
      <c r="DR61" s="156"/>
      <c r="DS61" s="156"/>
      <c r="DT61" s="156"/>
      <c r="DU61" s="156"/>
      <c r="DV61" s="156"/>
      <c r="DW61" s="156"/>
      <c r="DX61" s="156"/>
      <c r="DY61" s="156"/>
      <c r="DZ61" s="156"/>
      <c r="EA61" s="156"/>
      <c r="EB61" s="156"/>
      <c r="EC61" s="156"/>
      <c r="ED61" s="156"/>
      <c r="EE61" s="156"/>
      <c r="EF61" s="156"/>
      <c r="EG61" s="156"/>
      <c r="EH61" s="156"/>
      <c r="EI61" s="156"/>
      <c r="EJ61" s="156"/>
      <c r="EK61" s="156"/>
      <c r="EL61" s="156"/>
      <c r="EM61" s="156"/>
      <c r="EN61" s="156"/>
      <c r="EO61" s="156"/>
      <c r="EP61" s="156"/>
      <c r="EQ61" s="156"/>
      <c r="ER61" s="156"/>
      <c r="ES61" s="156"/>
      <c r="ET61" s="156"/>
      <c r="EU61" s="156"/>
      <c r="EV61" s="156"/>
      <c r="EW61" s="156"/>
      <c r="EX61" s="156"/>
      <c r="EY61" s="156"/>
      <c r="EZ61" s="156"/>
      <c r="FA61" s="156"/>
      <c r="FB61" s="156"/>
      <c r="FC61" s="156"/>
      <c r="FD61" s="156"/>
      <c r="FE61" s="156"/>
      <c r="FF61" s="156"/>
      <c r="FG61" s="156"/>
      <c r="FH61" s="156"/>
      <c r="FI61" s="156"/>
      <c r="FJ61" s="156"/>
      <c r="FK61" s="156"/>
      <c r="FL61" s="156"/>
      <c r="FM61" s="156"/>
      <c r="FN61" s="156"/>
      <c r="FO61" s="156"/>
      <c r="FP61" s="156"/>
      <c r="FQ61" s="156"/>
      <c r="FR61" s="156"/>
      <c r="FS61" s="156"/>
      <c r="FT61" s="156"/>
      <c r="FU61" s="156"/>
      <c r="FV61" s="156"/>
      <c r="FW61" s="156"/>
      <c r="FX61" s="156"/>
      <c r="FY61" s="156"/>
      <c r="FZ61" s="156"/>
      <c r="GA61" s="156"/>
      <c r="GB61" s="156"/>
      <c r="GC61" s="156"/>
      <c r="GD61" s="156"/>
      <c r="GE61" s="156"/>
      <c r="GF61" s="156"/>
      <c r="GG61" s="156"/>
      <c r="GH61" s="156"/>
      <c r="GI61" s="156"/>
      <c r="GJ61" s="156"/>
      <c r="GK61" s="156"/>
      <c r="GL61" s="156"/>
      <c r="GM61" s="156"/>
      <c r="GN61" s="156"/>
      <c r="GO61" s="156"/>
      <c r="GP61" s="156"/>
      <c r="GQ61" s="156"/>
      <c r="GR61" s="156"/>
      <c r="GS61" s="156"/>
      <c r="GT61" s="156"/>
      <c r="GU61" s="156"/>
      <c r="GV61" s="156"/>
      <c r="GW61" s="156"/>
      <c r="GX61" s="156"/>
      <c r="GY61" s="156"/>
      <c r="GZ61" s="156"/>
      <c r="HA61" s="156"/>
      <c r="HB61" s="156"/>
      <c r="HC61" s="156"/>
      <c r="HD61" s="156"/>
      <c r="HE61" s="156"/>
      <c r="HF61" s="156"/>
      <c r="HG61" s="156"/>
      <c r="HH61" s="156"/>
      <c r="HI61" s="156"/>
      <c r="HJ61" s="156"/>
      <c r="HK61" s="156"/>
      <c r="HL61" s="156"/>
      <c r="HM61" s="156"/>
      <c r="HN61" s="156"/>
      <c r="HO61" s="156"/>
      <c r="HP61" s="156"/>
      <c r="HQ61" s="156"/>
      <c r="HR61" s="156"/>
      <c r="HS61" s="156"/>
      <c r="HT61" s="156"/>
      <c r="HU61" s="156"/>
      <c r="HV61" s="156"/>
      <c r="HW61" s="156"/>
      <c r="HX61" s="156"/>
      <c r="HY61" s="156"/>
      <c r="HZ61" s="156"/>
      <c r="IA61" s="156"/>
      <c r="IB61" s="156"/>
      <c r="IC61" s="156"/>
      <c r="ID61" s="156"/>
      <c r="IE61" s="156"/>
      <c r="IF61" s="156"/>
      <c r="IG61" s="156"/>
      <c r="IH61" s="156"/>
    </row>
    <row r="62" spans="1:242" s="157" customFormat="1" ht="22.5">
      <c r="A62" s="113" t="s">
        <v>172</v>
      </c>
      <c r="B62" s="113" t="s">
        <v>170</v>
      </c>
      <c r="C62" s="114" t="s">
        <v>45</v>
      </c>
      <c r="D62" s="114" t="s">
        <v>173</v>
      </c>
      <c r="E62" s="115"/>
      <c r="F62" s="116"/>
      <c r="G62" s="117">
        <v>6030600</v>
      </c>
      <c r="H62" s="118">
        <v>38550</v>
      </c>
      <c r="I62" s="119">
        <f t="shared" si="26"/>
        <v>34000</v>
      </c>
      <c r="J62" s="120">
        <f t="shared" si="17"/>
        <v>0</v>
      </c>
      <c r="K62" s="120">
        <f t="shared" si="9"/>
        <v>0</v>
      </c>
      <c r="L62" s="120" t="e">
        <f>#REF!</f>
        <v>#REF!</v>
      </c>
      <c r="M62" s="120" t="e">
        <f>#REF!</f>
        <v>#REF!</v>
      </c>
      <c r="N62" s="121" t="e">
        <f t="shared" si="10"/>
        <v>#REF!</v>
      </c>
      <c r="O62" s="122" t="e">
        <f t="shared" si="11"/>
        <v>#REF!</v>
      </c>
      <c r="P62" s="119">
        <v>34000</v>
      </c>
      <c r="Q62" s="120">
        <v>0</v>
      </c>
      <c r="R62" s="120">
        <v>0</v>
      </c>
      <c r="S62" s="122">
        <f t="shared" si="18"/>
        <v>34000</v>
      </c>
      <c r="T62" s="123">
        <v>34000</v>
      </c>
      <c r="U62" s="124">
        <v>0</v>
      </c>
      <c r="V62" s="120">
        <v>0</v>
      </c>
      <c r="W62" s="120">
        <v>0</v>
      </c>
      <c r="X62" s="120">
        <v>0</v>
      </c>
      <c r="Y62" s="125">
        <f t="shared" si="12"/>
        <v>34000</v>
      </c>
      <c r="Z62" s="123">
        <f t="shared" si="19"/>
        <v>0</v>
      </c>
      <c r="AA62" s="124">
        <f t="shared" si="20"/>
        <v>0</v>
      </c>
      <c r="AB62" s="124">
        <f t="shared" si="21"/>
        <v>0</v>
      </c>
      <c r="AC62" s="124" t="e">
        <f>L62-#REF!</f>
        <v>#REF!</v>
      </c>
      <c r="AD62" s="124" t="e">
        <f>M62-#REF!</f>
        <v>#REF!</v>
      </c>
      <c r="AE62" s="125" t="e">
        <f t="shared" si="13"/>
        <v>#REF!</v>
      </c>
      <c r="AF62" s="123">
        <f t="shared" si="22"/>
        <v>0</v>
      </c>
      <c r="AG62" s="124">
        <f t="shared" si="23"/>
        <v>0</v>
      </c>
      <c r="AH62" s="124">
        <f t="shared" si="24"/>
        <v>0</v>
      </c>
      <c r="AI62" s="124" t="e">
        <f>#REF!-W62</f>
        <v>#REF!</v>
      </c>
      <c r="AJ62" s="124" t="e">
        <f>#REF!-X62</f>
        <v>#REF!</v>
      </c>
      <c r="AK62" s="126" t="e">
        <f t="shared" si="14"/>
        <v>#REF!</v>
      </c>
      <c r="AL62" s="125" t="e">
        <f t="shared" si="15"/>
        <v>#REF!</v>
      </c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6"/>
      <c r="BN62" s="156"/>
      <c r="BO62" s="156"/>
      <c r="BP62" s="156"/>
      <c r="BQ62" s="156"/>
      <c r="BR62" s="156"/>
      <c r="BS62" s="156"/>
      <c r="BT62" s="156"/>
      <c r="BU62" s="156"/>
      <c r="BV62" s="156"/>
      <c r="BW62" s="156"/>
      <c r="BX62" s="156"/>
      <c r="BY62" s="156"/>
      <c r="BZ62" s="156"/>
      <c r="CA62" s="156"/>
      <c r="CB62" s="156"/>
      <c r="CC62" s="156"/>
      <c r="CD62" s="156"/>
      <c r="CE62" s="156"/>
      <c r="CF62" s="156"/>
      <c r="CG62" s="156"/>
      <c r="CH62" s="156"/>
      <c r="CI62" s="156"/>
      <c r="CJ62" s="156"/>
      <c r="CK62" s="156"/>
      <c r="CL62" s="156"/>
      <c r="CM62" s="156"/>
      <c r="CN62" s="156"/>
      <c r="CO62" s="156"/>
      <c r="CP62" s="156"/>
      <c r="CQ62" s="156"/>
      <c r="CR62" s="156"/>
      <c r="CS62" s="156"/>
      <c r="CT62" s="156"/>
      <c r="CU62" s="156"/>
      <c r="CV62" s="156"/>
      <c r="CW62" s="156"/>
      <c r="CX62" s="156"/>
      <c r="CY62" s="156"/>
      <c r="CZ62" s="156"/>
      <c r="DA62" s="156"/>
      <c r="DB62" s="156"/>
      <c r="DC62" s="156"/>
      <c r="DD62" s="156"/>
      <c r="DE62" s="156"/>
      <c r="DF62" s="156"/>
      <c r="DG62" s="156"/>
      <c r="DH62" s="156"/>
      <c r="DI62" s="156"/>
      <c r="DJ62" s="156"/>
      <c r="DK62" s="156"/>
      <c r="DL62" s="156"/>
      <c r="DM62" s="156"/>
      <c r="DN62" s="156"/>
      <c r="DO62" s="156"/>
      <c r="DP62" s="156"/>
      <c r="DQ62" s="156"/>
      <c r="DR62" s="156"/>
      <c r="DS62" s="156"/>
      <c r="DT62" s="156"/>
      <c r="DU62" s="156"/>
      <c r="DV62" s="156"/>
      <c r="DW62" s="156"/>
      <c r="DX62" s="156"/>
      <c r="DY62" s="156"/>
      <c r="DZ62" s="156"/>
      <c r="EA62" s="156"/>
      <c r="EB62" s="156"/>
      <c r="EC62" s="156"/>
      <c r="ED62" s="156"/>
      <c r="EE62" s="156"/>
      <c r="EF62" s="156"/>
      <c r="EG62" s="156"/>
      <c r="EH62" s="156"/>
      <c r="EI62" s="156"/>
      <c r="EJ62" s="156"/>
      <c r="EK62" s="156"/>
      <c r="EL62" s="156"/>
      <c r="EM62" s="156"/>
      <c r="EN62" s="156"/>
      <c r="EO62" s="156"/>
      <c r="EP62" s="156"/>
      <c r="EQ62" s="156"/>
      <c r="ER62" s="156"/>
      <c r="ES62" s="156"/>
      <c r="ET62" s="156"/>
      <c r="EU62" s="156"/>
      <c r="EV62" s="156"/>
      <c r="EW62" s="156"/>
      <c r="EX62" s="156"/>
      <c r="EY62" s="156"/>
      <c r="EZ62" s="156"/>
      <c r="FA62" s="156"/>
      <c r="FB62" s="156"/>
      <c r="FC62" s="156"/>
      <c r="FD62" s="156"/>
      <c r="FE62" s="156"/>
      <c r="FF62" s="156"/>
      <c r="FG62" s="156"/>
      <c r="FH62" s="156"/>
      <c r="FI62" s="156"/>
      <c r="FJ62" s="156"/>
      <c r="FK62" s="156"/>
      <c r="FL62" s="156"/>
      <c r="FM62" s="156"/>
      <c r="FN62" s="156"/>
      <c r="FO62" s="156"/>
      <c r="FP62" s="156"/>
      <c r="FQ62" s="156"/>
      <c r="FR62" s="156"/>
      <c r="FS62" s="156"/>
      <c r="FT62" s="156"/>
      <c r="FU62" s="156"/>
      <c r="FV62" s="156"/>
      <c r="FW62" s="156"/>
      <c r="FX62" s="156"/>
      <c r="FY62" s="156"/>
      <c r="FZ62" s="156"/>
      <c r="GA62" s="156"/>
      <c r="GB62" s="156"/>
      <c r="GC62" s="156"/>
      <c r="GD62" s="156"/>
      <c r="GE62" s="156"/>
      <c r="GF62" s="156"/>
      <c r="GG62" s="156"/>
      <c r="GH62" s="156"/>
      <c r="GI62" s="156"/>
      <c r="GJ62" s="156"/>
      <c r="GK62" s="156"/>
      <c r="GL62" s="156"/>
      <c r="GM62" s="156"/>
      <c r="GN62" s="156"/>
      <c r="GO62" s="156"/>
      <c r="GP62" s="156"/>
      <c r="GQ62" s="156"/>
      <c r="GR62" s="156"/>
      <c r="GS62" s="156"/>
      <c r="GT62" s="156"/>
      <c r="GU62" s="156"/>
      <c r="GV62" s="156"/>
      <c r="GW62" s="156"/>
      <c r="GX62" s="156"/>
      <c r="GY62" s="156"/>
      <c r="GZ62" s="156"/>
      <c r="HA62" s="156"/>
      <c r="HB62" s="156"/>
      <c r="HC62" s="156"/>
      <c r="HD62" s="156"/>
      <c r="HE62" s="156"/>
      <c r="HF62" s="156"/>
      <c r="HG62" s="156"/>
      <c r="HH62" s="156"/>
      <c r="HI62" s="156"/>
      <c r="HJ62" s="156"/>
      <c r="HK62" s="156"/>
      <c r="HL62" s="156"/>
      <c r="HM62" s="156"/>
      <c r="HN62" s="156"/>
      <c r="HO62" s="156"/>
      <c r="HP62" s="156"/>
      <c r="HQ62" s="156"/>
      <c r="HR62" s="156"/>
      <c r="HS62" s="156"/>
      <c r="HT62" s="156"/>
      <c r="HU62" s="156"/>
      <c r="HV62" s="156"/>
      <c r="HW62" s="156"/>
      <c r="HX62" s="156"/>
      <c r="HY62" s="156"/>
      <c r="HZ62" s="156"/>
      <c r="IA62" s="156"/>
      <c r="IB62" s="156"/>
      <c r="IC62" s="156"/>
      <c r="ID62" s="156"/>
      <c r="IE62" s="156"/>
      <c r="IF62" s="156"/>
      <c r="IG62" s="156"/>
      <c r="IH62" s="156"/>
    </row>
    <row r="63" spans="1:242" s="157" customFormat="1" ht="11.25">
      <c r="A63" s="113" t="s">
        <v>172</v>
      </c>
      <c r="B63" s="113" t="s">
        <v>170</v>
      </c>
      <c r="C63" s="114" t="s">
        <v>45</v>
      </c>
      <c r="D63" s="114" t="s">
        <v>116</v>
      </c>
      <c r="E63" s="115">
        <v>45536</v>
      </c>
      <c r="F63" s="116"/>
      <c r="G63" s="117"/>
      <c r="H63" s="118"/>
      <c r="I63" s="119">
        <f t="shared" si="26"/>
        <v>651000</v>
      </c>
      <c r="J63" s="120">
        <f t="shared" si="17"/>
        <v>0</v>
      </c>
      <c r="K63" s="120">
        <f t="shared" si="9"/>
        <v>0</v>
      </c>
      <c r="L63" s="120" t="e">
        <f>#REF!</f>
        <v>#REF!</v>
      </c>
      <c r="M63" s="120" t="e">
        <f>#REF!</f>
        <v>#REF!</v>
      </c>
      <c r="N63" s="121" t="e">
        <f t="shared" si="10"/>
        <v>#REF!</v>
      </c>
      <c r="O63" s="122" t="e">
        <f t="shared" si="11"/>
        <v>#REF!</v>
      </c>
      <c r="P63" s="119">
        <v>651000</v>
      </c>
      <c r="Q63" s="120">
        <v>0</v>
      </c>
      <c r="R63" s="120">
        <v>0</v>
      </c>
      <c r="S63" s="122">
        <f t="shared" si="18"/>
        <v>651000</v>
      </c>
      <c r="T63" s="123">
        <v>651000</v>
      </c>
      <c r="U63" s="124">
        <v>0</v>
      </c>
      <c r="V63" s="120">
        <v>0</v>
      </c>
      <c r="W63" s="120">
        <v>7104.4349646271339</v>
      </c>
      <c r="X63" s="120">
        <v>0</v>
      </c>
      <c r="Y63" s="125">
        <f t="shared" si="12"/>
        <v>658104.43496462714</v>
      </c>
      <c r="Z63" s="123">
        <f t="shared" si="19"/>
        <v>0</v>
      </c>
      <c r="AA63" s="124">
        <f t="shared" si="20"/>
        <v>0</v>
      </c>
      <c r="AB63" s="124">
        <f t="shared" si="21"/>
        <v>0</v>
      </c>
      <c r="AC63" s="124" t="e">
        <f>L63-#REF!</f>
        <v>#REF!</v>
      </c>
      <c r="AD63" s="124" t="e">
        <f>M63-#REF!</f>
        <v>#REF!</v>
      </c>
      <c r="AE63" s="125" t="e">
        <f t="shared" si="13"/>
        <v>#REF!</v>
      </c>
      <c r="AF63" s="123">
        <f t="shared" si="22"/>
        <v>0</v>
      </c>
      <c r="AG63" s="124">
        <f t="shared" si="23"/>
        <v>0</v>
      </c>
      <c r="AH63" s="124">
        <f t="shared" si="24"/>
        <v>0</v>
      </c>
      <c r="AI63" s="124" t="e">
        <f>#REF!-W63</f>
        <v>#REF!</v>
      </c>
      <c r="AJ63" s="124" t="e">
        <f>#REF!-X63</f>
        <v>#REF!</v>
      </c>
      <c r="AK63" s="126" t="e">
        <f t="shared" si="14"/>
        <v>#REF!</v>
      </c>
      <c r="AL63" s="125" t="e">
        <f t="shared" si="15"/>
        <v>#REF!</v>
      </c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6"/>
      <c r="BN63" s="156"/>
      <c r="BO63" s="156"/>
      <c r="BP63" s="156"/>
      <c r="BQ63" s="156"/>
      <c r="BR63" s="156"/>
      <c r="BS63" s="156"/>
      <c r="BT63" s="156"/>
      <c r="BU63" s="156"/>
      <c r="BV63" s="156"/>
      <c r="BW63" s="156"/>
      <c r="BX63" s="156"/>
      <c r="BY63" s="156"/>
      <c r="BZ63" s="156"/>
      <c r="CA63" s="156"/>
      <c r="CB63" s="156"/>
      <c r="CC63" s="156"/>
      <c r="CD63" s="156"/>
      <c r="CE63" s="156"/>
      <c r="CF63" s="156"/>
      <c r="CG63" s="156"/>
      <c r="CH63" s="156"/>
      <c r="CI63" s="156"/>
      <c r="CJ63" s="156"/>
      <c r="CK63" s="156"/>
      <c r="CL63" s="156"/>
      <c r="CM63" s="156"/>
      <c r="CN63" s="156"/>
      <c r="CO63" s="156"/>
      <c r="CP63" s="156"/>
      <c r="CQ63" s="156"/>
      <c r="CR63" s="156"/>
      <c r="CS63" s="156"/>
      <c r="CT63" s="156"/>
      <c r="CU63" s="156"/>
      <c r="CV63" s="156"/>
      <c r="CW63" s="156"/>
      <c r="CX63" s="156"/>
      <c r="CY63" s="156"/>
      <c r="CZ63" s="156"/>
      <c r="DA63" s="156"/>
      <c r="DB63" s="156"/>
      <c r="DC63" s="156"/>
      <c r="DD63" s="156"/>
      <c r="DE63" s="156"/>
      <c r="DF63" s="156"/>
      <c r="DG63" s="156"/>
      <c r="DH63" s="156"/>
      <c r="DI63" s="156"/>
      <c r="DJ63" s="156"/>
      <c r="DK63" s="156"/>
      <c r="DL63" s="156"/>
      <c r="DM63" s="156"/>
      <c r="DN63" s="156"/>
      <c r="DO63" s="156"/>
      <c r="DP63" s="156"/>
      <c r="DQ63" s="156"/>
      <c r="DR63" s="156"/>
      <c r="DS63" s="156"/>
      <c r="DT63" s="156"/>
      <c r="DU63" s="156"/>
      <c r="DV63" s="156"/>
      <c r="DW63" s="156"/>
      <c r="DX63" s="156"/>
      <c r="DY63" s="156"/>
      <c r="DZ63" s="156"/>
      <c r="EA63" s="156"/>
      <c r="EB63" s="156"/>
      <c r="EC63" s="156"/>
      <c r="ED63" s="156"/>
      <c r="EE63" s="156"/>
      <c r="EF63" s="156"/>
      <c r="EG63" s="156"/>
      <c r="EH63" s="156"/>
      <c r="EI63" s="156"/>
      <c r="EJ63" s="156"/>
      <c r="EK63" s="156"/>
      <c r="EL63" s="156"/>
      <c r="EM63" s="156"/>
      <c r="EN63" s="156"/>
      <c r="EO63" s="156"/>
      <c r="EP63" s="156"/>
      <c r="EQ63" s="156"/>
      <c r="ER63" s="156"/>
      <c r="ES63" s="156"/>
      <c r="ET63" s="156"/>
      <c r="EU63" s="156"/>
      <c r="EV63" s="156"/>
      <c r="EW63" s="156"/>
      <c r="EX63" s="156"/>
      <c r="EY63" s="156"/>
      <c r="EZ63" s="156"/>
      <c r="FA63" s="156"/>
      <c r="FB63" s="156"/>
      <c r="FC63" s="156"/>
      <c r="FD63" s="156"/>
      <c r="FE63" s="156"/>
      <c r="FF63" s="156"/>
      <c r="FG63" s="156"/>
      <c r="FH63" s="156"/>
      <c r="FI63" s="156"/>
      <c r="FJ63" s="156"/>
      <c r="FK63" s="156"/>
      <c r="FL63" s="156"/>
      <c r="FM63" s="156"/>
      <c r="FN63" s="156"/>
      <c r="FO63" s="156"/>
      <c r="FP63" s="156"/>
      <c r="FQ63" s="156"/>
      <c r="FR63" s="156"/>
      <c r="FS63" s="156"/>
      <c r="FT63" s="156"/>
      <c r="FU63" s="156"/>
      <c r="FV63" s="156"/>
      <c r="FW63" s="156"/>
      <c r="FX63" s="156"/>
      <c r="FY63" s="156"/>
      <c r="FZ63" s="156"/>
      <c r="GA63" s="156"/>
      <c r="GB63" s="156"/>
      <c r="GC63" s="156"/>
      <c r="GD63" s="156"/>
      <c r="GE63" s="156"/>
      <c r="GF63" s="156"/>
      <c r="GG63" s="156"/>
      <c r="GH63" s="156"/>
      <c r="GI63" s="156"/>
      <c r="GJ63" s="156"/>
      <c r="GK63" s="156"/>
      <c r="GL63" s="156"/>
      <c r="GM63" s="156"/>
      <c r="GN63" s="156"/>
      <c r="GO63" s="156"/>
      <c r="GP63" s="156"/>
      <c r="GQ63" s="156"/>
      <c r="GR63" s="156"/>
      <c r="GS63" s="156"/>
      <c r="GT63" s="156"/>
      <c r="GU63" s="156"/>
      <c r="GV63" s="156"/>
      <c r="GW63" s="156"/>
      <c r="GX63" s="156"/>
      <c r="GY63" s="156"/>
      <c r="GZ63" s="156"/>
      <c r="HA63" s="156"/>
      <c r="HB63" s="156"/>
      <c r="HC63" s="156"/>
      <c r="HD63" s="156"/>
      <c r="HE63" s="156"/>
      <c r="HF63" s="156"/>
      <c r="HG63" s="156"/>
      <c r="HH63" s="156"/>
      <c r="HI63" s="156"/>
      <c r="HJ63" s="156"/>
      <c r="HK63" s="156"/>
      <c r="HL63" s="156"/>
      <c r="HM63" s="156"/>
      <c r="HN63" s="156"/>
      <c r="HO63" s="156"/>
      <c r="HP63" s="156"/>
      <c r="HQ63" s="156"/>
      <c r="HR63" s="156"/>
      <c r="HS63" s="156"/>
      <c r="HT63" s="156"/>
      <c r="HU63" s="156"/>
      <c r="HV63" s="156"/>
      <c r="HW63" s="156"/>
      <c r="HX63" s="156"/>
      <c r="HY63" s="156"/>
      <c r="HZ63" s="156"/>
      <c r="IA63" s="156"/>
      <c r="IB63" s="156"/>
      <c r="IC63" s="156"/>
      <c r="ID63" s="156"/>
      <c r="IE63" s="156"/>
      <c r="IF63" s="156"/>
      <c r="IG63" s="156"/>
      <c r="IH63" s="156"/>
    </row>
    <row r="64" spans="1:242" s="157" customFormat="1" ht="11.25">
      <c r="A64" s="113" t="s">
        <v>174</v>
      </c>
      <c r="B64" s="113" t="s">
        <v>175</v>
      </c>
      <c r="C64" s="114" t="s">
        <v>45</v>
      </c>
      <c r="D64" s="114" t="s">
        <v>176</v>
      </c>
      <c r="E64" s="115">
        <v>45536</v>
      </c>
      <c r="F64" s="116"/>
      <c r="G64" s="117">
        <v>6030225</v>
      </c>
      <c r="H64" s="118">
        <v>38550</v>
      </c>
      <c r="I64" s="119">
        <f t="shared" si="26"/>
        <v>7247000</v>
      </c>
      <c r="J64" s="120">
        <f t="shared" si="17"/>
        <v>0</v>
      </c>
      <c r="K64" s="120">
        <f t="shared" si="9"/>
        <v>0</v>
      </c>
      <c r="L64" s="120" t="e">
        <f>#REF!</f>
        <v>#REF!</v>
      </c>
      <c r="M64" s="120" t="e">
        <f>#REF!</f>
        <v>#REF!</v>
      </c>
      <c r="N64" s="121" t="e">
        <f t="shared" si="10"/>
        <v>#REF!</v>
      </c>
      <c r="O64" s="122" t="e">
        <f t="shared" si="11"/>
        <v>#REF!</v>
      </c>
      <c r="P64" s="119">
        <v>7247000</v>
      </c>
      <c r="Q64" s="120">
        <v>0</v>
      </c>
      <c r="R64" s="120">
        <v>0</v>
      </c>
      <c r="S64" s="122">
        <f t="shared" si="18"/>
        <v>7247000</v>
      </c>
      <c r="T64" s="123">
        <v>7247000</v>
      </c>
      <c r="U64" s="124">
        <v>0</v>
      </c>
      <c r="V64" s="120">
        <v>0</v>
      </c>
      <c r="W64" s="120">
        <v>79099.9568954188</v>
      </c>
      <c r="X64" s="120">
        <v>0</v>
      </c>
      <c r="Y64" s="125">
        <f t="shared" si="12"/>
        <v>7326099.9568954185</v>
      </c>
      <c r="Z64" s="123">
        <f t="shared" si="19"/>
        <v>0</v>
      </c>
      <c r="AA64" s="124">
        <f t="shared" si="20"/>
        <v>0</v>
      </c>
      <c r="AB64" s="124">
        <f t="shared" si="21"/>
        <v>0</v>
      </c>
      <c r="AC64" s="124" t="e">
        <f>L64-#REF!</f>
        <v>#REF!</v>
      </c>
      <c r="AD64" s="124" t="e">
        <f>M64-#REF!</f>
        <v>#REF!</v>
      </c>
      <c r="AE64" s="125" t="e">
        <f t="shared" si="13"/>
        <v>#REF!</v>
      </c>
      <c r="AF64" s="123">
        <f t="shared" si="22"/>
        <v>0</v>
      </c>
      <c r="AG64" s="124">
        <f t="shared" si="23"/>
        <v>0</v>
      </c>
      <c r="AH64" s="124">
        <f t="shared" si="24"/>
        <v>0</v>
      </c>
      <c r="AI64" s="124" t="e">
        <f>#REF!-W64</f>
        <v>#REF!</v>
      </c>
      <c r="AJ64" s="124" t="e">
        <f>#REF!-X64</f>
        <v>#REF!</v>
      </c>
      <c r="AK64" s="126" t="e">
        <f t="shared" si="14"/>
        <v>#REF!</v>
      </c>
      <c r="AL64" s="125" t="e">
        <f t="shared" si="15"/>
        <v>#REF!</v>
      </c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6"/>
      <c r="BN64" s="156"/>
      <c r="BO64" s="156"/>
      <c r="BP64" s="156"/>
      <c r="BQ64" s="156"/>
      <c r="BR64" s="156"/>
      <c r="BS64" s="156"/>
      <c r="BT64" s="156"/>
      <c r="BU64" s="156"/>
      <c r="BV64" s="156"/>
      <c r="BW64" s="156"/>
      <c r="BX64" s="156"/>
      <c r="BY64" s="156"/>
      <c r="BZ64" s="156"/>
      <c r="CA64" s="156"/>
      <c r="CB64" s="156"/>
      <c r="CC64" s="156"/>
      <c r="CD64" s="156"/>
      <c r="CE64" s="156"/>
      <c r="CF64" s="156"/>
      <c r="CG64" s="156"/>
      <c r="CH64" s="156"/>
      <c r="CI64" s="156"/>
      <c r="CJ64" s="156"/>
      <c r="CK64" s="156"/>
      <c r="CL64" s="156"/>
      <c r="CM64" s="156"/>
      <c r="CN64" s="156"/>
      <c r="CO64" s="156"/>
      <c r="CP64" s="156"/>
      <c r="CQ64" s="156"/>
      <c r="CR64" s="156"/>
      <c r="CS64" s="156"/>
      <c r="CT64" s="156"/>
      <c r="CU64" s="156"/>
      <c r="CV64" s="156"/>
      <c r="CW64" s="156"/>
      <c r="CX64" s="156"/>
      <c r="CY64" s="156"/>
      <c r="CZ64" s="156"/>
      <c r="DA64" s="156"/>
      <c r="DB64" s="156"/>
      <c r="DC64" s="156"/>
      <c r="DD64" s="156"/>
      <c r="DE64" s="156"/>
      <c r="DF64" s="156"/>
      <c r="DG64" s="156"/>
      <c r="DH64" s="156"/>
      <c r="DI64" s="156"/>
      <c r="DJ64" s="156"/>
      <c r="DK64" s="156"/>
      <c r="DL64" s="156"/>
      <c r="DM64" s="156"/>
      <c r="DN64" s="156"/>
      <c r="DO64" s="156"/>
      <c r="DP64" s="156"/>
      <c r="DQ64" s="156"/>
      <c r="DR64" s="156"/>
      <c r="DS64" s="156"/>
      <c r="DT64" s="156"/>
      <c r="DU64" s="156"/>
      <c r="DV64" s="156"/>
      <c r="DW64" s="156"/>
      <c r="DX64" s="156"/>
      <c r="DY64" s="156"/>
      <c r="DZ64" s="156"/>
      <c r="EA64" s="156"/>
      <c r="EB64" s="156"/>
      <c r="EC64" s="156"/>
      <c r="ED64" s="156"/>
      <c r="EE64" s="156"/>
      <c r="EF64" s="156"/>
      <c r="EG64" s="156"/>
      <c r="EH64" s="156"/>
      <c r="EI64" s="156"/>
      <c r="EJ64" s="156"/>
      <c r="EK64" s="156"/>
      <c r="EL64" s="156"/>
      <c r="EM64" s="156"/>
      <c r="EN64" s="156"/>
      <c r="EO64" s="156"/>
      <c r="EP64" s="156"/>
      <c r="EQ64" s="156"/>
      <c r="ER64" s="156"/>
      <c r="ES64" s="156"/>
      <c r="ET64" s="156"/>
      <c r="EU64" s="156"/>
      <c r="EV64" s="156"/>
      <c r="EW64" s="156"/>
      <c r="EX64" s="156"/>
      <c r="EY64" s="156"/>
      <c r="EZ64" s="156"/>
      <c r="FA64" s="156"/>
      <c r="FB64" s="156"/>
      <c r="FC64" s="156"/>
      <c r="FD64" s="156"/>
      <c r="FE64" s="156"/>
      <c r="FF64" s="156"/>
      <c r="FG64" s="156"/>
      <c r="FH64" s="156"/>
      <c r="FI64" s="156"/>
      <c r="FJ64" s="156"/>
      <c r="FK64" s="156"/>
      <c r="FL64" s="156"/>
      <c r="FM64" s="156"/>
      <c r="FN64" s="156"/>
      <c r="FO64" s="156"/>
      <c r="FP64" s="156"/>
      <c r="FQ64" s="156"/>
      <c r="FR64" s="156"/>
      <c r="FS64" s="156"/>
      <c r="FT64" s="156"/>
      <c r="FU64" s="156"/>
      <c r="FV64" s="156"/>
      <c r="FW64" s="156"/>
      <c r="FX64" s="156"/>
      <c r="FY64" s="156"/>
      <c r="FZ64" s="156"/>
      <c r="GA64" s="156"/>
      <c r="GB64" s="156"/>
      <c r="GC64" s="156"/>
      <c r="GD64" s="156"/>
      <c r="GE64" s="156"/>
      <c r="GF64" s="156"/>
      <c r="GG64" s="156"/>
      <c r="GH64" s="156"/>
      <c r="GI64" s="156"/>
      <c r="GJ64" s="156"/>
      <c r="GK64" s="156"/>
      <c r="GL64" s="156"/>
      <c r="GM64" s="156"/>
      <c r="GN64" s="156"/>
      <c r="GO64" s="156"/>
      <c r="GP64" s="156"/>
      <c r="GQ64" s="156"/>
      <c r="GR64" s="156"/>
      <c r="GS64" s="156"/>
      <c r="GT64" s="156"/>
      <c r="GU64" s="156"/>
      <c r="GV64" s="156"/>
      <c r="GW64" s="156"/>
      <c r="GX64" s="156"/>
      <c r="GY64" s="156"/>
      <c r="GZ64" s="156"/>
      <c r="HA64" s="156"/>
      <c r="HB64" s="156"/>
      <c r="HC64" s="156"/>
      <c r="HD64" s="156"/>
      <c r="HE64" s="156"/>
      <c r="HF64" s="156"/>
      <c r="HG64" s="156"/>
      <c r="HH64" s="156"/>
      <c r="HI64" s="156"/>
      <c r="HJ64" s="156"/>
      <c r="HK64" s="156"/>
      <c r="HL64" s="156"/>
      <c r="HM64" s="156"/>
      <c r="HN64" s="156"/>
      <c r="HO64" s="156"/>
      <c r="HP64" s="156"/>
      <c r="HQ64" s="156"/>
      <c r="HR64" s="156"/>
      <c r="HS64" s="156"/>
      <c r="HT64" s="156"/>
      <c r="HU64" s="156"/>
      <c r="HV64" s="156"/>
      <c r="HW64" s="156"/>
      <c r="HX64" s="156"/>
      <c r="HY64" s="156"/>
      <c r="HZ64" s="156"/>
      <c r="IA64" s="156"/>
      <c r="IB64" s="156"/>
      <c r="IC64" s="156"/>
      <c r="ID64" s="156"/>
      <c r="IE64" s="156"/>
      <c r="IF64" s="156"/>
      <c r="IG64" s="156"/>
      <c r="IH64" s="156"/>
    </row>
    <row r="65" spans="1:242" s="157" customFormat="1" ht="11.25">
      <c r="A65" s="113" t="s">
        <v>177</v>
      </c>
      <c r="B65" s="113" t="s">
        <v>175</v>
      </c>
      <c r="C65" s="114" t="s">
        <v>45</v>
      </c>
      <c r="D65" s="114" t="s">
        <v>178</v>
      </c>
      <c r="E65" s="115">
        <v>45536</v>
      </c>
      <c r="F65" s="116"/>
      <c r="G65" s="117">
        <v>6750100</v>
      </c>
      <c r="H65" s="118">
        <v>38550</v>
      </c>
      <c r="I65" s="119">
        <f t="shared" si="26"/>
        <v>162000</v>
      </c>
      <c r="J65" s="120">
        <f t="shared" si="17"/>
        <v>0</v>
      </c>
      <c r="K65" s="120">
        <f t="shared" si="9"/>
        <v>0</v>
      </c>
      <c r="L65" s="120" t="e">
        <f>#REF!</f>
        <v>#REF!</v>
      </c>
      <c r="M65" s="120" t="e">
        <f>#REF!</f>
        <v>#REF!</v>
      </c>
      <c r="N65" s="121" t="e">
        <f t="shared" si="10"/>
        <v>#REF!</v>
      </c>
      <c r="O65" s="122" t="e">
        <f t="shared" si="11"/>
        <v>#REF!</v>
      </c>
      <c r="P65" s="119">
        <v>162000</v>
      </c>
      <c r="Q65" s="120">
        <v>0</v>
      </c>
      <c r="R65" s="120">
        <v>0</v>
      </c>
      <c r="S65" s="122">
        <f t="shared" si="18"/>
        <v>162000</v>
      </c>
      <c r="T65" s="123">
        <v>162000</v>
      </c>
      <c r="U65" s="124">
        <v>0</v>
      </c>
      <c r="V65" s="120">
        <v>0</v>
      </c>
      <c r="W65" s="120">
        <v>1770.8244506872261</v>
      </c>
      <c r="X65" s="120">
        <v>0</v>
      </c>
      <c r="Y65" s="125">
        <f t="shared" si="12"/>
        <v>163770.82445068721</v>
      </c>
      <c r="Z65" s="123">
        <f t="shared" si="19"/>
        <v>0</v>
      </c>
      <c r="AA65" s="124">
        <f t="shared" si="20"/>
        <v>0</v>
      </c>
      <c r="AB65" s="124">
        <f t="shared" si="21"/>
        <v>0</v>
      </c>
      <c r="AC65" s="124" t="e">
        <f>L65-#REF!</f>
        <v>#REF!</v>
      </c>
      <c r="AD65" s="124" t="e">
        <f>M65-#REF!</f>
        <v>#REF!</v>
      </c>
      <c r="AE65" s="125" t="e">
        <f t="shared" si="13"/>
        <v>#REF!</v>
      </c>
      <c r="AF65" s="123">
        <f t="shared" si="22"/>
        <v>0</v>
      </c>
      <c r="AG65" s="124">
        <f t="shared" si="23"/>
        <v>0</v>
      </c>
      <c r="AH65" s="124">
        <f t="shared" si="24"/>
        <v>0</v>
      </c>
      <c r="AI65" s="124" t="e">
        <f>#REF!-W65</f>
        <v>#REF!</v>
      </c>
      <c r="AJ65" s="124" t="e">
        <f>#REF!-X65</f>
        <v>#REF!</v>
      </c>
      <c r="AK65" s="126" t="e">
        <f t="shared" si="14"/>
        <v>#REF!</v>
      </c>
      <c r="AL65" s="125" t="e">
        <f t="shared" si="15"/>
        <v>#REF!</v>
      </c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56"/>
      <c r="BN65" s="156"/>
      <c r="BO65" s="156"/>
      <c r="BP65" s="156"/>
      <c r="BQ65" s="156"/>
      <c r="BR65" s="156"/>
      <c r="BS65" s="156"/>
      <c r="BT65" s="156"/>
      <c r="BU65" s="156"/>
      <c r="BV65" s="156"/>
      <c r="BW65" s="156"/>
      <c r="BX65" s="156"/>
      <c r="BY65" s="156"/>
      <c r="BZ65" s="156"/>
      <c r="CA65" s="156"/>
      <c r="CB65" s="156"/>
      <c r="CC65" s="156"/>
      <c r="CD65" s="156"/>
      <c r="CE65" s="156"/>
      <c r="CF65" s="156"/>
      <c r="CG65" s="156"/>
      <c r="CH65" s="156"/>
      <c r="CI65" s="156"/>
      <c r="CJ65" s="156"/>
      <c r="CK65" s="156"/>
      <c r="CL65" s="156"/>
      <c r="CM65" s="156"/>
      <c r="CN65" s="156"/>
      <c r="CO65" s="156"/>
      <c r="CP65" s="156"/>
      <c r="CQ65" s="156"/>
      <c r="CR65" s="156"/>
      <c r="CS65" s="156"/>
      <c r="CT65" s="156"/>
      <c r="CU65" s="156"/>
      <c r="CV65" s="156"/>
      <c r="CW65" s="156"/>
      <c r="CX65" s="156"/>
      <c r="CY65" s="156"/>
      <c r="CZ65" s="156"/>
      <c r="DA65" s="156"/>
      <c r="DB65" s="156"/>
      <c r="DC65" s="156"/>
      <c r="DD65" s="156"/>
      <c r="DE65" s="156"/>
      <c r="DF65" s="156"/>
      <c r="DG65" s="156"/>
      <c r="DH65" s="156"/>
      <c r="DI65" s="156"/>
      <c r="DJ65" s="156"/>
      <c r="DK65" s="156"/>
      <c r="DL65" s="156"/>
      <c r="DM65" s="156"/>
      <c r="DN65" s="156"/>
      <c r="DO65" s="156"/>
      <c r="DP65" s="156"/>
      <c r="DQ65" s="156"/>
      <c r="DR65" s="156"/>
      <c r="DS65" s="156"/>
      <c r="DT65" s="156"/>
      <c r="DU65" s="156"/>
      <c r="DV65" s="156"/>
      <c r="DW65" s="156"/>
      <c r="DX65" s="156"/>
      <c r="DY65" s="156"/>
      <c r="DZ65" s="156"/>
      <c r="EA65" s="156"/>
      <c r="EB65" s="156"/>
      <c r="EC65" s="156"/>
      <c r="ED65" s="156"/>
      <c r="EE65" s="156"/>
      <c r="EF65" s="156"/>
      <c r="EG65" s="156"/>
      <c r="EH65" s="156"/>
      <c r="EI65" s="156"/>
      <c r="EJ65" s="156"/>
      <c r="EK65" s="156"/>
      <c r="EL65" s="156"/>
      <c r="EM65" s="156"/>
      <c r="EN65" s="156"/>
      <c r="EO65" s="156"/>
      <c r="EP65" s="156"/>
      <c r="EQ65" s="156"/>
      <c r="ER65" s="156"/>
      <c r="ES65" s="156"/>
      <c r="ET65" s="156"/>
      <c r="EU65" s="156"/>
      <c r="EV65" s="156"/>
      <c r="EW65" s="156"/>
      <c r="EX65" s="156"/>
      <c r="EY65" s="156"/>
      <c r="EZ65" s="156"/>
      <c r="FA65" s="156"/>
      <c r="FB65" s="156"/>
      <c r="FC65" s="156"/>
      <c r="FD65" s="156"/>
      <c r="FE65" s="156"/>
      <c r="FF65" s="156"/>
      <c r="FG65" s="156"/>
      <c r="FH65" s="156"/>
      <c r="FI65" s="156"/>
      <c r="FJ65" s="156"/>
      <c r="FK65" s="156"/>
      <c r="FL65" s="156"/>
      <c r="FM65" s="156"/>
      <c r="FN65" s="156"/>
      <c r="FO65" s="156"/>
      <c r="FP65" s="156"/>
      <c r="FQ65" s="156"/>
      <c r="FR65" s="156"/>
      <c r="FS65" s="156"/>
      <c r="FT65" s="156"/>
      <c r="FU65" s="156"/>
      <c r="FV65" s="156"/>
      <c r="FW65" s="156"/>
      <c r="FX65" s="156"/>
      <c r="FY65" s="156"/>
      <c r="FZ65" s="156"/>
      <c r="GA65" s="156"/>
      <c r="GB65" s="156"/>
      <c r="GC65" s="156"/>
      <c r="GD65" s="156"/>
      <c r="GE65" s="156"/>
      <c r="GF65" s="156"/>
      <c r="GG65" s="156"/>
      <c r="GH65" s="156"/>
      <c r="GI65" s="156"/>
      <c r="GJ65" s="156"/>
      <c r="GK65" s="156"/>
      <c r="GL65" s="156"/>
      <c r="GM65" s="156"/>
      <c r="GN65" s="156"/>
      <c r="GO65" s="156"/>
      <c r="GP65" s="156"/>
      <c r="GQ65" s="156"/>
      <c r="GR65" s="156"/>
      <c r="GS65" s="156"/>
      <c r="GT65" s="156"/>
      <c r="GU65" s="156"/>
      <c r="GV65" s="156"/>
      <c r="GW65" s="156"/>
      <c r="GX65" s="156"/>
      <c r="GY65" s="156"/>
      <c r="GZ65" s="156"/>
      <c r="HA65" s="156"/>
      <c r="HB65" s="156"/>
      <c r="HC65" s="156"/>
      <c r="HD65" s="156"/>
      <c r="HE65" s="156"/>
      <c r="HF65" s="156"/>
      <c r="HG65" s="156"/>
      <c r="HH65" s="156"/>
      <c r="HI65" s="156"/>
      <c r="HJ65" s="156"/>
      <c r="HK65" s="156"/>
      <c r="HL65" s="156"/>
      <c r="HM65" s="156"/>
      <c r="HN65" s="156"/>
      <c r="HO65" s="156"/>
      <c r="HP65" s="156"/>
      <c r="HQ65" s="156"/>
      <c r="HR65" s="156"/>
      <c r="HS65" s="156"/>
      <c r="HT65" s="156"/>
      <c r="HU65" s="156"/>
      <c r="HV65" s="156"/>
      <c r="HW65" s="156"/>
      <c r="HX65" s="156"/>
      <c r="HY65" s="156"/>
      <c r="HZ65" s="156"/>
      <c r="IA65" s="156"/>
      <c r="IB65" s="156"/>
      <c r="IC65" s="156"/>
      <c r="ID65" s="156"/>
      <c r="IE65" s="156"/>
      <c r="IF65" s="156"/>
      <c r="IG65" s="156"/>
      <c r="IH65" s="156"/>
    </row>
    <row r="66" spans="1:242" s="157" customFormat="1" ht="11.25">
      <c r="A66" s="113" t="s">
        <v>179</v>
      </c>
      <c r="B66" s="113"/>
      <c r="C66" s="114" t="s">
        <v>45</v>
      </c>
      <c r="D66" s="114" t="s">
        <v>180</v>
      </c>
      <c r="E66" s="115">
        <v>45536</v>
      </c>
      <c r="F66" s="116"/>
      <c r="G66" s="117">
        <v>6030290</v>
      </c>
      <c r="H66" s="118">
        <v>38550</v>
      </c>
      <c r="I66" s="119">
        <f t="shared" si="25"/>
        <v>797000</v>
      </c>
      <c r="J66" s="120">
        <f t="shared" si="17"/>
        <v>0</v>
      </c>
      <c r="K66" s="120">
        <f t="shared" si="9"/>
        <v>0</v>
      </c>
      <c r="L66" s="120" t="e">
        <f>#REF!</f>
        <v>#REF!</v>
      </c>
      <c r="M66" s="120" t="e">
        <f>#REF!</f>
        <v>#REF!</v>
      </c>
      <c r="N66" s="121" t="e">
        <f t="shared" si="10"/>
        <v>#REF!</v>
      </c>
      <c r="O66" s="122" t="e">
        <f t="shared" si="11"/>
        <v>#REF!</v>
      </c>
      <c r="P66" s="119">
        <v>797000</v>
      </c>
      <c r="Q66" s="120">
        <v>0</v>
      </c>
      <c r="R66" s="120">
        <v>0</v>
      </c>
      <c r="S66" s="122">
        <f t="shared" si="18"/>
        <v>797000</v>
      </c>
      <c r="T66" s="123">
        <v>797000</v>
      </c>
      <c r="U66" s="124">
        <v>0</v>
      </c>
      <c r="V66" s="120">
        <v>0</v>
      </c>
      <c r="W66" s="120">
        <v>8701.4649732044727</v>
      </c>
      <c r="X66" s="120">
        <v>0</v>
      </c>
      <c r="Y66" s="125">
        <f t="shared" si="12"/>
        <v>805701.46497320442</v>
      </c>
      <c r="Z66" s="123">
        <f t="shared" si="19"/>
        <v>0</v>
      </c>
      <c r="AA66" s="124">
        <f t="shared" si="20"/>
        <v>0</v>
      </c>
      <c r="AB66" s="124">
        <f t="shared" si="21"/>
        <v>0</v>
      </c>
      <c r="AC66" s="124" t="e">
        <f>L66-#REF!</f>
        <v>#REF!</v>
      </c>
      <c r="AD66" s="124" t="e">
        <f>M66-#REF!</f>
        <v>#REF!</v>
      </c>
      <c r="AE66" s="125" t="e">
        <f t="shared" si="13"/>
        <v>#REF!</v>
      </c>
      <c r="AF66" s="123">
        <f t="shared" si="22"/>
        <v>0</v>
      </c>
      <c r="AG66" s="124">
        <f t="shared" si="23"/>
        <v>0</v>
      </c>
      <c r="AH66" s="124">
        <f t="shared" si="24"/>
        <v>0</v>
      </c>
      <c r="AI66" s="124" t="e">
        <f>#REF!-W66</f>
        <v>#REF!</v>
      </c>
      <c r="AJ66" s="124" t="e">
        <f>#REF!-X66</f>
        <v>#REF!</v>
      </c>
      <c r="AK66" s="126" t="e">
        <f t="shared" si="14"/>
        <v>#REF!</v>
      </c>
      <c r="AL66" s="125" t="e">
        <f t="shared" si="15"/>
        <v>#REF!</v>
      </c>
      <c r="AM66" s="156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56"/>
      <c r="BN66" s="156"/>
      <c r="BO66" s="156"/>
      <c r="BP66" s="156"/>
      <c r="BQ66" s="156"/>
      <c r="BR66" s="156"/>
      <c r="BS66" s="156"/>
      <c r="BT66" s="156"/>
      <c r="BU66" s="156"/>
      <c r="BV66" s="156"/>
      <c r="BW66" s="156"/>
      <c r="BX66" s="156"/>
      <c r="BY66" s="156"/>
      <c r="BZ66" s="156"/>
      <c r="CA66" s="156"/>
      <c r="CB66" s="156"/>
      <c r="CC66" s="156"/>
      <c r="CD66" s="156"/>
      <c r="CE66" s="156"/>
      <c r="CF66" s="156"/>
      <c r="CG66" s="156"/>
      <c r="CH66" s="156"/>
      <c r="CI66" s="156"/>
      <c r="CJ66" s="156"/>
      <c r="CK66" s="156"/>
      <c r="CL66" s="156"/>
      <c r="CM66" s="156"/>
      <c r="CN66" s="156"/>
      <c r="CO66" s="156"/>
      <c r="CP66" s="156"/>
      <c r="CQ66" s="156"/>
      <c r="CR66" s="156"/>
      <c r="CS66" s="156"/>
      <c r="CT66" s="156"/>
      <c r="CU66" s="156"/>
      <c r="CV66" s="156"/>
      <c r="CW66" s="156"/>
      <c r="CX66" s="156"/>
      <c r="CY66" s="156"/>
      <c r="CZ66" s="156"/>
      <c r="DA66" s="156"/>
      <c r="DB66" s="156"/>
      <c r="DC66" s="156"/>
      <c r="DD66" s="156"/>
      <c r="DE66" s="156"/>
      <c r="DF66" s="156"/>
      <c r="DG66" s="156"/>
      <c r="DH66" s="156"/>
      <c r="DI66" s="156"/>
      <c r="DJ66" s="156"/>
      <c r="DK66" s="156"/>
      <c r="DL66" s="156"/>
      <c r="DM66" s="156"/>
      <c r="DN66" s="156"/>
      <c r="DO66" s="156"/>
      <c r="DP66" s="156"/>
      <c r="DQ66" s="156"/>
      <c r="DR66" s="156"/>
      <c r="DS66" s="156"/>
      <c r="DT66" s="156"/>
      <c r="DU66" s="156"/>
      <c r="DV66" s="156"/>
      <c r="DW66" s="156"/>
      <c r="DX66" s="156"/>
      <c r="DY66" s="156"/>
      <c r="DZ66" s="156"/>
      <c r="EA66" s="156"/>
      <c r="EB66" s="156"/>
      <c r="EC66" s="156"/>
      <c r="ED66" s="156"/>
      <c r="EE66" s="156"/>
      <c r="EF66" s="156"/>
      <c r="EG66" s="156"/>
      <c r="EH66" s="156"/>
      <c r="EI66" s="156"/>
      <c r="EJ66" s="156"/>
      <c r="EK66" s="156"/>
      <c r="EL66" s="156"/>
      <c r="EM66" s="156"/>
      <c r="EN66" s="156"/>
      <c r="EO66" s="156"/>
      <c r="EP66" s="156"/>
      <c r="EQ66" s="156"/>
      <c r="ER66" s="156"/>
      <c r="ES66" s="156"/>
      <c r="ET66" s="156"/>
      <c r="EU66" s="156"/>
      <c r="EV66" s="156"/>
      <c r="EW66" s="156"/>
      <c r="EX66" s="156"/>
      <c r="EY66" s="156"/>
      <c r="EZ66" s="156"/>
      <c r="FA66" s="156"/>
      <c r="FB66" s="156"/>
      <c r="FC66" s="156"/>
      <c r="FD66" s="156"/>
      <c r="FE66" s="156"/>
      <c r="FF66" s="156"/>
      <c r="FG66" s="156"/>
      <c r="FH66" s="156"/>
      <c r="FI66" s="156"/>
      <c r="FJ66" s="156"/>
      <c r="FK66" s="156"/>
      <c r="FL66" s="156"/>
      <c r="FM66" s="156"/>
      <c r="FN66" s="156"/>
      <c r="FO66" s="156"/>
      <c r="FP66" s="156"/>
      <c r="FQ66" s="156"/>
      <c r="FR66" s="156"/>
      <c r="FS66" s="156"/>
      <c r="FT66" s="156"/>
      <c r="FU66" s="156"/>
      <c r="FV66" s="156"/>
      <c r="FW66" s="156"/>
      <c r="FX66" s="156"/>
      <c r="FY66" s="156"/>
      <c r="FZ66" s="156"/>
      <c r="GA66" s="156"/>
      <c r="GB66" s="156"/>
      <c r="GC66" s="156"/>
      <c r="GD66" s="156"/>
      <c r="GE66" s="156"/>
      <c r="GF66" s="156"/>
      <c r="GG66" s="156"/>
      <c r="GH66" s="156"/>
      <c r="GI66" s="156"/>
      <c r="GJ66" s="156"/>
      <c r="GK66" s="156"/>
      <c r="GL66" s="156"/>
      <c r="GM66" s="156"/>
      <c r="GN66" s="156"/>
      <c r="GO66" s="156"/>
      <c r="GP66" s="156"/>
      <c r="GQ66" s="156"/>
      <c r="GR66" s="156"/>
      <c r="GS66" s="156"/>
      <c r="GT66" s="156"/>
      <c r="GU66" s="156"/>
      <c r="GV66" s="156"/>
      <c r="GW66" s="156"/>
      <c r="GX66" s="156"/>
      <c r="GY66" s="156"/>
      <c r="GZ66" s="156"/>
      <c r="HA66" s="156"/>
      <c r="HB66" s="156"/>
      <c r="HC66" s="156"/>
      <c r="HD66" s="156"/>
      <c r="HE66" s="156"/>
      <c r="HF66" s="156"/>
      <c r="HG66" s="156"/>
      <c r="HH66" s="156"/>
      <c r="HI66" s="156"/>
      <c r="HJ66" s="156"/>
      <c r="HK66" s="156"/>
      <c r="HL66" s="156"/>
      <c r="HM66" s="156"/>
      <c r="HN66" s="156"/>
      <c r="HO66" s="156"/>
      <c r="HP66" s="156"/>
      <c r="HQ66" s="156"/>
      <c r="HR66" s="156"/>
      <c r="HS66" s="156"/>
      <c r="HT66" s="156"/>
      <c r="HU66" s="156"/>
      <c r="HV66" s="156"/>
      <c r="HW66" s="156"/>
      <c r="HX66" s="156"/>
      <c r="HY66" s="156"/>
      <c r="HZ66" s="156"/>
      <c r="IA66" s="156"/>
      <c r="IB66" s="156"/>
      <c r="IC66" s="156"/>
      <c r="ID66" s="156"/>
      <c r="IE66" s="156"/>
      <c r="IF66" s="156"/>
      <c r="IG66" s="156"/>
      <c r="IH66" s="156"/>
    </row>
    <row r="67" spans="1:242" s="157" customFormat="1" ht="11.25">
      <c r="A67" s="113" t="s">
        <v>181</v>
      </c>
      <c r="B67" s="113" t="s">
        <v>182</v>
      </c>
      <c r="C67" s="114" t="s">
        <v>183</v>
      </c>
      <c r="D67" s="114" t="s">
        <v>124</v>
      </c>
      <c r="E67" s="115">
        <v>45536</v>
      </c>
      <c r="F67" s="116"/>
      <c r="G67" s="117">
        <v>6550213</v>
      </c>
      <c r="H67" s="118">
        <v>38550</v>
      </c>
      <c r="I67" s="119">
        <f t="shared" si="25"/>
        <v>514000</v>
      </c>
      <c r="J67" s="120">
        <f t="shared" si="17"/>
        <v>21000</v>
      </c>
      <c r="K67" s="120">
        <f t="shared" si="9"/>
        <v>0</v>
      </c>
      <c r="L67" s="120" t="e">
        <f>#REF!</f>
        <v>#REF!</v>
      </c>
      <c r="M67" s="120" t="e">
        <f>#REF!</f>
        <v>#REF!</v>
      </c>
      <c r="N67" s="121" t="e">
        <f t="shared" si="10"/>
        <v>#REF!</v>
      </c>
      <c r="O67" s="122" t="e">
        <f t="shared" si="11"/>
        <v>#REF!</v>
      </c>
      <c r="P67" s="119">
        <v>514000</v>
      </c>
      <c r="Q67" s="120">
        <v>21000</v>
      </c>
      <c r="R67" s="120">
        <v>0</v>
      </c>
      <c r="S67" s="122">
        <f t="shared" si="18"/>
        <v>535000</v>
      </c>
      <c r="T67" s="123">
        <v>514000</v>
      </c>
      <c r="U67" s="124">
        <v>21000</v>
      </c>
      <c r="V67" s="120">
        <v>0</v>
      </c>
      <c r="W67" s="120">
        <v>5611.9164786699293</v>
      </c>
      <c r="X67" s="120">
        <v>0</v>
      </c>
      <c r="Y67" s="125">
        <f t="shared" si="12"/>
        <v>540611.91647866997</v>
      </c>
      <c r="Z67" s="123">
        <f t="shared" si="19"/>
        <v>0</v>
      </c>
      <c r="AA67" s="124">
        <f t="shared" si="20"/>
        <v>0</v>
      </c>
      <c r="AB67" s="124">
        <f t="shared" si="21"/>
        <v>0</v>
      </c>
      <c r="AC67" s="124" t="e">
        <f>L67-#REF!</f>
        <v>#REF!</v>
      </c>
      <c r="AD67" s="124" t="e">
        <f>M67-#REF!</f>
        <v>#REF!</v>
      </c>
      <c r="AE67" s="125" t="e">
        <f t="shared" si="13"/>
        <v>#REF!</v>
      </c>
      <c r="AF67" s="123">
        <f t="shared" si="22"/>
        <v>0</v>
      </c>
      <c r="AG67" s="124">
        <f t="shared" si="23"/>
        <v>0</v>
      </c>
      <c r="AH67" s="124">
        <f t="shared" si="24"/>
        <v>0</v>
      </c>
      <c r="AI67" s="124" t="e">
        <f>#REF!-W67</f>
        <v>#REF!</v>
      </c>
      <c r="AJ67" s="124" t="e">
        <f>#REF!-X67</f>
        <v>#REF!</v>
      </c>
      <c r="AK67" s="126" t="e">
        <f t="shared" si="14"/>
        <v>#REF!</v>
      </c>
      <c r="AL67" s="125" t="e">
        <f t="shared" si="15"/>
        <v>#REF!</v>
      </c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156"/>
      <c r="BN67" s="156"/>
      <c r="BO67" s="156"/>
      <c r="BP67" s="156"/>
      <c r="BQ67" s="156"/>
      <c r="BR67" s="156"/>
      <c r="BS67" s="156"/>
      <c r="BT67" s="156"/>
      <c r="BU67" s="156"/>
      <c r="BV67" s="156"/>
      <c r="BW67" s="156"/>
      <c r="BX67" s="156"/>
      <c r="BY67" s="156"/>
      <c r="BZ67" s="156"/>
      <c r="CA67" s="156"/>
      <c r="CB67" s="156"/>
      <c r="CC67" s="156"/>
      <c r="CD67" s="156"/>
      <c r="CE67" s="156"/>
      <c r="CF67" s="156"/>
      <c r="CG67" s="156"/>
      <c r="CH67" s="156"/>
      <c r="CI67" s="156"/>
      <c r="CJ67" s="156"/>
      <c r="CK67" s="156"/>
      <c r="CL67" s="156"/>
      <c r="CM67" s="156"/>
      <c r="CN67" s="156"/>
      <c r="CO67" s="156"/>
      <c r="CP67" s="156"/>
      <c r="CQ67" s="156"/>
      <c r="CR67" s="156"/>
      <c r="CS67" s="156"/>
      <c r="CT67" s="156"/>
      <c r="CU67" s="156"/>
      <c r="CV67" s="156"/>
      <c r="CW67" s="156"/>
      <c r="CX67" s="156"/>
      <c r="CY67" s="156"/>
      <c r="CZ67" s="156"/>
      <c r="DA67" s="156"/>
      <c r="DB67" s="156"/>
      <c r="DC67" s="156"/>
      <c r="DD67" s="156"/>
      <c r="DE67" s="156"/>
      <c r="DF67" s="156"/>
      <c r="DG67" s="156"/>
      <c r="DH67" s="156"/>
      <c r="DI67" s="156"/>
      <c r="DJ67" s="156"/>
      <c r="DK67" s="156"/>
      <c r="DL67" s="156"/>
      <c r="DM67" s="156"/>
      <c r="DN67" s="156"/>
      <c r="DO67" s="156"/>
      <c r="DP67" s="156"/>
      <c r="DQ67" s="156"/>
      <c r="DR67" s="156"/>
      <c r="DS67" s="156"/>
      <c r="DT67" s="156"/>
      <c r="DU67" s="156"/>
      <c r="DV67" s="156"/>
      <c r="DW67" s="156"/>
      <c r="DX67" s="156"/>
      <c r="DY67" s="156"/>
      <c r="DZ67" s="156"/>
      <c r="EA67" s="156"/>
      <c r="EB67" s="156"/>
      <c r="EC67" s="156"/>
      <c r="ED67" s="156"/>
      <c r="EE67" s="156"/>
      <c r="EF67" s="156"/>
      <c r="EG67" s="156"/>
      <c r="EH67" s="156"/>
      <c r="EI67" s="156"/>
      <c r="EJ67" s="156"/>
      <c r="EK67" s="156"/>
      <c r="EL67" s="156"/>
      <c r="EM67" s="156"/>
      <c r="EN67" s="156"/>
      <c r="EO67" s="156"/>
      <c r="EP67" s="156"/>
      <c r="EQ67" s="156"/>
      <c r="ER67" s="156"/>
      <c r="ES67" s="156"/>
      <c r="ET67" s="156"/>
      <c r="EU67" s="156"/>
      <c r="EV67" s="156"/>
      <c r="EW67" s="156"/>
      <c r="EX67" s="156"/>
      <c r="EY67" s="156"/>
      <c r="EZ67" s="156"/>
      <c r="FA67" s="156"/>
      <c r="FB67" s="156"/>
      <c r="FC67" s="156"/>
      <c r="FD67" s="156"/>
      <c r="FE67" s="156"/>
      <c r="FF67" s="156"/>
      <c r="FG67" s="156"/>
      <c r="FH67" s="156"/>
      <c r="FI67" s="156"/>
      <c r="FJ67" s="156"/>
      <c r="FK67" s="156"/>
      <c r="FL67" s="156"/>
      <c r="FM67" s="156"/>
      <c r="FN67" s="156"/>
      <c r="FO67" s="156"/>
      <c r="FP67" s="156"/>
      <c r="FQ67" s="156"/>
      <c r="FR67" s="156"/>
      <c r="FS67" s="156"/>
      <c r="FT67" s="156"/>
      <c r="FU67" s="156"/>
      <c r="FV67" s="156"/>
      <c r="FW67" s="156"/>
      <c r="FX67" s="156"/>
      <c r="FY67" s="156"/>
      <c r="FZ67" s="156"/>
      <c r="GA67" s="156"/>
      <c r="GB67" s="156"/>
      <c r="GC67" s="156"/>
      <c r="GD67" s="156"/>
      <c r="GE67" s="156"/>
      <c r="GF67" s="156"/>
      <c r="GG67" s="156"/>
      <c r="GH67" s="156"/>
      <c r="GI67" s="156"/>
      <c r="GJ67" s="156"/>
      <c r="GK67" s="156"/>
      <c r="GL67" s="156"/>
      <c r="GM67" s="156"/>
      <c r="GN67" s="156"/>
      <c r="GO67" s="156"/>
      <c r="GP67" s="156"/>
      <c r="GQ67" s="156"/>
      <c r="GR67" s="156"/>
      <c r="GS67" s="156"/>
      <c r="GT67" s="156"/>
      <c r="GU67" s="156"/>
      <c r="GV67" s="156"/>
      <c r="GW67" s="156"/>
      <c r="GX67" s="156"/>
      <c r="GY67" s="156"/>
      <c r="GZ67" s="156"/>
      <c r="HA67" s="156"/>
      <c r="HB67" s="156"/>
      <c r="HC67" s="156"/>
      <c r="HD67" s="156"/>
      <c r="HE67" s="156"/>
      <c r="HF67" s="156"/>
      <c r="HG67" s="156"/>
      <c r="HH67" s="156"/>
      <c r="HI67" s="156"/>
      <c r="HJ67" s="156"/>
      <c r="HK67" s="156"/>
      <c r="HL67" s="156"/>
      <c r="HM67" s="156"/>
      <c r="HN67" s="156"/>
      <c r="HO67" s="156"/>
      <c r="HP67" s="156"/>
      <c r="HQ67" s="156"/>
      <c r="HR67" s="156"/>
      <c r="HS67" s="156"/>
      <c r="HT67" s="156"/>
      <c r="HU67" s="156"/>
      <c r="HV67" s="156"/>
      <c r="HW67" s="156"/>
      <c r="HX67" s="156"/>
      <c r="HY67" s="156"/>
      <c r="HZ67" s="156"/>
      <c r="IA67" s="156"/>
      <c r="IB67" s="156"/>
      <c r="IC67" s="156"/>
      <c r="ID67" s="156"/>
      <c r="IE67" s="156"/>
      <c r="IF67" s="156"/>
      <c r="IG67" s="156"/>
      <c r="IH67" s="156"/>
    </row>
    <row r="68" spans="1:242" s="157" customFormat="1" ht="11.25">
      <c r="A68" s="113" t="s">
        <v>181</v>
      </c>
      <c r="B68" s="113" t="s">
        <v>182</v>
      </c>
      <c r="C68" s="114" t="s">
        <v>183</v>
      </c>
      <c r="D68" s="114" t="s">
        <v>184</v>
      </c>
      <c r="E68" s="115">
        <v>45536</v>
      </c>
      <c r="F68" s="116"/>
      <c r="G68" s="117">
        <v>6750100</v>
      </c>
      <c r="H68" s="118">
        <v>38550</v>
      </c>
      <c r="I68" s="119">
        <f t="shared" si="25"/>
        <v>56000</v>
      </c>
      <c r="J68" s="120">
        <f t="shared" si="17"/>
        <v>0</v>
      </c>
      <c r="K68" s="120">
        <f t="shared" si="9"/>
        <v>0</v>
      </c>
      <c r="L68" s="120" t="e">
        <f>#REF!</f>
        <v>#REF!</v>
      </c>
      <c r="M68" s="120" t="e">
        <f>#REF!</f>
        <v>#REF!</v>
      </c>
      <c r="N68" s="121" t="e">
        <f t="shared" si="10"/>
        <v>#REF!</v>
      </c>
      <c r="O68" s="122" t="e">
        <f t="shared" si="11"/>
        <v>#REF!</v>
      </c>
      <c r="P68" s="119">
        <v>56000</v>
      </c>
      <c r="Q68" s="120">
        <v>0</v>
      </c>
      <c r="R68" s="120">
        <v>0</v>
      </c>
      <c r="S68" s="122">
        <f t="shared" si="18"/>
        <v>56000</v>
      </c>
      <c r="T68" s="123">
        <v>56000</v>
      </c>
      <c r="U68" s="124">
        <v>0</v>
      </c>
      <c r="V68" s="120">
        <v>0</v>
      </c>
      <c r="W68" s="120">
        <v>616.50055478169338</v>
      </c>
      <c r="X68" s="120">
        <v>0</v>
      </c>
      <c r="Y68" s="125">
        <f t="shared" si="12"/>
        <v>56616.500554781691</v>
      </c>
      <c r="Z68" s="123">
        <f t="shared" si="19"/>
        <v>0</v>
      </c>
      <c r="AA68" s="124">
        <f t="shared" si="20"/>
        <v>0</v>
      </c>
      <c r="AB68" s="124">
        <f t="shared" si="21"/>
        <v>0</v>
      </c>
      <c r="AC68" s="124" t="e">
        <f>L68-#REF!</f>
        <v>#REF!</v>
      </c>
      <c r="AD68" s="124" t="e">
        <f>M68-#REF!</f>
        <v>#REF!</v>
      </c>
      <c r="AE68" s="125" t="e">
        <f t="shared" si="13"/>
        <v>#REF!</v>
      </c>
      <c r="AF68" s="123">
        <f t="shared" si="22"/>
        <v>0</v>
      </c>
      <c r="AG68" s="124">
        <f t="shared" si="23"/>
        <v>0</v>
      </c>
      <c r="AH68" s="124">
        <f t="shared" si="24"/>
        <v>0</v>
      </c>
      <c r="AI68" s="124" t="e">
        <f>#REF!-W68</f>
        <v>#REF!</v>
      </c>
      <c r="AJ68" s="124" t="e">
        <f>#REF!-X68</f>
        <v>#REF!</v>
      </c>
      <c r="AK68" s="126" t="e">
        <f t="shared" si="14"/>
        <v>#REF!</v>
      </c>
      <c r="AL68" s="125" t="e">
        <f t="shared" si="15"/>
        <v>#REF!</v>
      </c>
      <c r="AM68" s="156"/>
      <c r="AN68" s="156"/>
      <c r="AO68" s="156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56"/>
      <c r="BL68" s="156"/>
      <c r="BM68" s="156"/>
      <c r="BN68" s="156"/>
      <c r="BO68" s="156"/>
      <c r="BP68" s="156"/>
      <c r="BQ68" s="156"/>
      <c r="BR68" s="156"/>
      <c r="BS68" s="156"/>
      <c r="BT68" s="156"/>
      <c r="BU68" s="156"/>
      <c r="BV68" s="156"/>
      <c r="BW68" s="156"/>
      <c r="BX68" s="156"/>
      <c r="BY68" s="156"/>
      <c r="BZ68" s="156"/>
      <c r="CA68" s="156"/>
      <c r="CB68" s="156"/>
      <c r="CC68" s="156"/>
      <c r="CD68" s="156"/>
      <c r="CE68" s="156"/>
      <c r="CF68" s="156"/>
      <c r="CG68" s="156"/>
      <c r="CH68" s="156"/>
      <c r="CI68" s="156"/>
      <c r="CJ68" s="156"/>
      <c r="CK68" s="156"/>
      <c r="CL68" s="156"/>
      <c r="CM68" s="156"/>
      <c r="CN68" s="156"/>
      <c r="CO68" s="156"/>
      <c r="CP68" s="156"/>
      <c r="CQ68" s="156"/>
      <c r="CR68" s="156"/>
      <c r="CS68" s="156"/>
      <c r="CT68" s="156"/>
      <c r="CU68" s="156"/>
      <c r="CV68" s="156"/>
      <c r="CW68" s="156"/>
      <c r="CX68" s="156"/>
      <c r="CY68" s="156"/>
      <c r="CZ68" s="156"/>
      <c r="DA68" s="156"/>
      <c r="DB68" s="156"/>
      <c r="DC68" s="156"/>
      <c r="DD68" s="156"/>
      <c r="DE68" s="156"/>
      <c r="DF68" s="156"/>
      <c r="DG68" s="156"/>
      <c r="DH68" s="156"/>
      <c r="DI68" s="156"/>
      <c r="DJ68" s="156"/>
      <c r="DK68" s="156"/>
      <c r="DL68" s="156"/>
      <c r="DM68" s="156"/>
      <c r="DN68" s="156"/>
      <c r="DO68" s="156"/>
      <c r="DP68" s="156"/>
      <c r="DQ68" s="156"/>
      <c r="DR68" s="156"/>
      <c r="DS68" s="156"/>
      <c r="DT68" s="156"/>
      <c r="DU68" s="156"/>
      <c r="DV68" s="156"/>
      <c r="DW68" s="156"/>
      <c r="DX68" s="156"/>
      <c r="DY68" s="156"/>
      <c r="DZ68" s="156"/>
      <c r="EA68" s="156"/>
      <c r="EB68" s="156"/>
      <c r="EC68" s="156"/>
      <c r="ED68" s="156"/>
      <c r="EE68" s="156"/>
      <c r="EF68" s="156"/>
      <c r="EG68" s="156"/>
      <c r="EH68" s="156"/>
      <c r="EI68" s="156"/>
      <c r="EJ68" s="156"/>
      <c r="EK68" s="156"/>
      <c r="EL68" s="156"/>
      <c r="EM68" s="156"/>
      <c r="EN68" s="156"/>
      <c r="EO68" s="156"/>
      <c r="EP68" s="156"/>
      <c r="EQ68" s="156"/>
      <c r="ER68" s="156"/>
      <c r="ES68" s="156"/>
      <c r="ET68" s="156"/>
      <c r="EU68" s="156"/>
      <c r="EV68" s="156"/>
      <c r="EW68" s="156"/>
      <c r="EX68" s="156"/>
      <c r="EY68" s="156"/>
      <c r="EZ68" s="156"/>
      <c r="FA68" s="156"/>
      <c r="FB68" s="156"/>
      <c r="FC68" s="156"/>
      <c r="FD68" s="156"/>
      <c r="FE68" s="156"/>
      <c r="FF68" s="156"/>
      <c r="FG68" s="156"/>
      <c r="FH68" s="156"/>
      <c r="FI68" s="156"/>
      <c r="FJ68" s="156"/>
      <c r="FK68" s="156"/>
      <c r="FL68" s="156"/>
      <c r="FM68" s="156"/>
      <c r="FN68" s="156"/>
      <c r="FO68" s="156"/>
      <c r="FP68" s="156"/>
      <c r="FQ68" s="156"/>
      <c r="FR68" s="156"/>
      <c r="FS68" s="156"/>
      <c r="FT68" s="156"/>
      <c r="FU68" s="156"/>
      <c r="FV68" s="156"/>
      <c r="FW68" s="156"/>
      <c r="FX68" s="156"/>
      <c r="FY68" s="156"/>
      <c r="FZ68" s="156"/>
      <c r="GA68" s="156"/>
      <c r="GB68" s="156"/>
      <c r="GC68" s="156"/>
      <c r="GD68" s="156"/>
      <c r="GE68" s="156"/>
      <c r="GF68" s="156"/>
      <c r="GG68" s="156"/>
      <c r="GH68" s="156"/>
      <c r="GI68" s="156"/>
      <c r="GJ68" s="156"/>
      <c r="GK68" s="156"/>
      <c r="GL68" s="156"/>
      <c r="GM68" s="156"/>
      <c r="GN68" s="156"/>
      <c r="GO68" s="156"/>
      <c r="GP68" s="156"/>
      <c r="GQ68" s="156"/>
      <c r="GR68" s="156"/>
      <c r="GS68" s="156"/>
      <c r="GT68" s="156"/>
      <c r="GU68" s="156"/>
      <c r="GV68" s="156"/>
      <c r="GW68" s="156"/>
      <c r="GX68" s="156"/>
      <c r="GY68" s="156"/>
      <c r="GZ68" s="156"/>
      <c r="HA68" s="156"/>
      <c r="HB68" s="156"/>
      <c r="HC68" s="156"/>
      <c r="HD68" s="156"/>
      <c r="HE68" s="156"/>
      <c r="HF68" s="156"/>
      <c r="HG68" s="156"/>
      <c r="HH68" s="156"/>
      <c r="HI68" s="156"/>
      <c r="HJ68" s="156"/>
      <c r="HK68" s="156"/>
      <c r="HL68" s="156"/>
      <c r="HM68" s="156"/>
      <c r="HN68" s="156"/>
      <c r="HO68" s="156"/>
      <c r="HP68" s="156"/>
      <c r="HQ68" s="156"/>
      <c r="HR68" s="156"/>
      <c r="HS68" s="156"/>
      <c r="HT68" s="156"/>
      <c r="HU68" s="156"/>
      <c r="HV68" s="156"/>
      <c r="HW68" s="156"/>
      <c r="HX68" s="156"/>
      <c r="HY68" s="156"/>
      <c r="HZ68" s="156"/>
      <c r="IA68" s="156"/>
      <c r="IB68" s="156"/>
      <c r="IC68" s="156"/>
      <c r="ID68" s="156"/>
      <c r="IE68" s="156"/>
      <c r="IF68" s="156"/>
      <c r="IG68" s="156"/>
      <c r="IH68" s="156"/>
    </row>
    <row r="69" spans="1:242" s="157" customFormat="1" ht="11.25">
      <c r="A69" s="113" t="s">
        <v>185</v>
      </c>
      <c r="B69" s="113"/>
      <c r="C69" s="114" t="s">
        <v>45</v>
      </c>
      <c r="D69" s="114" t="s">
        <v>186</v>
      </c>
      <c r="E69" s="115"/>
      <c r="F69" s="116"/>
      <c r="G69" s="117">
        <v>6810506</v>
      </c>
      <c r="H69" s="118">
        <v>38550</v>
      </c>
      <c r="I69" s="119">
        <f t="shared" si="25"/>
        <v>43000</v>
      </c>
      <c r="J69" s="120">
        <f t="shared" si="17"/>
        <v>0</v>
      </c>
      <c r="K69" s="120">
        <f t="shared" si="9"/>
        <v>0</v>
      </c>
      <c r="L69" s="120" t="e">
        <f>#REF!</f>
        <v>#REF!</v>
      </c>
      <c r="M69" s="120" t="e">
        <f>#REF!</f>
        <v>#REF!</v>
      </c>
      <c r="N69" s="121" t="e">
        <f t="shared" si="10"/>
        <v>#REF!</v>
      </c>
      <c r="O69" s="122" t="e">
        <f t="shared" si="11"/>
        <v>#REF!</v>
      </c>
      <c r="P69" s="119">
        <v>43000</v>
      </c>
      <c r="Q69" s="120">
        <v>0</v>
      </c>
      <c r="R69" s="120">
        <v>0</v>
      </c>
      <c r="S69" s="122">
        <f t="shared" si="18"/>
        <v>43000</v>
      </c>
      <c r="T69" s="123">
        <v>43000</v>
      </c>
      <c r="U69" s="124">
        <v>0</v>
      </c>
      <c r="V69" s="120">
        <v>0</v>
      </c>
      <c r="W69" s="120">
        <v>0</v>
      </c>
      <c r="X69" s="120">
        <v>0</v>
      </c>
      <c r="Y69" s="125">
        <f t="shared" si="12"/>
        <v>43000</v>
      </c>
      <c r="Z69" s="123">
        <f t="shared" si="19"/>
        <v>0</v>
      </c>
      <c r="AA69" s="124">
        <f t="shared" si="20"/>
        <v>0</v>
      </c>
      <c r="AB69" s="124">
        <f t="shared" si="21"/>
        <v>0</v>
      </c>
      <c r="AC69" s="124" t="e">
        <f>L69-#REF!</f>
        <v>#REF!</v>
      </c>
      <c r="AD69" s="124" t="e">
        <f>M69-#REF!</f>
        <v>#REF!</v>
      </c>
      <c r="AE69" s="125" t="e">
        <f t="shared" si="13"/>
        <v>#REF!</v>
      </c>
      <c r="AF69" s="123">
        <f t="shared" si="22"/>
        <v>0</v>
      </c>
      <c r="AG69" s="124">
        <f t="shared" si="23"/>
        <v>0</v>
      </c>
      <c r="AH69" s="124">
        <f t="shared" si="24"/>
        <v>0</v>
      </c>
      <c r="AI69" s="124" t="e">
        <f>#REF!-W69</f>
        <v>#REF!</v>
      </c>
      <c r="AJ69" s="124" t="e">
        <f>#REF!-X69</f>
        <v>#REF!</v>
      </c>
      <c r="AK69" s="126" t="e">
        <f t="shared" si="14"/>
        <v>#REF!</v>
      </c>
      <c r="AL69" s="125" t="e">
        <f t="shared" si="15"/>
        <v>#REF!</v>
      </c>
      <c r="AM69" s="156"/>
      <c r="AN69" s="156"/>
      <c r="AO69" s="156"/>
      <c r="AP69" s="156"/>
      <c r="AQ69" s="156"/>
      <c r="AR69" s="156"/>
      <c r="AS69" s="156"/>
      <c r="AT69" s="156"/>
      <c r="AU69" s="156"/>
      <c r="AV69" s="156"/>
      <c r="AW69" s="156"/>
      <c r="AX69" s="156"/>
      <c r="AY69" s="156"/>
      <c r="AZ69" s="156"/>
      <c r="BA69" s="156"/>
      <c r="BB69" s="156"/>
      <c r="BC69" s="156"/>
      <c r="BD69" s="156"/>
      <c r="BE69" s="156"/>
      <c r="BF69" s="156"/>
      <c r="BG69" s="156"/>
      <c r="BH69" s="156"/>
      <c r="BI69" s="156"/>
      <c r="BJ69" s="156"/>
      <c r="BK69" s="156"/>
      <c r="BL69" s="156"/>
      <c r="BM69" s="156"/>
      <c r="BN69" s="156"/>
      <c r="BO69" s="156"/>
      <c r="BP69" s="156"/>
      <c r="BQ69" s="156"/>
      <c r="BR69" s="156"/>
      <c r="BS69" s="156"/>
      <c r="BT69" s="156"/>
      <c r="BU69" s="156"/>
      <c r="BV69" s="156"/>
      <c r="BW69" s="156"/>
      <c r="BX69" s="156"/>
      <c r="BY69" s="156"/>
      <c r="BZ69" s="156"/>
      <c r="CA69" s="156"/>
      <c r="CB69" s="156"/>
      <c r="CC69" s="156"/>
      <c r="CD69" s="156"/>
      <c r="CE69" s="156"/>
      <c r="CF69" s="156"/>
      <c r="CG69" s="156"/>
      <c r="CH69" s="156"/>
      <c r="CI69" s="156"/>
      <c r="CJ69" s="156"/>
      <c r="CK69" s="156"/>
      <c r="CL69" s="156"/>
      <c r="CM69" s="156"/>
      <c r="CN69" s="156"/>
      <c r="CO69" s="156"/>
      <c r="CP69" s="156"/>
      <c r="CQ69" s="156"/>
      <c r="CR69" s="156"/>
      <c r="CS69" s="156"/>
      <c r="CT69" s="156"/>
      <c r="CU69" s="156"/>
      <c r="CV69" s="156"/>
      <c r="CW69" s="156"/>
      <c r="CX69" s="156"/>
      <c r="CY69" s="156"/>
      <c r="CZ69" s="156"/>
      <c r="DA69" s="156"/>
      <c r="DB69" s="156"/>
      <c r="DC69" s="156"/>
      <c r="DD69" s="156"/>
      <c r="DE69" s="156"/>
      <c r="DF69" s="156"/>
      <c r="DG69" s="156"/>
      <c r="DH69" s="156"/>
      <c r="DI69" s="156"/>
      <c r="DJ69" s="156"/>
      <c r="DK69" s="156"/>
      <c r="DL69" s="156"/>
      <c r="DM69" s="156"/>
      <c r="DN69" s="156"/>
      <c r="DO69" s="156"/>
      <c r="DP69" s="156"/>
      <c r="DQ69" s="156"/>
      <c r="DR69" s="156"/>
      <c r="DS69" s="156"/>
      <c r="DT69" s="156"/>
      <c r="DU69" s="156"/>
      <c r="DV69" s="156"/>
      <c r="DW69" s="156"/>
      <c r="DX69" s="156"/>
      <c r="DY69" s="156"/>
      <c r="DZ69" s="156"/>
      <c r="EA69" s="156"/>
      <c r="EB69" s="156"/>
      <c r="EC69" s="156"/>
      <c r="ED69" s="156"/>
      <c r="EE69" s="156"/>
      <c r="EF69" s="156"/>
      <c r="EG69" s="156"/>
      <c r="EH69" s="156"/>
      <c r="EI69" s="156"/>
      <c r="EJ69" s="156"/>
      <c r="EK69" s="156"/>
      <c r="EL69" s="156"/>
      <c r="EM69" s="156"/>
      <c r="EN69" s="156"/>
      <c r="EO69" s="156"/>
      <c r="EP69" s="156"/>
      <c r="EQ69" s="156"/>
      <c r="ER69" s="156"/>
      <c r="ES69" s="156"/>
      <c r="ET69" s="156"/>
      <c r="EU69" s="156"/>
      <c r="EV69" s="156"/>
      <c r="EW69" s="156"/>
      <c r="EX69" s="156"/>
      <c r="EY69" s="156"/>
      <c r="EZ69" s="156"/>
      <c r="FA69" s="156"/>
      <c r="FB69" s="156"/>
      <c r="FC69" s="156"/>
      <c r="FD69" s="156"/>
      <c r="FE69" s="156"/>
      <c r="FF69" s="156"/>
      <c r="FG69" s="156"/>
      <c r="FH69" s="156"/>
      <c r="FI69" s="156"/>
      <c r="FJ69" s="156"/>
      <c r="FK69" s="156"/>
      <c r="FL69" s="156"/>
      <c r="FM69" s="156"/>
      <c r="FN69" s="156"/>
      <c r="FO69" s="156"/>
      <c r="FP69" s="156"/>
      <c r="FQ69" s="156"/>
      <c r="FR69" s="156"/>
      <c r="FS69" s="156"/>
      <c r="FT69" s="156"/>
      <c r="FU69" s="156"/>
      <c r="FV69" s="156"/>
      <c r="FW69" s="156"/>
      <c r="FX69" s="156"/>
      <c r="FY69" s="156"/>
      <c r="FZ69" s="156"/>
      <c r="GA69" s="156"/>
      <c r="GB69" s="156"/>
      <c r="GC69" s="156"/>
      <c r="GD69" s="156"/>
      <c r="GE69" s="156"/>
      <c r="GF69" s="156"/>
      <c r="GG69" s="156"/>
      <c r="GH69" s="156"/>
      <c r="GI69" s="156"/>
      <c r="GJ69" s="156"/>
      <c r="GK69" s="156"/>
      <c r="GL69" s="156"/>
      <c r="GM69" s="156"/>
      <c r="GN69" s="156"/>
      <c r="GO69" s="156"/>
      <c r="GP69" s="156"/>
      <c r="GQ69" s="156"/>
      <c r="GR69" s="156"/>
      <c r="GS69" s="156"/>
      <c r="GT69" s="156"/>
      <c r="GU69" s="156"/>
      <c r="GV69" s="156"/>
      <c r="GW69" s="156"/>
      <c r="GX69" s="156"/>
      <c r="GY69" s="156"/>
      <c r="GZ69" s="156"/>
      <c r="HA69" s="156"/>
      <c r="HB69" s="156"/>
      <c r="HC69" s="156"/>
      <c r="HD69" s="156"/>
      <c r="HE69" s="156"/>
      <c r="HF69" s="156"/>
      <c r="HG69" s="156"/>
      <c r="HH69" s="156"/>
      <c r="HI69" s="156"/>
      <c r="HJ69" s="156"/>
      <c r="HK69" s="156"/>
      <c r="HL69" s="156"/>
      <c r="HM69" s="156"/>
      <c r="HN69" s="156"/>
      <c r="HO69" s="156"/>
      <c r="HP69" s="156"/>
      <c r="HQ69" s="156"/>
      <c r="HR69" s="156"/>
      <c r="HS69" s="156"/>
      <c r="HT69" s="156"/>
      <c r="HU69" s="156"/>
      <c r="HV69" s="156"/>
      <c r="HW69" s="156"/>
      <c r="HX69" s="156"/>
      <c r="HY69" s="156"/>
      <c r="HZ69" s="156"/>
      <c r="IA69" s="156"/>
      <c r="IB69" s="156"/>
      <c r="IC69" s="156"/>
      <c r="ID69" s="156"/>
      <c r="IE69" s="156"/>
      <c r="IF69" s="156"/>
      <c r="IG69" s="156"/>
      <c r="IH69" s="156"/>
    </row>
    <row r="70" spans="1:242" s="157" customFormat="1" ht="11.25">
      <c r="A70" s="113" t="s">
        <v>31</v>
      </c>
      <c r="B70" s="113"/>
      <c r="C70" s="114" t="s">
        <v>9</v>
      </c>
      <c r="D70" s="114" t="s">
        <v>9</v>
      </c>
      <c r="E70" s="115"/>
      <c r="F70" s="116" t="s">
        <v>9</v>
      </c>
      <c r="G70" s="117"/>
      <c r="H70" s="118"/>
      <c r="I70" s="119">
        <f t="shared" si="25"/>
        <v>0</v>
      </c>
      <c r="J70" s="120">
        <f t="shared" si="17"/>
        <v>0</v>
      </c>
      <c r="K70" s="120">
        <f t="shared" si="9"/>
        <v>0</v>
      </c>
      <c r="L70" s="120" t="e">
        <f>#REF!</f>
        <v>#REF!</v>
      </c>
      <c r="M70" s="120" t="e">
        <f>#REF!</f>
        <v>#REF!</v>
      </c>
      <c r="N70" s="121" t="e">
        <f t="shared" si="10"/>
        <v>#REF!</v>
      </c>
      <c r="O70" s="122" t="e">
        <f t="shared" si="11"/>
        <v>#REF!</v>
      </c>
      <c r="P70" s="119">
        <v>0</v>
      </c>
      <c r="Q70" s="120">
        <v>0</v>
      </c>
      <c r="R70" s="120">
        <v>0</v>
      </c>
      <c r="S70" s="122">
        <f t="shared" si="18"/>
        <v>0</v>
      </c>
      <c r="T70" s="123">
        <v>0</v>
      </c>
      <c r="U70" s="124">
        <v>0</v>
      </c>
      <c r="V70" s="120">
        <v>0</v>
      </c>
      <c r="W70" s="120">
        <v>0</v>
      </c>
      <c r="X70" s="120">
        <v>0</v>
      </c>
      <c r="Y70" s="125">
        <f t="shared" si="12"/>
        <v>0</v>
      </c>
      <c r="Z70" s="123">
        <f t="shared" si="19"/>
        <v>0</v>
      </c>
      <c r="AA70" s="124">
        <f t="shared" si="20"/>
        <v>0</v>
      </c>
      <c r="AB70" s="124">
        <f t="shared" si="21"/>
        <v>0</v>
      </c>
      <c r="AC70" s="124" t="e">
        <f>L70-#REF!</f>
        <v>#REF!</v>
      </c>
      <c r="AD70" s="124" t="e">
        <f>M70-#REF!</f>
        <v>#REF!</v>
      </c>
      <c r="AE70" s="125" t="e">
        <f t="shared" si="13"/>
        <v>#REF!</v>
      </c>
      <c r="AF70" s="123">
        <f t="shared" si="22"/>
        <v>0</v>
      </c>
      <c r="AG70" s="124">
        <f t="shared" si="23"/>
        <v>0</v>
      </c>
      <c r="AH70" s="124">
        <f t="shared" si="24"/>
        <v>0</v>
      </c>
      <c r="AI70" s="124" t="e">
        <f>#REF!-W70</f>
        <v>#REF!</v>
      </c>
      <c r="AJ70" s="124" t="e">
        <f>#REF!-X70</f>
        <v>#REF!</v>
      </c>
      <c r="AK70" s="126" t="e">
        <f t="shared" si="14"/>
        <v>#REF!</v>
      </c>
      <c r="AL70" s="125" t="e">
        <f t="shared" si="15"/>
        <v>#REF!</v>
      </c>
      <c r="AM70" s="156"/>
      <c r="AN70" s="156"/>
      <c r="AO70" s="156"/>
      <c r="AP70" s="156"/>
      <c r="AQ70" s="156"/>
      <c r="AR70" s="156"/>
      <c r="AS70" s="156"/>
      <c r="AT70" s="156"/>
      <c r="AU70" s="156"/>
      <c r="AV70" s="156"/>
      <c r="AW70" s="156"/>
      <c r="AX70" s="156"/>
      <c r="AY70" s="156"/>
      <c r="AZ70" s="156"/>
      <c r="BA70" s="156"/>
      <c r="BB70" s="156"/>
      <c r="BC70" s="156"/>
      <c r="BD70" s="156"/>
      <c r="BE70" s="156"/>
      <c r="BF70" s="156"/>
      <c r="BG70" s="156"/>
      <c r="BH70" s="156"/>
      <c r="BI70" s="156"/>
      <c r="BJ70" s="156"/>
      <c r="BK70" s="156"/>
      <c r="BL70" s="156"/>
      <c r="BM70" s="156"/>
      <c r="BN70" s="156"/>
      <c r="BO70" s="156"/>
      <c r="BP70" s="156"/>
      <c r="BQ70" s="156"/>
      <c r="BR70" s="156"/>
      <c r="BS70" s="156"/>
      <c r="BT70" s="156"/>
      <c r="BU70" s="156"/>
      <c r="BV70" s="156"/>
      <c r="BW70" s="156"/>
      <c r="BX70" s="156"/>
      <c r="BY70" s="156"/>
      <c r="BZ70" s="156"/>
      <c r="CA70" s="156"/>
      <c r="CB70" s="156"/>
      <c r="CC70" s="156"/>
      <c r="CD70" s="156"/>
      <c r="CE70" s="156"/>
      <c r="CF70" s="156"/>
      <c r="CG70" s="156"/>
      <c r="CH70" s="156"/>
      <c r="CI70" s="156"/>
      <c r="CJ70" s="156"/>
      <c r="CK70" s="156"/>
      <c r="CL70" s="156"/>
      <c r="CM70" s="156"/>
      <c r="CN70" s="156"/>
      <c r="CO70" s="156"/>
      <c r="CP70" s="156"/>
      <c r="CQ70" s="156"/>
      <c r="CR70" s="156"/>
      <c r="CS70" s="156"/>
      <c r="CT70" s="156"/>
      <c r="CU70" s="156"/>
      <c r="CV70" s="156"/>
      <c r="CW70" s="156"/>
      <c r="CX70" s="156"/>
      <c r="CY70" s="156"/>
      <c r="CZ70" s="156"/>
      <c r="DA70" s="156"/>
      <c r="DB70" s="156"/>
      <c r="DC70" s="156"/>
      <c r="DD70" s="156"/>
      <c r="DE70" s="156"/>
      <c r="DF70" s="156"/>
      <c r="DG70" s="156"/>
      <c r="DH70" s="156"/>
      <c r="DI70" s="156"/>
      <c r="DJ70" s="156"/>
      <c r="DK70" s="156"/>
      <c r="DL70" s="156"/>
      <c r="DM70" s="156"/>
      <c r="DN70" s="156"/>
      <c r="DO70" s="156"/>
      <c r="DP70" s="156"/>
      <c r="DQ70" s="156"/>
      <c r="DR70" s="156"/>
      <c r="DS70" s="156"/>
      <c r="DT70" s="156"/>
      <c r="DU70" s="156"/>
      <c r="DV70" s="156"/>
      <c r="DW70" s="156"/>
      <c r="DX70" s="156"/>
      <c r="DY70" s="156"/>
      <c r="DZ70" s="156"/>
      <c r="EA70" s="156"/>
      <c r="EB70" s="156"/>
      <c r="EC70" s="156"/>
      <c r="ED70" s="156"/>
      <c r="EE70" s="156"/>
      <c r="EF70" s="156"/>
      <c r="EG70" s="156"/>
      <c r="EH70" s="156"/>
      <c r="EI70" s="156"/>
      <c r="EJ70" s="156"/>
      <c r="EK70" s="156"/>
      <c r="EL70" s="156"/>
      <c r="EM70" s="156"/>
      <c r="EN70" s="156"/>
      <c r="EO70" s="156"/>
      <c r="EP70" s="156"/>
      <c r="EQ70" s="156"/>
      <c r="ER70" s="156"/>
      <c r="ES70" s="156"/>
      <c r="ET70" s="156"/>
      <c r="EU70" s="156"/>
      <c r="EV70" s="156"/>
      <c r="EW70" s="156"/>
      <c r="EX70" s="156"/>
      <c r="EY70" s="156"/>
      <c r="EZ70" s="156"/>
      <c r="FA70" s="156"/>
      <c r="FB70" s="156"/>
      <c r="FC70" s="156"/>
      <c r="FD70" s="156"/>
      <c r="FE70" s="156"/>
      <c r="FF70" s="156"/>
      <c r="FG70" s="156"/>
      <c r="FH70" s="156"/>
      <c r="FI70" s="156"/>
      <c r="FJ70" s="156"/>
      <c r="FK70" s="156"/>
      <c r="FL70" s="156"/>
      <c r="FM70" s="156"/>
      <c r="FN70" s="156"/>
      <c r="FO70" s="156"/>
      <c r="FP70" s="156"/>
      <c r="FQ70" s="156"/>
      <c r="FR70" s="156"/>
      <c r="FS70" s="156"/>
      <c r="FT70" s="156"/>
      <c r="FU70" s="156"/>
      <c r="FV70" s="156"/>
      <c r="FW70" s="156"/>
      <c r="FX70" s="156"/>
      <c r="FY70" s="156"/>
      <c r="FZ70" s="156"/>
      <c r="GA70" s="156"/>
      <c r="GB70" s="156"/>
      <c r="GC70" s="156"/>
      <c r="GD70" s="156"/>
      <c r="GE70" s="156"/>
      <c r="GF70" s="156"/>
      <c r="GG70" s="156"/>
      <c r="GH70" s="156"/>
      <c r="GI70" s="156"/>
      <c r="GJ70" s="156"/>
      <c r="GK70" s="156"/>
      <c r="GL70" s="156"/>
      <c r="GM70" s="156"/>
      <c r="GN70" s="156"/>
      <c r="GO70" s="156"/>
      <c r="GP70" s="156"/>
      <c r="GQ70" s="156"/>
      <c r="GR70" s="156"/>
      <c r="GS70" s="156"/>
      <c r="GT70" s="156"/>
      <c r="GU70" s="156"/>
      <c r="GV70" s="156"/>
      <c r="GW70" s="156"/>
      <c r="GX70" s="156"/>
      <c r="GY70" s="156"/>
      <c r="GZ70" s="156"/>
      <c r="HA70" s="156"/>
      <c r="HB70" s="156"/>
      <c r="HC70" s="156"/>
      <c r="HD70" s="156"/>
      <c r="HE70" s="156"/>
      <c r="HF70" s="156"/>
      <c r="HG70" s="156"/>
      <c r="HH70" s="156"/>
      <c r="HI70" s="156"/>
      <c r="HJ70" s="156"/>
      <c r="HK70" s="156"/>
      <c r="HL70" s="156"/>
      <c r="HM70" s="156"/>
      <c r="HN70" s="156"/>
      <c r="HO70" s="156"/>
      <c r="HP70" s="156"/>
      <c r="HQ70" s="156"/>
      <c r="HR70" s="156"/>
      <c r="HS70" s="156"/>
      <c r="HT70" s="156"/>
      <c r="HU70" s="156"/>
      <c r="HV70" s="156"/>
      <c r="HW70" s="156"/>
      <c r="HX70" s="156"/>
      <c r="HY70" s="156"/>
      <c r="HZ70" s="156"/>
      <c r="IA70" s="156"/>
      <c r="IB70" s="156"/>
      <c r="IC70" s="156"/>
      <c r="ID70" s="156"/>
      <c r="IE70" s="156"/>
      <c r="IF70" s="156"/>
      <c r="IG70" s="156"/>
      <c r="IH70" s="156"/>
    </row>
    <row r="71" spans="1:242" s="157" customFormat="1" ht="11.25">
      <c r="A71" s="113" t="s">
        <v>31</v>
      </c>
      <c r="B71" s="113"/>
      <c r="C71" s="114" t="s">
        <v>9</v>
      </c>
      <c r="D71" s="114" t="s">
        <v>9</v>
      </c>
      <c r="E71" s="115"/>
      <c r="F71" s="116" t="s">
        <v>9</v>
      </c>
      <c r="G71" s="117"/>
      <c r="H71" s="118"/>
      <c r="I71" s="119">
        <f t="shared" si="25"/>
        <v>0</v>
      </c>
      <c r="J71" s="120">
        <f t="shared" ref="J71:J79" si="27">ROUND(Q71*iin/iio,afrind)</f>
        <v>0</v>
      </c>
      <c r="K71" s="120">
        <f t="shared" si="9"/>
        <v>0</v>
      </c>
      <c r="L71" s="120" t="e">
        <f>#REF!</f>
        <v>#REF!</v>
      </c>
      <c r="M71" s="120" t="e">
        <f>#REF!</f>
        <v>#REF!</v>
      </c>
      <c r="N71" s="121" t="e">
        <f t="shared" si="10"/>
        <v>#REF!</v>
      </c>
      <c r="O71" s="122" t="e">
        <f t="shared" si="11"/>
        <v>#REF!</v>
      </c>
      <c r="P71" s="119">
        <v>0</v>
      </c>
      <c r="Q71" s="120">
        <v>0</v>
      </c>
      <c r="R71" s="120">
        <v>0</v>
      </c>
      <c r="S71" s="122">
        <f t="shared" ref="S71:S79" si="28">SUM(P71:R71)</f>
        <v>0</v>
      </c>
      <c r="T71" s="123">
        <v>0</v>
      </c>
      <c r="U71" s="124">
        <v>0</v>
      </c>
      <c r="V71" s="120">
        <v>0</v>
      </c>
      <c r="W71" s="120">
        <v>0</v>
      </c>
      <c r="X71" s="120">
        <v>0</v>
      </c>
      <c r="Y71" s="125">
        <f t="shared" si="12"/>
        <v>0</v>
      </c>
      <c r="Z71" s="123">
        <f t="shared" ref="Z71:Z79" si="29">I71-P71</f>
        <v>0</v>
      </c>
      <c r="AA71" s="124">
        <f t="shared" ref="AA71:AA79" si="30">J71-Q71</f>
        <v>0</v>
      </c>
      <c r="AB71" s="124">
        <f t="shared" ref="AB71:AB79" si="31">K71-R71</f>
        <v>0</v>
      </c>
      <c r="AC71" s="124" t="e">
        <f>L71-#REF!</f>
        <v>#REF!</v>
      </c>
      <c r="AD71" s="124" t="e">
        <f>M71-#REF!</f>
        <v>#REF!</v>
      </c>
      <c r="AE71" s="125" t="e">
        <f t="shared" si="13"/>
        <v>#REF!</v>
      </c>
      <c r="AF71" s="123">
        <f t="shared" ref="AF71:AF79" si="32">P71-T71</f>
        <v>0</v>
      </c>
      <c r="AG71" s="124">
        <f t="shared" ref="AG71:AG79" si="33">Q71-U71</f>
        <v>0</v>
      </c>
      <c r="AH71" s="124">
        <f t="shared" ref="AH71:AH79" si="34">R71-V71</f>
        <v>0</v>
      </c>
      <c r="AI71" s="124" t="e">
        <f>#REF!-W71</f>
        <v>#REF!</v>
      </c>
      <c r="AJ71" s="124" t="e">
        <f>#REF!-X71</f>
        <v>#REF!</v>
      </c>
      <c r="AK71" s="126" t="e">
        <f t="shared" si="14"/>
        <v>#REF!</v>
      </c>
      <c r="AL71" s="125" t="e">
        <f t="shared" si="15"/>
        <v>#REF!</v>
      </c>
      <c r="AM71" s="156"/>
      <c r="AN71" s="156"/>
      <c r="AO71" s="156"/>
      <c r="AP71" s="156"/>
      <c r="AQ71" s="156"/>
      <c r="AR71" s="156"/>
      <c r="AS71" s="156"/>
      <c r="AT71" s="156"/>
      <c r="AU71" s="156"/>
      <c r="AV71" s="156"/>
      <c r="AW71" s="156"/>
      <c r="AX71" s="156"/>
      <c r="AY71" s="156"/>
      <c r="AZ71" s="156"/>
      <c r="BA71" s="156"/>
      <c r="BB71" s="156"/>
      <c r="BC71" s="156"/>
      <c r="BD71" s="156"/>
      <c r="BE71" s="156"/>
      <c r="BF71" s="156"/>
      <c r="BG71" s="156"/>
      <c r="BH71" s="156"/>
      <c r="BI71" s="156"/>
      <c r="BJ71" s="156"/>
      <c r="BK71" s="156"/>
      <c r="BL71" s="156"/>
      <c r="BM71" s="156"/>
      <c r="BN71" s="156"/>
      <c r="BO71" s="156"/>
      <c r="BP71" s="156"/>
      <c r="BQ71" s="156"/>
      <c r="BR71" s="156"/>
      <c r="BS71" s="156"/>
      <c r="BT71" s="156"/>
      <c r="BU71" s="156"/>
      <c r="BV71" s="156"/>
      <c r="BW71" s="156"/>
      <c r="BX71" s="156"/>
      <c r="BY71" s="156"/>
      <c r="BZ71" s="156"/>
      <c r="CA71" s="156"/>
      <c r="CB71" s="156"/>
      <c r="CC71" s="156"/>
      <c r="CD71" s="156"/>
      <c r="CE71" s="156"/>
      <c r="CF71" s="156"/>
      <c r="CG71" s="156"/>
      <c r="CH71" s="156"/>
      <c r="CI71" s="156"/>
      <c r="CJ71" s="156"/>
      <c r="CK71" s="156"/>
      <c r="CL71" s="156"/>
      <c r="CM71" s="156"/>
      <c r="CN71" s="156"/>
      <c r="CO71" s="156"/>
      <c r="CP71" s="156"/>
      <c r="CQ71" s="156"/>
      <c r="CR71" s="156"/>
      <c r="CS71" s="156"/>
      <c r="CT71" s="156"/>
      <c r="CU71" s="156"/>
      <c r="CV71" s="156"/>
      <c r="CW71" s="156"/>
      <c r="CX71" s="156"/>
      <c r="CY71" s="156"/>
      <c r="CZ71" s="156"/>
      <c r="DA71" s="156"/>
      <c r="DB71" s="156"/>
      <c r="DC71" s="156"/>
      <c r="DD71" s="156"/>
      <c r="DE71" s="156"/>
      <c r="DF71" s="156"/>
      <c r="DG71" s="156"/>
      <c r="DH71" s="156"/>
      <c r="DI71" s="156"/>
      <c r="DJ71" s="156"/>
      <c r="DK71" s="156"/>
      <c r="DL71" s="156"/>
      <c r="DM71" s="156"/>
      <c r="DN71" s="156"/>
      <c r="DO71" s="156"/>
      <c r="DP71" s="156"/>
      <c r="DQ71" s="156"/>
      <c r="DR71" s="156"/>
      <c r="DS71" s="156"/>
      <c r="DT71" s="156"/>
      <c r="DU71" s="156"/>
      <c r="DV71" s="156"/>
      <c r="DW71" s="156"/>
      <c r="DX71" s="156"/>
      <c r="DY71" s="156"/>
      <c r="DZ71" s="156"/>
      <c r="EA71" s="156"/>
      <c r="EB71" s="156"/>
      <c r="EC71" s="156"/>
      <c r="ED71" s="156"/>
      <c r="EE71" s="156"/>
      <c r="EF71" s="156"/>
      <c r="EG71" s="156"/>
      <c r="EH71" s="156"/>
      <c r="EI71" s="156"/>
      <c r="EJ71" s="156"/>
      <c r="EK71" s="156"/>
      <c r="EL71" s="156"/>
      <c r="EM71" s="156"/>
      <c r="EN71" s="156"/>
      <c r="EO71" s="156"/>
      <c r="EP71" s="156"/>
      <c r="EQ71" s="156"/>
      <c r="ER71" s="156"/>
      <c r="ES71" s="156"/>
      <c r="ET71" s="156"/>
      <c r="EU71" s="156"/>
      <c r="EV71" s="156"/>
      <c r="EW71" s="156"/>
      <c r="EX71" s="156"/>
      <c r="EY71" s="156"/>
      <c r="EZ71" s="156"/>
      <c r="FA71" s="156"/>
      <c r="FB71" s="156"/>
      <c r="FC71" s="156"/>
      <c r="FD71" s="156"/>
      <c r="FE71" s="156"/>
      <c r="FF71" s="156"/>
      <c r="FG71" s="156"/>
      <c r="FH71" s="156"/>
      <c r="FI71" s="156"/>
      <c r="FJ71" s="156"/>
      <c r="FK71" s="156"/>
      <c r="FL71" s="156"/>
      <c r="FM71" s="156"/>
      <c r="FN71" s="156"/>
      <c r="FO71" s="156"/>
      <c r="FP71" s="156"/>
      <c r="FQ71" s="156"/>
      <c r="FR71" s="156"/>
      <c r="FS71" s="156"/>
      <c r="FT71" s="156"/>
      <c r="FU71" s="156"/>
      <c r="FV71" s="156"/>
      <c r="FW71" s="156"/>
      <c r="FX71" s="156"/>
      <c r="FY71" s="156"/>
      <c r="FZ71" s="156"/>
      <c r="GA71" s="156"/>
      <c r="GB71" s="156"/>
      <c r="GC71" s="156"/>
      <c r="GD71" s="156"/>
      <c r="GE71" s="156"/>
      <c r="GF71" s="156"/>
      <c r="GG71" s="156"/>
      <c r="GH71" s="156"/>
      <c r="GI71" s="156"/>
      <c r="GJ71" s="156"/>
      <c r="GK71" s="156"/>
      <c r="GL71" s="156"/>
      <c r="GM71" s="156"/>
      <c r="GN71" s="156"/>
      <c r="GO71" s="156"/>
      <c r="GP71" s="156"/>
      <c r="GQ71" s="156"/>
      <c r="GR71" s="156"/>
      <c r="GS71" s="156"/>
      <c r="GT71" s="156"/>
      <c r="GU71" s="156"/>
      <c r="GV71" s="156"/>
      <c r="GW71" s="156"/>
      <c r="GX71" s="156"/>
      <c r="GY71" s="156"/>
      <c r="GZ71" s="156"/>
      <c r="HA71" s="156"/>
      <c r="HB71" s="156"/>
      <c r="HC71" s="156"/>
      <c r="HD71" s="156"/>
      <c r="HE71" s="156"/>
      <c r="HF71" s="156"/>
      <c r="HG71" s="156"/>
      <c r="HH71" s="156"/>
      <c r="HI71" s="156"/>
      <c r="HJ71" s="156"/>
      <c r="HK71" s="156"/>
      <c r="HL71" s="156"/>
      <c r="HM71" s="156"/>
      <c r="HN71" s="156"/>
      <c r="HO71" s="156"/>
      <c r="HP71" s="156"/>
      <c r="HQ71" s="156"/>
      <c r="HR71" s="156"/>
      <c r="HS71" s="156"/>
      <c r="HT71" s="156"/>
      <c r="HU71" s="156"/>
      <c r="HV71" s="156"/>
      <c r="HW71" s="156"/>
      <c r="HX71" s="156"/>
      <c r="HY71" s="156"/>
      <c r="HZ71" s="156"/>
      <c r="IA71" s="156"/>
      <c r="IB71" s="156"/>
      <c r="IC71" s="156"/>
      <c r="ID71" s="156"/>
      <c r="IE71" s="156"/>
      <c r="IF71" s="156"/>
      <c r="IG71" s="156"/>
      <c r="IH71" s="156"/>
    </row>
    <row r="72" spans="1:242" s="157" customFormat="1" ht="11.25">
      <c r="A72" s="113" t="s">
        <v>31</v>
      </c>
      <c r="B72" s="113"/>
      <c r="C72" s="114" t="s">
        <v>9</v>
      </c>
      <c r="D72" s="114" t="s">
        <v>9</v>
      </c>
      <c r="E72" s="115"/>
      <c r="F72" s="116" t="s">
        <v>9</v>
      </c>
      <c r="G72" s="117"/>
      <c r="H72" s="118"/>
      <c r="I72" s="119">
        <f t="shared" si="25"/>
        <v>0</v>
      </c>
      <c r="J72" s="120">
        <f t="shared" si="27"/>
        <v>0</v>
      </c>
      <c r="K72" s="120">
        <f t="shared" ref="K72:K79" si="35">R72</f>
        <v>0</v>
      </c>
      <c r="L72" s="120" t="e">
        <f>#REF!</f>
        <v>#REF!</v>
      </c>
      <c r="M72" s="120" t="e">
        <f>#REF!</f>
        <v>#REF!</v>
      </c>
      <c r="N72" s="121" t="e">
        <f t="shared" ref="N72:N79" si="36">SUM(I72:M72)</f>
        <v>#REF!</v>
      </c>
      <c r="O72" s="122" t="e">
        <f t="shared" si="11"/>
        <v>#REF!</v>
      </c>
      <c r="P72" s="119">
        <v>0</v>
      </c>
      <c r="Q72" s="120">
        <v>0</v>
      </c>
      <c r="R72" s="120">
        <v>0</v>
      </c>
      <c r="S72" s="122">
        <f t="shared" si="28"/>
        <v>0</v>
      </c>
      <c r="T72" s="123">
        <v>0</v>
      </c>
      <c r="U72" s="124">
        <v>0</v>
      </c>
      <c r="V72" s="120">
        <v>0</v>
      </c>
      <c r="W72" s="120">
        <v>0</v>
      </c>
      <c r="X72" s="120">
        <v>0</v>
      </c>
      <c r="Y72" s="125">
        <f t="shared" ref="Y72:Y79" si="37">SUM(T72:X72)</f>
        <v>0</v>
      </c>
      <c r="Z72" s="123">
        <f t="shared" si="29"/>
        <v>0</v>
      </c>
      <c r="AA72" s="124">
        <f t="shared" si="30"/>
        <v>0</v>
      </c>
      <c r="AB72" s="124">
        <f t="shared" si="31"/>
        <v>0</v>
      </c>
      <c r="AC72" s="124" t="e">
        <f>L72-#REF!</f>
        <v>#REF!</v>
      </c>
      <c r="AD72" s="124" t="e">
        <f>M72-#REF!</f>
        <v>#REF!</v>
      </c>
      <c r="AE72" s="125" t="e">
        <f t="shared" ref="AE72:AE79" si="38">SUM(Z72:AD72)</f>
        <v>#REF!</v>
      </c>
      <c r="AF72" s="123">
        <f t="shared" si="32"/>
        <v>0</v>
      </c>
      <c r="AG72" s="124">
        <f t="shared" si="33"/>
        <v>0</v>
      </c>
      <c r="AH72" s="124">
        <f t="shared" si="34"/>
        <v>0</v>
      </c>
      <c r="AI72" s="124" t="e">
        <f>#REF!-W72</f>
        <v>#REF!</v>
      </c>
      <c r="AJ72" s="124" t="e">
        <f>#REF!-X72</f>
        <v>#REF!</v>
      </c>
      <c r="AK72" s="126" t="e">
        <f t="shared" ref="AK72:AK79" si="39">SUM(AF72:AJ72)</f>
        <v>#REF!</v>
      </c>
      <c r="AL72" s="125" t="e">
        <f t="shared" si="15"/>
        <v>#REF!</v>
      </c>
      <c r="AM72" s="156"/>
      <c r="AN72" s="156"/>
      <c r="AO72" s="156"/>
      <c r="AP72" s="156"/>
      <c r="AQ72" s="156"/>
      <c r="AR72" s="156"/>
      <c r="AS72" s="156"/>
      <c r="AT72" s="156"/>
      <c r="AU72" s="156"/>
      <c r="AV72" s="156"/>
      <c r="AW72" s="156"/>
      <c r="AX72" s="156"/>
      <c r="AY72" s="156"/>
      <c r="AZ72" s="156"/>
      <c r="BA72" s="156"/>
      <c r="BB72" s="156"/>
      <c r="BC72" s="156"/>
      <c r="BD72" s="156"/>
      <c r="BE72" s="156"/>
      <c r="BF72" s="156"/>
      <c r="BG72" s="156"/>
      <c r="BH72" s="156"/>
      <c r="BI72" s="156"/>
      <c r="BJ72" s="156"/>
      <c r="BK72" s="156"/>
      <c r="BL72" s="156"/>
      <c r="BM72" s="156"/>
      <c r="BN72" s="156"/>
      <c r="BO72" s="156"/>
      <c r="BP72" s="156"/>
      <c r="BQ72" s="156"/>
      <c r="BR72" s="156"/>
      <c r="BS72" s="156"/>
      <c r="BT72" s="156"/>
      <c r="BU72" s="156"/>
      <c r="BV72" s="156"/>
      <c r="BW72" s="156"/>
      <c r="BX72" s="156"/>
      <c r="BY72" s="156"/>
      <c r="BZ72" s="156"/>
      <c r="CA72" s="156"/>
      <c r="CB72" s="156"/>
      <c r="CC72" s="156"/>
      <c r="CD72" s="156"/>
      <c r="CE72" s="156"/>
      <c r="CF72" s="156"/>
      <c r="CG72" s="156"/>
      <c r="CH72" s="156"/>
      <c r="CI72" s="156"/>
      <c r="CJ72" s="156"/>
      <c r="CK72" s="156"/>
      <c r="CL72" s="156"/>
      <c r="CM72" s="156"/>
      <c r="CN72" s="156"/>
      <c r="CO72" s="156"/>
      <c r="CP72" s="156"/>
      <c r="CQ72" s="156"/>
      <c r="CR72" s="156"/>
      <c r="CS72" s="156"/>
      <c r="CT72" s="156"/>
      <c r="CU72" s="156"/>
      <c r="CV72" s="156"/>
      <c r="CW72" s="156"/>
      <c r="CX72" s="156"/>
      <c r="CY72" s="156"/>
      <c r="CZ72" s="156"/>
      <c r="DA72" s="156"/>
      <c r="DB72" s="156"/>
      <c r="DC72" s="156"/>
      <c r="DD72" s="156"/>
      <c r="DE72" s="156"/>
      <c r="DF72" s="156"/>
      <c r="DG72" s="156"/>
      <c r="DH72" s="156"/>
      <c r="DI72" s="156"/>
      <c r="DJ72" s="156"/>
      <c r="DK72" s="156"/>
      <c r="DL72" s="156"/>
      <c r="DM72" s="156"/>
      <c r="DN72" s="156"/>
      <c r="DO72" s="156"/>
      <c r="DP72" s="156"/>
      <c r="DQ72" s="156"/>
      <c r="DR72" s="156"/>
      <c r="DS72" s="156"/>
      <c r="DT72" s="156"/>
      <c r="DU72" s="156"/>
      <c r="DV72" s="156"/>
      <c r="DW72" s="156"/>
      <c r="DX72" s="156"/>
      <c r="DY72" s="156"/>
      <c r="DZ72" s="156"/>
      <c r="EA72" s="156"/>
      <c r="EB72" s="156"/>
      <c r="EC72" s="156"/>
      <c r="ED72" s="156"/>
      <c r="EE72" s="156"/>
      <c r="EF72" s="156"/>
      <c r="EG72" s="156"/>
      <c r="EH72" s="156"/>
      <c r="EI72" s="156"/>
      <c r="EJ72" s="156"/>
      <c r="EK72" s="156"/>
      <c r="EL72" s="156"/>
      <c r="EM72" s="156"/>
      <c r="EN72" s="156"/>
      <c r="EO72" s="156"/>
      <c r="EP72" s="156"/>
      <c r="EQ72" s="156"/>
      <c r="ER72" s="156"/>
      <c r="ES72" s="156"/>
      <c r="ET72" s="156"/>
      <c r="EU72" s="156"/>
      <c r="EV72" s="156"/>
      <c r="EW72" s="156"/>
      <c r="EX72" s="156"/>
      <c r="EY72" s="156"/>
      <c r="EZ72" s="156"/>
      <c r="FA72" s="156"/>
      <c r="FB72" s="156"/>
      <c r="FC72" s="156"/>
      <c r="FD72" s="156"/>
      <c r="FE72" s="156"/>
      <c r="FF72" s="156"/>
      <c r="FG72" s="156"/>
      <c r="FH72" s="156"/>
      <c r="FI72" s="156"/>
      <c r="FJ72" s="156"/>
      <c r="FK72" s="156"/>
      <c r="FL72" s="156"/>
      <c r="FM72" s="156"/>
      <c r="FN72" s="156"/>
      <c r="FO72" s="156"/>
      <c r="FP72" s="156"/>
      <c r="FQ72" s="156"/>
      <c r="FR72" s="156"/>
      <c r="FS72" s="156"/>
      <c r="FT72" s="156"/>
      <c r="FU72" s="156"/>
      <c r="FV72" s="156"/>
      <c r="FW72" s="156"/>
      <c r="FX72" s="156"/>
      <c r="FY72" s="156"/>
      <c r="FZ72" s="156"/>
      <c r="GA72" s="156"/>
      <c r="GB72" s="156"/>
      <c r="GC72" s="156"/>
      <c r="GD72" s="156"/>
      <c r="GE72" s="156"/>
      <c r="GF72" s="156"/>
      <c r="GG72" s="156"/>
      <c r="GH72" s="156"/>
      <c r="GI72" s="156"/>
      <c r="GJ72" s="156"/>
      <c r="GK72" s="156"/>
      <c r="GL72" s="156"/>
      <c r="GM72" s="156"/>
      <c r="GN72" s="156"/>
      <c r="GO72" s="156"/>
      <c r="GP72" s="156"/>
      <c r="GQ72" s="156"/>
      <c r="GR72" s="156"/>
      <c r="GS72" s="156"/>
      <c r="GT72" s="156"/>
      <c r="GU72" s="156"/>
      <c r="GV72" s="156"/>
      <c r="GW72" s="156"/>
      <c r="GX72" s="156"/>
      <c r="GY72" s="156"/>
      <c r="GZ72" s="156"/>
      <c r="HA72" s="156"/>
      <c r="HB72" s="156"/>
      <c r="HC72" s="156"/>
      <c r="HD72" s="156"/>
      <c r="HE72" s="156"/>
      <c r="HF72" s="156"/>
      <c r="HG72" s="156"/>
      <c r="HH72" s="156"/>
      <c r="HI72" s="156"/>
      <c r="HJ72" s="156"/>
      <c r="HK72" s="156"/>
      <c r="HL72" s="156"/>
      <c r="HM72" s="156"/>
      <c r="HN72" s="156"/>
      <c r="HO72" s="156"/>
      <c r="HP72" s="156"/>
      <c r="HQ72" s="156"/>
      <c r="HR72" s="156"/>
      <c r="HS72" s="156"/>
      <c r="HT72" s="156"/>
      <c r="HU72" s="156"/>
      <c r="HV72" s="156"/>
      <c r="HW72" s="156"/>
      <c r="HX72" s="156"/>
      <c r="HY72" s="156"/>
      <c r="HZ72" s="156"/>
      <c r="IA72" s="156"/>
      <c r="IB72" s="156"/>
      <c r="IC72" s="156"/>
      <c r="ID72" s="156"/>
      <c r="IE72" s="156"/>
      <c r="IF72" s="156"/>
      <c r="IG72" s="156"/>
      <c r="IH72" s="156"/>
    </row>
    <row r="73" spans="1:242" s="157" customFormat="1" ht="11.25">
      <c r="A73" s="113" t="s">
        <v>31</v>
      </c>
      <c r="B73" s="113"/>
      <c r="C73" s="114" t="s">
        <v>9</v>
      </c>
      <c r="D73" s="114" t="s">
        <v>9</v>
      </c>
      <c r="E73" s="115"/>
      <c r="F73" s="116" t="s">
        <v>9</v>
      </c>
      <c r="G73" s="117"/>
      <c r="H73" s="118"/>
      <c r="I73" s="119">
        <f t="shared" si="25"/>
        <v>0</v>
      </c>
      <c r="J73" s="120">
        <f t="shared" si="27"/>
        <v>0</v>
      </c>
      <c r="K73" s="120">
        <f t="shared" si="35"/>
        <v>0</v>
      </c>
      <c r="L73" s="120" t="e">
        <f>#REF!</f>
        <v>#REF!</v>
      </c>
      <c r="M73" s="120" t="e">
        <f>#REF!</f>
        <v>#REF!</v>
      </c>
      <c r="N73" s="121" t="e">
        <f t="shared" si="36"/>
        <v>#REF!</v>
      </c>
      <c r="O73" s="122" t="e">
        <f t="shared" si="11"/>
        <v>#REF!</v>
      </c>
      <c r="P73" s="119">
        <v>0</v>
      </c>
      <c r="Q73" s="120">
        <v>0</v>
      </c>
      <c r="R73" s="120">
        <v>0</v>
      </c>
      <c r="S73" s="122">
        <f t="shared" si="28"/>
        <v>0</v>
      </c>
      <c r="T73" s="123">
        <v>0</v>
      </c>
      <c r="U73" s="124">
        <v>0</v>
      </c>
      <c r="V73" s="120">
        <v>0</v>
      </c>
      <c r="W73" s="120">
        <v>0</v>
      </c>
      <c r="X73" s="120">
        <v>0</v>
      </c>
      <c r="Y73" s="125">
        <f t="shared" si="37"/>
        <v>0</v>
      </c>
      <c r="Z73" s="123">
        <f t="shared" si="29"/>
        <v>0</v>
      </c>
      <c r="AA73" s="124">
        <f t="shared" si="30"/>
        <v>0</v>
      </c>
      <c r="AB73" s="124">
        <f t="shared" si="31"/>
        <v>0</v>
      </c>
      <c r="AC73" s="124" t="e">
        <f>L73-#REF!</f>
        <v>#REF!</v>
      </c>
      <c r="AD73" s="124" t="e">
        <f>M73-#REF!</f>
        <v>#REF!</v>
      </c>
      <c r="AE73" s="125" t="e">
        <f t="shared" si="38"/>
        <v>#REF!</v>
      </c>
      <c r="AF73" s="123">
        <f t="shared" si="32"/>
        <v>0</v>
      </c>
      <c r="AG73" s="124">
        <f t="shared" si="33"/>
        <v>0</v>
      </c>
      <c r="AH73" s="124">
        <f t="shared" si="34"/>
        <v>0</v>
      </c>
      <c r="AI73" s="124" t="e">
        <f>#REF!-W73</f>
        <v>#REF!</v>
      </c>
      <c r="AJ73" s="124" t="e">
        <f>#REF!-X73</f>
        <v>#REF!</v>
      </c>
      <c r="AK73" s="126" t="e">
        <f t="shared" si="39"/>
        <v>#REF!</v>
      </c>
      <c r="AL73" s="125" t="e">
        <f t="shared" si="15"/>
        <v>#REF!</v>
      </c>
      <c r="AM73" s="156"/>
      <c r="AN73" s="156"/>
      <c r="AO73" s="156"/>
      <c r="AP73" s="156"/>
      <c r="AQ73" s="156"/>
      <c r="AR73" s="156"/>
      <c r="AS73" s="156"/>
      <c r="AT73" s="156"/>
      <c r="AU73" s="156"/>
      <c r="AV73" s="156"/>
      <c r="AW73" s="156"/>
      <c r="AX73" s="156"/>
      <c r="AY73" s="156"/>
      <c r="AZ73" s="156"/>
      <c r="BA73" s="156"/>
      <c r="BB73" s="156"/>
      <c r="BC73" s="156"/>
      <c r="BD73" s="156"/>
      <c r="BE73" s="156"/>
      <c r="BF73" s="156"/>
      <c r="BG73" s="156"/>
      <c r="BH73" s="156"/>
      <c r="BI73" s="156"/>
      <c r="BJ73" s="156"/>
      <c r="BK73" s="156"/>
      <c r="BL73" s="156"/>
      <c r="BM73" s="156"/>
      <c r="BN73" s="156"/>
      <c r="BO73" s="156"/>
      <c r="BP73" s="156"/>
      <c r="BQ73" s="156"/>
      <c r="BR73" s="156"/>
      <c r="BS73" s="156"/>
      <c r="BT73" s="156"/>
      <c r="BU73" s="156"/>
      <c r="BV73" s="156"/>
      <c r="BW73" s="156"/>
      <c r="BX73" s="156"/>
      <c r="BY73" s="156"/>
      <c r="BZ73" s="156"/>
      <c r="CA73" s="156"/>
      <c r="CB73" s="156"/>
      <c r="CC73" s="156"/>
      <c r="CD73" s="156"/>
      <c r="CE73" s="156"/>
      <c r="CF73" s="156"/>
      <c r="CG73" s="156"/>
      <c r="CH73" s="156"/>
      <c r="CI73" s="156"/>
      <c r="CJ73" s="156"/>
      <c r="CK73" s="156"/>
      <c r="CL73" s="156"/>
      <c r="CM73" s="156"/>
      <c r="CN73" s="156"/>
      <c r="CO73" s="156"/>
      <c r="CP73" s="156"/>
      <c r="CQ73" s="156"/>
      <c r="CR73" s="156"/>
      <c r="CS73" s="156"/>
      <c r="CT73" s="156"/>
      <c r="CU73" s="156"/>
      <c r="CV73" s="156"/>
      <c r="CW73" s="156"/>
      <c r="CX73" s="156"/>
      <c r="CY73" s="156"/>
      <c r="CZ73" s="156"/>
      <c r="DA73" s="156"/>
      <c r="DB73" s="156"/>
      <c r="DC73" s="156"/>
      <c r="DD73" s="156"/>
      <c r="DE73" s="156"/>
      <c r="DF73" s="156"/>
      <c r="DG73" s="156"/>
      <c r="DH73" s="156"/>
      <c r="DI73" s="156"/>
      <c r="DJ73" s="156"/>
      <c r="DK73" s="156"/>
      <c r="DL73" s="156"/>
      <c r="DM73" s="156"/>
      <c r="DN73" s="156"/>
      <c r="DO73" s="156"/>
      <c r="DP73" s="156"/>
      <c r="DQ73" s="156"/>
      <c r="DR73" s="156"/>
      <c r="DS73" s="156"/>
      <c r="DT73" s="156"/>
      <c r="DU73" s="156"/>
      <c r="DV73" s="156"/>
      <c r="DW73" s="156"/>
      <c r="DX73" s="156"/>
      <c r="DY73" s="156"/>
      <c r="DZ73" s="156"/>
      <c r="EA73" s="156"/>
      <c r="EB73" s="156"/>
      <c r="EC73" s="156"/>
      <c r="ED73" s="156"/>
      <c r="EE73" s="156"/>
      <c r="EF73" s="156"/>
      <c r="EG73" s="156"/>
      <c r="EH73" s="156"/>
      <c r="EI73" s="156"/>
      <c r="EJ73" s="156"/>
      <c r="EK73" s="156"/>
      <c r="EL73" s="156"/>
      <c r="EM73" s="156"/>
      <c r="EN73" s="156"/>
      <c r="EO73" s="156"/>
      <c r="EP73" s="156"/>
      <c r="EQ73" s="156"/>
      <c r="ER73" s="156"/>
      <c r="ES73" s="156"/>
      <c r="ET73" s="156"/>
      <c r="EU73" s="156"/>
      <c r="EV73" s="156"/>
      <c r="EW73" s="156"/>
      <c r="EX73" s="156"/>
      <c r="EY73" s="156"/>
      <c r="EZ73" s="156"/>
      <c r="FA73" s="156"/>
      <c r="FB73" s="156"/>
      <c r="FC73" s="156"/>
      <c r="FD73" s="156"/>
      <c r="FE73" s="156"/>
      <c r="FF73" s="156"/>
      <c r="FG73" s="156"/>
      <c r="FH73" s="156"/>
      <c r="FI73" s="156"/>
      <c r="FJ73" s="156"/>
      <c r="FK73" s="156"/>
      <c r="FL73" s="156"/>
      <c r="FM73" s="156"/>
      <c r="FN73" s="156"/>
      <c r="FO73" s="156"/>
      <c r="FP73" s="156"/>
      <c r="FQ73" s="156"/>
      <c r="FR73" s="156"/>
      <c r="FS73" s="156"/>
      <c r="FT73" s="156"/>
      <c r="FU73" s="156"/>
      <c r="FV73" s="156"/>
      <c r="FW73" s="156"/>
      <c r="FX73" s="156"/>
      <c r="FY73" s="156"/>
      <c r="FZ73" s="156"/>
      <c r="GA73" s="156"/>
      <c r="GB73" s="156"/>
      <c r="GC73" s="156"/>
      <c r="GD73" s="156"/>
      <c r="GE73" s="156"/>
      <c r="GF73" s="156"/>
      <c r="GG73" s="156"/>
      <c r="GH73" s="156"/>
      <c r="GI73" s="156"/>
      <c r="GJ73" s="156"/>
      <c r="GK73" s="156"/>
      <c r="GL73" s="156"/>
      <c r="GM73" s="156"/>
      <c r="GN73" s="156"/>
      <c r="GO73" s="156"/>
      <c r="GP73" s="156"/>
      <c r="GQ73" s="156"/>
      <c r="GR73" s="156"/>
      <c r="GS73" s="156"/>
      <c r="GT73" s="156"/>
      <c r="GU73" s="156"/>
      <c r="GV73" s="156"/>
      <c r="GW73" s="156"/>
      <c r="GX73" s="156"/>
      <c r="GY73" s="156"/>
      <c r="GZ73" s="156"/>
      <c r="HA73" s="156"/>
      <c r="HB73" s="156"/>
      <c r="HC73" s="156"/>
      <c r="HD73" s="156"/>
      <c r="HE73" s="156"/>
      <c r="HF73" s="156"/>
      <c r="HG73" s="156"/>
      <c r="HH73" s="156"/>
      <c r="HI73" s="156"/>
      <c r="HJ73" s="156"/>
      <c r="HK73" s="156"/>
      <c r="HL73" s="156"/>
      <c r="HM73" s="156"/>
      <c r="HN73" s="156"/>
      <c r="HO73" s="156"/>
      <c r="HP73" s="156"/>
      <c r="HQ73" s="156"/>
      <c r="HR73" s="156"/>
      <c r="HS73" s="156"/>
      <c r="HT73" s="156"/>
      <c r="HU73" s="156"/>
      <c r="HV73" s="156"/>
      <c r="HW73" s="156"/>
      <c r="HX73" s="156"/>
      <c r="HY73" s="156"/>
      <c r="HZ73" s="156"/>
      <c r="IA73" s="156"/>
      <c r="IB73" s="156"/>
      <c r="IC73" s="156"/>
      <c r="ID73" s="156"/>
      <c r="IE73" s="156"/>
      <c r="IF73" s="156"/>
      <c r="IG73" s="156"/>
      <c r="IH73" s="156"/>
    </row>
    <row r="74" spans="1:242" s="157" customFormat="1" ht="11.25">
      <c r="A74" s="113" t="s">
        <v>31</v>
      </c>
      <c r="B74" s="113"/>
      <c r="C74" s="114" t="s">
        <v>9</v>
      </c>
      <c r="D74" s="114" t="s">
        <v>9</v>
      </c>
      <c r="E74" s="115"/>
      <c r="F74" s="116" t="s">
        <v>9</v>
      </c>
      <c r="G74" s="117"/>
      <c r="H74" s="118"/>
      <c r="I74" s="119">
        <f t="shared" si="25"/>
        <v>0</v>
      </c>
      <c r="J74" s="120">
        <f t="shared" si="27"/>
        <v>0</v>
      </c>
      <c r="K74" s="120">
        <f t="shared" si="35"/>
        <v>0</v>
      </c>
      <c r="L74" s="120" t="e">
        <f>#REF!</f>
        <v>#REF!</v>
      </c>
      <c r="M74" s="120" t="e">
        <f>#REF!</f>
        <v>#REF!</v>
      </c>
      <c r="N74" s="121" t="e">
        <f t="shared" si="36"/>
        <v>#REF!</v>
      </c>
      <c r="O74" s="122" t="e">
        <f t="shared" si="11"/>
        <v>#REF!</v>
      </c>
      <c r="P74" s="119">
        <v>0</v>
      </c>
      <c r="Q74" s="120">
        <v>0</v>
      </c>
      <c r="R74" s="120">
        <v>0</v>
      </c>
      <c r="S74" s="122">
        <f t="shared" si="28"/>
        <v>0</v>
      </c>
      <c r="T74" s="123">
        <v>0</v>
      </c>
      <c r="U74" s="124">
        <v>0</v>
      </c>
      <c r="V74" s="120">
        <v>0</v>
      </c>
      <c r="W74" s="120">
        <v>0</v>
      </c>
      <c r="X74" s="120">
        <v>0</v>
      </c>
      <c r="Y74" s="125">
        <f t="shared" si="37"/>
        <v>0</v>
      </c>
      <c r="Z74" s="123">
        <f t="shared" si="29"/>
        <v>0</v>
      </c>
      <c r="AA74" s="124">
        <f t="shared" si="30"/>
        <v>0</v>
      </c>
      <c r="AB74" s="124">
        <f t="shared" si="31"/>
        <v>0</v>
      </c>
      <c r="AC74" s="124" t="e">
        <f>L74-#REF!</f>
        <v>#REF!</v>
      </c>
      <c r="AD74" s="124" t="e">
        <f>M74-#REF!</f>
        <v>#REF!</v>
      </c>
      <c r="AE74" s="125" t="e">
        <f t="shared" si="38"/>
        <v>#REF!</v>
      </c>
      <c r="AF74" s="123">
        <f t="shared" si="32"/>
        <v>0</v>
      </c>
      <c r="AG74" s="124">
        <f t="shared" si="33"/>
        <v>0</v>
      </c>
      <c r="AH74" s="124">
        <f t="shared" si="34"/>
        <v>0</v>
      </c>
      <c r="AI74" s="124" t="e">
        <f>#REF!-W74</f>
        <v>#REF!</v>
      </c>
      <c r="AJ74" s="124" t="e">
        <f>#REF!-X74</f>
        <v>#REF!</v>
      </c>
      <c r="AK74" s="126" t="e">
        <f t="shared" si="39"/>
        <v>#REF!</v>
      </c>
      <c r="AL74" s="125" t="e">
        <f t="shared" si="15"/>
        <v>#REF!</v>
      </c>
      <c r="AM74" s="156"/>
      <c r="AN74" s="156"/>
      <c r="AO74" s="156"/>
      <c r="AP74" s="156"/>
      <c r="AQ74" s="156"/>
      <c r="AR74" s="156"/>
      <c r="AS74" s="156"/>
      <c r="AT74" s="156"/>
      <c r="AU74" s="156"/>
      <c r="AV74" s="156"/>
      <c r="AW74" s="156"/>
      <c r="AX74" s="156"/>
      <c r="AY74" s="156"/>
      <c r="AZ74" s="156"/>
      <c r="BA74" s="156"/>
      <c r="BB74" s="156"/>
      <c r="BC74" s="156"/>
      <c r="BD74" s="156"/>
      <c r="BE74" s="156"/>
      <c r="BF74" s="156"/>
      <c r="BG74" s="156"/>
      <c r="BH74" s="156"/>
      <c r="BI74" s="156"/>
      <c r="BJ74" s="156"/>
      <c r="BK74" s="156"/>
      <c r="BL74" s="156"/>
      <c r="BM74" s="156"/>
      <c r="BN74" s="156"/>
      <c r="BO74" s="156"/>
      <c r="BP74" s="156"/>
      <c r="BQ74" s="156"/>
      <c r="BR74" s="156"/>
      <c r="BS74" s="156"/>
      <c r="BT74" s="156"/>
      <c r="BU74" s="156"/>
      <c r="BV74" s="156"/>
      <c r="BW74" s="156"/>
      <c r="BX74" s="156"/>
      <c r="BY74" s="156"/>
      <c r="BZ74" s="156"/>
      <c r="CA74" s="156"/>
      <c r="CB74" s="156"/>
      <c r="CC74" s="156"/>
      <c r="CD74" s="156"/>
      <c r="CE74" s="156"/>
      <c r="CF74" s="156"/>
      <c r="CG74" s="156"/>
      <c r="CH74" s="156"/>
      <c r="CI74" s="156"/>
      <c r="CJ74" s="156"/>
      <c r="CK74" s="156"/>
      <c r="CL74" s="156"/>
      <c r="CM74" s="156"/>
      <c r="CN74" s="156"/>
      <c r="CO74" s="156"/>
      <c r="CP74" s="156"/>
      <c r="CQ74" s="156"/>
      <c r="CR74" s="156"/>
      <c r="CS74" s="156"/>
      <c r="CT74" s="156"/>
      <c r="CU74" s="156"/>
      <c r="CV74" s="156"/>
      <c r="CW74" s="156"/>
      <c r="CX74" s="156"/>
      <c r="CY74" s="156"/>
      <c r="CZ74" s="156"/>
      <c r="DA74" s="156"/>
      <c r="DB74" s="156"/>
      <c r="DC74" s="156"/>
      <c r="DD74" s="156"/>
      <c r="DE74" s="156"/>
      <c r="DF74" s="156"/>
      <c r="DG74" s="156"/>
      <c r="DH74" s="156"/>
      <c r="DI74" s="156"/>
      <c r="DJ74" s="156"/>
      <c r="DK74" s="156"/>
      <c r="DL74" s="156"/>
      <c r="DM74" s="156"/>
      <c r="DN74" s="156"/>
      <c r="DO74" s="156"/>
      <c r="DP74" s="156"/>
      <c r="DQ74" s="156"/>
      <c r="DR74" s="156"/>
      <c r="DS74" s="156"/>
      <c r="DT74" s="156"/>
      <c r="DU74" s="156"/>
      <c r="DV74" s="156"/>
      <c r="DW74" s="156"/>
      <c r="DX74" s="156"/>
      <c r="DY74" s="156"/>
      <c r="DZ74" s="156"/>
      <c r="EA74" s="156"/>
      <c r="EB74" s="156"/>
      <c r="EC74" s="156"/>
      <c r="ED74" s="156"/>
      <c r="EE74" s="156"/>
      <c r="EF74" s="156"/>
      <c r="EG74" s="156"/>
      <c r="EH74" s="156"/>
      <c r="EI74" s="156"/>
      <c r="EJ74" s="156"/>
      <c r="EK74" s="156"/>
      <c r="EL74" s="156"/>
      <c r="EM74" s="156"/>
      <c r="EN74" s="156"/>
      <c r="EO74" s="156"/>
      <c r="EP74" s="156"/>
      <c r="EQ74" s="156"/>
      <c r="ER74" s="156"/>
      <c r="ES74" s="156"/>
      <c r="ET74" s="156"/>
      <c r="EU74" s="156"/>
      <c r="EV74" s="156"/>
      <c r="EW74" s="156"/>
      <c r="EX74" s="156"/>
      <c r="EY74" s="156"/>
      <c r="EZ74" s="156"/>
      <c r="FA74" s="156"/>
      <c r="FB74" s="156"/>
      <c r="FC74" s="156"/>
      <c r="FD74" s="156"/>
      <c r="FE74" s="156"/>
      <c r="FF74" s="156"/>
      <c r="FG74" s="156"/>
      <c r="FH74" s="156"/>
      <c r="FI74" s="156"/>
      <c r="FJ74" s="156"/>
      <c r="FK74" s="156"/>
      <c r="FL74" s="156"/>
      <c r="FM74" s="156"/>
      <c r="FN74" s="156"/>
      <c r="FO74" s="156"/>
      <c r="FP74" s="156"/>
      <c r="FQ74" s="156"/>
      <c r="FR74" s="156"/>
      <c r="FS74" s="156"/>
      <c r="FT74" s="156"/>
      <c r="FU74" s="156"/>
      <c r="FV74" s="156"/>
      <c r="FW74" s="156"/>
      <c r="FX74" s="156"/>
      <c r="FY74" s="156"/>
      <c r="FZ74" s="156"/>
      <c r="GA74" s="156"/>
      <c r="GB74" s="156"/>
      <c r="GC74" s="156"/>
      <c r="GD74" s="156"/>
      <c r="GE74" s="156"/>
      <c r="GF74" s="156"/>
      <c r="GG74" s="156"/>
      <c r="GH74" s="156"/>
      <c r="GI74" s="156"/>
      <c r="GJ74" s="156"/>
      <c r="GK74" s="156"/>
      <c r="GL74" s="156"/>
      <c r="GM74" s="156"/>
      <c r="GN74" s="156"/>
      <c r="GO74" s="156"/>
      <c r="GP74" s="156"/>
      <c r="GQ74" s="156"/>
      <c r="GR74" s="156"/>
      <c r="GS74" s="156"/>
      <c r="GT74" s="156"/>
      <c r="GU74" s="156"/>
      <c r="GV74" s="156"/>
      <c r="GW74" s="156"/>
      <c r="GX74" s="156"/>
      <c r="GY74" s="156"/>
      <c r="GZ74" s="156"/>
      <c r="HA74" s="156"/>
      <c r="HB74" s="156"/>
      <c r="HC74" s="156"/>
      <c r="HD74" s="156"/>
      <c r="HE74" s="156"/>
      <c r="HF74" s="156"/>
      <c r="HG74" s="156"/>
      <c r="HH74" s="156"/>
      <c r="HI74" s="156"/>
      <c r="HJ74" s="156"/>
      <c r="HK74" s="156"/>
      <c r="HL74" s="156"/>
      <c r="HM74" s="156"/>
      <c r="HN74" s="156"/>
      <c r="HO74" s="156"/>
      <c r="HP74" s="156"/>
      <c r="HQ74" s="156"/>
      <c r="HR74" s="156"/>
      <c r="HS74" s="156"/>
      <c r="HT74" s="156"/>
      <c r="HU74" s="156"/>
      <c r="HV74" s="156"/>
      <c r="HW74" s="156"/>
      <c r="HX74" s="156"/>
      <c r="HY74" s="156"/>
      <c r="HZ74" s="156"/>
      <c r="IA74" s="156"/>
      <c r="IB74" s="156"/>
      <c r="IC74" s="156"/>
      <c r="ID74" s="156"/>
      <c r="IE74" s="156"/>
      <c r="IF74" s="156"/>
      <c r="IG74" s="156"/>
      <c r="IH74" s="156"/>
    </row>
    <row r="75" spans="1:242" s="157" customFormat="1" ht="11.25">
      <c r="A75" s="113" t="s">
        <v>31</v>
      </c>
      <c r="B75" s="113"/>
      <c r="C75" s="114" t="s">
        <v>9</v>
      </c>
      <c r="D75" s="114" t="s">
        <v>9</v>
      </c>
      <c r="E75" s="115"/>
      <c r="F75" s="116" t="s">
        <v>9</v>
      </c>
      <c r="G75" s="117"/>
      <c r="H75" s="118"/>
      <c r="I75" s="119">
        <f t="shared" si="25"/>
        <v>0</v>
      </c>
      <c r="J75" s="120">
        <f t="shared" si="27"/>
        <v>0</v>
      </c>
      <c r="K75" s="120">
        <f t="shared" si="35"/>
        <v>0</v>
      </c>
      <c r="L75" s="120" t="e">
        <f>#REF!</f>
        <v>#REF!</v>
      </c>
      <c r="M75" s="120" t="e">
        <f>#REF!</f>
        <v>#REF!</v>
      </c>
      <c r="N75" s="121" t="e">
        <f t="shared" si="36"/>
        <v>#REF!</v>
      </c>
      <c r="O75" s="122" t="e">
        <f t="shared" si="11"/>
        <v>#REF!</v>
      </c>
      <c r="P75" s="119">
        <v>0</v>
      </c>
      <c r="Q75" s="120">
        <v>0</v>
      </c>
      <c r="R75" s="120">
        <v>0</v>
      </c>
      <c r="S75" s="122">
        <f t="shared" si="28"/>
        <v>0</v>
      </c>
      <c r="T75" s="123">
        <v>0</v>
      </c>
      <c r="U75" s="124">
        <v>0</v>
      </c>
      <c r="V75" s="120">
        <v>0</v>
      </c>
      <c r="W75" s="120">
        <v>0</v>
      </c>
      <c r="X75" s="120">
        <v>0</v>
      </c>
      <c r="Y75" s="125">
        <f t="shared" si="37"/>
        <v>0</v>
      </c>
      <c r="Z75" s="123">
        <f t="shared" si="29"/>
        <v>0</v>
      </c>
      <c r="AA75" s="124">
        <f t="shared" si="30"/>
        <v>0</v>
      </c>
      <c r="AB75" s="124">
        <f t="shared" si="31"/>
        <v>0</v>
      </c>
      <c r="AC75" s="124" t="e">
        <f>L75-#REF!</f>
        <v>#REF!</v>
      </c>
      <c r="AD75" s="124" t="e">
        <f>M75-#REF!</f>
        <v>#REF!</v>
      </c>
      <c r="AE75" s="125" t="e">
        <f t="shared" si="38"/>
        <v>#REF!</v>
      </c>
      <c r="AF75" s="123">
        <f t="shared" si="32"/>
        <v>0</v>
      </c>
      <c r="AG75" s="124">
        <f t="shared" si="33"/>
        <v>0</v>
      </c>
      <c r="AH75" s="124">
        <f t="shared" si="34"/>
        <v>0</v>
      </c>
      <c r="AI75" s="124" t="e">
        <f>#REF!-W75</f>
        <v>#REF!</v>
      </c>
      <c r="AJ75" s="124" t="e">
        <f>#REF!-X75</f>
        <v>#REF!</v>
      </c>
      <c r="AK75" s="126" t="e">
        <f t="shared" si="39"/>
        <v>#REF!</v>
      </c>
      <c r="AL75" s="125" t="e">
        <f t="shared" si="15"/>
        <v>#REF!</v>
      </c>
      <c r="AM75" s="156"/>
      <c r="AN75" s="156"/>
      <c r="AO75" s="156"/>
      <c r="AP75" s="156"/>
      <c r="AQ75" s="156"/>
      <c r="AR75" s="156"/>
      <c r="AS75" s="156"/>
      <c r="AT75" s="156"/>
      <c r="AU75" s="156"/>
      <c r="AV75" s="156"/>
      <c r="AW75" s="156"/>
      <c r="AX75" s="156"/>
      <c r="AY75" s="156"/>
      <c r="AZ75" s="156"/>
      <c r="BA75" s="156"/>
      <c r="BB75" s="156"/>
      <c r="BC75" s="156"/>
      <c r="BD75" s="156"/>
      <c r="BE75" s="156"/>
      <c r="BF75" s="156"/>
      <c r="BG75" s="156"/>
      <c r="BH75" s="156"/>
      <c r="BI75" s="156"/>
      <c r="BJ75" s="156"/>
      <c r="BK75" s="156"/>
      <c r="BL75" s="156"/>
      <c r="BM75" s="156"/>
      <c r="BN75" s="156"/>
      <c r="BO75" s="156"/>
      <c r="BP75" s="156"/>
      <c r="BQ75" s="156"/>
      <c r="BR75" s="156"/>
      <c r="BS75" s="156"/>
      <c r="BT75" s="156"/>
      <c r="BU75" s="156"/>
      <c r="BV75" s="156"/>
      <c r="BW75" s="156"/>
      <c r="BX75" s="156"/>
      <c r="BY75" s="156"/>
      <c r="BZ75" s="156"/>
      <c r="CA75" s="156"/>
      <c r="CB75" s="156"/>
      <c r="CC75" s="156"/>
      <c r="CD75" s="156"/>
      <c r="CE75" s="156"/>
      <c r="CF75" s="156"/>
      <c r="CG75" s="156"/>
      <c r="CH75" s="156"/>
      <c r="CI75" s="156"/>
      <c r="CJ75" s="156"/>
      <c r="CK75" s="156"/>
      <c r="CL75" s="156"/>
      <c r="CM75" s="156"/>
      <c r="CN75" s="156"/>
      <c r="CO75" s="156"/>
      <c r="CP75" s="156"/>
      <c r="CQ75" s="156"/>
      <c r="CR75" s="156"/>
      <c r="CS75" s="156"/>
      <c r="CT75" s="156"/>
      <c r="CU75" s="156"/>
      <c r="CV75" s="156"/>
      <c r="CW75" s="156"/>
      <c r="CX75" s="156"/>
      <c r="CY75" s="156"/>
      <c r="CZ75" s="156"/>
      <c r="DA75" s="156"/>
      <c r="DB75" s="156"/>
      <c r="DC75" s="156"/>
      <c r="DD75" s="156"/>
      <c r="DE75" s="156"/>
      <c r="DF75" s="156"/>
      <c r="DG75" s="156"/>
      <c r="DH75" s="156"/>
      <c r="DI75" s="156"/>
      <c r="DJ75" s="156"/>
      <c r="DK75" s="156"/>
      <c r="DL75" s="156"/>
      <c r="DM75" s="156"/>
      <c r="DN75" s="156"/>
      <c r="DO75" s="156"/>
      <c r="DP75" s="156"/>
      <c r="DQ75" s="156"/>
      <c r="DR75" s="156"/>
      <c r="DS75" s="156"/>
      <c r="DT75" s="156"/>
      <c r="DU75" s="156"/>
      <c r="DV75" s="156"/>
      <c r="DW75" s="156"/>
      <c r="DX75" s="156"/>
      <c r="DY75" s="156"/>
      <c r="DZ75" s="156"/>
      <c r="EA75" s="156"/>
      <c r="EB75" s="156"/>
      <c r="EC75" s="156"/>
      <c r="ED75" s="156"/>
      <c r="EE75" s="156"/>
      <c r="EF75" s="156"/>
      <c r="EG75" s="156"/>
      <c r="EH75" s="156"/>
      <c r="EI75" s="156"/>
      <c r="EJ75" s="156"/>
      <c r="EK75" s="156"/>
      <c r="EL75" s="156"/>
      <c r="EM75" s="156"/>
      <c r="EN75" s="156"/>
      <c r="EO75" s="156"/>
      <c r="EP75" s="156"/>
      <c r="EQ75" s="156"/>
      <c r="ER75" s="156"/>
      <c r="ES75" s="156"/>
      <c r="ET75" s="156"/>
      <c r="EU75" s="156"/>
      <c r="EV75" s="156"/>
      <c r="EW75" s="156"/>
      <c r="EX75" s="156"/>
      <c r="EY75" s="156"/>
      <c r="EZ75" s="156"/>
      <c r="FA75" s="156"/>
      <c r="FB75" s="156"/>
      <c r="FC75" s="156"/>
      <c r="FD75" s="156"/>
      <c r="FE75" s="156"/>
      <c r="FF75" s="156"/>
      <c r="FG75" s="156"/>
      <c r="FH75" s="156"/>
      <c r="FI75" s="156"/>
      <c r="FJ75" s="156"/>
      <c r="FK75" s="156"/>
      <c r="FL75" s="156"/>
      <c r="FM75" s="156"/>
      <c r="FN75" s="156"/>
      <c r="FO75" s="156"/>
      <c r="FP75" s="156"/>
      <c r="FQ75" s="156"/>
      <c r="FR75" s="156"/>
      <c r="FS75" s="156"/>
      <c r="FT75" s="156"/>
      <c r="FU75" s="156"/>
      <c r="FV75" s="156"/>
      <c r="FW75" s="156"/>
      <c r="FX75" s="156"/>
      <c r="FY75" s="156"/>
      <c r="FZ75" s="156"/>
      <c r="GA75" s="156"/>
      <c r="GB75" s="156"/>
      <c r="GC75" s="156"/>
      <c r="GD75" s="156"/>
      <c r="GE75" s="156"/>
      <c r="GF75" s="156"/>
      <c r="GG75" s="156"/>
      <c r="GH75" s="156"/>
      <c r="GI75" s="156"/>
      <c r="GJ75" s="156"/>
      <c r="GK75" s="156"/>
      <c r="GL75" s="156"/>
      <c r="GM75" s="156"/>
      <c r="GN75" s="156"/>
      <c r="GO75" s="156"/>
      <c r="GP75" s="156"/>
      <c r="GQ75" s="156"/>
      <c r="GR75" s="156"/>
      <c r="GS75" s="156"/>
      <c r="GT75" s="156"/>
      <c r="GU75" s="156"/>
      <c r="GV75" s="156"/>
      <c r="GW75" s="156"/>
      <c r="GX75" s="156"/>
      <c r="GY75" s="156"/>
      <c r="GZ75" s="156"/>
      <c r="HA75" s="156"/>
      <c r="HB75" s="156"/>
      <c r="HC75" s="156"/>
      <c r="HD75" s="156"/>
      <c r="HE75" s="156"/>
      <c r="HF75" s="156"/>
      <c r="HG75" s="156"/>
      <c r="HH75" s="156"/>
      <c r="HI75" s="156"/>
      <c r="HJ75" s="156"/>
      <c r="HK75" s="156"/>
      <c r="HL75" s="156"/>
      <c r="HM75" s="156"/>
      <c r="HN75" s="156"/>
      <c r="HO75" s="156"/>
      <c r="HP75" s="156"/>
      <c r="HQ75" s="156"/>
      <c r="HR75" s="156"/>
      <c r="HS75" s="156"/>
      <c r="HT75" s="156"/>
      <c r="HU75" s="156"/>
      <c r="HV75" s="156"/>
      <c r="HW75" s="156"/>
      <c r="HX75" s="156"/>
      <c r="HY75" s="156"/>
      <c r="HZ75" s="156"/>
      <c r="IA75" s="156"/>
      <c r="IB75" s="156"/>
      <c r="IC75" s="156"/>
      <c r="ID75" s="156"/>
      <c r="IE75" s="156"/>
      <c r="IF75" s="156"/>
      <c r="IG75" s="156"/>
      <c r="IH75" s="156"/>
    </row>
    <row r="76" spans="1:242" s="157" customFormat="1" ht="11.25">
      <c r="A76" s="113" t="s">
        <v>31</v>
      </c>
      <c r="B76" s="113"/>
      <c r="C76" s="114" t="s">
        <v>9</v>
      </c>
      <c r="D76" s="114" t="s">
        <v>9</v>
      </c>
      <c r="E76" s="115"/>
      <c r="F76" s="116" t="s">
        <v>9</v>
      </c>
      <c r="G76" s="117"/>
      <c r="H76" s="118"/>
      <c r="I76" s="119">
        <f t="shared" si="25"/>
        <v>0</v>
      </c>
      <c r="J76" s="120">
        <f t="shared" si="27"/>
        <v>0</v>
      </c>
      <c r="K76" s="120">
        <f t="shared" si="35"/>
        <v>0</v>
      </c>
      <c r="L76" s="120" t="e">
        <f>#REF!</f>
        <v>#REF!</v>
      </c>
      <c r="M76" s="120" t="e">
        <f>#REF!</f>
        <v>#REF!</v>
      </c>
      <c r="N76" s="121" t="e">
        <f t="shared" si="36"/>
        <v>#REF!</v>
      </c>
      <c r="O76" s="122" t="e">
        <f t="shared" si="11"/>
        <v>#REF!</v>
      </c>
      <c r="P76" s="119">
        <v>0</v>
      </c>
      <c r="Q76" s="120">
        <v>0</v>
      </c>
      <c r="R76" s="120">
        <v>0</v>
      </c>
      <c r="S76" s="122">
        <f t="shared" si="28"/>
        <v>0</v>
      </c>
      <c r="T76" s="123">
        <v>0</v>
      </c>
      <c r="U76" s="124">
        <v>0</v>
      </c>
      <c r="V76" s="120">
        <v>0</v>
      </c>
      <c r="W76" s="120">
        <v>0</v>
      </c>
      <c r="X76" s="120">
        <v>0</v>
      </c>
      <c r="Y76" s="125">
        <f t="shared" si="37"/>
        <v>0</v>
      </c>
      <c r="Z76" s="123">
        <f t="shared" si="29"/>
        <v>0</v>
      </c>
      <c r="AA76" s="124">
        <f t="shared" si="30"/>
        <v>0</v>
      </c>
      <c r="AB76" s="124">
        <f t="shared" si="31"/>
        <v>0</v>
      </c>
      <c r="AC76" s="124" t="e">
        <f>L76-#REF!</f>
        <v>#REF!</v>
      </c>
      <c r="AD76" s="124" t="e">
        <f>M76-#REF!</f>
        <v>#REF!</v>
      </c>
      <c r="AE76" s="125" t="e">
        <f t="shared" si="38"/>
        <v>#REF!</v>
      </c>
      <c r="AF76" s="123">
        <f t="shared" si="32"/>
        <v>0</v>
      </c>
      <c r="AG76" s="124">
        <f t="shared" si="33"/>
        <v>0</v>
      </c>
      <c r="AH76" s="124">
        <f t="shared" si="34"/>
        <v>0</v>
      </c>
      <c r="AI76" s="124" t="e">
        <f>#REF!-W76</f>
        <v>#REF!</v>
      </c>
      <c r="AJ76" s="124" t="e">
        <f>#REF!-X76</f>
        <v>#REF!</v>
      </c>
      <c r="AK76" s="126" t="e">
        <f t="shared" si="39"/>
        <v>#REF!</v>
      </c>
      <c r="AL76" s="125" t="e">
        <f t="shared" si="15"/>
        <v>#REF!</v>
      </c>
      <c r="AM76" s="156"/>
      <c r="AN76" s="156"/>
      <c r="AO76" s="156"/>
      <c r="AP76" s="156"/>
      <c r="AQ76" s="156"/>
      <c r="AR76" s="156"/>
      <c r="AS76" s="156"/>
      <c r="AT76" s="156"/>
      <c r="AU76" s="156"/>
      <c r="AV76" s="156"/>
      <c r="AW76" s="156"/>
      <c r="AX76" s="156"/>
      <c r="AY76" s="156"/>
      <c r="AZ76" s="156"/>
      <c r="BA76" s="156"/>
      <c r="BB76" s="156"/>
      <c r="BC76" s="156"/>
      <c r="BD76" s="156"/>
      <c r="BE76" s="156"/>
      <c r="BF76" s="156"/>
      <c r="BG76" s="156"/>
      <c r="BH76" s="156"/>
      <c r="BI76" s="156"/>
      <c r="BJ76" s="156"/>
      <c r="BK76" s="156"/>
      <c r="BL76" s="156"/>
      <c r="BM76" s="156"/>
      <c r="BN76" s="156"/>
      <c r="BO76" s="156"/>
      <c r="BP76" s="156"/>
      <c r="BQ76" s="156"/>
      <c r="BR76" s="156"/>
      <c r="BS76" s="156"/>
      <c r="BT76" s="156"/>
      <c r="BU76" s="156"/>
      <c r="BV76" s="156"/>
      <c r="BW76" s="156"/>
      <c r="BX76" s="156"/>
      <c r="BY76" s="156"/>
      <c r="BZ76" s="156"/>
      <c r="CA76" s="156"/>
      <c r="CB76" s="156"/>
      <c r="CC76" s="156"/>
      <c r="CD76" s="156"/>
      <c r="CE76" s="156"/>
      <c r="CF76" s="156"/>
      <c r="CG76" s="156"/>
      <c r="CH76" s="156"/>
      <c r="CI76" s="156"/>
      <c r="CJ76" s="156"/>
      <c r="CK76" s="156"/>
      <c r="CL76" s="156"/>
      <c r="CM76" s="156"/>
      <c r="CN76" s="156"/>
      <c r="CO76" s="156"/>
      <c r="CP76" s="156"/>
      <c r="CQ76" s="156"/>
      <c r="CR76" s="156"/>
      <c r="CS76" s="156"/>
      <c r="CT76" s="156"/>
      <c r="CU76" s="156"/>
      <c r="CV76" s="156"/>
      <c r="CW76" s="156"/>
      <c r="CX76" s="156"/>
      <c r="CY76" s="156"/>
      <c r="CZ76" s="156"/>
      <c r="DA76" s="156"/>
      <c r="DB76" s="156"/>
      <c r="DC76" s="156"/>
      <c r="DD76" s="156"/>
      <c r="DE76" s="156"/>
      <c r="DF76" s="156"/>
      <c r="DG76" s="156"/>
      <c r="DH76" s="156"/>
      <c r="DI76" s="156"/>
      <c r="DJ76" s="156"/>
      <c r="DK76" s="156"/>
      <c r="DL76" s="156"/>
      <c r="DM76" s="156"/>
      <c r="DN76" s="156"/>
      <c r="DO76" s="156"/>
      <c r="DP76" s="156"/>
      <c r="DQ76" s="156"/>
      <c r="DR76" s="156"/>
      <c r="DS76" s="156"/>
      <c r="DT76" s="156"/>
      <c r="DU76" s="156"/>
      <c r="DV76" s="156"/>
      <c r="DW76" s="156"/>
      <c r="DX76" s="156"/>
      <c r="DY76" s="156"/>
      <c r="DZ76" s="156"/>
      <c r="EA76" s="156"/>
      <c r="EB76" s="156"/>
      <c r="EC76" s="156"/>
      <c r="ED76" s="156"/>
      <c r="EE76" s="156"/>
      <c r="EF76" s="156"/>
      <c r="EG76" s="156"/>
      <c r="EH76" s="156"/>
      <c r="EI76" s="156"/>
      <c r="EJ76" s="156"/>
      <c r="EK76" s="156"/>
      <c r="EL76" s="156"/>
      <c r="EM76" s="156"/>
      <c r="EN76" s="156"/>
      <c r="EO76" s="156"/>
      <c r="EP76" s="156"/>
      <c r="EQ76" s="156"/>
      <c r="ER76" s="156"/>
      <c r="ES76" s="156"/>
      <c r="ET76" s="156"/>
      <c r="EU76" s="156"/>
      <c r="EV76" s="156"/>
      <c r="EW76" s="156"/>
      <c r="EX76" s="156"/>
      <c r="EY76" s="156"/>
      <c r="EZ76" s="156"/>
      <c r="FA76" s="156"/>
      <c r="FB76" s="156"/>
      <c r="FC76" s="156"/>
      <c r="FD76" s="156"/>
      <c r="FE76" s="156"/>
      <c r="FF76" s="156"/>
      <c r="FG76" s="156"/>
      <c r="FH76" s="156"/>
      <c r="FI76" s="156"/>
      <c r="FJ76" s="156"/>
      <c r="FK76" s="156"/>
      <c r="FL76" s="156"/>
      <c r="FM76" s="156"/>
      <c r="FN76" s="156"/>
      <c r="FO76" s="156"/>
      <c r="FP76" s="156"/>
      <c r="FQ76" s="156"/>
      <c r="FR76" s="156"/>
      <c r="FS76" s="156"/>
      <c r="FT76" s="156"/>
      <c r="FU76" s="156"/>
      <c r="FV76" s="156"/>
      <c r="FW76" s="156"/>
      <c r="FX76" s="156"/>
      <c r="FY76" s="156"/>
      <c r="FZ76" s="156"/>
      <c r="GA76" s="156"/>
      <c r="GB76" s="156"/>
      <c r="GC76" s="156"/>
      <c r="GD76" s="156"/>
      <c r="GE76" s="156"/>
      <c r="GF76" s="156"/>
      <c r="GG76" s="156"/>
      <c r="GH76" s="156"/>
      <c r="GI76" s="156"/>
      <c r="GJ76" s="156"/>
      <c r="GK76" s="156"/>
      <c r="GL76" s="156"/>
      <c r="GM76" s="156"/>
      <c r="GN76" s="156"/>
      <c r="GO76" s="156"/>
      <c r="GP76" s="156"/>
      <c r="GQ76" s="156"/>
      <c r="GR76" s="156"/>
      <c r="GS76" s="156"/>
      <c r="GT76" s="156"/>
      <c r="GU76" s="156"/>
      <c r="GV76" s="156"/>
      <c r="GW76" s="156"/>
      <c r="GX76" s="156"/>
      <c r="GY76" s="156"/>
      <c r="GZ76" s="156"/>
      <c r="HA76" s="156"/>
      <c r="HB76" s="156"/>
      <c r="HC76" s="156"/>
      <c r="HD76" s="156"/>
      <c r="HE76" s="156"/>
      <c r="HF76" s="156"/>
      <c r="HG76" s="156"/>
      <c r="HH76" s="156"/>
      <c r="HI76" s="156"/>
      <c r="HJ76" s="156"/>
      <c r="HK76" s="156"/>
      <c r="HL76" s="156"/>
      <c r="HM76" s="156"/>
      <c r="HN76" s="156"/>
      <c r="HO76" s="156"/>
      <c r="HP76" s="156"/>
      <c r="HQ76" s="156"/>
      <c r="HR76" s="156"/>
      <c r="HS76" s="156"/>
      <c r="HT76" s="156"/>
      <c r="HU76" s="156"/>
      <c r="HV76" s="156"/>
      <c r="HW76" s="156"/>
      <c r="HX76" s="156"/>
      <c r="HY76" s="156"/>
      <c r="HZ76" s="156"/>
      <c r="IA76" s="156"/>
      <c r="IB76" s="156"/>
      <c r="IC76" s="156"/>
      <c r="ID76" s="156"/>
      <c r="IE76" s="156"/>
      <c r="IF76" s="156"/>
      <c r="IG76" s="156"/>
      <c r="IH76" s="156"/>
    </row>
    <row r="77" spans="1:242" s="157" customFormat="1" ht="11.25">
      <c r="A77" s="113" t="s">
        <v>31</v>
      </c>
      <c r="B77" s="113"/>
      <c r="C77" s="114" t="s">
        <v>9</v>
      </c>
      <c r="D77" s="114" t="s">
        <v>9</v>
      </c>
      <c r="E77" s="115"/>
      <c r="F77" s="116" t="s">
        <v>9</v>
      </c>
      <c r="G77" s="117"/>
      <c r="H77" s="118"/>
      <c r="I77" s="119">
        <f t="shared" si="25"/>
        <v>0</v>
      </c>
      <c r="J77" s="120">
        <f t="shared" si="27"/>
        <v>0</v>
      </c>
      <c r="K77" s="120">
        <f t="shared" si="35"/>
        <v>0</v>
      </c>
      <c r="L77" s="120" t="e">
        <f>#REF!</f>
        <v>#REF!</v>
      </c>
      <c r="M77" s="120" t="e">
        <f>#REF!</f>
        <v>#REF!</v>
      </c>
      <c r="N77" s="121" t="e">
        <f t="shared" si="36"/>
        <v>#REF!</v>
      </c>
      <c r="O77" s="122" t="e">
        <f t="shared" si="11"/>
        <v>#REF!</v>
      </c>
      <c r="P77" s="119">
        <v>0</v>
      </c>
      <c r="Q77" s="120">
        <v>0</v>
      </c>
      <c r="R77" s="120">
        <v>0</v>
      </c>
      <c r="S77" s="122">
        <f t="shared" si="28"/>
        <v>0</v>
      </c>
      <c r="T77" s="123">
        <v>0</v>
      </c>
      <c r="U77" s="124">
        <v>0</v>
      </c>
      <c r="V77" s="120">
        <v>0</v>
      </c>
      <c r="W77" s="120">
        <v>0</v>
      </c>
      <c r="X77" s="120">
        <v>0</v>
      </c>
      <c r="Y77" s="125">
        <f t="shared" si="37"/>
        <v>0</v>
      </c>
      <c r="Z77" s="123">
        <f t="shared" si="29"/>
        <v>0</v>
      </c>
      <c r="AA77" s="124">
        <f t="shared" si="30"/>
        <v>0</v>
      </c>
      <c r="AB77" s="124">
        <f t="shared" si="31"/>
        <v>0</v>
      </c>
      <c r="AC77" s="124" t="e">
        <f>L77-#REF!</f>
        <v>#REF!</v>
      </c>
      <c r="AD77" s="124" t="e">
        <f>M77-#REF!</f>
        <v>#REF!</v>
      </c>
      <c r="AE77" s="125" t="e">
        <f t="shared" si="38"/>
        <v>#REF!</v>
      </c>
      <c r="AF77" s="123">
        <f t="shared" si="32"/>
        <v>0</v>
      </c>
      <c r="AG77" s="124">
        <f t="shared" si="33"/>
        <v>0</v>
      </c>
      <c r="AH77" s="124">
        <f t="shared" si="34"/>
        <v>0</v>
      </c>
      <c r="AI77" s="124" t="e">
        <f>#REF!-W77</f>
        <v>#REF!</v>
      </c>
      <c r="AJ77" s="124" t="e">
        <f>#REF!-X77</f>
        <v>#REF!</v>
      </c>
      <c r="AK77" s="126" t="e">
        <f t="shared" si="39"/>
        <v>#REF!</v>
      </c>
      <c r="AL77" s="125" t="e">
        <f t="shared" si="15"/>
        <v>#REF!</v>
      </c>
      <c r="AM77" s="156"/>
      <c r="AN77" s="156"/>
      <c r="AO77" s="156"/>
      <c r="AP77" s="156"/>
      <c r="AQ77" s="156"/>
      <c r="AR77" s="156"/>
      <c r="AS77" s="156"/>
      <c r="AT77" s="156"/>
      <c r="AU77" s="156"/>
      <c r="AV77" s="156"/>
      <c r="AW77" s="156"/>
      <c r="AX77" s="156"/>
      <c r="AY77" s="156"/>
      <c r="AZ77" s="156"/>
      <c r="BA77" s="156"/>
      <c r="BB77" s="156"/>
      <c r="BC77" s="156"/>
      <c r="BD77" s="156"/>
      <c r="BE77" s="156"/>
      <c r="BF77" s="156"/>
      <c r="BG77" s="156"/>
      <c r="BH77" s="156"/>
      <c r="BI77" s="156"/>
      <c r="BJ77" s="156"/>
      <c r="BK77" s="156"/>
      <c r="BL77" s="156"/>
      <c r="BM77" s="156"/>
      <c r="BN77" s="156"/>
      <c r="BO77" s="156"/>
      <c r="BP77" s="156"/>
      <c r="BQ77" s="156"/>
      <c r="BR77" s="156"/>
      <c r="BS77" s="156"/>
      <c r="BT77" s="156"/>
      <c r="BU77" s="156"/>
      <c r="BV77" s="156"/>
      <c r="BW77" s="156"/>
      <c r="BX77" s="156"/>
      <c r="BY77" s="156"/>
      <c r="BZ77" s="156"/>
      <c r="CA77" s="156"/>
      <c r="CB77" s="156"/>
      <c r="CC77" s="156"/>
      <c r="CD77" s="156"/>
      <c r="CE77" s="156"/>
      <c r="CF77" s="156"/>
      <c r="CG77" s="156"/>
      <c r="CH77" s="156"/>
      <c r="CI77" s="156"/>
      <c r="CJ77" s="156"/>
      <c r="CK77" s="156"/>
      <c r="CL77" s="156"/>
      <c r="CM77" s="156"/>
      <c r="CN77" s="156"/>
      <c r="CO77" s="156"/>
      <c r="CP77" s="156"/>
      <c r="CQ77" s="156"/>
      <c r="CR77" s="156"/>
      <c r="CS77" s="156"/>
      <c r="CT77" s="156"/>
      <c r="CU77" s="156"/>
      <c r="CV77" s="156"/>
      <c r="CW77" s="156"/>
      <c r="CX77" s="156"/>
      <c r="CY77" s="156"/>
      <c r="CZ77" s="156"/>
      <c r="DA77" s="156"/>
      <c r="DB77" s="156"/>
      <c r="DC77" s="156"/>
      <c r="DD77" s="156"/>
      <c r="DE77" s="156"/>
      <c r="DF77" s="156"/>
      <c r="DG77" s="156"/>
      <c r="DH77" s="156"/>
      <c r="DI77" s="156"/>
      <c r="DJ77" s="156"/>
      <c r="DK77" s="156"/>
      <c r="DL77" s="156"/>
      <c r="DM77" s="156"/>
      <c r="DN77" s="156"/>
      <c r="DO77" s="156"/>
      <c r="DP77" s="156"/>
      <c r="DQ77" s="156"/>
      <c r="DR77" s="156"/>
      <c r="DS77" s="156"/>
      <c r="DT77" s="156"/>
      <c r="DU77" s="156"/>
      <c r="DV77" s="156"/>
      <c r="DW77" s="156"/>
      <c r="DX77" s="156"/>
      <c r="DY77" s="156"/>
      <c r="DZ77" s="156"/>
      <c r="EA77" s="156"/>
      <c r="EB77" s="156"/>
      <c r="EC77" s="156"/>
      <c r="ED77" s="156"/>
      <c r="EE77" s="156"/>
      <c r="EF77" s="156"/>
      <c r="EG77" s="156"/>
      <c r="EH77" s="156"/>
      <c r="EI77" s="156"/>
      <c r="EJ77" s="156"/>
      <c r="EK77" s="156"/>
      <c r="EL77" s="156"/>
      <c r="EM77" s="156"/>
      <c r="EN77" s="156"/>
      <c r="EO77" s="156"/>
      <c r="EP77" s="156"/>
      <c r="EQ77" s="156"/>
      <c r="ER77" s="156"/>
      <c r="ES77" s="156"/>
      <c r="ET77" s="156"/>
      <c r="EU77" s="156"/>
      <c r="EV77" s="156"/>
      <c r="EW77" s="156"/>
      <c r="EX77" s="156"/>
      <c r="EY77" s="156"/>
      <c r="EZ77" s="156"/>
      <c r="FA77" s="156"/>
      <c r="FB77" s="156"/>
      <c r="FC77" s="156"/>
      <c r="FD77" s="156"/>
      <c r="FE77" s="156"/>
      <c r="FF77" s="156"/>
      <c r="FG77" s="156"/>
      <c r="FH77" s="156"/>
      <c r="FI77" s="156"/>
      <c r="FJ77" s="156"/>
      <c r="FK77" s="156"/>
      <c r="FL77" s="156"/>
      <c r="FM77" s="156"/>
      <c r="FN77" s="156"/>
      <c r="FO77" s="156"/>
      <c r="FP77" s="156"/>
      <c r="FQ77" s="156"/>
      <c r="FR77" s="156"/>
      <c r="FS77" s="156"/>
      <c r="FT77" s="156"/>
      <c r="FU77" s="156"/>
      <c r="FV77" s="156"/>
      <c r="FW77" s="156"/>
      <c r="FX77" s="156"/>
      <c r="FY77" s="156"/>
      <c r="FZ77" s="156"/>
      <c r="GA77" s="156"/>
      <c r="GB77" s="156"/>
      <c r="GC77" s="156"/>
      <c r="GD77" s="156"/>
      <c r="GE77" s="156"/>
      <c r="GF77" s="156"/>
      <c r="GG77" s="156"/>
      <c r="GH77" s="156"/>
      <c r="GI77" s="156"/>
      <c r="GJ77" s="156"/>
      <c r="GK77" s="156"/>
      <c r="GL77" s="156"/>
      <c r="GM77" s="156"/>
      <c r="GN77" s="156"/>
      <c r="GO77" s="156"/>
      <c r="GP77" s="156"/>
      <c r="GQ77" s="156"/>
      <c r="GR77" s="156"/>
      <c r="GS77" s="156"/>
      <c r="GT77" s="156"/>
      <c r="GU77" s="156"/>
      <c r="GV77" s="156"/>
      <c r="GW77" s="156"/>
      <c r="GX77" s="156"/>
      <c r="GY77" s="156"/>
      <c r="GZ77" s="156"/>
      <c r="HA77" s="156"/>
      <c r="HB77" s="156"/>
      <c r="HC77" s="156"/>
      <c r="HD77" s="156"/>
      <c r="HE77" s="156"/>
      <c r="HF77" s="156"/>
      <c r="HG77" s="156"/>
      <c r="HH77" s="156"/>
      <c r="HI77" s="156"/>
      <c r="HJ77" s="156"/>
      <c r="HK77" s="156"/>
      <c r="HL77" s="156"/>
      <c r="HM77" s="156"/>
      <c r="HN77" s="156"/>
      <c r="HO77" s="156"/>
      <c r="HP77" s="156"/>
      <c r="HQ77" s="156"/>
      <c r="HR77" s="156"/>
      <c r="HS77" s="156"/>
      <c r="HT77" s="156"/>
      <c r="HU77" s="156"/>
      <c r="HV77" s="156"/>
      <c r="HW77" s="156"/>
      <c r="HX77" s="156"/>
      <c r="HY77" s="156"/>
      <c r="HZ77" s="156"/>
      <c r="IA77" s="156"/>
      <c r="IB77" s="156"/>
      <c r="IC77" s="156"/>
      <c r="ID77" s="156"/>
      <c r="IE77" s="156"/>
      <c r="IF77" s="156"/>
      <c r="IG77" s="156"/>
      <c r="IH77" s="156"/>
    </row>
    <row r="78" spans="1:242" s="157" customFormat="1" ht="11.25">
      <c r="A78" s="113" t="s">
        <v>31</v>
      </c>
      <c r="B78" s="113"/>
      <c r="C78" s="114" t="s">
        <v>9</v>
      </c>
      <c r="D78" s="114" t="s">
        <v>9</v>
      </c>
      <c r="E78" s="115"/>
      <c r="F78" s="116" t="s">
        <v>9</v>
      </c>
      <c r="G78" s="117"/>
      <c r="H78" s="118"/>
      <c r="I78" s="119">
        <f t="shared" si="25"/>
        <v>0</v>
      </c>
      <c r="J78" s="120">
        <f t="shared" si="27"/>
        <v>0</v>
      </c>
      <c r="K78" s="120">
        <f t="shared" si="35"/>
        <v>0</v>
      </c>
      <c r="L78" s="120" t="e">
        <f>#REF!</f>
        <v>#REF!</v>
      </c>
      <c r="M78" s="120" t="e">
        <f>#REF!</f>
        <v>#REF!</v>
      </c>
      <c r="N78" s="121" t="e">
        <f t="shared" si="36"/>
        <v>#REF!</v>
      </c>
      <c r="O78" s="122" t="e">
        <f t="shared" si="11"/>
        <v>#REF!</v>
      </c>
      <c r="P78" s="119">
        <v>0</v>
      </c>
      <c r="Q78" s="120">
        <v>0</v>
      </c>
      <c r="R78" s="120">
        <v>0</v>
      </c>
      <c r="S78" s="122">
        <f t="shared" si="28"/>
        <v>0</v>
      </c>
      <c r="T78" s="123">
        <v>0</v>
      </c>
      <c r="U78" s="124">
        <v>0</v>
      </c>
      <c r="V78" s="120">
        <v>0</v>
      </c>
      <c r="W78" s="120">
        <v>0</v>
      </c>
      <c r="X78" s="120">
        <v>0</v>
      </c>
      <c r="Y78" s="125">
        <f t="shared" si="37"/>
        <v>0</v>
      </c>
      <c r="Z78" s="123">
        <f t="shared" si="29"/>
        <v>0</v>
      </c>
      <c r="AA78" s="124">
        <f t="shared" si="30"/>
        <v>0</v>
      </c>
      <c r="AB78" s="124">
        <f t="shared" si="31"/>
        <v>0</v>
      </c>
      <c r="AC78" s="124" t="e">
        <f>L78-#REF!</f>
        <v>#REF!</v>
      </c>
      <c r="AD78" s="124" t="e">
        <f>M78-#REF!</f>
        <v>#REF!</v>
      </c>
      <c r="AE78" s="125" t="e">
        <f t="shared" si="38"/>
        <v>#REF!</v>
      </c>
      <c r="AF78" s="123">
        <f t="shared" si="32"/>
        <v>0</v>
      </c>
      <c r="AG78" s="124">
        <f t="shared" si="33"/>
        <v>0</v>
      </c>
      <c r="AH78" s="124">
        <f t="shared" si="34"/>
        <v>0</v>
      </c>
      <c r="AI78" s="124" t="e">
        <f>#REF!-W78</f>
        <v>#REF!</v>
      </c>
      <c r="AJ78" s="124" t="e">
        <f>#REF!-X78</f>
        <v>#REF!</v>
      </c>
      <c r="AK78" s="126" t="e">
        <f t="shared" si="39"/>
        <v>#REF!</v>
      </c>
      <c r="AL78" s="125" t="e">
        <f t="shared" si="15"/>
        <v>#REF!</v>
      </c>
      <c r="AM78" s="156"/>
      <c r="AN78" s="156"/>
      <c r="AO78" s="156"/>
      <c r="AP78" s="156"/>
      <c r="AQ78" s="156"/>
      <c r="AR78" s="156"/>
      <c r="AS78" s="156"/>
      <c r="AT78" s="156"/>
      <c r="AU78" s="156"/>
      <c r="AV78" s="156"/>
      <c r="AW78" s="156"/>
      <c r="AX78" s="156"/>
      <c r="AY78" s="156"/>
      <c r="AZ78" s="156"/>
      <c r="BA78" s="156"/>
      <c r="BB78" s="156"/>
      <c r="BC78" s="156"/>
      <c r="BD78" s="156"/>
      <c r="BE78" s="156"/>
      <c r="BF78" s="156"/>
      <c r="BG78" s="156"/>
      <c r="BH78" s="156"/>
      <c r="BI78" s="156"/>
      <c r="BJ78" s="156"/>
      <c r="BK78" s="156"/>
      <c r="BL78" s="156"/>
      <c r="BM78" s="156"/>
      <c r="BN78" s="156"/>
      <c r="BO78" s="156"/>
      <c r="BP78" s="156"/>
      <c r="BQ78" s="156"/>
      <c r="BR78" s="156"/>
      <c r="BS78" s="156"/>
      <c r="BT78" s="156"/>
      <c r="BU78" s="156"/>
      <c r="BV78" s="156"/>
      <c r="BW78" s="156"/>
      <c r="BX78" s="156"/>
      <c r="BY78" s="156"/>
      <c r="BZ78" s="156"/>
      <c r="CA78" s="156"/>
      <c r="CB78" s="156"/>
      <c r="CC78" s="156"/>
      <c r="CD78" s="156"/>
      <c r="CE78" s="156"/>
      <c r="CF78" s="156"/>
      <c r="CG78" s="156"/>
      <c r="CH78" s="156"/>
      <c r="CI78" s="156"/>
      <c r="CJ78" s="156"/>
      <c r="CK78" s="156"/>
      <c r="CL78" s="156"/>
      <c r="CM78" s="156"/>
      <c r="CN78" s="156"/>
      <c r="CO78" s="156"/>
      <c r="CP78" s="156"/>
      <c r="CQ78" s="156"/>
      <c r="CR78" s="156"/>
      <c r="CS78" s="156"/>
      <c r="CT78" s="156"/>
      <c r="CU78" s="156"/>
      <c r="CV78" s="156"/>
      <c r="CW78" s="156"/>
      <c r="CX78" s="156"/>
      <c r="CY78" s="156"/>
      <c r="CZ78" s="156"/>
      <c r="DA78" s="156"/>
      <c r="DB78" s="156"/>
      <c r="DC78" s="156"/>
      <c r="DD78" s="156"/>
      <c r="DE78" s="156"/>
      <c r="DF78" s="156"/>
      <c r="DG78" s="156"/>
      <c r="DH78" s="156"/>
      <c r="DI78" s="156"/>
      <c r="DJ78" s="156"/>
      <c r="DK78" s="156"/>
      <c r="DL78" s="156"/>
      <c r="DM78" s="156"/>
      <c r="DN78" s="156"/>
      <c r="DO78" s="156"/>
      <c r="DP78" s="156"/>
      <c r="DQ78" s="156"/>
      <c r="DR78" s="156"/>
      <c r="DS78" s="156"/>
      <c r="DT78" s="156"/>
      <c r="DU78" s="156"/>
      <c r="DV78" s="156"/>
      <c r="DW78" s="156"/>
      <c r="DX78" s="156"/>
      <c r="DY78" s="156"/>
      <c r="DZ78" s="156"/>
      <c r="EA78" s="156"/>
      <c r="EB78" s="156"/>
      <c r="EC78" s="156"/>
      <c r="ED78" s="156"/>
      <c r="EE78" s="156"/>
      <c r="EF78" s="156"/>
      <c r="EG78" s="156"/>
      <c r="EH78" s="156"/>
      <c r="EI78" s="156"/>
      <c r="EJ78" s="156"/>
      <c r="EK78" s="156"/>
      <c r="EL78" s="156"/>
      <c r="EM78" s="156"/>
      <c r="EN78" s="156"/>
      <c r="EO78" s="156"/>
      <c r="EP78" s="156"/>
      <c r="EQ78" s="156"/>
      <c r="ER78" s="156"/>
      <c r="ES78" s="156"/>
      <c r="ET78" s="156"/>
      <c r="EU78" s="156"/>
      <c r="EV78" s="156"/>
      <c r="EW78" s="156"/>
      <c r="EX78" s="156"/>
      <c r="EY78" s="156"/>
      <c r="EZ78" s="156"/>
      <c r="FA78" s="156"/>
      <c r="FB78" s="156"/>
      <c r="FC78" s="156"/>
      <c r="FD78" s="156"/>
      <c r="FE78" s="156"/>
      <c r="FF78" s="156"/>
      <c r="FG78" s="156"/>
      <c r="FH78" s="156"/>
      <c r="FI78" s="156"/>
      <c r="FJ78" s="156"/>
      <c r="FK78" s="156"/>
      <c r="FL78" s="156"/>
      <c r="FM78" s="156"/>
      <c r="FN78" s="156"/>
      <c r="FO78" s="156"/>
      <c r="FP78" s="156"/>
      <c r="FQ78" s="156"/>
      <c r="FR78" s="156"/>
      <c r="FS78" s="156"/>
      <c r="FT78" s="156"/>
      <c r="FU78" s="156"/>
      <c r="FV78" s="156"/>
      <c r="FW78" s="156"/>
      <c r="FX78" s="156"/>
      <c r="FY78" s="156"/>
      <c r="FZ78" s="156"/>
      <c r="GA78" s="156"/>
      <c r="GB78" s="156"/>
      <c r="GC78" s="156"/>
      <c r="GD78" s="156"/>
      <c r="GE78" s="156"/>
      <c r="GF78" s="156"/>
      <c r="GG78" s="156"/>
      <c r="GH78" s="156"/>
      <c r="GI78" s="156"/>
      <c r="GJ78" s="156"/>
      <c r="GK78" s="156"/>
      <c r="GL78" s="156"/>
      <c r="GM78" s="156"/>
      <c r="GN78" s="156"/>
      <c r="GO78" s="156"/>
      <c r="GP78" s="156"/>
      <c r="GQ78" s="156"/>
      <c r="GR78" s="156"/>
      <c r="GS78" s="156"/>
      <c r="GT78" s="156"/>
      <c r="GU78" s="156"/>
      <c r="GV78" s="156"/>
      <c r="GW78" s="156"/>
      <c r="GX78" s="156"/>
      <c r="GY78" s="156"/>
      <c r="GZ78" s="156"/>
      <c r="HA78" s="156"/>
      <c r="HB78" s="156"/>
      <c r="HC78" s="156"/>
      <c r="HD78" s="156"/>
      <c r="HE78" s="156"/>
      <c r="HF78" s="156"/>
      <c r="HG78" s="156"/>
      <c r="HH78" s="156"/>
      <c r="HI78" s="156"/>
      <c r="HJ78" s="156"/>
      <c r="HK78" s="156"/>
      <c r="HL78" s="156"/>
      <c r="HM78" s="156"/>
      <c r="HN78" s="156"/>
      <c r="HO78" s="156"/>
      <c r="HP78" s="156"/>
      <c r="HQ78" s="156"/>
      <c r="HR78" s="156"/>
      <c r="HS78" s="156"/>
      <c r="HT78" s="156"/>
      <c r="HU78" s="156"/>
      <c r="HV78" s="156"/>
      <c r="HW78" s="156"/>
      <c r="HX78" s="156"/>
      <c r="HY78" s="156"/>
      <c r="HZ78" s="156"/>
      <c r="IA78" s="156"/>
      <c r="IB78" s="156"/>
      <c r="IC78" s="156"/>
      <c r="ID78" s="156"/>
      <c r="IE78" s="156"/>
      <c r="IF78" s="156"/>
      <c r="IG78" s="156"/>
      <c r="IH78" s="156"/>
    </row>
    <row r="79" spans="1:242" s="157" customFormat="1" ht="11.25">
      <c r="A79" s="113" t="s">
        <v>31</v>
      </c>
      <c r="B79" s="113"/>
      <c r="C79" s="114" t="s">
        <v>9</v>
      </c>
      <c r="D79" s="114" t="s">
        <v>9</v>
      </c>
      <c r="E79" s="115"/>
      <c r="F79" s="116" t="s">
        <v>9</v>
      </c>
      <c r="G79" s="117"/>
      <c r="H79" s="118"/>
      <c r="I79" s="119">
        <f t="shared" si="25"/>
        <v>0</v>
      </c>
      <c r="J79" s="120">
        <f t="shared" si="27"/>
        <v>0</v>
      </c>
      <c r="K79" s="120">
        <f t="shared" si="35"/>
        <v>0</v>
      </c>
      <c r="L79" s="120" t="e">
        <f>#REF!</f>
        <v>#REF!</v>
      </c>
      <c r="M79" s="120" t="e">
        <f>#REF!</f>
        <v>#REF!</v>
      </c>
      <c r="N79" s="121" t="e">
        <f t="shared" si="36"/>
        <v>#REF!</v>
      </c>
      <c r="O79" s="122" t="e">
        <f t="shared" si="11"/>
        <v>#REF!</v>
      </c>
      <c r="P79" s="119">
        <v>0</v>
      </c>
      <c r="Q79" s="120">
        <v>0</v>
      </c>
      <c r="R79" s="120">
        <v>0</v>
      </c>
      <c r="S79" s="122">
        <f t="shared" si="28"/>
        <v>0</v>
      </c>
      <c r="T79" s="123">
        <v>0</v>
      </c>
      <c r="U79" s="124">
        <v>0</v>
      </c>
      <c r="V79" s="120">
        <v>0</v>
      </c>
      <c r="W79" s="120">
        <v>0</v>
      </c>
      <c r="X79" s="120">
        <v>0</v>
      </c>
      <c r="Y79" s="125">
        <f t="shared" si="37"/>
        <v>0</v>
      </c>
      <c r="Z79" s="123">
        <f t="shared" si="29"/>
        <v>0</v>
      </c>
      <c r="AA79" s="124">
        <f t="shared" si="30"/>
        <v>0</v>
      </c>
      <c r="AB79" s="124">
        <f t="shared" si="31"/>
        <v>0</v>
      </c>
      <c r="AC79" s="124" t="e">
        <f>L79-#REF!</f>
        <v>#REF!</v>
      </c>
      <c r="AD79" s="124" t="e">
        <f>M79-#REF!</f>
        <v>#REF!</v>
      </c>
      <c r="AE79" s="125" t="e">
        <f t="shared" si="38"/>
        <v>#REF!</v>
      </c>
      <c r="AF79" s="123">
        <f t="shared" si="32"/>
        <v>0</v>
      </c>
      <c r="AG79" s="124">
        <f t="shared" si="33"/>
        <v>0</v>
      </c>
      <c r="AH79" s="124">
        <f t="shared" si="34"/>
        <v>0</v>
      </c>
      <c r="AI79" s="124" t="e">
        <f>#REF!-W79</f>
        <v>#REF!</v>
      </c>
      <c r="AJ79" s="124" t="e">
        <f>#REF!-X79</f>
        <v>#REF!</v>
      </c>
      <c r="AK79" s="126" t="e">
        <f t="shared" si="39"/>
        <v>#REF!</v>
      </c>
      <c r="AL79" s="125" t="e">
        <f t="shared" si="15"/>
        <v>#REF!</v>
      </c>
      <c r="AM79" s="156"/>
      <c r="AN79" s="156"/>
      <c r="AO79" s="156"/>
      <c r="AP79" s="156"/>
      <c r="AQ79" s="156"/>
      <c r="AR79" s="156"/>
      <c r="AS79" s="156"/>
      <c r="AT79" s="156"/>
      <c r="AU79" s="156"/>
      <c r="AV79" s="156"/>
      <c r="AW79" s="156"/>
      <c r="AX79" s="156"/>
      <c r="AY79" s="156"/>
      <c r="AZ79" s="156"/>
      <c r="BA79" s="156"/>
      <c r="BB79" s="156"/>
      <c r="BC79" s="156"/>
      <c r="BD79" s="156"/>
      <c r="BE79" s="156"/>
      <c r="BF79" s="156"/>
      <c r="BG79" s="156"/>
      <c r="BH79" s="156"/>
      <c r="BI79" s="156"/>
      <c r="BJ79" s="156"/>
      <c r="BK79" s="156"/>
      <c r="BL79" s="156"/>
      <c r="BM79" s="156"/>
      <c r="BN79" s="156"/>
      <c r="BO79" s="156"/>
      <c r="BP79" s="156"/>
      <c r="BQ79" s="156"/>
      <c r="BR79" s="156"/>
      <c r="BS79" s="156"/>
      <c r="BT79" s="156"/>
      <c r="BU79" s="156"/>
      <c r="BV79" s="156"/>
      <c r="BW79" s="156"/>
      <c r="BX79" s="156"/>
      <c r="BY79" s="156"/>
      <c r="BZ79" s="156"/>
      <c r="CA79" s="156"/>
      <c r="CB79" s="156"/>
      <c r="CC79" s="156"/>
      <c r="CD79" s="156"/>
      <c r="CE79" s="156"/>
      <c r="CF79" s="156"/>
      <c r="CG79" s="156"/>
      <c r="CH79" s="156"/>
      <c r="CI79" s="156"/>
      <c r="CJ79" s="156"/>
      <c r="CK79" s="156"/>
      <c r="CL79" s="156"/>
      <c r="CM79" s="156"/>
      <c r="CN79" s="156"/>
      <c r="CO79" s="156"/>
      <c r="CP79" s="156"/>
      <c r="CQ79" s="156"/>
      <c r="CR79" s="156"/>
      <c r="CS79" s="156"/>
      <c r="CT79" s="156"/>
      <c r="CU79" s="156"/>
      <c r="CV79" s="156"/>
      <c r="CW79" s="156"/>
      <c r="CX79" s="156"/>
      <c r="CY79" s="156"/>
      <c r="CZ79" s="156"/>
      <c r="DA79" s="156"/>
      <c r="DB79" s="156"/>
      <c r="DC79" s="156"/>
      <c r="DD79" s="156"/>
      <c r="DE79" s="156"/>
      <c r="DF79" s="156"/>
      <c r="DG79" s="156"/>
      <c r="DH79" s="156"/>
      <c r="DI79" s="156"/>
      <c r="DJ79" s="156"/>
      <c r="DK79" s="156"/>
      <c r="DL79" s="156"/>
      <c r="DM79" s="156"/>
      <c r="DN79" s="156"/>
      <c r="DO79" s="156"/>
      <c r="DP79" s="156"/>
      <c r="DQ79" s="156"/>
      <c r="DR79" s="156"/>
      <c r="DS79" s="156"/>
      <c r="DT79" s="156"/>
      <c r="DU79" s="156"/>
      <c r="DV79" s="156"/>
      <c r="DW79" s="156"/>
      <c r="DX79" s="156"/>
      <c r="DY79" s="156"/>
      <c r="DZ79" s="156"/>
      <c r="EA79" s="156"/>
      <c r="EB79" s="156"/>
      <c r="EC79" s="156"/>
      <c r="ED79" s="156"/>
      <c r="EE79" s="156"/>
      <c r="EF79" s="156"/>
      <c r="EG79" s="156"/>
      <c r="EH79" s="156"/>
      <c r="EI79" s="156"/>
      <c r="EJ79" s="156"/>
      <c r="EK79" s="156"/>
      <c r="EL79" s="156"/>
      <c r="EM79" s="156"/>
      <c r="EN79" s="156"/>
      <c r="EO79" s="156"/>
      <c r="EP79" s="156"/>
      <c r="EQ79" s="156"/>
      <c r="ER79" s="156"/>
      <c r="ES79" s="156"/>
      <c r="ET79" s="156"/>
      <c r="EU79" s="156"/>
      <c r="EV79" s="156"/>
      <c r="EW79" s="156"/>
      <c r="EX79" s="156"/>
      <c r="EY79" s="156"/>
      <c r="EZ79" s="156"/>
      <c r="FA79" s="156"/>
      <c r="FB79" s="156"/>
      <c r="FC79" s="156"/>
      <c r="FD79" s="156"/>
      <c r="FE79" s="156"/>
      <c r="FF79" s="156"/>
      <c r="FG79" s="156"/>
      <c r="FH79" s="156"/>
      <c r="FI79" s="156"/>
      <c r="FJ79" s="156"/>
      <c r="FK79" s="156"/>
      <c r="FL79" s="156"/>
      <c r="FM79" s="156"/>
      <c r="FN79" s="156"/>
      <c r="FO79" s="156"/>
      <c r="FP79" s="156"/>
      <c r="FQ79" s="156"/>
      <c r="FR79" s="156"/>
      <c r="FS79" s="156"/>
      <c r="FT79" s="156"/>
      <c r="FU79" s="156"/>
      <c r="FV79" s="156"/>
      <c r="FW79" s="156"/>
      <c r="FX79" s="156"/>
      <c r="FY79" s="156"/>
      <c r="FZ79" s="156"/>
      <c r="GA79" s="156"/>
      <c r="GB79" s="156"/>
      <c r="GC79" s="156"/>
      <c r="GD79" s="156"/>
      <c r="GE79" s="156"/>
      <c r="GF79" s="156"/>
      <c r="GG79" s="156"/>
      <c r="GH79" s="156"/>
      <c r="GI79" s="156"/>
      <c r="GJ79" s="156"/>
      <c r="GK79" s="156"/>
      <c r="GL79" s="156"/>
      <c r="GM79" s="156"/>
      <c r="GN79" s="156"/>
      <c r="GO79" s="156"/>
      <c r="GP79" s="156"/>
      <c r="GQ79" s="156"/>
      <c r="GR79" s="156"/>
      <c r="GS79" s="156"/>
      <c r="GT79" s="156"/>
      <c r="GU79" s="156"/>
      <c r="GV79" s="156"/>
      <c r="GW79" s="156"/>
      <c r="GX79" s="156"/>
      <c r="GY79" s="156"/>
      <c r="GZ79" s="156"/>
      <c r="HA79" s="156"/>
      <c r="HB79" s="156"/>
      <c r="HC79" s="156"/>
      <c r="HD79" s="156"/>
      <c r="HE79" s="156"/>
      <c r="HF79" s="156"/>
      <c r="HG79" s="156"/>
      <c r="HH79" s="156"/>
      <c r="HI79" s="156"/>
      <c r="HJ79" s="156"/>
      <c r="HK79" s="156"/>
      <c r="HL79" s="156"/>
      <c r="HM79" s="156"/>
      <c r="HN79" s="156"/>
      <c r="HO79" s="156"/>
      <c r="HP79" s="156"/>
      <c r="HQ79" s="156"/>
      <c r="HR79" s="156"/>
      <c r="HS79" s="156"/>
      <c r="HT79" s="156"/>
      <c r="HU79" s="156"/>
      <c r="HV79" s="156"/>
      <c r="HW79" s="156"/>
      <c r="HX79" s="156"/>
      <c r="HY79" s="156"/>
      <c r="HZ79" s="156"/>
      <c r="IA79" s="156"/>
      <c r="IB79" s="156"/>
      <c r="IC79" s="156"/>
      <c r="ID79" s="156"/>
      <c r="IE79" s="156"/>
      <c r="IF79" s="156"/>
      <c r="IG79" s="156"/>
      <c r="IH79" s="156"/>
    </row>
    <row r="80" spans="1:242" s="157" customFormat="1" ht="11.25">
      <c r="A80" s="113"/>
      <c r="B80" s="113"/>
      <c r="C80" s="114"/>
      <c r="D80" s="114"/>
      <c r="E80" s="115"/>
      <c r="F80" s="116"/>
      <c r="G80" s="117"/>
      <c r="H80" s="118"/>
      <c r="I80" s="119"/>
      <c r="J80" s="127"/>
      <c r="K80" s="127"/>
      <c r="L80" s="127"/>
      <c r="M80" s="127"/>
      <c r="N80" s="128"/>
      <c r="O80" s="128"/>
      <c r="P80" s="119"/>
      <c r="Q80" s="127"/>
      <c r="R80" s="127"/>
      <c r="S80" s="128"/>
      <c r="T80" s="123"/>
      <c r="U80" s="129"/>
      <c r="V80" s="127"/>
      <c r="W80" s="127"/>
      <c r="X80" s="127"/>
      <c r="Y80" s="130"/>
      <c r="Z80" s="123"/>
      <c r="AA80" s="129"/>
      <c r="AB80" s="129"/>
      <c r="AC80" s="129"/>
      <c r="AD80" s="129"/>
      <c r="AE80" s="130"/>
      <c r="AF80" s="123"/>
      <c r="AG80" s="129"/>
      <c r="AH80" s="129"/>
      <c r="AI80" s="129"/>
      <c r="AJ80" s="129"/>
      <c r="AK80" s="131"/>
      <c r="AL80" s="132"/>
      <c r="AM80" s="156"/>
      <c r="AN80" s="156"/>
      <c r="AO80" s="156"/>
      <c r="AP80" s="156"/>
      <c r="AQ80" s="156"/>
      <c r="AR80" s="156"/>
      <c r="AS80" s="156"/>
      <c r="AT80" s="156"/>
      <c r="AU80" s="156"/>
      <c r="AV80" s="156"/>
      <c r="AW80" s="156"/>
      <c r="AX80" s="156"/>
      <c r="AY80" s="156"/>
      <c r="AZ80" s="156"/>
      <c r="BA80" s="156"/>
      <c r="BB80" s="156"/>
      <c r="BC80" s="156"/>
      <c r="BD80" s="156"/>
      <c r="BE80" s="156"/>
      <c r="BF80" s="156"/>
      <c r="BG80" s="156"/>
      <c r="BH80" s="156"/>
      <c r="BI80" s="156"/>
      <c r="BJ80" s="156"/>
      <c r="BK80" s="156"/>
      <c r="BL80" s="156"/>
      <c r="BM80" s="156"/>
      <c r="BN80" s="156"/>
      <c r="BO80" s="156"/>
      <c r="BP80" s="156"/>
      <c r="BQ80" s="156"/>
      <c r="BR80" s="156"/>
      <c r="BS80" s="156"/>
      <c r="BT80" s="156"/>
      <c r="BU80" s="156"/>
      <c r="BV80" s="156"/>
      <c r="BW80" s="156"/>
      <c r="BX80" s="156"/>
      <c r="BY80" s="156"/>
      <c r="BZ80" s="156"/>
      <c r="CA80" s="156"/>
      <c r="CB80" s="156"/>
      <c r="CC80" s="156"/>
      <c r="CD80" s="156"/>
      <c r="CE80" s="156"/>
      <c r="CF80" s="156"/>
      <c r="CG80" s="156"/>
      <c r="CH80" s="156"/>
      <c r="CI80" s="156"/>
      <c r="CJ80" s="156"/>
      <c r="CK80" s="156"/>
      <c r="CL80" s="156"/>
      <c r="CM80" s="156"/>
      <c r="CN80" s="156"/>
      <c r="CO80" s="156"/>
      <c r="CP80" s="156"/>
      <c r="CQ80" s="156"/>
      <c r="CR80" s="156"/>
      <c r="CS80" s="156"/>
      <c r="CT80" s="156"/>
      <c r="CU80" s="156"/>
      <c r="CV80" s="156"/>
      <c r="CW80" s="156"/>
      <c r="CX80" s="156"/>
      <c r="CY80" s="156"/>
      <c r="CZ80" s="156"/>
      <c r="DA80" s="156"/>
      <c r="DB80" s="156"/>
      <c r="DC80" s="156"/>
      <c r="DD80" s="156"/>
      <c r="DE80" s="156"/>
      <c r="DF80" s="156"/>
      <c r="DG80" s="156"/>
      <c r="DH80" s="156"/>
      <c r="DI80" s="156"/>
      <c r="DJ80" s="156"/>
      <c r="DK80" s="156"/>
      <c r="DL80" s="156"/>
      <c r="DM80" s="156"/>
      <c r="DN80" s="156"/>
      <c r="DO80" s="156"/>
      <c r="DP80" s="156"/>
      <c r="DQ80" s="156"/>
      <c r="DR80" s="156"/>
      <c r="DS80" s="156"/>
      <c r="DT80" s="156"/>
      <c r="DU80" s="156"/>
      <c r="DV80" s="156"/>
      <c r="DW80" s="156"/>
      <c r="DX80" s="156"/>
      <c r="DY80" s="156"/>
      <c r="DZ80" s="156"/>
      <c r="EA80" s="156"/>
      <c r="EB80" s="156"/>
      <c r="EC80" s="156"/>
      <c r="ED80" s="156"/>
      <c r="EE80" s="156"/>
      <c r="EF80" s="156"/>
      <c r="EG80" s="156"/>
      <c r="EH80" s="156"/>
      <c r="EI80" s="156"/>
      <c r="EJ80" s="156"/>
      <c r="EK80" s="156"/>
      <c r="EL80" s="156"/>
      <c r="EM80" s="156"/>
      <c r="EN80" s="156"/>
      <c r="EO80" s="156"/>
      <c r="EP80" s="156"/>
      <c r="EQ80" s="156"/>
      <c r="ER80" s="156"/>
      <c r="ES80" s="156"/>
      <c r="ET80" s="156"/>
      <c r="EU80" s="156"/>
      <c r="EV80" s="156"/>
      <c r="EW80" s="156"/>
      <c r="EX80" s="156"/>
      <c r="EY80" s="156"/>
      <c r="EZ80" s="156"/>
      <c r="FA80" s="156"/>
      <c r="FB80" s="156"/>
      <c r="FC80" s="156"/>
      <c r="FD80" s="156"/>
      <c r="FE80" s="156"/>
      <c r="FF80" s="156"/>
      <c r="FG80" s="156"/>
      <c r="FH80" s="156"/>
      <c r="FI80" s="156"/>
      <c r="FJ80" s="156"/>
      <c r="FK80" s="156"/>
      <c r="FL80" s="156"/>
      <c r="FM80" s="156"/>
      <c r="FN80" s="156"/>
      <c r="FO80" s="156"/>
      <c r="FP80" s="156"/>
      <c r="FQ80" s="156"/>
      <c r="FR80" s="156"/>
      <c r="FS80" s="156"/>
      <c r="FT80" s="156"/>
      <c r="FU80" s="156"/>
      <c r="FV80" s="156"/>
      <c r="FW80" s="156"/>
      <c r="FX80" s="156"/>
      <c r="FY80" s="156"/>
      <c r="FZ80" s="156"/>
      <c r="GA80" s="156"/>
      <c r="GB80" s="156"/>
      <c r="GC80" s="156"/>
      <c r="GD80" s="156"/>
      <c r="GE80" s="156"/>
      <c r="GF80" s="156"/>
      <c r="GG80" s="156"/>
      <c r="GH80" s="156"/>
      <c r="GI80" s="156"/>
      <c r="GJ80" s="156"/>
      <c r="GK80" s="156"/>
      <c r="GL80" s="156"/>
      <c r="GM80" s="156"/>
      <c r="GN80" s="156"/>
      <c r="GO80" s="156"/>
      <c r="GP80" s="156"/>
      <c r="GQ80" s="156"/>
      <c r="GR80" s="156"/>
      <c r="GS80" s="156"/>
      <c r="GT80" s="156"/>
      <c r="GU80" s="156"/>
      <c r="GV80" s="156"/>
      <c r="GW80" s="156"/>
      <c r="GX80" s="156"/>
      <c r="GY80" s="156"/>
      <c r="GZ80" s="156"/>
      <c r="HA80" s="156"/>
      <c r="HB80" s="156"/>
      <c r="HC80" s="156"/>
      <c r="HD80" s="156"/>
      <c r="HE80" s="156"/>
      <c r="HF80" s="156"/>
      <c r="HG80" s="156"/>
      <c r="HH80" s="156"/>
      <c r="HI80" s="156"/>
      <c r="HJ80" s="156"/>
      <c r="HK80" s="156"/>
      <c r="HL80" s="156"/>
      <c r="HM80" s="156"/>
      <c r="HN80" s="156"/>
      <c r="HO80" s="156"/>
      <c r="HP80" s="156"/>
      <c r="HQ80" s="156"/>
      <c r="HR80" s="156"/>
      <c r="HS80" s="156"/>
      <c r="HT80" s="156"/>
      <c r="HU80" s="156"/>
      <c r="HV80" s="156"/>
      <c r="HW80" s="156"/>
      <c r="HX80" s="156"/>
      <c r="HY80" s="156"/>
      <c r="HZ80" s="156"/>
      <c r="IA80" s="156"/>
      <c r="IB80" s="156"/>
      <c r="IC80" s="156"/>
      <c r="ID80" s="156"/>
      <c r="IE80" s="156"/>
      <c r="IF80" s="156"/>
      <c r="IG80" s="156"/>
      <c r="IH80" s="156"/>
    </row>
    <row r="81" spans="1:242" s="159" customFormat="1" ht="12" thickBot="1">
      <c r="A81" s="133" t="s">
        <v>32</v>
      </c>
      <c r="B81" s="134"/>
      <c r="C81" s="135"/>
      <c r="D81" s="135"/>
      <c r="E81" s="136"/>
      <c r="F81" s="137"/>
      <c r="G81" s="138"/>
      <c r="H81" s="139"/>
      <c r="I81" s="140">
        <f t="shared" ref="I81:AL81" si="40">SUM(I6:I80)</f>
        <v>190074000</v>
      </c>
      <c r="J81" s="140">
        <f t="shared" si="40"/>
        <v>11910000</v>
      </c>
      <c r="K81" s="140">
        <f t="shared" ref="K81:M81" si="41">SUM(K6:K80)</f>
        <v>560900</v>
      </c>
      <c r="L81" s="140" t="e">
        <f t="shared" ref="L81" si="42">SUM(L6:L80)</f>
        <v>#REF!</v>
      </c>
      <c r="M81" s="140" t="e">
        <f t="shared" si="41"/>
        <v>#REF!</v>
      </c>
      <c r="N81" s="140" t="e">
        <f t="shared" si="40"/>
        <v>#REF!</v>
      </c>
      <c r="O81" s="140" t="e">
        <f t="shared" si="40"/>
        <v>#REF!</v>
      </c>
      <c r="P81" s="140">
        <f t="shared" si="40"/>
        <v>190074000</v>
      </c>
      <c r="Q81" s="140">
        <f t="shared" si="40"/>
        <v>11910000</v>
      </c>
      <c r="R81" s="140">
        <f t="shared" si="40"/>
        <v>560900</v>
      </c>
      <c r="S81" s="140">
        <f t="shared" si="40"/>
        <v>202544900</v>
      </c>
      <c r="T81" s="140">
        <f t="shared" si="40"/>
        <v>190074000</v>
      </c>
      <c r="U81" s="140">
        <f t="shared" si="40"/>
        <v>11910000</v>
      </c>
      <c r="V81" s="140">
        <f t="shared" ref="V81:X81" si="43">SUM(V6:V80)</f>
        <v>560900</v>
      </c>
      <c r="W81" s="140">
        <f t="shared" si="43"/>
        <v>1124225.3993916737</v>
      </c>
      <c r="X81" s="140">
        <f t="shared" si="43"/>
        <v>92720.791274125862</v>
      </c>
      <c r="Y81" s="140">
        <f t="shared" si="40"/>
        <v>203761846.19066584</v>
      </c>
      <c r="Z81" s="140">
        <f t="shared" si="40"/>
        <v>0</v>
      </c>
      <c r="AA81" s="140">
        <f t="shared" si="40"/>
        <v>0</v>
      </c>
      <c r="AB81" s="140">
        <f t="shared" ref="AB81:AC81" si="44">SUM(AB6:AB80)</f>
        <v>0</v>
      </c>
      <c r="AC81" s="140" t="e">
        <f t="shared" si="44"/>
        <v>#REF!</v>
      </c>
      <c r="AD81" s="140" t="e">
        <f t="shared" ref="AD81" si="45">SUM(AD6:AD80)</f>
        <v>#REF!</v>
      </c>
      <c r="AE81" s="140" t="e">
        <f t="shared" si="40"/>
        <v>#REF!</v>
      </c>
      <c r="AF81" s="140">
        <f t="shared" si="40"/>
        <v>0</v>
      </c>
      <c r="AG81" s="140">
        <f t="shared" si="40"/>
        <v>0</v>
      </c>
      <c r="AH81" s="140">
        <f t="shared" ref="AH81:AI81" si="46">SUM(AH6:AH80)</f>
        <v>0</v>
      </c>
      <c r="AI81" s="140" t="e">
        <f t="shared" si="46"/>
        <v>#REF!</v>
      </c>
      <c r="AJ81" s="140" t="e">
        <f t="shared" ref="AJ81" si="47">SUM(AJ6:AJ80)</f>
        <v>#REF!</v>
      </c>
      <c r="AK81" s="140" t="e">
        <f t="shared" si="40"/>
        <v>#REF!</v>
      </c>
      <c r="AL81" s="141" t="e">
        <f t="shared" si="40"/>
        <v>#REF!</v>
      </c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8"/>
      <c r="BB81" s="158"/>
      <c r="BC81" s="158"/>
      <c r="BD81" s="158"/>
      <c r="BE81" s="158"/>
      <c r="BF81" s="158"/>
      <c r="BG81" s="158"/>
      <c r="BH81" s="158"/>
      <c r="BI81" s="158"/>
      <c r="BJ81" s="158"/>
      <c r="BK81" s="158"/>
      <c r="BL81" s="158"/>
      <c r="BM81" s="158"/>
      <c r="BN81" s="158"/>
      <c r="BO81" s="158"/>
      <c r="BP81" s="158"/>
      <c r="BQ81" s="158"/>
      <c r="BR81" s="158"/>
      <c r="BS81" s="158"/>
      <c r="BT81" s="158"/>
      <c r="BU81" s="158"/>
      <c r="BV81" s="158"/>
      <c r="BW81" s="158"/>
      <c r="BX81" s="158"/>
      <c r="BY81" s="158"/>
      <c r="BZ81" s="158"/>
      <c r="CA81" s="158"/>
      <c r="CB81" s="158"/>
      <c r="CC81" s="158"/>
      <c r="CD81" s="158"/>
      <c r="CE81" s="158"/>
      <c r="CF81" s="158"/>
      <c r="CG81" s="158"/>
      <c r="CH81" s="158"/>
      <c r="CI81" s="158"/>
      <c r="CJ81" s="158"/>
      <c r="CK81" s="158"/>
      <c r="CL81" s="158"/>
      <c r="CM81" s="158"/>
      <c r="CN81" s="158"/>
      <c r="CO81" s="158"/>
      <c r="CP81" s="158"/>
      <c r="CQ81" s="158"/>
      <c r="CR81" s="158"/>
      <c r="CS81" s="158"/>
      <c r="CT81" s="158"/>
      <c r="CU81" s="158"/>
      <c r="CV81" s="158"/>
      <c r="CW81" s="158"/>
      <c r="CX81" s="158"/>
      <c r="CY81" s="158"/>
      <c r="CZ81" s="158"/>
      <c r="DA81" s="158"/>
      <c r="DB81" s="158"/>
      <c r="DC81" s="158"/>
      <c r="DD81" s="158"/>
      <c r="DE81" s="158"/>
      <c r="DF81" s="158"/>
      <c r="DG81" s="158"/>
      <c r="DH81" s="158"/>
      <c r="DI81" s="158"/>
      <c r="DJ81" s="158"/>
      <c r="DK81" s="158"/>
      <c r="DL81" s="158"/>
      <c r="DM81" s="158"/>
      <c r="DN81" s="158"/>
      <c r="DO81" s="158"/>
      <c r="DP81" s="158"/>
      <c r="DQ81" s="158"/>
      <c r="DR81" s="158"/>
      <c r="DS81" s="158"/>
      <c r="DT81" s="158"/>
      <c r="DU81" s="158"/>
      <c r="DV81" s="158"/>
      <c r="DW81" s="158"/>
      <c r="DX81" s="158"/>
      <c r="DY81" s="158"/>
      <c r="DZ81" s="158"/>
      <c r="EA81" s="158"/>
      <c r="EB81" s="158"/>
      <c r="EC81" s="158"/>
      <c r="ED81" s="158"/>
      <c r="EE81" s="158"/>
      <c r="EF81" s="158"/>
      <c r="EG81" s="158"/>
      <c r="EH81" s="158"/>
      <c r="EI81" s="158"/>
      <c r="EJ81" s="158"/>
      <c r="EK81" s="158"/>
      <c r="EL81" s="158"/>
      <c r="EM81" s="158"/>
      <c r="EN81" s="158"/>
      <c r="EO81" s="158"/>
      <c r="EP81" s="158"/>
      <c r="EQ81" s="158"/>
      <c r="ER81" s="158"/>
      <c r="ES81" s="158"/>
      <c r="ET81" s="158"/>
      <c r="EU81" s="158"/>
      <c r="EV81" s="158"/>
      <c r="EW81" s="158"/>
      <c r="EX81" s="158"/>
      <c r="EY81" s="158"/>
      <c r="EZ81" s="158"/>
      <c r="FA81" s="158"/>
      <c r="FB81" s="158"/>
      <c r="FC81" s="158"/>
      <c r="FD81" s="158"/>
      <c r="FE81" s="158"/>
      <c r="FF81" s="158"/>
      <c r="FG81" s="158"/>
      <c r="FH81" s="158"/>
      <c r="FI81" s="158"/>
      <c r="FJ81" s="158"/>
      <c r="FK81" s="158"/>
      <c r="FL81" s="158"/>
      <c r="FM81" s="158"/>
      <c r="FN81" s="158"/>
      <c r="FO81" s="158"/>
      <c r="FP81" s="158"/>
      <c r="FQ81" s="158"/>
      <c r="FR81" s="158"/>
      <c r="FS81" s="158"/>
      <c r="FT81" s="158"/>
      <c r="FU81" s="158"/>
      <c r="FV81" s="158"/>
      <c r="FW81" s="158"/>
      <c r="FX81" s="158"/>
      <c r="FY81" s="158"/>
      <c r="FZ81" s="158"/>
      <c r="GA81" s="158"/>
      <c r="GB81" s="158"/>
      <c r="GC81" s="158"/>
      <c r="GD81" s="158"/>
      <c r="GE81" s="158"/>
      <c r="GF81" s="158"/>
      <c r="GG81" s="158"/>
      <c r="GH81" s="158"/>
      <c r="GI81" s="158"/>
      <c r="GJ81" s="158"/>
      <c r="GK81" s="158"/>
      <c r="GL81" s="158"/>
      <c r="GM81" s="158"/>
      <c r="GN81" s="158"/>
      <c r="GO81" s="158"/>
      <c r="GP81" s="158"/>
      <c r="GQ81" s="158"/>
      <c r="GR81" s="158"/>
      <c r="GS81" s="158"/>
      <c r="GT81" s="158"/>
      <c r="GU81" s="158"/>
      <c r="GV81" s="158"/>
      <c r="GW81" s="158"/>
      <c r="GX81" s="158"/>
      <c r="GY81" s="158"/>
      <c r="GZ81" s="158"/>
      <c r="HA81" s="158"/>
      <c r="HB81" s="158"/>
      <c r="HC81" s="158"/>
      <c r="HD81" s="158"/>
      <c r="HE81" s="158"/>
      <c r="HF81" s="158"/>
      <c r="HG81" s="158"/>
      <c r="HH81" s="158"/>
      <c r="HI81" s="158"/>
      <c r="HJ81" s="158"/>
      <c r="HK81" s="158"/>
      <c r="HL81" s="158"/>
      <c r="HM81" s="158"/>
      <c r="HN81" s="158"/>
      <c r="HO81" s="158"/>
      <c r="HP81" s="158"/>
      <c r="HQ81" s="158"/>
      <c r="HR81" s="158"/>
      <c r="HS81" s="158"/>
      <c r="HT81" s="158"/>
      <c r="HU81" s="158"/>
      <c r="HV81" s="158"/>
      <c r="HW81" s="158"/>
      <c r="HX81" s="158"/>
      <c r="HY81" s="158"/>
      <c r="HZ81" s="158"/>
      <c r="IA81" s="158"/>
      <c r="IB81" s="158"/>
      <c r="IC81" s="158"/>
      <c r="ID81" s="158"/>
      <c r="IE81" s="158"/>
      <c r="IF81" s="158"/>
      <c r="IG81" s="158"/>
      <c r="IH81" s="158"/>
    </row>
    <row r="82" spans="1:242" s="159" customFormat="1" ht="12" thickTop="1">
      <c r="A82" s="142"/>
      <c r="B82" s="143"/>
      <c r="C82" s="144"/>
      <c r="D82" s="144"/>
      <c r="E82" s="145"/>
      <c r="F82" s="146"/>
      <c r="G82" s="147"/>
      <c r="H82" s="148"/>
      <c r="I82" s="149"/>
      <c r="J82" s="150"/>
      <c r="K82" s="150"/>
      <c r="L82" s="150"/>
      <c r="M82" s="150"/>
      <c r="N82" s="150"/>
      <c r="O82" s="150"/>
      <c r="P82" s="149"/>
      <c r="Q82" s="150"/>
      <c r="R82" s="150"/>
      <c r="S82" s="150"/>
      <c r="T82" s="149"/>
      <c r="U82" s="150"/>
      <c r="V82" s="150"/>
      <c r="W82" s="150"/>
      <c r="X82" s="150"/>
      <c r="Y82" s="150"/>
      <c r="Z82" s="149"/>
      <c r="AA82" s="150"/>
      <c r="AB82" s="150"/>
      <c r="AC82" s="150"/>
      <c r="AD82" s="150"/>
      <c r="AE82" s="150"/>
      <c r="AF82" s="149"/>
      <c r="AG82" s="150"/>
      <c r="AH82" s="150"/>
      <c r="AI82" s="150"/>
      <c r="AJ82" s="150"/>
      <c r="AK82" s="151"/>
      <c r="AL82" s="152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  <c r="BB82" s="158"/>
      <c r="BC82" s="158"/>
      <c r="BD82" s="158"/>
      <c r="BE82" s="158"/>
      <c r="BF82" s="158"/>
      <c r="BG82" s="158"/>
      <c r="BH82" s="158"/>
      <c r="BI82" s="158"/>
      <c r="BJ82" s="158"/>
      <c r="BK82" s="158"/>
      <c r="BL82" s="158"/>
      <c r="BM82" s="158"/>
      <c r="BN82" s="158"/>
      <c r="BO82" s="158"/>
      <c r="BP82" s="158"/>
      <c r="BQ82" s="158"/>
      <c r="BR82" s="158"/>
      <c r="BS82" s="158"/>
      <c r="BT82" s="158"/>
      <c r="BU82" s="158"/>
      <c r="BV82" s="158"/>
      <c r="BW82" s="158"/>
      <c r="BX82" s="158"/>
      <c r="BY82" s="158"/>
      <c r="BZ82" s="158"/>
      <c r="CA82" s="158"/>
      <c r="CB82" s="158"/>
      <c r="CC82" s="158"/>
      <c r="CD82" s="158"/>
      <c r="CE82" s="158"/>
      <c r="CF82" s="158"/>
      <c r="CG82" s="158"/>
      <c r="CH82" s="158"/>
      <c r="CI82" s="158"/>
      <c r="CJ82" s="158"/>
      <c r="CK82" s="158"/>
      <c r="CL82" s="158"/>
      <c r="CM82" s="158"/>
      <c r="CN82" s="158"/>
      <c r="CO82" s="158"/>
      <c r="CP82" s="158"/>
      <c r="CQ82" s="158"/>
      <c r="CR82" s="158"/>
      <c r="CS82" s="158"/>
      <c r="CT82" s="158"/>
      <c r="CU82" s="158"/>
      <c r="CV82" s="158"/>
      <c r="CW82" s="158"/>
      <c r="CX82" s="158"/>
      <c r="CY82" s="158"/>
      <c r="CZ82" s="158"/>
      <c r="DA82" s="158"/>
      <c r="DB82" s="158"/>
      <c r="DC82" s="158"/>
      <c r="DD82" s="158"/>
      <c r="DE82" s="158"/>
      <c r="DF82" s="158"/>
      <c r="DG82" s="158"/>
      <c r="DH82" s="158"/>
      <c r="DI82" s="158"/>
      <c r="DJ82" s="158"/>
      <c r="DK82" s="158"/>
      <c r="DL82" s="158"/>
      <c r="DM82" s="158"/>
      <c r="DN82" s="158"/>
      <c r="DO82" s="158"/>
      <c r="DP82" s="158"/>
      <c r="DQ82" s="158"/>
      <c r="DR82" s="158"/>
      <c r="DS82" s="158"/>
      <c r="DT82" s="158"/>
      <c r="DU82" s="158"/>
      <c r="DV82" s="158"/>
      <c r="DW82" s="158"/>
      <c r="DX82" s="158"/>
      <c r="DY82" s="158"/>
      <c r="DZ82" s="158"/>
      <c r="EA82" s="158"/>
      <c r="EB82" s="158"/>
      <c r="EC82" s="158"/>
      <c r="ED82" s="158"/>
      <c r="EE82" s="158"/>
      <c r="EF82" s="158"/>
      <c r="EG82" s="158"/>
      <c r="EH82" s="158"/>
      <c r="EI82" s="158"/>
      <c r="EJ82" s="158"/>
      <c r="EK82" s="158"/>
      <c r="EL82" s="158"/>
      <c r="EM82" s="158"/>
      <c r="EN82" s="158"/>
      <c r="EO82" s="158"/>
      <c r="EP82" s="158"/>
      <c r="EQ82" s="158"/>
      <c r="ER82" s="158"/>
      <c r="ES82" s="158"/>
      <c r="ET82" s="158"/>
      <c r="EU82" s="158"/>
      <c r="EV82" s="158"/>
      <c r="EW82" s="158"/>
      <c r="EX82" s="158"/>
      <c r="EY82" s="158"/>
      <c r="EZ82" s="158"/>
      <c r="FA82" s="158"/>
      <c r="FB82" s="158"/>
      <c r="FC82" s="158"/>
      <c r="FD82" s="158"/>
      <c r="FE82" s="158"/>
      <c r="FF82" s="158"/>
      <c r="FG82" s="158"/>
      <c r="FH82" s="158"/>
      <c r="FI82" s="158"/>
      <c r="FJ82" s="158"/>
      <c r="FK82" s="158"/>
      <c r="FL82" s="158"/>
      <c r="FM82" s="158"/>
      <c r="FN82" s="158"/>
      <c r="FO82" s="158"/>
      <c r="FP82" s="158"/>
      <c r="FQ82" s="158"/>
      <c r="FR82" s="158"/>
      <c r="FS82" s="158"/>
      <c r="FT82" s="158"/>
      <c r="FU82" s="158"/>
      <c r="FV82" s="158"/>
      <c r="FW82" s="158"/>
      <c r="FX82" s="158"/>
      <c r="FY82" s="158"/>
      <c r="FZ82" s="158"/>
      <c r="GA82" s="158"/>
      <c r="GB82" s="158"/>
      <c r="GC82" s="158"/>
      <c r="GD82" s="158"/>
      <c r="GE82" s="158"/>
      <c r="GF82" s="158"/>
      <c r="GG82" s="158"/>
      <c r="GH82" s="158"/>
      <c r="GI82" s="158"/>
      <c r="GJ82" s="158"/>
      <c r="GK82" s="158"/>
      <c r="GL82" s="158"/>
      <c r="GM82" s="158"/>
      <c r="GN82" s="158"/>
      <c r="GO82" s="158"/>
      <c r="GP82" s="158"/>
      <c r="GQ82" s="158"/>
      <c r="GR82" s="158"/>
      <c r="GS82" s="158"/>
      <c r="GT82" s="158"/>
      <c r="GU82" s="158"/>
      <c r="GV82" s="158"/>
      <c r="GW82" s="158"/>
      <c r="GX82" s="158"/>
      <c r="GY82" s="158"/>
      <c r="GZ82" s="158"/>
      <c r="HA82" s="158"/>
      <c r="HB82" s="158"/>
      <c r="HC82" s="158"/>
      <c r="HD82" s="158"/>
      <c r="HE82" s="158"/>
      <c r="HF82" s="158"/>
      <c r="HG82" s="158"/>
      <c r="HH82" s="158"/>
      <c r="HI82" s="158"/>
      <c r="HJ82" s="158"/>
      <c r="HK82" s="158"/>
      <c r="HL82" s="158"/>
      <c r="HM82" s="158"/>
      <c r="HN82" s="158"/>
      <c r="HO82" s="158"/>
      <c r="HP82" s="158"/>
      <c r="HQ82" s="158"/>
      <c r="HR82" s="158"/>
      <c r="HS82" s="158"/>
      <c r="HT82" s="158"/>
      <c r="HU82" s="158"/>
      <c r="HV82" s="158"/>
      <c r="HW82" s="158"/>
      <c r="HX82" s="158"/>
      <c r="HY82" s="158"/>
      <c r="HZ82" s="158"/>
      <c r="IA82" s="158"/>
      <c r="IB82" s="158"/>
      <c r="IC82" s="158"/>
      <c r="ID82" s="158"/>
      <c r="IE82" s="158"/>
      <c r="IF82" s="158"/>
      <c r="IG82" s="158"/>
      <c r="IH82" s="158"/>
    </row>
    <row r="83" spans="1:242" s="159" customFormat="1" ht="11.25">
      <c r="A83" s="99" t="s">
        <v>187</v>
      </c>
      <c r="B83" s="113"/>
      <c r="C83" s="114"/>
      <c r="D83" s="114"/>
      <c r="E83" s="115"/>
      <c r="F83" s="116"/>
      <c r="G83" s="117"/>
      <c r="H83" s="118"/>
      <c r="I83" s="119"/>
      <c r="J83" s="120"/>
      <c r="K83" s="120"/>
      <c r="L83" s="120"/>
      <c r="M83" s="120"/>
      <c r="N83" s="121"/>
      <c r="O83" s="122"/>
      <c r="P83" s="119"/>
      <c r="Q83" s="120"/>
      <c r="R83" s="120"/>
      <c r="S83" s="125"/>
      <c r="T83" s="123"/>
      <c r="U83" s="124"/>
      <c r="V83" s="120"/>
      <c r="W83" s="120"/>
      <c r="X83" s="120"/>
      <c r="Y83" s="125"/>
      <c r="Z83" s="123"/>
      <c r="AA83" s="124"/>
      <c r="AB83" s="124"/>
      <c r="AC83" s="124"/>
      <c r="AD83" s="124"/>
      <c r="AE83" s="125"/>
      <c r="AF83" s="123"/>
      <c r="AG83" s="124"/>
      <c r="AH83" s="124"/>
      <c r="AI83" s="124"/>
      <c r="AJ83" s="124"/>
      <c r="AK83" s="126"/>
      <c r="AL83" s="125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158"/>
      <c r="BI83" s="158"/>
      <c r="BJ83" s="158"/>
      <c r="BK83" s="158"/>
      <c r="BL83" s="158"/>
      <c r="BM83" s="158"/>
      <c r="BN83" s="158"/>
      <c r="BO83" s="158"/>
      <c r="BP83" s="158"/>
      <c r="BQ83" s="158"/>
      <c r="BR83" s="158"/>
      <c r="BS83" s="158"/>
      <c r="BT83" s="158"/>
      <c r="BU83" s="158"/>
      <c r="BV83" s="158"/>
      <c r="BW83" s="158"/>
      <c r="BX83" s="158"/>
      <c r="BY83" s="158"/>
      <c r="BZ83" s="158"/>
      <c r="CA83" s="158"/>
      <c r="CB83" s="158"/>
      <c r="CC83" s="158"/>
      <c r="CD83" s="158"/>
      <c r="CE83" s="158"/>
      <c r="CF83" s="158"/>
      <c r="CG83" s="158"/>
      <c r="CH83" s="158"/>
      <c r="CI83" s="158"/>
      <c r="CJ83" s="158"/>
      <c r="CK83" s="158"/>
      <c r="CL83" s="158"/>
      <c r="CM83" s="158"/>
      <c r="CN83" s="158"/>
      <c r="CO83" s="158"/>
      <c r="CP83" s="158"/>
      <c r="CQ83" s="158"/>
      <c r="CR83" s="158"/>
      <c r="CS83" s="158"/>
      <c r="CT83" s="158"/>
      <c r="CU83" s="158"/>
      <c r="CV83" s="158"/>
      <c r="CW83" s="158"/>
      <c r="CX83" s="158"/>
      <c r="CY83" s="158"/>
      <c r="CZ83" s="158"/>
      <c r="DA83" s="158"/>
      <c r="DB83" s="158"/>
      <c r="DC83" s="158"/>
      <c r="DD83" s="158"/>
      <c r="DE83" s="158"/>
      <c r="DF83" s="158"/>
      <c r="DG83" s="158"/>
      <c r="DH83" s="158"/>
      <c r="DI83" s="158"/>
      <c r="DJ83" s="158"/>
      <c r="DK83" s="158"/>
      <c r="DL83" s="158"/>
      <c r="DM83" s="158"/>
      <c r="DN83" s="158"/>
      <c r="DO83" s="158"/>
      <c r="DP83" s="158"/>
      <c r="DQ83" s="158"/>
      <c r="DR83" s="158"/>
      <c r="DS83" s="158"/>
      <c r="DT83" s="158"/>
      <c r="DU83" s="158"/>
      <c r="DV83" s="158"/>
      <c r="DW83" s="158"/>
      <c r="DX83" s="158"/>
      <c r="DY83" s="158"/>
      <c r="DZ83" s="158"/>
      <c r="EA83" s="158"/>
      <c r="EB83" s="158"/>
      <c r="EC83" s="158"/>
      <c r="ED83" s="158"/>
      <c r="EE83" s="158"/>
      <c r="EF83" s="158"/>
      <c r="EG83" s="158"/>
      <c r="EH83" s="158"/>
      <c r="EI83" s="158"/>
      <c r="EJ83" s="158"/>
      <c r="EK83" s="158"/>
      <c r="EL83" s="158"/>
      <c r="EM83" s="158"/>
      <c r="EN83" s="158"/>
      <c r="EO83" s="158"/>
      <c r="EP83" s="158"/>
      <c r="EQ83" s="158"/>
      <c r="ER83" s="158"/>
      <c r="ES83" s="158"/>
      <c r="ET83" s="158"/>
      <c r="EU83" s="158"/>
      <c r="EV83" s="158"/>
      <c r="EW83" s="158"/>
      <c r="EX83" s="158"/>
      <c r="EY83" s="158"/>
      <c r="EZ83" s="158"/>
      <c r="FA83" s="158"/>
      <c r="FB83" s="158"/>
      <c r="FC83" s="158"/>
      <c r="FD83" s="158"/>
      <c r="FE83" s="158"/>
      <c r="FF83" s="158"/>
      <c r="FG83" s="158"/>
      <c r="FH83" s="158"/>
      <c r="FI83" s="158"/>
      <c r="FJ83" s="158"/>
      <c r="FK83" s="158"/>
      <c r="FL83" s="158"/>
      <c r="FM83" s="158"/>
      <c r="FN83" s="158"/>
      <c r="FO83" s="158"/>
      <c r="FP83" s="158"/>
      <c r="FQ83" s="158"/>
      <c r="FR83" s="158"/>
      <c r="FS83" s="158"/>
      <c r="FT83" s="158"/>
      <c r="FU83" s="158"/>
      <c r="FV83" s="158"/>
      <c r="FW83" s="158"/>
      <c r="FX83" s="158"/>
      <c r="FY83" s="158"/>
      <c r="FZ83" s="158"/>
      <c r="GA83" s="158"/>
      <c r="GB83" s="158"/>
      <c r="GC83" s="158"/>
      <c r="GD83" s="158"/>
      <c r="GE83" s="158"/>
      <c r="GF83" s="158"/>
      <c r="GG83" s="158"/>
      <c r="GH83" s="158"/>
      <c r="GI83" s="158"/>
      <c r="GJ83" s="158"/>
      <c r="GK83" s="158"/>
      <c r="GL83" s="158"/>
      <c r="GM83" s="158"/>
      <c r="GN83" s="158"/>
      <c r="GO83" s="158"/>
      <c r="GP83" s="158"/>
      <c r="GQ83" s="158"/>
      <c r="GR83" s="158"/>
      <c r="GS83" s="158"/>
      <c r="GT83" s="158"/>
      <c r="GU83" s="158"/>
      <c r="GV83" s="158"/>
      <c r="GW83" s="158"/>
      <c r="GX83" s="158"/>
      <c r="GY83" s="158"/>
      <c r="GZ83" s="158"/>
      <c r="HA83" s="158"/>
      <c r="HB83" s="158"/>
      <c r="HC83" s="158"/>
      <c r="HD83" s="158"/>
      <c r="HE83" s="158"/>
      <c r="HF83" s="158"/>
      <c r="HG83" s="158"/>
      <c r="HH83" s="158"/>
      <c r="HI83" s="158"/>
      <c r="HJ83" s="158"/>
      <c r="HK83" s="158"/>
      <c r="HL83" s="158"/>
      <c r="HM83" s="158"/>
      <c r="HN83" s="158"/>
      <c r="HO83" s="158"/>
      <c r="HP83" s="158"/>
      <c r="HQ83" s="158"/>
      <c r="HR83" s="158"/>
      <c r="HS83" s="158"/>
      <c r="HT83" s="158"/>
      <c r="HU83" s="158"/>
      <c r="HV83" s="158"/>
      <c r="HW83" s="158"/>
      <c r="HX83" s="158"/>
      <c r="HY83" s="158"/>
      <c r="HZ83" s="158"/>
      <c r="IA83" s="158"/>
      <c r="IB83" s="158"/>
      <c r="IC83" s="158"/>
      <c r="ID83" s="158"/>
      <c r="IE83" s="158"/>
      <c r="IF83" s="158"/>
      <c r="IG83" s="158"/>
      <c r="IH83" s="158"/>
    </row>
    <row r="84" spans="1:242" s="157" customFormat="1" ht="22.5">
      <c r="A84" s="113" t="s">
        <v>188</v>
      </c>
      <c r="B84" s="113"/>
      <c r="C84" s="114" t="s">
        <v>45</v>
      </c>
      <c r="D84" s="114" t="s">
        <v>189</v>
      </c>
      <c r="E84" s="153">
        <v>45536</v>
      </c>
      <c r="F84" s="116"/>
      <c r="G84" s="117">
        <v>6420248</v>
      </c>
      <c r="H84" s="118">
        <v>38550</v>
      </c>
      <c r="I84" s="119">
        <f t="shared" ref="I84:I101" si="48">ROUND(P84*ign/igo,afrind)</f>
        <v>6557000</v>
      </c>
      <c r="J84" s="120">
        <f t="shared" ref="J84:J123" si="49">ROUND(Q84*iin/iio,afrind)</f>
        <v>713000</v>
      </c>
      <c r="K84" s="120">
        <f t="shared" ref="K84:K123" si="50">R84</f>
        <v>0</v>
      </c>
      <c r="L84" s="120" t="e">
        <f>#REF!</f>
        <v>#REF!</v>
      </c>
      <c r="M84" s="120" t="e">
        <f>#REF!</f>
        <v>#REF!</v>
      </c>
      <c r="N84" s="121" t="e">
        <f t="shared" ref="N84:N123" si="51">SUM(I84:M84)</f>
        <v>#REF!</v>
      </c>
      <c r="O84" s="122" t="e">
        <f t="shared" ref="O84:O123" si="52">ROUND(N84*premieOW/1000,2)</f>
        <v>#REF!</v>
      </c>
      <c r="P84" s="119">
        <v>6557000</v>
      </c>
      <c r="Q84" s="120">
        <v>713000</v>
      </c>
      <c r="R84" s="120">
        <v>0</v>
      </c>
      <c r="S84" s="122">
        <f t="shared" ref="S84:S123" si="53">SUM(P84:R84)</f>
        <v>7270000</v>
      </c>
      <c r="T84" s="119">
        <v>6557000</v>
      </c>
      <c r="U84" s="120">
        <v>713000</v>
      </c>
      <c r="V84" s="120">
        <v>0</v>
      </c>
      <c r="W84" s="120">
        <v>71572.778693227068</v>
      </c>
      <c r="X84" s="120">
        <v>24644.524898909109</v>
      </c>
      <c r="Y84" s="125">
        <f t="shared" ref="Y84:Y123" si="54">SUM(T84:X84)</f>
        <v>7366217.3035921361</v>
      </c>
      <c r="Z84" s="123">
        <f t="shared" ref="Z84:Z123" si="55">I84-P84</f>
        <v>0</v>
      </c>
      <c r="AA84" s="124">
        <f t="shared" ref="AA84:AA123" si="56">J84-Q84</f>
        <v>0</v>
      </c>
      <c r="AB84" s="124">
        <f t="shared" ref="AB84:AB123" si="57">K84-R84</f>
        <v>0</v>
      </c>
      <c r="AC84" s="124" t="e">
        <f>L84-#REF!</f>
        <v>#REF!</v>
      </c>
      <c r="AD84" s="124" t="e">
        <f>M84-#REF!</f>
        <v>#REF!</v>
      </c>
      <c r="AE84" s="125" t="e">
        <f t="shared" ref="AE84:AE123" si="58">SUM(Z84:AD84)</f>
        <v>#REF!</v>
      </c>
      <c r="AF84" s="123">
        <f t="shared" ref="AF84:AF123" si="59">P84-T84</f>
        <v>0</v>
      </c>
      <c r="AG84" s="124">
        <f t="shared" ref="AG84:AG123" si="60">Q84-U84</f>
        <v>0</v>
      </c>
      <c r="AH84" s="124">
        <f t="shared" ref="AH84:AH123" si="61">R84-V84</f>
        <v>0</v>
      </c>
      <c r="AI84" s="124" t="e">
        <f>#REF!-W84</f>
        <v>#REF!</v>
      </c>
      <c r="AJ84" s="124" t="e">
        <f>#REF!-X84</f>
        <v>#REF!</v>
      </c>
      <c r="AK84" s="126">
        <f>SUM(AF84:AG84)</f>
        <v>0</v>
      </c>
      <c r="AL84" s="125" t="e">
        <f t="shared" ref="AL84:AL123" si="62">ROUND(AK84*premieGM,2)</f>
        <v>#REF!</v>
      </c>
      <c r="AM84" s="156"/>
      <c r="AN84" s="156"/>
      <c r="AO84" s="156"/>
      <c r="AP84" s="156"/>
      <c r="AQ84" s="156"/>
      <c r="AR84" s="156"/>
      <c r="AS84" s="156"/>
      <c r="AT84" s="156"/>
      <c r="AU84" s="156"/>
      <c r="AV84" s="156"/>
      <c r="AW84" s="156"/>
      <c r="AX84" s="156"/>
      <c r="AY84" s="156"/>
      <c r="AZ84" s="156"/>
      <c r="BA84" s="156"/>
      <c r="BB84" s="156"/>
      <c r="BC84" s="156"/>
      <c r="BD84" s="156"/>
      <c r="BE84" s="156"/>
      <c r="BF84" s="156"/>
      <c r="BG84" s="156"/>
      <c r="BH84" s="156"/>
      <c r="BI84" s="156"/>
      <c r="BJ84" s="156"/>
      <c r="BK84" s="156"/>
      <c r="BL84" s="156"/>
      <c r="BM84" s="156"/>
      <c r="BN84" s="156"/>
      <c r="BO84" s="156"/>
      <c r="BP84" s="156"/>
      <c r="BQ84" s="156"/>
      <c r="BR84" s="156"/>
      <c r="BS84" s="156"/>
      <c r="BT84" s="156"/>
      <c r="BU84" s="156"/>
      <c r="BV84" s="156"/>
      <c r="BW84" s="156"/>
      <c r="BX84" s="156"/>
      <c r="BY84" s="156"/>
      <c r="BZ84" s="156"/>
      <c r="CA84" s="156"/>
      <c r="CB84" s="156"/>
      <c r="CC84" s="156"/>
      <c r="CD84" s="156"/>
      <c r="CE84" s="156"/>
      <c r="CF84" s="156"/>
      <c r="CG84" s="156"/>
      <c r="CH84" s="156"/>
      <c r="CI84" s="156"/>
      <c r="CJ84" s="156"/>
      <c r="CK84" s="156"/>
      <c r="CL84" s="156"/>
      <c r="CM84" s="156"/>
      <c r="CN84" s="156"/>
      <c r="CO84" s="156"/>
      <c r="CP84" s="156"/>
      <c r="CQ84" s="156"/>
      <c r="CR84" s="156"/>
      <c r="CS84" s="156"/>
      <c r="CT84" s="156"/>
      <c r="CU84" s="156"/>
      <c r="CV84" s="156"/>
      <c r="CW84" s="156"/>
      <c r="CX84" s="156"/>
      <c r="CY84" s="156"/>
      <c r="CZ84" s="156"/>
      <c r="DA84" s="156"/>
      <c r="DB84" s="156"/>
      <c r="DC84" s="156"/>
      <c r="DD84" s="156"/>
      <c r="DE84" s="156"/>
      <c r="DF84" s="156"/>
      <c r="DG84" s="156"/>
      <c r="DH84" s="156"/>
      <c r="DI84" s="156"/>
      <c r="DJ84" s="156"/>
      <c r="DK84" s="156"/>
      <c r="DL84" s="156"/>
      <c r="DM84" s="156"/>
      <c r="DN84" s="156"/>
      <c r="DO84" s="156"/>
      <c r="DP84" s="156"/>
      <c r="DQ84" s="156"/>
      <c r="DR84" s="156"/>
      <c r="DS84" s="156"/>
      <c r="DT84" s="156"/>
      <c r="DU84" s="156"/>
      <c r="DV84" s="156"/>
      <c r="DW84" s="156"/>
      <c r="DX84" s="156"/>
      <c r="DY84" s="156"/>
      <c r="DZ84" s="156"/>
      <c r="EA84" s="156"/>
      <c r="EB84" s="156"/>
      <c r="EC84" s="156"/>
      <c r="ED84" s="156"/>
      <c r="EE84" s="156"/>
      <c r="EF84" s="156"/>
      <c r="EG84" s="156"/>
      <c r="EH84" s="156"/>
      <c r="EI84" s="156"/>
      <c r="EJ84" s="156"/>
      <c r="EK84" s="156"/>
      <c r="EL84" s="156"/>
      <c r="EM84" s="156"/>
      <c r="EN84" s="156"/>
      <c r="EO84" s="156"/>
      <c r="EP84" s="156"/>
      <c r="EQ84" s="156"/>
      <c r="ER84" s="156"/>
      <c r="ES84" s="156"/>
      <c r="ET84" s="156"/>
      <c r="EU84" s="156"/>
      <c r="EV84" s="156"/>
      <c r="EW84" s="156"/>
      <c r="EX84" s="156"/>
      <c r="EY84" s="156"/>
      <c r="EZ84" s="156"/>
      <c r="FA84" s="156"/>
      <c r="FB84" s="156"/>
      <c r="FC84" s="156"/>
      <c r="FD84" s="156"/>
      <c r="FE84" s="156"/>
      <c r="FF84" s="156"/>
      <c r="FG84" s="156"/>
      <c r="FH84" s="156"/>
      <c r="FI84" s="156"/>
      <c r="FJ84" s="156"/>
      <c r="FK84" s="156"/>
      <c r="FL84" s="156"/>
      <c r="FM84" s="156"/>
      <c r="FN84" s="156"/>
      <c r="FO84" s="156"/>
      <c r="FP84" s="156"/>
      <c r="FQ84" s="156"/>
      <c r="FR84" s="156"/>
      <c r="FS84" s="156"/>
      <c r="FT84" s="156"/>
      <c r="FU84" s="156"/>
      <c r="FV84" s="156"/>
      <c r="FW84" s="156"/>
      <c r="FX84" s="156"/>
      <c r="FY84" s="156"/>
      <c r="FZ84" s="156"/>
      <c r="GA84" s="156"/>
      <c r="GB84" s="156"/>
      <c r="GC84" s="156"/>
      <c r="GD84" s="156"/>
      <c r="GE84" s="156"/>
      <c r="GF84" s="156"/>
      <c r="GG84" s="156"/>
      <c r="GH84" s="156"/>
      <c r="GI84" s="156"/>
      <c r="GJ84" s="156"/>
      <c r="GK84" s="156"/>
      <c r="GL84" s="156"/>
      <c r="GM84" s="156"/>
      <c r="GN84" s="156"/>
      <c r="GO84" s="156"/>
      <c r="GP84" s="156"/>
      <c r="GQ84" s="156"/>
      <c r="GR84" s="156"/>
      <c r="GS84" s="156"/>
      <c r="GT84" s="156"/>
      <c r="GU84" s="156"/>
      <c r="GV84" s="156"/>
      <c r="GW84" s="156"/>
      <c r="GX84" s="156"/>
      <c r="GY84" s="156"/>
      <c r="GZ84" s="156"/>
      <c r="HA84" s="156"/>
      <c r="HB84" s="156"/>
      <c r="HC84" s="156"/>
      <c r="HD84" s="156"/>
      <c r="HE84" s="156"/>
      <c r="HF84" s="156"/>
      <c r="HG84" s="156"/>
      <c r="HH84" s="156"/>
      <c r="HI84" s="156"/>
      <c r="HJ84" s="156"/>
      <c r="HK84" s="156"/>
      <c r="HL84" s="156"/>
      <c r="HM84" s="156"/>
      <c r="HN84" s="156"/>
      <c r="HO84" s="156"/>
      <c r="HP84" s="156"/>
      <c r="HQ84" s="156"/>
      <c r="HR84" s="156"/>
      <c r="HS84" s="156"/>
      <c r="HT84" s="156"/>
      <c r="HU84" s="156"/>
      <c r="HV84" s="156"/>
      <c r="HW84" s="156"/>
      <c r="HX84" s="156"/>
      <c r="HY84" s="156"/>
      <c r="HZ84" s="156"/>
      <c r="IA84" s="156"/>
      <c r="IB84" s="156"/>
      <c r="IC84" s="156"/>
      <c r="ID84" s="156"/>
      <c r="IE84" s="156"/>
      <c r="IF84" s="156"/>
      <c r="IG84" s="156"/>
      <c r="IH84" s="156"/>
    </row>
    <row r="85" spans="1:242" s="157" customFormat="1" ht="22.5">
      <c r="A85" s="113" t="s">
        <v>190</v>
      </c>
      <c r="B85" s="113"/>
      <c r="C85" s="114" t="s">
        <v>45</v>
      </c>
      <c r="D85" s="114" t="s">
        <v>191</v>
      </c>
      <c r="E85" s="153">
        <v>45266</v>
      </c>
      <c r="F85" s="116">
        <v>45266</v>
      </c>
      <c r="G85" s="117">
        <v>6420280</v>
      </c>
      <c r="H85" s="118">
        <v>38550</v>
      </c>
      <c r="I85" s="119">
        <f t="shared" si="48"/>
        <v>4491000</v>
      </c>
      <c r="J85" s="120">
        <f t="shared" si="49"/>
        <v>618000</v>
      </c>
      <c r="K85" s="120">
        <f t="shared" si="50"/>
        <v>0</v>
      </c>
      <c r="L85" s="120" t="e">
        <f>#REF!</f>
        <v>#REF!</v>
      </c>
      <c r="M85" s="120" t="e">
        <f>#REF!</f>
        <v>#REF!</v>
      </c>
      <c r="N85" s="121" t="e">
        <f t="shared" si="51"/>
        <v>#REF!</v>
      </c>
      <c r="O85" s="122" t="e">
        <f t="shared" si="52"/>
        <v>#REF!</v>
      </c>
      <c r="P85" s="119">
        <v>4491000</v>
      </c>
      <c r="Q85" s="120">
        <v>618000</v>
      </c>
      <c r="R85" s="120">
        <v>0</v>
      </c>
      <c r="S85" s="122">
        <f t="shared" si="53"/>
        <v>5109000</v>
      </c>
      <c r="T85" s="119">
        <v>4491000</v>
      </c>
      <c r="U85" s="120">
        <v>618000</v>
      </c>
      <c r="V85" s="120">
        <v>0</v>
      </c>
      <c r="W85" s="120">
        <v>0</v>
      </c>
      <c r="X85" s="120">
        <v>0</v>
      </c>
      <c r="Y85" s="125">
        <f t="shared" si="54"/>
        <v>5109000</v>
      </c>
      <c r="Z85" s="123">
        <f t="shared" si="55"/>
        <v>0</v>
      </c>
      <c r="AA85" s="124">
        <f t="shared" si="56"/>
        <v>0</v>
      </c>
      <c r="AB85" s="124">
        <f t="shared" si="57"/>
        <v>0</v>
      </c>
      <c r="AC85" s="124" t="e">
        <f>L85-#REF!</f>
        <v>#REF!</v>
      </c>
      <c r="AD85" s="124" t="e">
        <f>M85-#REF!</f>
        <v>#REF!</v>
      </c>
      <c r="AE85" s="125" t="e">
        <f t="shared" si="58"/>
        <v>#REF!</v>
      </c>
      <c r="AF85" s="123">
        <f t="shared" si="59"/>
        <v>0</v>
      </c>
      <c r="AG85" s="124">
        <f t="shared" si="60"/>
        <v>0</v>
      </c>
      <c r="AH85" s="124">
        <f t="shared" si="61"/>
        <v>0</v>
      </c>
      <c r="AI85" s="124" t="e">
        <f>#REF!-W85</f>
        <v>#REF!</v>
      </c>
      <c r="AJ85" s="124" t="e">
        <f>#REF!-X85</f>
        <v>#REF!</v>
      </c>
      <c r="AK85" s="126">
        <f t="shared" ref="AK85:AK96" si="63">SUM(AF85:AG85)</f>
        <v>0</v>
      </c>
      <c r="AL85" s="125" t="e">
        <f t="shared" si="62"/>
        <v>#REF!</v>
      </c>
      <c r="AM85" s="156"/>
      <c r="AN85" s="156"/>
      <c r="AO85" s="156"/>
      <c r="AP85" s="156"/>
      <c r="AQ85" s="156"/>
      <c r="AR85" s="156"/>
      <c r="AS85" s="156"/>
      <c r="AT85" s="156"/>
      <c r="AU85" s="156"/>
      <c r="AV85" s="156"/>
      <c r="AW85" s="156"/>
      <c r="AX85" s="156"/>
      <c r="AY85" s="156"/>
      <c r="AZ85" s="156"/>
      <c r="BA85" s="156"/>
      <c r="BB85" s="156"/>
      <c r="BC85" s="156"/>
      <c r="BD85" s="156"/>
      <c r="BE85" s="156"/>
      <c r="BF85" s="156"/>
      <c r="BG85" s="156"/>
      <c r="BH85" s="156"/>
      <c r="BI85" s="156"/>
      <c r="BJ85" s="156"/>
      <c r="BK85" s="156"/>
      <c r="BL85" s="156"/>
      <c r="BM85" s="156"/>
      <c r="BN85" s="156"/>
      <c r="BO85" s="156"/>
      <c r="BP85" s="156"/>
      <c r="BQ85" s="156"/>
      <c r="BR85" s="156"/>
      <c r="BS85" s="156"/>
      <c r="BT85" s="156"/>
      <c r="BU85" s="156"/>
      <c r="BV85" s="156"/>
      <c r="BW85" s="156"/>
      <c r="BX85" s="156"/>
      <c r="BY85" s="156"/>
      <c r="BZ85" s="156"/>
      <c r="CA85" s="156"/>
      <c r="CB85" s="156"/>
      <c r="CC85" s="156"/>
      <c r="CD85" s="156"/>
      <c r="CE85" s="156"/>
      <c r="CF85" s="156"/>
      <c r="CG85" s="156"/>
      <c r="CH85" s="156"/>
      <c r="CI85" s="156"/>
      <c r="CJ85" s="156"/>
      <c r="CK85" s="156"/>
      <c r="CL85" s="156"/>
      <c r="CM85" s="156"/>
      <c r="CN85" s="156"/>
      <c r="CO85" s="156"/>
      <c r="CP85" s="156"/>
      <c r="CQ85" s="156"/>
      <c r="CR85" s="156"/>
      <c r="CS85" s="156"/>
      <c r="CT85" s="156"/>
      <c r="CU85" s="156"/>
      <c r="CV85" s="156"/>
      <c r="CW85" s="156"/>
      <c r="CX85" s="156"/>
      <c r="CY85" s="156"/>
      <c r="CZ85" s="156"/>
      <c r="DA85" s="156"/>
      <c r="DB85" s="156"/>
      <c r="DC85" s="156"/>
      <c r="DD85" s="156"/>
      <c r="DE85" s="156"/>
      <c r="DF85" s="156"/>
      <c r="DG85" s="156"/>
      <c r="DH85" s="156"/>
      <c r="DI85" s="156"/>
      <c r="DJ85" s="156"/>
      <c r="DK85" s="156"/>
      <c r="DL85" s="156"/>
      <c r="DM85" s="156"/>
      <c r="DN85" s="156"/>
      <c r="DO85" s="156"/>
      <c r="DP85" s="156"/>
      <c r="DQ85" s="156"/>
      <c r="DR85" s="156"/>
      <c r="DS85" s="156"/>
      <c r="DT85" s="156"/>
      <c r="DU85" s="156"/>
      <c r="DV85" s="156"/>
      <c r="DW85" s="156"/>
      <c r="DX85" s="156"/>
      <c r="DY85" s="156"/>
      <c r="DZ85" s="156"/>
      <c r="EA85" s="156"/>
      <c r="EB85" s="156"/>
      <c r="EC85" s="156"/>
      <c r="ED85" s="156"/>
      <c r="EE85" s="156"/>
      <c r="EF85" s="156"/>
      <c r="EG85" s="156"/>
      <c r="EH85" s="156"/>
      <c r="EI85" s="156"/>
      <c r="EJ85" s="156"/>
      <c r="EK85" s="156"/>
      <c r="EL85" s="156"/>
      <c r="EM85" s="156"/>
      <c r="EN85" s="156"/>
      <c r="EO85" s="156"/>
      <c r="EP85" s="156"/>
      <c r="EQ85" s="156"/>
      <c r="ER85" s="156"/>
      <c r="ES85" s="156"/>
      <c r="ET85" s="156"/>
      <c r="EU85" s="156"/>
      <c r="EV85" s="156"/>
      <c r="EW85" s="156"/>
      <c r="EX85" s="156"/>
      <c r="EY85" s="156"/>
      <c r="EZ85" s="156"/>
      <c r="FA85" s="156"/>
      <c r="FB85" s="156"/>
      <c r="FC85" s="156"/>
      <c r="FD85" s="156"/>
      <c r="FE85" s="156"/>
      <c r="FF85" s="156"/>
      <c r="FG85" s="156"/>
      <c r="FH85" s="156"/>
      <c r="FI85" s="156"/>
      <c r="FJ85" s="156"/>
      <c r="FK85" s="156"/>
      <c r="FL85" s="156"/>
      <c r="FM85" s="156"/>
      <c r="FN85" s="156"/>
      <c r="FO85" s="156"/>
      <c r="FP85" s="156"/>
      <c r="FQ85" s="156"/>
      <c r="FR85" s="156"/>
      <c r="FS85" s="156"/>
      <c r="FT85" s="156"/>
      <c r="FU85" s="156"/>
      <c r="FV85" s="156"/>
      <c r="FW85" s="156"/>
      <c r="FX85" s="156"/>
      <c r="FY85" s="156"/>
      <c r="FZ85" s="156"/>
      <c r="GA85" s="156"/>
      <c r="GB85" s="156"/>
      <c r="GC85" s="156"/>
      <c r="GD85" s="156"/>
      <c r="GE85" s="156"/>
      <c r="GF85" s="156"/>
      <c r="GG85" s="156"/>
      <c r="GH85" s="156"/>
      <c r="GI85" s="156"/>
      <c r="GJ85" s="156"/>
      <c r="GK85" s="156"/>
      <c r="GL85" s="156"/>
      <c r="GM85" s="156"/>
      <c r="GN85" s="156"/>
      <c r="GO85" s="156"/>
      <c r="GP85" s="156"/>
      <c r="GQ85" s="156"/>
      <c r="GR85" s="156"/>
      <c r="GS85" s="156"/>
      <c r="GT85" s="156"/>
      <c r="GU85" s="156"/>
      <c r="GV85" s="156"/>
      <c r="GW85" s="156"/>
      <c r="GX85" s="156"/>
      <c r="GY85" s="156"/>
      <c r="GZ85" s="156"/>
      <c r="HA85" s="156"/>
      <c r="HB85" s="156"/>
      <c r="HC85" s="156"/>
      <c r="HD85" s="156"/>
      <c r="HE85" s="156"/>
      <c r="HF85" s="156"/>
      <c r="HG85" s="156"/>
      <c r="HH85" s="156"/>
      <c r="HI85" s="156"/>
      <c r="HJ85" s="156"/>
      <c r="HK85" s="156"/>
      <c r="HL85" s="156"/>
      <c r="HM85" s="156"/>
      <c r="HN85" s="156"/>
      <c r="HO85" s="156"/>
      <c r="HP85" s="156"/>
      <c r="HQ85" s="156"/>
      <c r="HR85" s="156"/>
      <c r="HS85" s="156"/>
      <c r="HT85" s="156"/>
      <c r="HU85" s="156"/>
      <c r="HV85" s="156"/>
      <c r="HW85" s="156"/>
      <c r="HX85" s="156"/>
      <c r="HY85" s="156"/>
      <c r="HZ85" s="156"/>
      <c r="IA85" s="156"/>
      <c r="IB85" s="156"/>
      <c r="IC85" s="156"/>
      <c r="ID85" s="156"/>
      <c r="IE85" s="156"/>
      <c r="IF85" s="156"/>
      <c r="IG85" s="156"/>
      <c r="IH85" s="156"/>
    </row>
    <row r="86" spans="1:242" s="157" customFormat="1" ht="11.25">
      <c r="A86" s="113" t="s">
        <v>192</v>
      </c>
      <c r="B86" s="113"/>
      <c r="C86" s="114" t="s">
        <v>45</v>
      </c>
      <c r="D86" s="114" t="s">
        <v>193</v>
      </c>
      <c r="E86" s="153">
        <v>45266</v>
      </c>
      <c r="F86" s="116">
        <v>45266</v>
      </c>
      <c r="G86" s="117">
        <v>6420209</v>
      </c>
      <c r="H86" s="118">
        <v>38550</v>
      </c>
      <c r="I86" s="119">
        <f t="shared" si="48"/>
        <v>4236000</v>
      </c>
      <c r="J86" s="120">
        <f t="shared" si="49"/>
        <v>690000</v>
      </c>
      <c r="K86" s="120">
        <f t="shared" si="50"/>
        <v>0</v>
      </c>
      <c r="L86" s="120" t="e">
        <f>#REF!</f>
        <v>#REF!</v>
      </c>
      <c r="M86" s="120" t="e">
        <f>#REF!</f>
        <v>#REF!</v>
      </c>
      <c r="N86" s="121" t="e">
        <f t="shared" si="51"/>
        <v>#REF!</v>
      </c>
      <c r="O86" s="122" t="e">
        <f t="shared" si="52"/>
        <v>#REF!</v>
      </c>
      <c r="P86" s="119">
        <v>4236000</v>
      </c>
      <c r="Q86" s="120">
        <v>690000</v>
      </c>
      <c r="R86" s="120">
        <v>0</v>
      </c>
      <c r="S86" s="122">
        <f t="shared" si="53"/>
        <v>4926000</v>
      </c>
      <c r="T86" s="119">
        <v>4236000</v>
      </c>
      <c r="U86" s="120">
        <v>690000</v>
      </c>
      <c r="V86" s="120">
        <v>0</v>
      </c>
      <c r="W86" s="120">
        <v>0</v>
      </c>
      <c r="X86" s="120">
        <v>0</v>
      </c>
      <c r="Y86" s="125">
        <f t="shared" si="54"/>
        <v>4926000</v>
      </c>
      <c r="Z86" s="123">
        <f t="shared" si="55"/>
        <v>0</v>
      </c>
      <c r="AA86" s="124">
        <f t="shared" si="56"/>
        <v>0</v>
      </c>
      <c r="AB86" s="124">
        <f t="shared" si="57"/>
        <v>0</v>
      </c>
      <c r="AC86" s="124" t="e">
        <f>L86-#REF!</f>
        <v>#REF!</v>
      </c>
      <c r="AD86" s="124" t="e">
        <f>M86-#REF!</f>
        <v>#REF!</v>
      </c>
      <c r="AE86" s="125" t="e">
        <f t="shared" si="58"/>
        <v>#REF!</v>
      </c>
      <c r="AF86" s="123">
        <f t="shared" si="59"/>
        <v>0</v>
      </c>
      <c r="AG86" s="124">
        <f t="shared" si="60"/>
        <v>0</v>
      </c>
      <c r="AH86" s="124">
        <f t="shared" si="61"/>
        <v>0</v>
      </c>
      <c r="AI86" s="124" t="e">
        <f>#REF!-W86</f>
        <v>#REF!</v>
      </c>
      <c r="AJ86" s="124" t="e">
        <f>#REF!-X86</f>
        <v>#REF!</v>
      </c>
      <c r="AK86" s="126">
        <f t="shared" si="63"/>
        <v>0</v>
      </c>
      <c r="AL86" s="125" t="e">
        <f t="shared" si="62"/>
        <v>#REF!</v>
      </c>
      <c r="AM86" s="156"/>
      <c r="AN86" s="156"/>
      <c r="AO86" s="156"/>
      <c r="AP86" s="156"/>
      <c r="AQ86" s="156"/>
      <c r="AR86" s="156"/>
      <c r="AS86" s="156"/>
      <c r="AT86" s="156"/>
      <c r="AU86" s="156"/>
      <c r="AV86" s="156"/>
      <c r="AW86" s="156"/>
      <c r="AX86" s="156"/>
      <c r="AY86" s="156"/>
      <c r="AZ86" s="156"/>
      <c r="BA86" s="156"/>
      <c r="BB86" s="156"/>
      <c r="BC86" s="156"/>
      <c r="BD86" s="156"/>
      <c r="BE86" s="156"/>
      <c r="BF86" s="156"/>
      <c r="BG86" s="156"/>
      <c r="BH86" s="156"/>
      <c r="BI86" s="156"/>
      <c r="BJ86" s="156"/>
      <c r="BK86" s="156"/>
      <c r="BL86" s="156"/>
      <c r="BM86" s="156"/>
      <c r="BN86" s="156"/>
      <c r="BO86" s="156"/>
      <c r="BP86" s="156"/>
      <c r="BQ86" s="156"/>
      <c r="BR86" s="156"/>
      <c r="BS86" s="156"/>
      <c r="BT86" s="156"/>
      <c r="BU86" s="156"/>
      <c r="BV86" s="156"/>
      <c r="BW86" s="156"/>
      <c r="BX86" s="156"/>
      <c r="BY86" s="156"/>
      <c r="BZ86" s="156"/>
      <c r="CA86" s="156"/>
      <c r="CB86" s="156"/>
      <c r="CC86" s="156"/>
      <c r="CD86" s="156"/>
      <c r="CE86" s="156"/>
      <c r="CF86" s="156"/>
      <c r="CG86" s="156"/>
      <c r="CH86" s="156"/>
      <c r="CI86" s="156"/>
      <c r="CJ86" s="156"/>
      <c r="CK86" s="156"/>
      <c r="CL86" s="156"/>
      <c r="CM86" s="156"/>
      <c r="CN86" s="156"/>
      <c r="CO86" s="156"/>
      <c r="CP86" s="156"/>
      <c r="CQ86" s="156"/>
      <c r="CR86" s="156"/>
      <c r="CS86" s="156"/>
      <c r="CT86" s="156"/>
      <c r="CU86" s="156"/>
      <c r="CV86" s="156"/>
      <c r="CW86" s="156"/>
      <c r="CX86" s="156"/>
      <c r="CY86" s="156"/>
      <c r="CZ86" s="156"/>
      <c r="DA86" s="156"/>
      <c r="DB86" s="156"/>
      <c r="DC86" s="156"/>
      <c r="DD86" s="156"/>
      <c r="DE86" s="156"/>
      <c r="DF86" s="156"/>
      <c r="DG86" s="156"/>
      <c r="DH86" s="156"/>
      <c r="DI86" s="156"/>
      <c r="DJ86" s="156"/>
      <c r="DK86" s="156"/>
      <c r="DL86" s="156"/>
      <c r="DM86" s="156"/>
      <c r="DN86" s="156"/>
      <c r="DO86" s="156"/>
      <c r="DP86" s="156"/>
      <c r="DQ86" s="156"/>
      <c r="DR86" s="156"/>
      <c r="DS86" s="156"/>
      <c r="DT86" s="156"/>
      <c r="DU86" s="156"/>
      <c r="DV86" s="156"/>
      <c r="DW86" s="156"/>
      <c r="DX86" s="156"/>
      <c r="DY86" s="156"/>
      <c r="DZ86" s="156"/>
      <c r="EA86" s="156"/>
      <c r="EB86" s="156"/>
      <c r="EC86" s="156"/>
      <c r="ED86" s="156"/>
      <c r="EE86" s="156"/>
      <c r="EF86" s="156"/>
      <c r="EG86" s="156"/>
      <c r="EH86" s="156"/>
      <c r="EI86" s="156"/>
      <c r="EJ86" s="156"/>
      <c r="EK86" s="156"/>
      <c r="EL86" s="156"/>
      <c r="EM86" s="156"/>
      <c r="EN86" s="156"/>
      <c r="EO86" s="156"/>
      <c r="EP86" s="156"/>
      <c r="EQ86" s="156"/>
      <c r="ER86" s="156"/>
      <c r="ES86" s="156"/>
      <c r="ET86" s="156"/>
      <c r="EU86" s="156"/>
      <c r="EV86" s="156"/>
      <c r="EW86" s="156"/>
      <c r="EX86" s="156"/>
      <c r="EY86" s="156"/>
      <c r="EZ86" s="156"/>
      <c r="FA86" s="156"/>
      <c r="FB86" s="156"/>
      <c r="FC86" s="156"/>
      <c r="FD86" s="156"/>
      <c r="FE86" s="156"/>
      <c r="FF86" s="156"/>
      <c r="FG86" s="156"/>
      <c r="FH86" s="156"/>
      <c r="FI86" s="156"/>
      <c r="FJ86" s="156"/>
      <c r="FK86" s="156"/>
      <c r="FL86" s="156"/>
      <c r="FM86" s="156"/>
      <c r="FN86" s="156"/>
      <c r="FO86" s="156"/>
      <c r="FP86" s="156"/>
      <c r="FQ86" s="156"/>
      <c r="FR86" s="156"/>
      <c r="FS86" s="156"/>
      <c r="FT86" s="156"/>
      <c r="FU86" s="156"/>
      <c r="FV86" s="156"/>
      <c r="FW86" s="156"/>
      <c r="FX86" s="156"/>
      <c r="FY86" s="156"/>
      <c r="FZ86" s="156"/>
      <c r="GA86" s="156"/>
      <c r="GB86" s="156"/>
      <c r="GC86" s="156"/>
      <c r="GD86" s="156"/>
      <c r="GE86" s="156"/>
      <c r="GF86" s="156"/>
      <c r="GG86" s="156"/>
      <c r="GH86" s="156"/>
      <c r="GI86" s="156"/>
      <c r="GJ86" s="156"/>
      <c r="GK86" s="156"/>
      <c r="GL86" s="156"/>
      <c r="GM86" s="156"/>
      <c r="GN86" s="156"/>
      <c r="GO86" s="156"/>
      <c r="GP86" s="156"/>
      <c r="GQ86" s="156"/>
      <c r="GR86" s="156"/>
      <c r="GS86" s="156"/>
      <c r="GT86" s="156"/>
      <c r="GU86" s="156"/>
      <c r="GV86" s="156"/>
      <c r="GW86" s="156"/>
      <c r="GX86" s="156"/>
      <c r="GY86" s="156"/>
      <c r="GZ86" s="156"/>
      <c r="HA86" s="156"/>
      <c r="HB86" s="156"/>
      <c r="HC86" s="156"/>
      <c r="HD86" s="156"/>
      <c r="HE86" s="156"/>
      <c r="HF86" s="156"/>
      <c r="HG86" s="156"/>
      <c r="HH86" s="156"/>
      <c r="HI86" s="156"/>
      <c r="HJ86" s="156"/>
      <c r="HK86" s="156"/>
      <c r="HL86" s="156"/>
      <c r="HM86" s="156"/>
      <c r="HN86" s="156"/>
      <c r="HO86" s="156"/>
      <c r="HP86" s="156"/>
      <c r="HQ86" s="156"/>
      <c r="HR86" s="156"/>
      <c r="HS86" s="156"/>
      <c r="HT86" s="156"/>
      <c r="HU86" s="156"/>
      <c r="HV86" s="156"/>
      <c r="HW86" s="156"/>
      <c r="HX86" s="156"/>
      <c r="HY86" s="156"/>
      <c r="HZ86" s="156"/>
      <c r="IA86" s="156"/>
      <c r="IB86" s="156"/>
      <c r="IC86" s="156"/>
      <c r="ID86" s="156"/>
      <c r="IE86" s="156"/>
      <c r="IF86" s="156"/>
      <c r="IG86" s="156"/>
      <c r="IH86" s="156"/>
    </row>
    <row r="87" spans="1:242" s="157" customFormat="1" ht="11.25">
      <c r="A87" s="113" t="s">
        <v>194</v>
      </c>
      <c r="B87" s="113" t="s">
        <v>195</v>
      </c>
      <c r="C87" s="114" t="s">
        <v>45</v>
      </c>
      <c r="D87" s="114" t="s">
        <v>196</v>
      </c>
      <c r="E87" s="153">
        <v>45536</v>
      </c>
      <c r="F87" s="116">
        <v>45266</v>
      </c>
      <c r="G87" s="117">
        <v>6420297</v>
      </c>
      <c r="H87" s="118">
        <v>38550</v>
      </c>
      <c r="I87" s="119">
        <f t="shared" si="48"/>
        <v>6082000</v>
      </c>
      <c r="J87" s="120">
        <f t="shared" si="49"/>
        <v>897000</v>
      </c>
      <c r="K87" s="120">
        <f t="shared" si="50"/>
        <v>0</v>
      </c>
      <c r="L87" s="120" t="e">
        <f>#REF!</f>
        <v>#REF!</v>
      </c>
      <c r="M87" s="120" t="e">
        <f>#REF!</f>
        <v>#REF!</v>
      </c>
      <c r="N87" s="121" t="e">
        <f t="shared" si="51"/>
        <v>#REF!</v>
      </c>
      <c r="O87" s="122" t="e">
        <f t="shared" si="52"/>
        <v>#REF!</v>
      </c>
      <c r="P87" s="119">
        <v>6082000</v>
      </c>
      <c r="Q87" s="120">
        <v>897000</v>
      </c>
      <c r="R87" s="120">
        <v>0</v>
      </c>
      <c r="S87" s="122">
        <f t="shared" si="53"/>
        <v>6979000</v>
      </c>
      <c r="T87" s="119">
        <v>6082000</v>
      </c>
      <c r="U87" s="120">
        <v>897000</v>
      </c>
      <c r="V87" s="120">
        <v>0</v>
      </c>
      <c r="W87" s="120">
        <v>66388.302599205781</v>
      </c>
      <c r="X87" s="120">
        <v>0</v>
      </c>
      <c r="Y87" s="125">
        <f t="shared" si="54"/>
        <v>7045388.3025992056</v>
      </c>
      <c r="Z87" s="123">
        <f t="shared" si="55"/>
        <v>0</v>
      </c>
      <c r="AA87" s="124">
        <f t="shared" si="56"/>
        <v>0</v>
      </c>
      <c r="AB87" s="124">
        <f t="shared" si="57"/>
        <v>0</v>
      </c>
      <c r="AC87" s="124" t="e">
        <f>L87-#REF!</f>
        <v>#REF!</v>
      </c>
      <c r="AD87" s="124" t="e">
        <f>M87-#REF!</f>
        <v>#REF!</v>
      </c>
      <c r="AE87" s="125" t="e">
        <f t="shared" si="58"/>
        <v>#REF!</v>
      </c>
      <c r="AF87" s="123">
        <f t="shared" si="59"/>
        <v>0</v>
      </c>
      <c r="AG87" s="124">
        <f t="shared" si="60"/>
        <v>0</v>
      </c>
      <c r="AH87" s="124">
        <f t="shared" si="61"/>
        <v>0</v>
      </c>
      <c r="AI87" s="124" t="e">
        <f>#REF!-W87</f>
        <v>#REF!</v>
      </c>
      <c r="AJ87" s="124" t="e">
        <f>#REF!-X87</f>
        <v>#REF!</v>
      </c>
      <c r="AK87" s="126">
        <f t="shared" si="63"/>
        <v>0</v>
      </c>
      <c r="AL87" s="125" t="e">
        <f t="shared" si="62"/>
        <v>#REF!</v>
      </c>
      <c r="AM87" s="156"/>
      <c r="AN87" s="156"/>
      <c r="AO87" s="156"/>
      <c r="AP87" s="156"/>
      <c r="AQ87" s="156"/>
      <c r="AR87" s="156"/>
      <c r="AS87" s="156"/>
      <c r="AT87" s="156"/>
      <c r="AU87" s="156"/>
      <c r="AV87" s="156"/>
      <c r="AW87" s="156"/>
      <c r="AX87" s="156"/>
      <c r="AY87" s="156"/>
      <c r="AZ87" s="156"/>
      <c r="BA87" s="156"/>
      <c r="BB87" s="156"/>
      <c r="BC87" s="156"/>
      <c r="BD87" s="156"/>
      <c r="BE87" s="156"/>
      <c r="BF87" s="156"/>
      <c r="BG87" s="156"/>
      <c r="BH87" s="156"/>
      <c r="BI87" s="156"/>
      <c r="BJ87" s="156"/>
      <c r="BK87" s="156"/>
      <c r="BL87" s="156"/>
      <c r="BM87" s="156"/>
      <c r="BN87" s="156"/>
      <c r="BO87" s="156"/>
      <c r="BP87" s="156"/>
      <c r="BQ87" s="156"/>
      <c r="BR87" s="156"/>
      <c r="BS87" s="156"/>
      <c r="BT87" s="156"/>
      <c r="BU87" s="156"/>
      <c r="BV87" s="156"/>
      <c r="BW87" s="156"/>
      <c r="BX87" s="156"/>
      <c r="BY87" s="156"/>
      <c r="BZ87" s="156"/>
      <c r="CA87" s="156"/>
      <c r="CB87" s="156"/>
      <c r="CC87" s="156"/>
      <c r="CD87" s="156"/>
      <c r="CE87" s="156"/>
      <c r="CF87" s="156"/>
      <c r="CG87" s="156"/>
      <c r="CH87" s="156"/>
      <c r="CI87" s="156"/>
      <c r="CJ87" s="156"/>
      <c r="CK87" s="156"/>
      <c r="CL87" s="156"/>
      <c r="CM87" s="156"/>
      <c r="CN87" s="156"/>
      <c r="CO87" s="156"/>
      <c r="CP87" s="156"/>
      <c r="CQ87" s="156"/>
      <c r="CR87" s="156"/>
      <c r="CS87" s="156"/>
      <c r="CT87" s="156"/>
      <c r="CU87" s="156"/>
      <c r="CV87" s="156"/>
      <c r="CW87" s="156"/>
      <c r="CX87" s="156"/>
      <c r="CY87" s="156"/>
      <c r="CZ87" s="156"/>
      <c r="DA87" s="156"/>
      <c r="DB87" s="156"/>
      <c r="DC87" s="156"/>
      <c r="DD87" s="156"/>
      <c r="DE87" s="156"/>
      <c r="DF87" s="156"/>
      <c r="DG87" s="156"/>
      <c r="DH87" s="156"/>
      <c r="DI87" s="156"/>
      <c r="DJ87" s="156"/>
      <c r="DK87" s="156"/>
      <c r="DL87" s="156"/>
      <c r="DM87" s="156"/>
      <c r="DN87" s="156"/>
      <c r="DO87" s="156"/>
      <c r="DP87" s="156"/>
      <c r="DQ87" s="156"/>
      <c r="DR87" s="156"/>
      <c r="DS87" s="156"/>
      <c r="DT87" s="156"/>
      <c r="DU87" s="156"/>
      <c r="DV87" s="156"/>
      <c r="DW87" s="156"/>
      <c r="DX87" s="156"/>
      <c r="DY87" s="156"/>
      <c r="DZ87" s="156"/>
      <c r="EA87" s="156"/>
      <c r="EB87" s="156"/>
      <c r="EC87" s="156"/>
      <c r="ED87" s="156"/>
      <c r="EE87" s="156"/>
      <c r="EF87" s="156"/>
      <c r="EG87" s="156"/>
      <c r="EH87" s="156"/>
      <c r="EI87" s="156"/>
      <c r="EJ87" s="156"/>
      <c r="EK87" s="156"/>
      <c r="EL87" s="156"/>
      <c r="EM87" s="156"/>
      <c r="EN87" s="156"/>
      <c r="EO87" s="156"/>
      <c r="EP87" s="156"/>
      <c r="EQ87" s="156"/>
      <c r="ER87" s="156"/>
      <c r="ES87" s="156"/>
      <c r="ET87" s="156"/>
      <c r="EU87" s="156"/>
      <c r="EV87" s="156"/>
      <c r="EW87" s="156"/>
      <c r="EX87" s="156"/>
      <c r="EY87" s="156"/>
      <c r="EZ87" s="156"/>
      <c r="FA87" s="156"/>
      <c r="FB87" s="156"/>
      <c r="FC87" s="156"/>
      <c r="FD87" s="156"/>
      <c r="FE87" s="156"/>
      <c r="FF87" s="156"/>
      <c r="FG87" s="156"/>
      <c r="FH87" s="156"/>
      <c r="FI87" s="156"/>
      <c r="FJ87" s="156"/>
      <c r="FK87" s="156"/>
      <c r="FL87" s="156"/>
      <c r="FM87" s="156"/>
      <c r="FN87" s="156"/>
      <c r="FO87" s="156"/>
      <c r="FP87" s="156"/>
      <c r="FQ87" s="156"/>
      <c r="FR87" s="156"/>
      <c r="FS87" s="156"/>
      <c r="FT87" s="156"/>
      <c r="FU87" s="156"/>
      <c r="FV87" s="156"/>
      <c r="FW87" s="156"/>
      <c r="FX87" s="156"/>
      <c r="FY87" s="156"/>
      <c r="FZ87" s="156"/>
      <c r="GA87" s="156"/>
      <c r="GB87" s="156"/>
      <c r="GC87" s="156"/>
      <c r="GD87" s="156"/>
      <c r="GE87" s="156"/>
      <c r="GF87" s="156"/>
      <c r="GG87" s="156"/>
      <c r="GH87" s="156"/>
      <c r="GI87" s="156"/>
      <c r="GJ87" s="156"/>
      <c r="GK87" s="156"/>
      <c r="GL87" s="156"/>
      <c r="GM87" s="156"/>
      <c r="GN87" s="156"/>
      <c r="GO87" s="156"/>
      <c r="GP87" s="156"/>
      <c r="GQ87" s="156"/>
      <c r="GR87" s="156"/>
      <c r="GS87" s="156"/>
      <c r="GT87" s="156"/>
      <c r="GU87" s="156"/>
      <c r="GV87" s="156"/>
      <c r="GW87" s="156"/>
      <c r="GX87" s="156"/>
      <c r="GY87" s="156"/>
      <c r="GZ87" s="156"/>
      <c r="HA87" s="156"/>
      <c r="HB87" s="156"/>
      <c r="HC87" s="156"/>
      <c r="HD87" s="156"/>
      <c r="HE87" s="156"/>
      <c r="HF87" s="156"/>
      <c r="HG87" s="156"/>
      <c r="HH87" s="156"/>
      <c r="HI87" s="156"/>
      <c r="HJ87" s="156"/>
      <c r="HK87" s="156"/>
      <c r="HL87" s="156"/>
      <c r="HM87" s="156"/>
      <c r="HN87" s="156"/>
      <c r="HO87" s="156"/>
      <c r="HP87" s="156"/>
      <c r="HQ87" s="156"/>
      <c r="HR87" s="156"/>
      <c r="HS87" s="156"/>
      <c r="HT87" s="156"/>
      <c r="HU87" s="156"/>
      <c r="HV87" s="156"/>
      <c r="HW87" s="156"/>
      <c r="HX87" s="156"/>
      <c r="HY87" s="156"/>
      <c r="HZ87" s="156"/>
      <c r="IA87" s="156"/>
      <c r="IB87" s="156"/>
      <c r="IC87" s="156"/>
      <c r="ID87" s="156"/>
      <c r="IE87" s="156"/>
      <c r="IF87" s="156"/>
      <c r="IG87" s="156"/>
      <c r="IH87" s="156"/>
    </row>
    <row r="88" spans="1:242" s="157" customFormat="1" ht="11.25">
      <c r="A88" s="113" t="s">
        <v>197</v>
      </c>
      <c r="B88" s="113"/>
      <c r="C88" s="114" t="s">
        <v>45</v>
      </c>
      <c r="D88" s="114" t="s">
        <v>198</v>
      </c>
      <c r="E88" s="153">
        <v>45474</v>
      </c>
      <c r="F88" s="116"/>
      <c r="G88" s="117">
        <v>6610705</v>
      </c>
      <c r="H88" s="118">
        <v>38550</v>
      </c>
      <c r="I88" s="119">
        <f t="shared" si="48"/>
        <v>20225000</v>
      </c>
      <c r="J88" s="120">
        <f t="shared" si="49"/>
        <v>212000</v>
      </c>
      <c r="K88" s="120">
        <f t="shared" si="50"/>
        <v>0</v>
      </c>
      <c r="L88" s="120" t="e">
        <f>#REF!</f>
        <v>#REF!</v>
      </c>
      <c r="M88" s="120" t="e">
        <f>#REF!</f>
        <v>#REF!</v>
      </c>
      <c r="N88" s="121" t="e">
        <f t="shared" si="51"/>
        <v>#REF!</v>
      </c>
      <c r="O88" s="122" t="e">
        <f t="shared" si="52"/>
        <v>#REF!</v>
      </c>
      <c r="P88" s="119">
        <v>20225000</v>
      </c>
      <c r="Q88" s="120">
        <v>212000</v>
      </c>
      <c r="R88" s="120">
        <v>0</v>
      </c>
      <c r="S88" s="122">
        <f t="shared" si="53"/>
        <v>20437000</v>
      </c>
      <c r="T88" s="119">
        <v>20225000</v>
      </c>
      <c r="U88" s="120">
        <v>212000</v>
      </c>
      <c r="V88" s="120">
        <v>0</v>
      </c>
      <c r="W88" s="120">
        <v>0</v>
      </c>
      <c r="X88" s="120">
        <v>0</v>
      </c>
      <c r="Y88" s="125">
        <f t="shared" si="54"/>
        <v>20437000</v>
      </c>
      <c r="Z88" s="123">
        <f t="shared" si="55"/>
        <v>0</v>
      </c>
      <c r="AA88" s="124">
        <f t="shared" si="56"/>
        <v>0</v>
      </c>
      <c r="AB88" s="124">
        <f t="shared" si="57"/>
        <v>0</v>
      </c>
      <c r="AC88" s="124" t="e">
        <f>L88-#REF!</f>
        <v>#REF!</v>
      </c>
      <c r="AD88" s="124" t="e">
        <f>M88-#REF!</f>
        <v>#REF!</v>
      </c>
      <c r="AE88" s="125" t="e">
        <f t="shared" si="58"/>
        <v>#REF!</v>
      </c>
      <c r="AF88" s="123">
        <f t="shared" si="59"/>
        <v>0</v>
      </c>
      <c r="AG88" s="124">
        <f t="shared" si="60"/>
        <v>0</v>
      </c>
      <c r="AH88" s="124">
        <f t="shared" si="61"/>
        <v>0</v>
      </c>
      <c r="AI88" s="124" t="e">
        <f>#REF!-W88</f>
        <v>#REF!</v>
      </c>
      <c r="AJ88" s="124" t="e">
        <f>#REF!-X88</f>
        <v>#REF!</v>
      </c>
      <c r="AK88" s="126">
        <f t="shared" si="63"/>
        <v>0</v>
      </c>
      <c r="AL88" s="125" t="e">
        <f t="shared" si="62"/>
        <v>#REF!</v>
      </c>
      <c r="AM88" s="156"/>
      <c r="AN88" s="156"/>
      <c r="AO88" s="156"/>
      <c r="AP88" s="156"/>
      <c r="AQ88" s="156"/>
      <c r="AR88" s="156"/>
      <c r="AS88" s="156"/>
      <c r="AT88" s="156"/>
      <c r="AU88" s="156"/>
      <c r="AV88" s="156"/>
      <c r="AW88" s="156"/>
      <c r="AX88" s="156"/>
      <c r="AY88" s="156"/>
      <c r="AZ88" s="156"/>
      <c r="BA88" s="156"/>
      <c r="BB88" s="156"/>
      <c r="BC88" s="156"/>
      <c r="BD88" s="156"/>
      <c r="BE88" s="156"/>
      <c r="BF88" s="156"/>
      <c r="BG88" s="156"/>
      <c r="BH88" s="156"/>
      <c r="BI88" s="156"/>
      <c r="BJ88" s="156"/>
      <c r="BK88" s="156"/>
      <c r="BL88" s="156"/>
      <c r="BM88" s="156"/>
      <c r="BN88" s="156"/>
      <c r="BO88" s="156"/>
      <c r="BP88" s="156"/>
      <c r="BQ88" s="156"/>
      <c r="BR88" s="156"/>
      <c r="BS88" s="156"/>
      <c r="BT88" s="156"/>
      <c r="BU88" s="156"/>
      <c r="BV88" s="156"/>
      <c r="BW88" s="156"/>
      <c r="BX88" s="156"/>
      <c r="BY88" s="156"/>
      <c r="BZ88" s="156"/>
      <c r="CA88" s="156"/>
      <c r="CB88" s="156"/>
      <c r="CC88" s="156"/>
      <c r="CD88" s="156"/>
      <c r="CE88" s="156"/>
      <c r="CF88" s="156"/>
      <c r="CG88" s="156"/>
      <c r="CH88" s="156"/>
      <c r="CI88" s="156"/>
      <c r="CJ88" s="156"/>
      <c r="CK88" s="156"/>
      <c r="CL88" s="156"/>
      <c r="CM88" s="156"/>
      <c r="CN88" s="156"/>
      <c r="CO88" s="156"/>
      <c r="CP88" s="156"/>
      <c r="CQ88" s="156"/>
      <c r="CR88" s="156"/>
      <c r="CS88" s="156"/>
      <c r="CT88" s="156"/>
      <c r="CU88" s="156"/>
      <c r="CV88" s="156"/>
      <c r="CW88" s="156"/>
      <c r="CX88" s="156"/>
      <c r="CY88" s="156"/>
      <c r="CZ88" s="156"/>
      <c r="DA88" s="156"/>
      <c r="DB88" s="156"/>
      <c r="DC88" s="156"/>
      <c r="DD88" s="156"/>
      <c r="DE88" s="156"/>
      <c r="DF88" s="156"/>
      <c r="DG88" s="156"/>
      <c r="DH88" s="156"/>
      <c r="DI88" s="156"/>
      <c r="DJ88" s="156"/>
      <c r="DK88" s="156"/>
      <c r="DL88" s="156"/>
      <c r="DM88" s="156"/>
      <c r="DN88" s="156"/>
      <c r="DO88" s="156"/>
      <c r="DP88" s="156"/>
      <c r="DQ88" s="156"/>
      <c r="DR88" s="156"/>
      <c r="DS88" s="156"/>
      <c r="DT88" s="156"/>
      <c r="DU88" s="156"/>
      <c r="DV88" s="156"/>
      <c r="DW88" s="156"/>
      <c r="DX88" s="156"/>
      <c r="DY88" s="156"/>
      <c r="DZ88" s="156"/>
      <c r="EA88" s="156"/>
      <c r="EB88" s="156"/>
      <c r="EC88" s="156"/>
      <c r="ED88" s="156"/>
      <c r="EE88" s="156"/>
      <c r="EF88" s="156"/>
      <c r="EG88" s="156"/>
      <c r="EH88" s="156"/>
      <c r="EI88" s="156"/>
      <c r="EJ88" s="156"/>
      <c r="EK88" s="156"/>
      <c r="EL88" s="156"/>
      <c r="EM88" s="156"/>
      <c r="EN88" s="156"/>
      <c r="EO88" s="156"/>
      <c r="EP88" s="156"/>
      <c r="EQ88" s="156"/>
      <c r="ER88" s="156"/>
      <c r="ES88" s="156"/>
      <c r="ET88" s="156"/>
      <c r="EU88" s="156"/>
      <c r="EV88" s="156"/>
      <c r="EW88" s="156"/>
      <c r="EX88" s="156"/>
      <c r="EY88" s="156"/>
      <c r="EZ88" s="156"/>
      <c r="FA88" s="156"/>
      <c r="FB88" s="156"/>
      <c r="FC88" s="156"/>
      <c r="FD88" s="156"/>
      <c r="FE88" s="156"/>
      <c r="FF88" s="156"/>
      <c r="FG88" s="156"/>
      <c r="FH88" s="156"/>
      <c r="FI88" s="156"/>
      <c r="FJ88" s="156"/>
      <c r="FK88" s="156"/>
      <c r="FL88" s="156"/>
      <c r="FM88" s="156"/>
      <c r="FN88" s="156"/>
      <c r="FO88" s="156"/>
      <c r="FP88" s="156"/>
      <c r="FQ88" s="156"/>
      <c r="FR88" s="156"/>
      <c r="FS88" s="156"/>
      <c r="FT88" s="156"/>
      <c r="FU88" s="156"/>
      <c r="FV88" s="156"/>
      <c r="FW88" s="156"/>
      <c r="FX88" s="156"/>
      <c r="FY88" s="156"/>
      <c r="FZ88" s="156"/>
      <c r="GA88" s="156"/>
      <c r="GB88" s="156"/>
      <c r="GC88" s="156"/>
      <c r="GD88" s="156"/>
      <c r="GE88" s="156"/>
      <c r="GF88" s="156"/>
      <c r="GG88" s="156"/>
      <c r="GH88" s="156"/>
      <c r="GI88" s="156"/>
      <c r="GJ88" s="156"/>
      <c r="GK88" s="156"/>
      <c r="GL88" s="156"/>
      <c r="GM88" s="156"/>
      <c r="GN88" s="156"/>
      <c r="GO88" s="156"/>
      <c r="GP88" s="156"/>
      <c r="GQ88" s="156"/>
      <c r="GR88" s="156"/>
      <c r="GS88" s="156"/>
      <c r="GT88" s="156"/>
      <c r="GU88" s="156"/>
      <c r="GV88" s="156"/>
      <c r="GW88" s="156"/>
      <c r="GX88" s="156"/>
      <c r="GY88" s="156"/>
      <c r="GZ88" s="156"/>
      <c r="HA88" s="156"/>
      <c r="HB88" s="156"/>
      <c r="HC88" s="156"/>
      <c r="HD88" s="156"/>
      <c r="HE88" s="156"/>
      <c r="HF88" s="156"/>
      <c r="HG88" s="156"/>
      <c r="HH88" s="156"/>
      <c r="HI88" s="156"/>
      <c r="HJ88" s="156"/>
      <c r="HK88" s="156"/>
      <c r="HL88" s="156"/>
      <c r="HM88" s="156"/>
      <c r="HN88" s="156"/>
      <c r="HO88" s="156"/>
      <c r="HP88" s="156"/>
      <c r="HQ88" s="156"/>
      <c r="HR88" s="156"/>
      <c r="HS88" s="156"/>
      <c r="HT88" s="156"/>
      <c r="HU88" s="156"/>
      <c r="HV88" s="156"/>
      <c r="HW88" s="156"/>
      <c r="HX88" s="156"/>
      <c r="HY88" s="156"/>
      <c r="HZ88" s="156"/>
      <c r="IA88" s="156"/>
      <c r="IB88" s="156"/>
      <c r="IC88" s="156"/>
      <c r="ID88" s="156"/>
      <c r="IE88" s="156"/>
      <c r="IF88" s="156"/>
      <c r="IG88" s="156"/>
      <c r="IH88" s="156"/>
    </row>
    <row r="89" spans="1:242" s="157" customFormat="1" ht="11.25">
      <c r="A89" s="113" t="s">
        <v>199</v>
      </c>
      <c r="B89" s="113" t="s">
        <v>200</v>
      </c>
      <c r="C89" s="114" t="s">
        <v>45</v>
      </c>
      <c r="D89" s="114" t="s">
        <v>201</v>
      </c>
      <c r="E89" s="153">
        <v>45536</v>
      </c>
      <c r="F89" s="116">
        <v>45266</v>
      </c>
      <c r="G89" s="117">
        <v>6420235</v>
      </c>
      <c r="H89" s="118">
        <v>38550</v>
      </c>
      <c r="I89" s="119">
        <f t="shared" si="48"/>
        <v>4530000</v>
      </c>
      <c r="J89" s="120">
        <f t="shared" si="49"/>
        <v>877000</v>
      </c>
      <c r="K89" s="120">
        <f t="shared" si="50"/>
        <v>0</v>
      </c>
      <c r="L89" s="120" t="e">
        <f>#REF!</f>
        <v>#REF!</v>
      </c>
      <c r="M89" s="120" t="e">
        <f>#REF!</f>
        <v>#REF!</v>
      </c>
      <c r="N89" s="121" t="e">
        <f t="shared" si="51"/>
        <v>#REF!</v>
      </c>
      <c r="O89" s="122" t="e">
        <f t="shared" si="52"/>
        <v>#REF!</v>
      </c>
      <c r="P89" s="119">
        <v>4530000</v>
      </c>
      <c r="Q89" s="120">
        <v>877000</v>
      </c>
      <c r="R89" s="120">
        <v>0</v>
      </c>
      <c r="S89" s="122">
        <f t="shared" si="53"/>
        <v>5407000</v>
      </c>
      <c r="T89" s="119">
        <v>4530000</v>
      </c>
      <c r="U89" s="120">
        <v>877000</v>
      </c>
      <c r="V89" s="120">
        <v>0</v>
      </c>
      <c r="W89" s="120">
        <v>49443.344493491815</v>
      </c>
      <c r="X89" s="120">
        <v>0</v>
      </c>
      <c r="Y89" s="125">
        <f t="shared" si="54"/>
        <v>5456443.3444934916</v>
      </c>
      <c r="Z89" s="123">
        <f t="shared" si="55"/>
        <v>0</v>
      </c>
      <c r="AA89" s="124">
        <f t="shared" si="56"/>
        <v>0</v>
      </c>
      <c r="AB89" s="124">
        <f t="shared" si="57"/>
        <v>0</v>
      </c>
      <c r="AC89" s="124" t="e">
        <f>L89-#REF!</f>
        <v>#REF!</v>
      </c>
      <c r="AD89" s="124" t="e">
        <f>M89-#REF!</f>
        <v>#REF!</v>
      </c>
      <c r="AE89" s="125" t="e">
        <f t="shared" si="58"/>
        <v>#REF!</v>
      </c>
      <c r="AF89" s="123">
        <f t="shared" si="59"/>
        <v>0</v>
      </c>
      <c r="AG89" s="124">
        <f t="shared" si="60"/>
        <v>0</v>
      </c>
      <c r="AH89" s="124">
        <f t="shared" si="61"/>
        <v>0</v>
      </c>
      <c r="AI89" s="124" t="e">
        <f>#REF!-W89</f>
        <v>#REF!</v>
      </c>
      <c r="AJ89" s="124" t="e">
        <f>#REF!-X89</f>
        <v>#REF!</v>
      </c>
      <c r="AK89" s="126">
        <f t="shared" si="63"/>
        <v>0</v>
      </c>
      <c r="AL89" s="125" t="e">
        <f t="shared" si="62"/>
        <v>#REF!</v>
      </c>
      <c r="AM89" s="156"/>
      <c r="AN89" s="156"/>
      <c r="AO89" s="156"/>
      <c r="AP89" s="156"/>
      <c r="AQ89" s="156"/>
      <c r="AR89" s="156"/>
      <c r="AS89" s="156"/>
      <c r="AT89" s="156"/>
      <c r="AU89" s="156"/>
      <c r="AV89" s="156"/>
      <c r="AW89" s="156"/>
      <c r="AX89" s="156"/>
      <c r="AY89" s="156"/>
      <c r="AZ89" s="156"/>
      <c r="BA89" s="156"/>
      <c r="BB89" s="156"/>
      <c r="BC89" s="156"/>
      <c r="BD89" s="156"/>
      <c r="BE89" s="156"/>
      <c r="BF89" s="156"/>
      <c r="BG89" s="156"/>
      <c r="BH89" s="156"/>
      <c r="BI89" s="156"/>
      <c r="BJ89" s="156"/>
      <c r="BK89" s="156"/>
      <c r="BL89" s="156"/>
      <c r="BM89" s="156"/>
      <c r="BN89" s="156"/>
      <c r="BO89" s="156"/>
      <c r="BP89" s="156"/>
      <c r="BQ89" s="156"/>
      <c r="BR89" s="156"/>
      <c r="BS89" s="156"/>
      <c r="BT89" s="156"/>
      <c r="BU89" s="156"/>
      <c r="BV89" s="156"/>
      <c r="BW89" s="156"/>
      <c r="BX89" s="156"/>
      <c r="BY89" s="156"/>
      <c r="BZ89" s="156"/>
      <c r="CA89" s="156"/>
      <c r="CB89" s="156"/>
      <c r="CC89" s="156"/>
      <c r="CD89" s="156"/>
      <c r="CE89" s="156"/>
      <c r="CF89" s="156"/>
      <c r="CG89" s="156"/>
      <c r="CH89" s="156"/>
      <c r="CI89" s="156"/>
      <c r="CJ89" s="156"/>
      <c r="CK89" s="156"/>
      <c r="CL89" s="156"/>
      <c r="CM89" s="156"/>
      <c r="CN89" s="156"/>
      <c r="CO89" s="156"/>
      <c r="CP89" s="156"/>
      <c r="CQ89" s="156"/>
      <c r="CR89" s="156"/>
      <c r="CS89" s="156"/>
      <c r="CT89" s="156"/>
      <c r="CU89" s="156"/>
      <c r="CV89" s="156"/>
      <c r="CW89" s="156"/>
      <c r="CX89" s="156"/>
      <c r="CY89" s="156"/>
      <c r="CZ89" s="156"/>
      <c r="DA89" s="156"/>
      <c r="DB89" s="156"/>
      <c r="DC89" s="156"/>
      <c r="DD89" s="156"/>
      <c r="DE89" s="156"/>
      <c r="DF89" s="156"/>
      <c r="DG89" s="156"/>
      <c r="DH89" s="156"/>
      <c r="DI89" s="156"/>
      <c r="DJ89" s="156"/>
      <c r="DK89" s="156"/>
      <c r="DL89" s="156"/>
      <c r="DM89" s="156"/>
      <c r="DN89" s="156"/>
      <c r="DO89" s="156"/>
      <c r="DP89" s="156"/>
      <c r="DQ89" s="156"/>
      <c r="DR89" s="156"/>
      <c r="DS89" s="156"/>
      <c r="DT89" s="156"/>
      <c r="DU89" s="156"/>
      <c r="DV89" s="156"/>
      <c r="DW89" s="156"/>
      <c r="DX89" s="156"/>
      <c r="DY89" s="156"/>
      <c r="DZ89" s="156"/>
      <c r="EA89" s="156"/>
      <c r="EB89" s="156"/>
      <c r="EC89" s="156"/>
      <c r="ED89" s="156"/>
      <c r="EE89" s="156"/>
      <c r="EF89" s="156"/>
      <c r="EG89" s="156"/>
      <c r="EH89" s="156"/>
      <c r="EI89" s="156"/>
      <c r="EJ89" s="156"/>
      <c r="EK89" s="156"/>
      <c r="EL89" s="156"/>
      <c r="EM89" s="156"/>
      <c r="EN89" s="156"/>
      <c r="EO89" s="156"/>
      <c r="EP89" s="156"/>
      <c r="EQ89" s="156"/>
      <c r="ER89" s="156"/>
      <c r="ES89" s="156"/>
      <c r="ET89" s="156"/>
      <c r="EU89" s="156"/>
      <c r="EV89" s="156"/>
      <c r="EW89" s="156"/>
      <c r="EX89" s="156"/>
      <c r="EY89" s="156"/>
      <c r="EZ89" s="156"/>
      <c r="FA89" s="156"/>
      <c r="FB89" s="156"/>
      <c r="FC89" s="156"/>
      <c r="FD89" s="156"/>
      <c r="FE89" s="156"/>
      <c r="FF89" s="156"/>
      <c r="FG89" s="156"/>
      <c r="FH89" s="156"/>
      <c r="FI89" s="156"/>
      <c r="FJ89" s="156"/>
      <c r="FK89" s="156"/>
      <c r="FL89" s="156"/>
      <c r="FM89" s="156"/>
      <c r="FN89" s="156"/>
      <c r="FO89" s="156"/>
      <c r="FP89" s="156"/>
      <c r="FQ89" s="156"/>
      <c r="FR89" s="156"/>
      <c r="FS89" s="156"/>
      <c r="FT89" s="156"/>
      <c r="FU89" s="156"/>
      <c r="FV89" s="156"/>
      <c r="FW89" s="156"/>
      <c r="FX89" s="156"/>
      <c r="FY89" s="156"/>
      <c r="FZ89" s="156"/>
      <c r="GA89" s="156"/>
      <c r="GB89" s="156"/>
      <c r="GC89" s="156"/>
      <c r="GD89" s="156"/>
      <c r="GE89" s="156"/>
      <c r="GF89" s="156"/>
      <c r="GG89" s="156"/>
      <c r="GH89" s="156"/>
      <c r="GI89" s="156"/>
      <c r="GJ89" s="156"/>
      <c r="GK89" s="156"/>
      <c r="GL89" s="156"/>
      <c r="GM89" s="156"/>
      <c r="GN89" s="156"/>
      <c r="GO89" s="156"/>
      <c r="GP89" s="156"/>
      <c r="GQ89" s="156"/>
      <c r="GR89" s="156"/>
      <c r="GS89" s="156"/>
      <c r="GT89" s="156"/>
      <c r="GU89" s="156"/>
      <c r="GV89" s="156"/>
      <c r="GW89" s="156"/>
      <c r="GX89" s="156"/>
      <c r="GY89" s="156"/>
      <c r="GZ89" s="156"/>
      <c r="HA89" s="156"/>
      <c r="HB89" s="156"/>
      <c r="HC89" s="156"/>
      <c r="HD89" s="156"/>
      <c r="HE89" s="156"/>
      <c r="HF89" s="156"/>
      <c r="HG89" s="156"/>
      <c r="HH89" s="156"/>
      <c r="HI89" s="156"/>
      <c r="HJ89" s="156"/>
      <c r="HK89" s="156"/>
      <c r="HL89" s="156"/>
      <c r="HM89" s="156"/>
      <c r="HN89" s="156"/>
      <c r="HO89" s="156"/>
      <c r="HP89" s="156"/>
      <c r="HQ89" s="156"/>
      <c r="HR89" s="156"/>
      <c r="HS89" s="156"/>
      <c r="HT89" s="156"/>
      <c r="HU89" s="156"/>
      <c r="HV89" s="156"/>
      <c r="HW89" s="156"/>
      <c r="HX89" s="156"/>
      <c r="HY89" s="156"/>
      <c r="HZ89" s="156"/>
      <c r="IA89" s="156"/>
      <c r="IB89" s="156"/>
      <c r="IC89" s="156"/>
      <c r="ID89" s="156"/>
      <c r="IE89" s="156"/>
      <c r="IF89" s="156"/>
      <c r="IG89" s="156"/>
      <c r="IH89" s="156"/>
    </row>
    <row r="90" spans="1:242" s="157" customFormat="1" ht="11.25">
      <c r="A90" s="113" t="s">
        <v>202</v>
      </c>
      <c r="B90" s="113" t="s">
        <v>203</v>
      </c>
      <c r="C90" s="114" t="s">
        <v>123</v>
      </c>
      <c r="D90" s="114" t="s">
        <v>204</v>
      </c>
      <c r="E90" s="153">
        <v>45266</v>
      </c>
      <c r="F90" s="116">
        <v>45266</v>
      </c>
      <c r="G90" s="117">
        <v>6420247</v>
      </c>
      <c r="H90" s="118">
        <v>38550</v>
      </c>
      <c r="I90" s="119">
        <f t="shared" si="48"/>
        <v>2176000</v>
      </c>
      <c r="J90" s="120">
        <f t="shared" si="49"/>
        <v>466000</v>
      </c>
      <c r="K90" s="120">
        <f t="shared" si="50"/>
        <v>0</v>
      </c>
      <c r="L90" s="120" t="e">
        <f>#REF!</f>
        <v>#REF!</v>
      </c>
      <c r="M90" s="120" t="e">
        <f>#REF!</f>
        <v>#REF!</v>
      </c>
      <c r="N90" s="121" t="e">
        <f t="shared" si="51"/>
        <v>#REF!</v>
      </c>
      <c r="O90" s="122" t="e">
        <f t="shared" si="52"/>
        <v>#REF!</v>
      </c>
      <c r="P90" s="119">
        <v>2176000</v>
      </c>
      <c r="Q90" s="120">
        <v>466000</v>
      </c>
      <c r="R90" s="120">
        <v>0</v>
      </c>
      <c r="S90" s="122">
        <f t="shared" si="53"/>
        <v>2642000</v>
      </c>
      <c r="T90" s="119">
        <v>2176000</v>
      </c>
      <c r="U90" s="120">
        <v>466000</v>
      </c>
      <c r="V90" s="120">
        <v>0</v>
      </c>
      <c r="W90" s="120">
        <v>0</v>
      </c>
      <c r="X90" s="120">
        <v>0</v>
      </c>
      <c r="Y90" s="125">
        <f t="shared" si="54"/>
        <v>2642000</v>
      </c>
      <c r="Z90" s="123">
        <f t="shared" si="55"/>
        <v>0</v>
      </c>
      <c r="AA90" s="124">
        <f t="shared" si="56"/>
        <v>0</v>
      </c>
      <c r="AB90" s="124">
        <f t="shared" si="57"/>
        <v>0</v>
      </c>
      <c r="AC90" s="124" t="e">
        <f>L90-#REF!</f>
        <v>#REF!</v>
      </c>
      <c r="AD90" s="124" t="e">
        <f>M90-#REF!</f>
        <v>#REF!</v>
      </c>
      <c r="AE90" s="125" t="e">
        <f t="shared" si="58"/>
        <v>#REF!</v>
      </c>
      <c r="AF90" s="123">
        <f t="shared" si="59"/>
        <v>0</v>
      </c>
      <c r="AG90" s="124">
        <f t="shared" si="60"/>
        <v>0</v>
      </c>
      <c r="AH90" s="124">
        <f t="shared" si="61"/>
        <v>0</v>
      </c>
      <c r="AI90" s="124" t="e">
        <f>#REF!-W90</f>
        <v>#REF!</v>
      </c>
      <c r="AJ90" s="124" t="e">
        <f>#REF!-X90</f>
        <v>#REF!</v>
      </c>
      <c r="AK90" s="126">
        <f t="shared" si="63"/>
        <v>0</v>
      </c>
      <c r="AL90" s="125" t="e">
        <f t="shared" si="62"/>
        <v>#REF!</v>
      </c>
      <c r="AM90" s="156"/>
      <c r="AN90" s="156"/>
      <c r="AO90" s="156"/>
      <c r="AP90" s="156"/>
      <c r="AQ90" s="156"/>
      <c r="AR90" s="156"/>
      <c r="AS90" s="156"/>
      <c r="AT90" s="156"/>
      <c r="AU90" s="156"/>
      <c r="AV90" s="156"/>
      <c r="AW90" s="156"/>
      <c r="AX90" s="156"/>
      <c r="AY90" s="156"/>
      <c r="AZ90" s="156"/>
      <c r="BA90" s="156"/>
      <c r="BB90" s="156"/>
      <c r="BC90" s="156"/>
      <c r="BD90" s="156"/>
      <c r="BE90" s="156"/>
      <c r="BF90" s="156"/>
      <c r="BG90" s="156"/>
      <c r="BH90" s="156"/>
      <c r="BI90" s="156"/>
      <c r="BJ90" s="156"/>
      <c r="BK90" s="156"/>
      <c r="BL90" s="156"/>
      <c r="BM90" s="156"/>
      <c r="BN90" s="156"/>
      <c r="BO90" s="156"/>
      <c r="BP90" s="156"/>
      <c r="BQ90" s="156"/>
      <c r="BR90" s="156"/>
      <c r="BS90" s="156"/>
      <c r="BT90" s="156"/>
      <c r="BU90" s="156"/>
      <c r="BV90" s="156"/>
      <c r="BW90" s="156"/>
      <c r="BX90" s="156"/>
      <c r="BY90" s="156"/>
      <c r="BZ90" s="156"/>
      <c r="CA90" s="156"/>
      <c r="CB90" s="156"/>
      <c r="CC90" s="156"/>
      <c r="CD90" s="156"/>
      <c r="CE90" s="156"/>
      <c r="CF90" s="156"/>
      <c r="CG90" s="156"/>
      <c r="CH90" s="156"/>
      <c r="CI90" s="156"/>
      <c r="CJ90" s="156"/>
      <c r="CK90" s="156"/>
      <c r="CL90" s="156"/>
      <c r="CM90" s="156"/>
      <c r="CN90" s="156"/>
      <c r="CO90" s="156"/>
      <c r="CP90" s="156"/>
      <c r="CQ90" s="156"/>
      <c r="CR90" s="156"/>
      <c r="CS90" s="156"/>
      <c r="CT90" s="156"/>
      <c r="CU90" s="156"/>
      <c r="CV90" s="156"/>
      <c r="CW90" s="156"/>
      <c r="CX90" s="156"/>
      <c r="CY90" s="156"/>
      <c r="CZ90" s="156"/>
      <c r="DA90" s="156"/>
      <c r="DB90" s="156"/>
      <c r="DC90" s="156"/>
      <c r="DD90" s="156"/>
      <c r="DE90" s="156"/>
      <c r="DF90" s="156"/>
      <c r="DG90" s="156"/>
      <c r="DH90" s="156"/>
      <c r="DI90" s="156"/>
      <c r="DJ90" s="156"/>
      <c r="DK90" s="156"/>
      <c r="DL90" s="156"/>
      <c r="DM90" s="156"/>
      <c r="DN90" s="156"/>
      <c r="DO90" s="156"/>
      <c r="DP90" s="156"/>
      <c r="DQ90" s="156"/>
      <c r="DR90" s="156"/>
      <c r="DS90" s="156"/>
      <c r="DT90" s="156"/>
      <c r="DU90" s="156"/>
      <c r="DV90" s="156"/>
      <c r="DW90" s="156"/>
      <c r="DX90" s="156"/>
      <c r="DY90" s="156"/>
      <c r="DZ90" s="156"/>
      <c r="EA90" s="156"/>
      <c r="EB90" s="156"/>
      <c r="EC90" s="156"/>
      <c r="ED90" s="156"/>
      <c r="EE90" s="156"/>
      <c r="EF90" s="156"/>
      <c r="EG90" s="156"/>
      <c r="EH90" s="156"/>
      <c r="EI90" s="156"/>
      <c r="EJ90" s="156"/>
      <c r="EK90" s="156"/>
      <c r="EL90" s="156"/>
      <c r="EM90" s="156"/>
      <c r="EN90" s="156"/>
      <c r="EO90" s="156"/>
      <c r="EP90" s="156"/>
      <c r="EQ90" s="156"/>
      <c r="ER90" s="156"/>
      <c r="ES90" s="156"/>
      <c r="ET90" s="156"/>
      <c r="EU90" s="156"/>
      <c r="EV90" s="156"/>
      <c r="EW90" s="156"/>
      <c r="EX90" s="156"/>
      <c r="EY90" s="156"/>
      <c r="EZ90" s="156"/>
      <c r="FA90" s="156"/>
      <c r="FB90" s="156"/>
      <c r="FC90" s="156"/>
      <c r="FD90" s="156"/>
      <c r="FE90" s="156"/>
      <c r="FF90" s="156"/>
      <c r="FG90" s="156"/>
      <c r="FH90" s="156"/>
      <c r="FI90" s="156"/>
      <c r="FJ90" s="156"/>
      <c r="FK90" s="156"/>
      <c r="FL90" s="156"/>
      <c r="FM90" s="156"/>
      <c r="FN90" s="156"/>
      <c r="FO90" s="156"/>
      <c r="FP90" s="156"/>
      <c r="FQ90" s="156"/>
      <c r="FR90" s="156"/>
      <c r="FS90" s="156"/>
      <c r="FT90" s="156"/>
      <c r="FU90" s="156"/>
      <c r="FV90" s="156"/>
      <c r="FW90" s="156"/>
      <c r="FX90" s="156"/>
      <c r="FY90" s="156"/>
      <c r="FZ90" s="156"/>
      <c r="GA90" s="156"/>
      <c r="GB90" s="156"/>
      <c r="GC90" s="156"/>
      <c r="GD90" s="156"/>
      <c r="GE90" s="156"/>
      <c r="GF90" s="156"/>
      <c r="GG90" s="156"/>
      <c r="GH90" s="156"/>
      <c r="GI90" s="156"/>
      <c r="GJ90" s="156"/>
      <c r="GK90" s="156"/>
      <c r="GL90" s="156"/>
      <c r="GM90" s="156"/>
      <c r="GN90" s="156"/>
      <c r="GO90" s="156"/>
      <c r="GP90" s="156"/>
      <c r="GQ90" s="156"/>
      <c r="GR90" s="156"/>
      <c r="GS90" s="156"/>
      <c r="GT90" s="156"/>
      <c r="GU90" s="156"/>
      <c r="GV90" s="156"/>
      <c r="GW90" s="156"/>
      <c r="GX90" s="156"/>
      <c r="GY90" s="156"/>
      <c r="GZ90" s="156"/>
      <c r="HA90" s="156"/>
      <c r="HB90" s="156"/>
      <c r="HC90" s="156"/>
      <c r="HD90" s="156"/>
      <c r="HE90" s="156"/>
      <c r="HF90" s="156"/>
      <c r="HG90" s="156"/>
      <c r="HH90" s="156"/>
      <c r="HI90" s="156"/>
      <c r="HJ90" s="156"/>
      <c r="HK90" s="156"/>
      <c r="HL90" s="156"/>
      <c r="HM90" s="156"/>
      <c r="HN90" s="156"/>
      <c r="HO90" s="156"/>
      <c r="HP90" s="156"/>
      <c r="HQ90" s="156"/>
      <c r="HR90" s="156"/>
      <c r="HS90" s="156"/>
      <c r="HT90" s="156"/>
      <c r="HU90" s="156"/>
      <c r="HV90" s="156"/>
      <c r="HW90" s="156"/>
      <c r="HX90" s="156"/>
      <c r="HY90" s="156"/>
      <c r="HZ90" s="156"/>
      <c r="IA90" s="156"/>
      <c r="IB90" s="156"/>
      <c r="IC90" s="156"/>
      <c r="ID90" s="156"/>
      <c r="IE90" s="156"/>
      <c r="IF90" s="156"/>
      <c r="IG90" s="156"/>
      <c r="IH90" s="156"/>
    </row>
    <row r="91" spans="1:242" s="157" customFormat="1" ht="11.25">
      <c r="A91" s="113" t="s">
        <v>205</v>
      </c>
      <c r="B91" s="113"/>
      <c r="C91" s="114" t="s">
        <v>45</v>
      </c>
      <c r="D91" s="114" t="s">
        <v>206</v>
      </c>
      <c r="E91" s="153">
        <v>45266</v>
      </c>
      <c r="F91" s="116">
        <v>45266</v>
      </c>
      <c r="G91" s="117">
        <v>6420211</v>
      </c>
      <c r="H91" s="118">
        <v>38550</v>
      </c>
      <c r="I91" s="119">
        <f t="shared" si="48"/>
        <v>6477000</v>
      </c>
      <c r="J91" s="120">
        <f t="shared" si="49"/>
        <v>826000</v>
      </c>
      <c r="K91" s="120">
        <f t="shared" si="50"/>
        <v>0</v>
      </c>
      <c r="L91" s="120" t="e">
        <f>#REF!</f>
        <v>#REF!</v>
      </c>
      <c r="M91" s="120" t="e">
        <f>#REF!</f>
        <v>#REF!</v>
      </c>
      <c r="N91" s="121" t="e">
        <f t="shared" si="51"/>
        <v>#REF!</v>
      </c>
      <c r="O91" s="122" t="e">
        <f t="shared" si="52"/>
        <v>#REF!</v>
      </c>
      <c r="P91" s="119">
        <v>6477000</v>
      </c>
      <c r="Q91" s="120">
        <v>826000</v>
      </c>
      <c r="R91" s="120">
        <v>0</v>
      </c>
      <c r="S91" s="122">
        <f t="shared" si="53"/>
        <v>7303000</v>
      </c>
      <c r="T91" s="119">
        <v>6477000</v>
      </c>
      <c r="U91" s="120">
        <v>826000</v>
      </c>
      <c r="V91" s="120">
        <v>0</v>
      </c>
      <c r="W91" s="120">
        <v>0</v>
      </c>
      <c r="X91" s="120">
        <v>0</v>
      </c>
      <c r="Y91" s="125">
        <f t="shared" si="54"/>
        <v>7303000</v>
      </c>
      <c r="Z91" s="123">
        <f t="shared" si="55"/>
        <v>0</v>
      </c>
      <c r="AA91" s="124">
        <f t="shared" si="56"/>
        <v>0</v>
      </c>
      <c r="AB91" s="124">
        <f t="shared" si="57"/>
        <v>0</v>
      </c>
      <c r="AC91" s="124" t="e">
        <f>L91-#REF!</f>
        <v>#REF!</v>
      </c>
      <c r="AD91" s="124" t="e">
        <f>M91-#REF!</f>
        <v>#REF!</v>
      </c>
      <c r="AE91" s="125" t="e">
        <f t="shared" si="58"/>
        <v>#REF!</v>
      </c>
      <c r="AF91" s="123">
        <f t="shared" si="59"/>
        <v>0</v>
      </c>
      <c r="AG91" s="124">
        <f t="shared" si="60"/>
        <v>0</v>
      </c>
      <c r="AH91" s="124">
        <f t="shared" si="61"/>
        <v>0</v>
      </c>
      <c r="AI91" s="124" t="e">
        <f>#REF!-W91</f>
        <v>#REF!</v>
      </c>
      <c r="AJ91" s="124" t="e">
        <f>#REF!-X91</f>
        <v>#REF!</v>
      </c>
      <c r="AK91" s="126">
        <f t="shared" si="63"/>
        <v>0</v>
      </c>
      <c r="AL91" s="125" t="e">
        <f t="shared" si="62"/>
        <v>#REF!</v>
      </c>
      <c r="AM91" s="156"/>
      <c r="AN91" s="156"/>
      <c r="AO91" s="156"/>
      <c r="AP91" s="156"/>
      <c r="AQ91" s="156"/>
      <c r="AR91" s="156"/>
      <c r="AS91" s="156"/>
      <c r="AT91" s="156"/>
      <c r="AU91" s="156"/>
      <c r="AV91" s="156"/>
      <c r="AW91" s="156"/>
      <c r="AX91" s="156"/>
      <c r="AY91" s="156"/>
      <c r="AZ91" s="156"/>
      <c r="BA91" s="156"/>
      <c r="BB91" s="156"/>
      <c r="BC91" s="156"/>
      <c r="BD91" s="156"/>
      <c r="BE91" s="156"/>
      <c r="BF91" s="156"/>
      <c r="BG91" s="156"/>
      <c r="BH91" s="156"/>
      <c r="BI91" s="156"/>
      <c r="BJ91" s="156"/>
      <c r="BK91" s="156"/>
      <c r="BL91" s="156"/>
      <c r="BM91" s="156"/>
      <c r="BN91" s="156"/>
      <c r="BO91" s="156"/>
      <c r="BP91" s="156"/>
      <c r="BQ91" s="156"/>
      <c r="BR91" s="156"/>
      <c r="BS91" s="156"/>
      <c r="BT91" s="156"/>
      <c r="BU91" s="156"/>
      <c r="BV91" s="156"/>
      <c r="BW91" s="156"/>
      <c r="BX91" s="156"/>
      <c r="BY91" s="156"/>
      <c r="BZ91" s="156"/>
      <c r="CA91" s="156"/>
      <c r="CB91" s="156"/>
      <c r="CC91" s="156"/>
      <c r="CD91" s="156"/>
      <c r="CE91" s="156"/>
      <c r="CF91" s="156"/>
      <c r="CG91" s="156"/>
      <c r="CH91" s="156"/>
      <c r="CI91" s="156"/>
      <c r="CJ91" s="156"/>
      <c r="CK91" s="156"/>
      <c r="CL91" s="156"/>
      <c r="CM91" s="156"/>
      <c r="CN91" s="156"/>
      <c r="CO91" s="156"/>
      <c r="CP91" s="156"/>
      <c r="CQ91" s="156"/>
      <c r="CR91" s="156"/>
      <c r="CS91" s="156"/>
      <c r="CT91" s="156"/>
      <c r="CU91" s="156"/>
      <c r="CV91" s="156"/>
      <c r="CW91" s="156"/>
      <c r="CX91" s="156"/>
      <c r="CY91" s="156"/>
      <c r="CZ91" s="156"/>
      <c r="DA91" s="156"/>
      <c r="DB91" s="156"/>
      <c r="DC91" s="156"/>
      <c r="DD91" s="156"/>
      <c r="DE91" s="156"/>
      <c r="DF91" s="156"/>
      <c r="DG91" s="156"/>
      <c r="DH91" s="156"/>
      <c r="DI91" s="156"/>
      <c r="DJ91" s="156"/>
      <c r="DK91" s="156"/>
      <c r="DL91" s="156"/>
      <c r="DM91" s="156"/>
      <c r="DN91" s="156"/>
      <c r="DO91" s="156"/>
      <c r="DP91" s="156"/>
      <c r="DQ91" s="156"/>
      <c r="DR91" s="156"/>
      <c r="DS91" s="156"/>
      <c r="DT91" s="156"/>
      <c r="DU91" s="156"/>
      <c r="DV91" s="156"/>
      <c r="DW91" s="156"/>
      <c r="DX91" s="156"/>
      <c r="DY91" s="156"/>
      <c r="DZ91" s="156"/>
      <c r="EA91" s="156"/>
      <c r="EB91" s="156"/>
      <c r="EC91" s="156"/>
      <c r="ED91" s="156"/>
      <c r="EE91" s="156"/>
      <c r="EF91" s="156"/>
      <c r="EG91" s="156"/>
      <c r="EH91" s="156"/>
      <c r="EI91" s="156"/>
      <c r="EJ91" s="156"/>
      <c r="EK91" s="156"/>
      <c r="EL91" s="156"/>
      <c r="EM91" s="156"/>
      <c r="EN91" s="156"/>
      <c r="EO91" s="156"/>
      <c r="EP91" s="156"/>
      <c r="EQ91" s="156"/>
      <c r="ER91" s="156"/>
      <c r="ES91" s="156"/>
      <c r="ET91" s="156"/>
      <c r="EU91" s="156"/>
      <c r="EV91" s="156"/>
      <c r="EW91" s="156"/>
      <c r="EX91" s="156"/>
      <c r="EY91" s="156"/>
      <c r="EZ91" s="156"/>
      <c r="FA91" s="156"/>
      <c r="FB91" s="156"/>
      <c r="FC91" s="156"/>
      <c r="FD91" s="156"/>
      <c r="FE91" s="156"/>
      <c r="FF91" s="156"/>
      <c r="FG91" s="156"/>
      <c r="FH91" s="156"/>
      <c r="FI91" s="156"/>
      <c r="FJ91" s="156"/>
      <c r="FK91" s="156"/>
      <c r="FL91" s="156"/>
      <c r="FM91" s="156"/>
      <c r="FN91" s="156"/>
      <c r="FO91" s="156"/>
      <c r="FP91" s="156"/>
      <c r="FQ91" s="156"/>
      <c r="FR91" s="156"/>
      <c r="FS91" s="156"/>
      <c r="FT91" s="156"/>
      <c r="FU91" s="156"/>
      <c r="FV91" s="156"/>
      <c r="FW91" s="156"/>
      <c r="FX91" s="156"/>
      <c r="FY91" s="156"/>
      <c r="FZ91" s="156"/>
      <c r="GA91" s="156"/>
      <c r="GB91" s="156"/>
      <c r="GC91" s="156"/>
      <c r="GD91" s="156"/>
      <c r="GE91" s="156"/>
      <c r="GF91" s="156"/>
      <c r="GG91" s="156"/>
      <c r="GH91" s="156"/>
      <c r="GI91" s="156"/>
      <c r="GJ91" s="156"/>
      <c r="GK91" s="156"/>
      <c r="GL91" s="156"/>
      <c r="GM91" s="156"/>
      <c r="GN91" s="156"/>
      <c r="GO91" s="156"/>
      <c r="GP91" s="156"/>
      <c r="GQ91" s="156"/>
      <c r="GR91" s="156"/>
      <c r="GS91" s="156"/>
      <c r="GT91" s="156"/>
      <c r="GU91" s="156"/>
      <c r="GV91" s="156"/>
      <c r="GW91" s="156"/>
      <c r="GX91" s="156"/>
      <c r="GY91" s="156"/>
      <c r="GZ91" s="156"/>
      <c r="HA91" s="156"/>
      <c r="HB91" s="156"/>
      <c r="HC91" s="156"/>
      <c r="HD91" s="156"/>
      <c r="HE91" s="156"/>
      <c r="HF91" s="156"/>
      <c r="HG91" s="156"/>
      <c r="HH91" s="156"/>
      <c r="HI91" s="156"/>
      <c r="HJ91" s="156"/>
      <c r="HK91" s="156"/>
      <c r="HL91" s="156"/>
      <c r="HM91" s="156"/>
      <c r="HN91" s="156"/>
      <c r="HO91" s="156"/>
      <c r="HP91" s="156"/>
      <c r="HQ91" s="156"/>
      <c r="HR91" s="156"/>
      <c r="HS91" s="156"/>
      <c r="HT91" s="156"/>
      <c r="HU91" s="156"/>
      <c r="HV91" s="156"/>
      <c r="HW91" s="156"/>
      <c r="HX91" s="156"/>
      <c r="HY91" s="156"/>
      <c r="HZ91" s="156"/>
      <c r="IA91" s="156"/>
      <c r="IB91" s="156"/>
      <c r="IC91" s="156"/>
      <c r="ID91" s="156"/>
      <c r="IE91" s="156"/>
      <c r="IF91" s="156"/>
      <c r="IG91" s="156"/>
      <c r="IH91" s="156"/>
    </row>
    <row r="92" spans="1:242" s="157" customFormat="1" ht="11.25">
      <c r="A92" s="113" t="s">
        <v>207</v>
      </c>
      <c r="B92" s="113" t="s">
        <v>208</v>
      </c>
      <c r="C92" s="114" t="s">
        <v>45</v>
      </c>
      <c r="D92" s="114" t="s">
        <v>209</v>
      </c>
      <c r="E92" s="153">
        <v>45536</v>
      </c>
      <c r="F92" s="116">
        <v>45536</v>
      </c>
      <c r="G92" s="117">
        <v>6420285</v>
      </c>
      <c r="H92" s="118">
        <v>38550</v>
      </c>
      <c r="I92" s="119">
        <f t="shared" si="48"/>
        <v>33855000</v>
      </c>
      <c r="J92" s="120">
        <f t="shared" si="49"/>
        <v>3673000</v>
      </c>
      <c r="K92" s="120">
        <f t="shared" si="50"/>
        <v>0</v>
      </c>
      <c r="L92" s="120" t="e">
        <f>#REF!</f>
        <v>#REF!</v>
      </c>
      <c r="M92" s="120" t="e">
        <f>#REF!</f>
        <v>#REF!</v>
      </c>
      <c r="N92" s="121" t="e">
        <f t="shared" si="51"/>
        <v>#REF!</v>
      </c>
      <c r="O92" s="122" t="e">
        <f t="shared" si="52"/>
        <v>#REF!</v>
      </c>
      <c r="P92" s="119">
        <v>33855000</v>
      </c>
      <c r="Q92" s="120">
        <v>3673000</v>
      </c>
      <c r="R92" s="120">
        <v>0</v>
      </c>
      <c r="S92" s="122">
        <f t="shared" si="53"/>
        <v>37528000</v>
      </c>
      <c r="T92" s="119">
        <v>33855000</v>
      </c>
      <c r="U92" s="120">
        <v>3673000</v>
      </c>
      <c r="V92" s="120">
        <v>0</v>
      </c>
      <c r="W92" s="120">
        <v>369536.3039700021</v>
      </c>
      <c r="X92" s="120">
        <v>126949.85899642244</v>
      </c>
      <c r="Y92" s="125">
        <f t="shared" si="54"/>
        <v>38024486.162966423</v>
      </c>
      <c r="Z92" s="123">
        <f t="shared" si="55"/>
        <v>0</v>
      </c>
      <c r="AA92" s="124">
        <f t="shared" si="56"/>
        <v>0</v>
      </c>
      <c r="AB92" s="124">
        <f t="shared" si="57"/>
        <v>0</v>
      </c>
      <c r="AC92" s="124" t="e">
        <f>L92-#REF!</f>
        <v>#REF!</v>
      </c>
      <c r="AD92" s="124" t="e">
        <f>M92-#REF!</f>
        <v>#REF!</v>
      </c>
      <c r="AE92" s="125" t="e">
        <f t="shared" si="58"/>
        <v>#REF!</v>
      </c>
      <c r="AF92" s="123">
        <f t="shared" si="59"/>
        <v>0</v>
      </c>
      <c r="AG92" s="124">
        <f t="shared" si="60"/>
        <v>0</v>
      </c>
      <c r="AH92" s="124">
        <f t="shared" si="61"/>
        <v>0</v>
      </c>
      <c r="AI92" s="124" t="e">
        <f>#REF!-W92</f>
        <v>#REF!</v>
      </c>
      <c r="AJ92" s="124" t="e">
        <f>#REF!-X92</f>
        <v>#REF!</v>
      </c>
      <c r="AK92" s="126">
        <f t="shared" si="63"/>
        <v>0</v>
      </c>
      <c r="AL92" s="125" t="e">
        <f t="shared" si="62"/>
        <v>#REF!</v>
      </c>
      <c r="AM92" s="156"/>
      <c r="AN92" s="156"/>
      <c r="AO92" s="156"/>
      <c r="AP92" s="156"/>
      <c r="AQ92" s="156"/>
      <c r="AR92" s="156"/>
      <c r="AS92" s="156"/>
      <c r="AT92" s="156"/>
      <c r="AU92" s="156"/>
      <c r="AV92" s="156"/>
      <c r="AW92" s="156"/>
      <c r="AX92" s="156"/>
      <c r="AY92" s="156"/>
      <c r="AZ92" s="156"/>
      <c r="BA92" s="156"/>
      <c r="BB92" s="156"/>
      <c r="BC92" s="156"/>
      <c r="BD92" s="156"/>
      <c r="BE92" s="156"/>
      <c r="BF92" s="156"/>
      <c r="BG92" s="156"/>
      <c r="BH92" s="156"/>
      <c r="BI92" s="156"/>
      <c r="BJ92" s="156"/>
      <c r="BK92" s="156"/>
      <c r="BL92" s="156"/>
      <c r="BM92" s="156"/>
      <c r="BN92" s="156"/>
      <c r="BO92" s="156"/>
      <c r="BP92" s="156"/>
      <c r="BQ92" s="156"/>
      <c r="BR92" s="156"/>
      <c r="BS92" s="156"/>
      <c r="BT92" s="156"/>
      <c r="BU92" s="156"/>
      <c r="BV92" s="156"/>
      <c r="BW92" s="156"/>
      <c r="BX92" s="156"/>
      <c r="BY92" s="156"/>
      <c r="BZ92" s="156"/>
      <c r="CA92" s="156"/>
      <c r="CB92" s="156"/>
      <c r="CC92" s="156"/>
      <c r="CD92" s="156"/>
      <c r="CE92" s="156"/>
      <c r="CF92" s="156"/>
      <c r="CG92" s="156"/>
      <c r="CH92" s="156"/>
      <c r="CI92" s="156"/>
      <c r="CJ92" s="156"/>
      <c r="CK92" s="156"/>
      <c r="CL92" s="156"/>
      <c r="CM92" s="156"/>
      <c r="CN92" s="156"/>
      <c r="CO92" s="156"/>
      <c r="CP92" s="156"/>
      <c r="CQ92" s="156"/>
      <c r="CR92" s="156"/>
      <c r="CS92" s="156"/>
      <c r="CT92" s="156"/>
      <c r="CU92" s="156"/>
      <c r="CV92" s="156"/>
      <c r="CW92" s="156"/>
      <c r="CX92" s="156"/>
      <c r="CY92" s="156"/>
      <c r="CZ92" s="156"/>
      <c r="DA92" s="156"/>
      <c r="DB92" s="156"/>
      <c r="DC92" s="156"/>
      <c r="DD92" s="156"/>
      <c r="DE92" s="156"/>
      <c r="DF92" s="156"/>
      <c r="DG92" s="156"/>
      <c r="DH92" s="156"/>
      <c r="DI92" s="156"/>
      <c r="DJ92" s="156"/>
      <c r="DK92" s="156"/>
      <c r="DL92" s="156"/>
      <c r="DM92" s="156"/>
      <c r="DN92" s="156"/>
      <c r="DO92" s="156"/>
      <c r="DP92" s="156"/>
      <c r="DQ92" s="156"/>
      <c r="DR92" s="156"/>
      <c r="DS92" s="156"/>
      <c r="DT92" s="156"/>
      <c r="DU92" s="156"/>
      <c r="DV92" s="156"/>
      <c r="DW92" s="156"/>
      <c r="DX92" s="156"/>
      <c r="DY92" s="156"/>
      <c r="DZ92" s="156"/>
      <c r="EA92" s="156"/>
      <c r="EB92" s="156"/>
      <c r="EC92" s="156"/>
      <c r="ED92" s="156"/>
      <c r="EE92" s="156"/>
      <c r="EF92" s="156"/>
      <c r="EG92" s="156"/>
      <c r="EH92" s="156"/>
      <c r="EI92" s="156"/>
      <c r="EJ92" s="156"/>
      <c r="EK92" s="156"/>
      <c r="EL92" s="156"/>
      <c r="EM92" s="156"/>
      <c r="EN92" s="156"/>
      <c r="EO92" s="156"/>
      <c r="EP92" s="156"/>
      <c r="EQ92" s="156"/>
      <c r="ER92" s="156"/>
      <c r="ES92" s="156"/>
      <c r="ET92" s="156"/>
      <c r="EU92" s="156"/>
      <c r="EV92" s="156"/>
      <c r="EW92" s="156"/>
      <c r="EX92" s="156"/>
      <c r="EY92" s="156"/>
      <c r="EZ92" s="156"/>
      <c r="FA92" s="156"/>
      <c r="FB92" s="156"/>
      <c r="FC92" s="156"/>
      <c r="FD92" s="156"/>
      <c r="FE92" s="156"/>
      <c r="FF92" s="156"/>
      <c r="FG92" s="156"/>
      <c r="FH92" s="156"/>
      <c r="FI92" s="156"/>
      <c r="FJ92" s="156"/>
      <c r="FK92" s="156"/>
      <c r="FL92" s="156"/>
      <c r="FM92" s="156"/>
      <c r="FN92" s="156"/>
      <c r="FO92" s="156"/>
      <c r="FP92" s="156"/>
      <c r="FQ92" s="156"/>
      <c r="FR92" s="156"/>
      <c r="FS92" s="156"/>
      <c r="FT92" s="156"/>
      <c r="FU92" s="156"/>
      <c r="FV92" s="156"/>
      <c r="FW92" s="156"/>
      <c r="FX92" s="156"/>
      <c r="FY92" s="156"/>
      <c r="FZ92" s="156"/>
      <c r="GA92" s="156"/>
      <c r="GB92" s="156"/>
      <c r="GC92" s="156"/>
      <c r="GD92" s="156"/>
      <c r="GE92" s="156"/>
      <c r="GF92" s="156"/>
      <c r="GG92" s="156"/>
      <c r="GH92" s="156"/>
      <c r="GI92" s="156"/>
      <c r="GJ92" s="156"/>
      <c r="GK92" s="156"/>
      <c r="GL92" s="156"/>
      <c r="GM92" s="156"/>
      <c r="GN92" s="156"/>
      <c r="GO92" s="156"/>
      <c r="GP92" s="156"/>
      <c r="GQ92" s="156"/>
      <c r="GR92" s="156"/>
      <c r="GS92" s="156"/>
      <c r="GT92" s="156"/>
      <c r="GU92" s="156"/>
      <c r="GV92" s="156"/>
      <c r="GW92" s="156"/>
      <c r="GX92" s="156"/>
      <c r="GY92" s="156"/>
      <c r="GZ92" s="156"/>
      <c r="HA92" s="156"/>
      <c r="HB92" s="156"/>
      <c r="HC92" s="156"/>
      <c r="HD92" s="156"/>
      <c r="HE92" s="156"/>
      <c r="HF92" s="156"/>
      <c r="HG92" s="156"/>
      <c r="HH92" s="156"/>
      <c r="HI92" s="156"/>
      <c r="HJ92" s="156"/>
      <c r="HK92" s="156"/>
      <c r="HL92" s="156"/>
      <c r="HM92" s="156"/>
      <c r="HN92" s="156"/>
      <c r="HO92" s="156"/>
      <c r="HP92" s="156"/>
      <c r="HQ92" s="156"/>
      <c r="HR92" s="156"/>
      <c r="HS92" s="156"/>
      <c r="HT92" s="156"/>
      <c r="HU92" s="156"/>
      <c r="HV92" s="156"/>
      <c r="HW92" s="156"/>
      <c r="HX92" s="156"/>
      <c r="HY92" s="156"/>
      <c r="HZ92" s="156"/>
      <c r="IA92" s="156"/>
      <c r="IB92" s="156"/>
      <c r="IC92" s="156"/>
      <c r="ID92" s="156"/>
      <c r="IE92" s="156"/>
      <c r="IF92" s="156"/>
      <c r="IG92" s="156"/>
      <c r="IH92" s="156"/>
    </row>
    <row r="93" spans="1:242" s="157" customFormat="1" ht="11.25">
      <c r="A93" s="113" t="s">
        <v>210</v>
      </c>
      <c r="B93" s="113"/>
      <c r="C93" s="114" t="s">
        <v>45</v>
      </c>
      <c r="D93" s="114"/>
      <c r="E93" s="115"/>
      <c r="F93" s="116">
        <v>45536</v>
      </c>
      <c r="G93" s="117">
        <v>6420270</v>
      </c>
      <c r="H93" s="118">
        <v>38550</v>
      </c>
      <c r="I93" s="119">
        <f t="shared" si="48"/>
        <v>0</v>
      </c>
      <c r="J93" s="120">
        <f t="shared" si="49"/>
        <v>1053000</v>
      </c>
      <c r="K93" s="120">
        <f t="shared" si="50"/>
        <v>0</v>
      </c>
      <c r="L93" s="120" t="e">
        <f>#REF!</f>
        <v>#REF!</v>
      </c>
      <c r="M93" s="120" t="e">
        <f>#REF!</f>
        <v>#REF!</v>
      </c>
      <c r="N93" s="121" t="e">
        <f t="shared" si="51"/>
        <v>#REF!</v>
      </c>
      <c r="O93" s="122" t="e">
        <f t="shared" si="52"/>
        <v>#REF!</v>
      </c>
      <c r="P93" s="119">
        <v>0</v>
      </c>
      <c r="Q93" s="120">
        <v>1053000</v>
      </c>
      <c r="R93" s="120">
        <v>0</v>
      </c>
      <c r="S93" s="122">
        <f t="shared" si="53"/>
        <v>1053000</v>
      </c>
      <c r="T93" s="119">
        <v>0</v>
      </c>
      <c r="U93" s="120">
        <v>1053000</v>
      </c>
      <c r="V93" s="120">
        <v>0</v>
      </c>
      <c r="W93" s="120">
        <v>0</v>
      </c>
      <c r="X93" s="120">
        <v>36389.210839864994</v>
      </c>
      <c r="Y93" s="125">
        <f t="shared" si="54"/>
        <v>1089389.210839865</v>
      </c>
      <c r="Z93" s="123">
        <f t="shared" si="55"/>
        <v>0</v>
      </c>
      <c r="AA93" s="124">
        <f t="shared" si="56"/>
        <v>0</v>
      </c>
      <c r="AB93" s="124">
        <f t="shared" si="57"/>
        <v>0</v>
      </c>
      <c r="AC93" s="124" t="e">
        <f>L93-#REF!</f>
        <v>#REF!</v>
      </c>
      <c r="AD93" s="124" t="e">
        <f>M93-#REF!</f>
        <v>#REF!</v>
      </c>
      <c r="AE93" s="125" t="e">
        <f t="shared" si="58"/>
        <v>#REF!</v>
      </c>
      <c r="AF93" s="123">
        <f t="shared" si="59"/>
        <v>0</v>
      </c>
      <c r="AG93" s="124">
        <f t="shared" si="60"/>
        <v>0</v>
      </c>
      <c r="AH93" s="124">
        <f t="shared" si="61"/>
        <v>0</v>
      </c>
      <c r="AI93" s="124" t="e">
        <f>#REF!-W93</f>
        <v>#REF!</v>
      </c>
      <c r="AJ93" s="124" t="e">
        <f>#REF!-X93</f>
        <v>#REF!</v>
      </c>
      <c r="AK93" s="126">
        <f t="shared" si="63"/>
        <v>0</v>
      </c>
      <c r="AL93" s="125" t="e">
        <f t="shared" si="62"/>
        <v>#REF!</v>
      </c>
      <c r="AM93" s="156"/>
      <c r="AN93" s="156"/>
      <c r="AO93" s="156"/>
      <c r="AP93" s="156"/>
      <c r="AQ93" s="156"/>
      <c r="AR93" s="156"/>
      <c r="AS93" s="156"/>
      <c r="AT93" s="156"/>
      <c r="AU93" s="156"/>
      <c r="AV93" s="156"/>
      <c r="AW93" s="156"/>
      <c r="AX93" s="156"/>
      <c r="AY93" s="156"/>
      <c r="AZ93" s="156"/>
      <c r="BA93" s="156"/>
      <c r="BB93" s="156"/>
      <c r="BC93" s="156"/>
      <c r="BD93" s="156"/>
      <c r="BE93" s="156"/>
      <c r="BF93" s="156"/>
      <c r="BG93" s="156"/>
      <c r="BH93" s="156"/>
      <c r="BI93" s="156"/>
      <c r="BJ93" s="156"/>
      <c r="BK93" s="156"/>
      <c r="BL93" s="156"/>
      <c r="BM93" s="156"/>
      <c r="BN93" s="156"/>
      <c r="BO93" s="156"/>
      <c r="BP93" s="156"/>
      <c r="BQ93" s="156"/>
      <c r="BR93" s="156"/>
      <c r="BS93" s="156"/>
      <c r="BT93" s="156"/>
      <c r="BU93" s="156"/>
      <c r="BV93" s="156"/>
      <c r="BW93" s="156"/>
      <c r="BX93" s="156"/>
      <c r="BY93" s="156"/>
      <c r="BZ93" s="156"/>
      <c r="CA93" s="156"/>
      <c r="CB93" s="156"/>
      <c r="CC93" s="156"/>
      <c r="CD93" s="156"/>
      <c r="CE93" s="156"/>
      <c r="CF93" s="156"/>
      <c r="CG93" s="156"/>
      <c r="CH93" s="156"/>
      <c r="CI93" s="156"/>
      <c r="CJ93" s="156"/>
      <c r="CK93" s="156"/>
      <c r="CL93" s="156"/>
      <c r="CM93" s="156"/>
      <c r="CN93" s="156"/>
      <c r="CO93" s="156"/>
      <c r="CP93" s="156"/>
      <c r="CQ93" s="156"/>
      <c r="CR93" s="156"/>
      <c r="CS93" s="156"/>
      <c r="CT93" s="156"/>
      <c r="CU93" s="156"/>
      <c r="CV93" s="156"/>
      <c r="CW93" s="156"/>
      <c r="CX93" s="156"/>
      <c r="CY93" s="156"/>
      <c r="CZ93" s="156"/>
      <c r="DA93" s="156"/>
      <c r="DB93" s="156"/>
      <c r="DC93" s="156"/>
      <c r="DD93" s="156"/>
      <c r="DE93" s="156"/>
      <c r="DF93" s="156"/>
      <c r="DG93" s="156"/>
      <c r="DH93" s="156"/>
      <c r="DI93" s="156"/>
      <c r="DJ93" s="156"/>
      <c r="DK93" s="156"/>
      <c r="DL93" s="156"/>
      <c r="DM93" s="156"/>
      <c r="DN93" s="156"/>
      <c r="DO93" s="156"/>
      <c r="DP93" s="156"/>
      <c r="DQ93" s="156"/>
      <c r="DR93" s="156"/>
      <c r="DS93" s="156"/>
      <c r="DT93" s="156"/>
      <c r="DU93" s="156"/>
      <c r="DV93" s="156"/>
      <c r="DW93" s="156"/>
      <c r="DX93" s="156"/>
      <c r="DY93" s="156"/>
      <c r="DZ93" s="156"/>
      <c r="EA93" s="156"/>
      <c r="EB93" s="156"/>
      <c r="EC93" s="156"/>
      <c r="ED93" s="156"/>
      <c r="EE93" s="156"/>
      <c r="EF93" s="156"/>
      <c r="EG93" s="156"/>
      <c r="EH93" s="156"/>
      <c r="EI93" s="156"/>
      <c r="EJ93" s="156"/>
      <c r="EK93" s="156"/>
      <c r="EL93" s="156"/>
      <c r="EM93" s="156"/>
      <c r="EN93" s="156"/>
      <c r="EO93" s="156"/>
      <c r="EP93" s="156"/>
      <c r="EQ93" s="156"/>
      <c r="ER93" s="156"/>
      <c r="ES93" s="156"/>
      <c r="ET93" s="156"/>
      <c r="EU93" s="156"/>
      <c r="EV93" s="156"/>
      <c r="EW93" s="156"/>
      <c r="EX93" s="156"/>
      <c r="EY93" s="156"/>
      <c r="EZ93" s="156"/>
      <c r="FA93" s="156"/>
      <c r="FB93" s="156"/>
      <c r="FC93" s="156"/>
      <c r="FD93" s="156"/>
      <c r="FE93" s="156"/>
      <c r="FF93" s="156"/>
      <c r="FG93" s="156"/>
      <c r="FH93" s="156"/>
      <c r="FI93" s="156"/>
      <c r="FJ93" s="156"/>
      <c r="FK93" s="156"/>
      <c r="FL93" s="156"/>
      <c r="FM93" s="156"/>
      <c r="FN93" s="156"/>
      <c r="FO93" s="156"/>
      <c r="FP93" s="156"/>
      <c r="FQ93" s="156"/>
      <c r="FR93" s="156"/>
      <c r="FS93" s="156"/>
      <c r="FT93" s="156"/>
      <c r="FU93" s="156"/>
      <c r="FV93" s="156"/>
      <c r="FW93" s="156"/>
      <c r="FX93" s="156"/>
      <c r="FY93" s="156"/>
      <c r="FZ93" s="156"/>
      <c r="GA93" s="156"/>
      <c r="GB93" s="156"/>
      <c r="GC93" s="156"/>
      <c r="GD93" s="156"/>
      <c r="GE93" s="156"/>
      <c r="GF93" s="156"/>
      <c r="GG93" s="156"/>
      <c r="GH93" s="156"/>
      <c r="GI93" s="156"/>
      <c r="GJ93" s="156"/>
      <c r="GK93" s="156"/>
      <c r="GL93" s="156"/>
      <c r="GM93" s="156"/>
      <c r="GN93" s="156"/>
      <c r="GO93" s="156"/>
      <c r="GP93" s="156"/>
      <c r="GQ93" s="156"/>
      <c r="GR93" s="156"/>
      <c r="GS93" s="156"/>
      <c r="GT93" s="156"/>
      <c r="GU93" s="156"/>
      <c r="GV93" s="156"/>
      <c r="GW93" s="156"/>
      <c r="GX93" s="156"/>
      <c r="GY93" s="156"/>
      <c r="GZ93" s="156"/>
      <c r="HA93" s="156"/>
      <c r="HB93" s="156"/>
      <c r="HC93" s="156"/>
      <c r="HD93" s="156"/>
      <c r="HE93" s="156"/>
      <c r="HF93" s="156"/>
      <c r="HG93" s="156"/>
      <c r="HH93" s="156"/>
      <c r="HI93" s="156"/>
      <c r="HJ93" s="156"/>
      <c r="HK93" s="156"/>
      <c r="HL93" s="156"/>
      <c r="HM93" s="156"/>
      <c r="HN93" s="156"/>
      <c r="HO93" s="156"/>
      <c r="HP93" s="156"/>
      <c r="HQ93" s="156"/>
      <c r="HR93" s="156"/>
      <c r="HS93" s="156"/>
      <c r="HT93" s="156"/>
      <c r="HU93" s="156"/>
      <c r="HV93" s="156"/>
      <c r="HW93" s="156"/>
      <c r="HX93" s="156"/>
      <c r="HY93" s="156"/>
      <c r="HZ93" s="156"/>
      <c r="IA93" s="156"/>
      <c r="IB93" s="156"/>
      <c r="IC93" s="156"/>
      <c r="ID93" s="156"/>
      <c r="IE93" s="156"/>
      <c r="IF93" s="156"/>
      <c r="IG93" s="156"/>
      <c r="IH93" s="156"/>
    </row>
    <row r="94" spans="1:242" s="157" customFormat="1" ht="11.25">
      <c r="A94" s="113" t="s">
        <v>211</v>
      </c>
      <c r="B94" s="113"/>
      <c r="C94" s="114" t="s">
        <v>183</v>
      </c>
      <c r="D94" s="114" t="s">
        <v>212</v>
      </c>
      <c r="E94" s="153">
        <v>45266</v>
      </c>
      <c r="F94" s="116">
        <v>45266</v>
      </c>
      <c r="G94" s="117">
        <v>6420201</v>
      </c>
      <c r="H94" s="118">
        <v>38550</v>
      </c>
      <c r="I94" s="119">
        <f t="shared" si="48"/>
        <v>2425000</v>
      </c>
      <c r="J94" s="120">
        <f t="shared" si="49"/>
        <v>516000</v>
      </c>
      <c r="K94" s="120">
        <f t="shared" si="50"/>
        <v>0</v>
      </c>
      <c r="L94" s="120" t="e">
        <f>#REF!</f>
        <v>#REF!</v>
      </c>
      <c r="M94" s="120" t="e">
        <f>#REF!</f>
        <v>#REF!</v>
      </c>
      <c r="N94" s="121" t="e">
        <f t="shared" si="51"/>
        <v>#REF!</v>
      </c>
      <c r="O94" s="122" t="e">
        <f t="shared" si="52"/>
        <v>#REF!</v>
      </c>
      <c r="P94" s="119">
        <v>2425000</v>
      </c>
      <c r="Q94" s="120">
        <v>516000</v>
      </c>
      <c r="R94" s="120">
        <v>0</v>
      </c>
      <c r="S94" s="122">
        <f t="shared" si="53"/>
        <v>2941000</v>
      </c>
      <c r="T94" s="119">
        <v>2425000</v>
      </c>
      <c r="U94" s="120">
        <v>516000</v>
      </c>
      <c r="V94" s="120">
        <v>0</v>
      </c>
      <c r="W94" s="120">
        <v>0</v>
      </c>
      <c r="X94" s="120">
        <v>0</v>
      </c>
      <c r="Y94" s="125">
        <f t="shared" si="54"/>
        <v>2941000</v>
      </c>
      <c r="Z94" s="123">
        <f t="shared" si="55"/>
        <v>0</v>
      </c>
      <c r="AA94" s="124">
        <f t="shared" si="56"/>
        <v>0</v>
      </c>
      <c r="AB94" s="124">
        <f t="shared" si="57"/>
        <v>0</v>
      </c>
      <c r="AC94" s="124" t="e">
        <f>L94-#REF!</f>
        <v>#REF!</v>
      </c>
      <c r="AD94" s="124" t="e">
        <f>M94-#REF!</f>
        <v>#REF!</v>
      </c>
      <c r="AE94" s="125" t="e">
        <f t="shared" si="58"/>
        <v>#REF!</v>
      </c>
      <c r="AF94" s="123">
        <f t="shared" si="59"/>
        <v>0</v>
      </c>
      <c r="AG94" s="124">
        <f t="shared" si="60"/>
        <v>0</v>
      </c>
      <c r="AH94" s="124">
        <f t="shared" si="61"/>
        <v>0</v>
      </c>
      <c r="AI94" s="124" t="e">
        <f>#REF!-W94</f>
        <v>#REF!</v>
      </c>
      <c r="AJ94" s="124" t="e">
        <f>#REF!-X94</f>
        <v>#REF!</v>
      </c>
      <c r="AK94" s="126">
        <f t="shared" si="63"/>
        <v>0</v>
      </c>
      <c r="AL94" s="125" t="e">
        <f t="shared" si="62"/>
        <v>#REF!</v>
      </c>
      <c r="AM94" s="156"/>
      <c r="AN94" s="156"/>
      <c r="AO94" s="156"/>
      <c r="AP94" s="156"/>
      <c r="AQ94" s="156"/>
      <c r="AR94" s="156"/>
      <c r="AS94" s="156"/>
      <c r="AT94" s="156"/>
      <c r="AU94" s="156"/>
      <c r="AV94" s="156"/>
      <c r="AW94" s="156"/>
      <c r="AX94" s="156"/>
      <c r="AY94" s="156"/>
      <c r="AZ94" s="156"/>
      <c r="BA94" s="156"/>
      <c r="BB94" s="156"/>
      <c r="BC94" s="156"/>
      <c r="BD94" s="156"/>
      <c r="BE94" s="156"/>
      <c r="BF94" s="156"/>
      <c r="BG94" s="156"/>
      <c r="BH94" s="156"/>
      <c r="BI94" s="156"/>
      <c r="BJ94" s="156"/>
      <c r="BK94" s="156"/>
      <c r="BL94" s="156"/>
      <c r="BM94" s="156"/>
      <c r="BN94" s="156"/>
      <c r="BO94" s="156"/>
      <c r="BP94" s="156"/>
      <c r="BQ94" s="156"/>
      <c r="BR94" s="156"/>
      <c r="BS94" s="156"/>
      <c r="BT94" s="156"/>
      <c r="BU94" s="156"/>
      <c r="BV94" s="156"/>
      <c r="BW94" s="156"/>
      <c r="BX94" s="156"/>
      <c r="BY94" s="156"/>
      <c r="BZ94" s="156"/>
      <c r="CA94" s="156"/>
      <c r="CB94" s="156"/>
      <c r="CC94" s="156"/>
      <c r="CD94" s="156"/>
      <c r="CE94" s="156"/>
      <c r="CF94" s="156"/>
      <c r="CG94" s="156"/>
      <c r="CH94" s="156"/>
      <c r="CI94" s="156"/>
      <c r="CJ94" s="156"/>
      <c r="CK94" s="156"/>
      <c r="CL94" s="156"/>
      <c r="CM94" s="156"/>
      <c r="CN94" s="156"/>
      <c r="CO94" s="156"/>
      <c r="CP94" s="156"/>
      <c r="CQ94" s="156"/>
      <c r="CR94" s="156"/>
      <c r="CS94" s="156"/>
      <c r="CT94" s="156"/>
      <c r="CU94" s="156"/>
      <c r="CV94" s="156"/>
      <c r="CW94" s="156"/>
      <c r="CX94" s="156"/>
      <c r="CY94" s="156"/>
      <c r="CZ94" s="156"/>
      <c r="DA94" s="156"/>
      <c r="DB94" s="156"/>
      <c r="DC94" s="156"/>
      <c r="DD94" s="156"/>
      <c r="DE94" s="156"/>
      <c r="DF94" s="156"/>
      <c r="DG94" s="156"/>
      <c r="DH94" s="156"/>
      <c r="DI94" s="156"/>
      <c r="DJ94" s="156"/>
      <c r="DK94" s="156"/>
      <c r="DL94" s="156"/>
      <c r="DM94" s="156"/>
      <c r="DN94" s="156"/>
      <c r="DO94" s="156"/>
      <c r="DP94" s="156"/>
      <c r="DQ94" s="156"/>
      <c r="DR94" s="156"/>
      <c r="DS94" s="156"/>
      <c r="DT94" s="156"/>
      <c r="DU94" s="156"/>
      <c r="DV94" s="156"/>
      <c r="DW94" s="156"/>
      <c r="DX94" s="156"/>
      <c r="DY94" s="156"/>
      <c r="DZ94" s="156"/>
      <c r="EA94" s="156"/>
      <c r="EB94" s="156"/>
      <c r="EC94" s="156"/>
      <c r="ED94" s="156"/>
      <c r="EE94" s="156"/>
      <c r="EF94" s="156"/>
      <c r="EG94" s="156"/>
      <c r="EH94" s="156"/>
      <c r="EI94" s="156"/>
      <c r="EJ94" s="156"/>
      <c r="EK94" s="156"/>
      <c r="EL94" s="156"/>
      <c r="EM94" s="156"/>
      <c r="EN94" s="156"/>
      <c r="EO94" s="156"/>
      <c r="EP94" s="156"/>
      <c r="EQ94" s="156"/>
      <c r="ER94" s="156"/>
      <c r="ES94" s="156"/>
      <c r="ET94" s="156"/>
      <c r="EU94" s="156"/>
      <c r="EV94" s="156"/>
      <c r="EW94" s="156"/>
      <c r="EX94" s="156"/>
      <c r="EY94" s="156"/>
      <c r="EZ94" s="156"/>
      <c r="FA94" s="156"/>
      <c r="FB94" s="156"/>
      <c r="FC94" s="156"/>
      <c r="FD94" s="156"/>
      <c r="FE94" s="156"/>
      <c r="FF94" s="156"/>
      <c r="FG94" s="156"/>
      <c r="FH94" s="156"/>
      <c r="FI94" s="156"/>
      <c r="FJ94" s="156"/>
      <c r="FK94" s="156"/>
      <c r="FL94" s="156"/>
      <c r="FM94" s="156"/>
      <c r="FN94" s="156"/>
      <c r="FO94" s="156"/>
      <c r="FP94" s="156"/>
      <c r="FQ94" s="156"/>
      <c r="FR94" s="156"/>
      <c r="FS94" s="156"/>
      <c r="FT94" s="156"/>
      <c r="FU94" s="156"/>
      <c r="FV94" s="156"/>
      <c r="FW94" s="156"/>
      <c r="FX94" s="156"/>
      <c r="FY94" s="156"/>
      <c r="FZ94" s="156"/>
      <c r="GA94" s="156"/>
      <c r="GB94" s="156"/>
      <c r="GC94" s="156"/>
      <c r="GD94" s="156"/>
      <c r="GE94" s="156"/>
      <c r="GF94" s="156"/>
      <c r="GG94" s="156"/>
      <c r="GH94" s="156"/>
      <c r="GI94" s="156"/>
      <c r="GJ94" s="156"/>
      <c r="GK94" s="156"/>
      <c r="GL94" s="156"/>
      <c r="GM94" s="156"/>
      <c r="GN94" s="156"/>
      <c r="GO94" s="156"/>
      <c r="GP94" s="156"/>
      <c r="GQ94" s="156"/>
      <c r="GR94" s="156"/>
      <c r="GS94" s="156"/>
      <c r="GT94" s="156"/>
      <c r="GU94" s="156"/>
      <c r="GV94" s="156"/>
      <c r="GW94" s="156"/>
      <c r="GX94" s="156"/>
      <c r="GY94" s="156"/>
      <c r="GZ94" s="156"/>
      <c r="HA94" s="156"/>
      <c r="HB94" s="156"/>
      <c r="HC94" s="156"/>
      <c r="HD94" s="156"/>
      <c r="HE94" s="156"/>
      <c r="HF94" s="156"/>
      <c r="HG94" s="156"/>
      <c r="HH94" s="156"/>
      <c r="HI94" s="156"/>
      <c r="HJ94" s="156"/>
      <c r="HK94" s="156"/>
      <c r="HL94" s="156"/>
      <c r="HM94" s="156"/>
      <c r="HN94" s="156"/>
      <c r="HO94" s="156"/>
      <c r="HP94" s="156"/>
      <c r="HQ94" s="156"/>
      <c r="HR94" s="156"/>
      <c r="HS94" s="156"/>
      <c r="HT94" s="156"/>
      <c r="HU94" s="156"/>
      <c r="HV94" s="156"/>
      <c r="HW94" s="156"/>
      <c r="HX94" s="156"/>
      <c r="HY94" s="156"/>
      <c r="HZ94" s="156"/>
      <c r="IA94" s="156"/>
      <c r="IB94" s="156"/>
      <c r="IC94" s="156"/>
      <c r="ID94" s="156"/>
      <c r="IE94" s="156"/>
      <c r="IF94" s="156"/>
      <c r="IG94" s="156"/>
      <c r="IH94" s="156"/>
    </row>
    <row r="95" spans="1:242" s="157" customFormat="1" ht="11.25">
      <c r="A95" s="113" t="s">
        <v>213</v>
      </c>
      <c r="B95" s="113"/>
      <c r="C95" s="114" t="s">
        <v>45</v>
      </c>
      <c r="D95" s="114" t="s">
        <v>214</v>
      </c>
      <c r="E95" s="153">
        <v>45266</v>
      </c>
      <c r="F95" s="116">
        <v>45266</v>
      </c>
      <c r="G95" s="117">
        <v>6420203</v>
      </c>
      <c r="H95" s="118">
        <v>38550</v>
      </c>
      <c r="I95" s="119">
        <f t="shared" si="48"/>
        <v>6216000</v>
      </c>
      <c r="J95" s="120">
        <f t="shared" si="49"/>
        <v>876000</v>
      </c>
      <c r="K95" s="120">
        <f t="shared" si="50"/>
        <v>0</v>
      </c>
      <c r="L95" s="120" t="e">
        <f>#REF!</f>
        <v>#REF!</v>
      </c>
      <c r="M95" s="120" t="e">
        <f>#REF!</f>
        <v>#REF!</v>
      </c>
      <c r="N95" s="121" t="e">
        <f t="shared" si="51"/>
        <v>#REF!</v>
      </c>
      <c r="O95" s="122" t="e">
        <f t="shared" si="52"/>
        <v>#REF!</v>
      </c>
      <c r="P95" s="119">
        <v>6216000</v>
      </c>
      <c r="Q95" s="120">
        <v>876000</v>
      </c>
      <c r="R95" s="120">
        <v>0</v>
      </c>
      <c r="S95" s="122">
        <f t="shared" si="53"/>
        <v>7092000</v>
      </c>
      <c r="T95" s="119">
        <v>6216000</v>
      </c>
      <c r="U95" s="120">
        <v>876000</v>
      </c>
      <c r="V95" s="120">
        <v>0</v>
      </c>
      <c r="W95" s="120">
        <v>0</v>
      </c>
      <c r="X95" s="120">
        <v>0</v>
      </c>
      <c r="Y95" s="125">
        <f t="shared" si="54"/>
        <v>7092000</v>
      </c>
      <c r="Z95" s="123">
        <f t="shared" si="55"/>
        <v>0</v>
      </c>
      <c r="AA95" s="124">
        <f t="shared" si="56"/>
        <v>0</v>
      </c>
      <c r="AB95" s="124">
        <f t="shared" si="57"/>
        <v>0</v>
      </c>
      <c r="AC95" s="124" t="e">
        <f>L95-#REF!</f>
        <v>#REF!</v>
      </c>
      <c r="AD95" s="124" t="e">
        <f>M95-#REF!</f>
        <v>#REF!</v>
      </c>
      <c r="AE95" s="125" t="e">
        <f t="shared" si="58"/>
        <v>#REF!</v>
      </c>
      <c r="AF95" s="123">
        <f t="shared" si="59"/>
        <v>0</v>
      </c>
      <c r="AG95" s="124">
        <f t="shared" si="60"/>
        <v>0</v>
      </c>
      <c r="AH95" s="124">
        <f t="shared" si="61"/>
        <v>0</v>
      </c>
      <c r="AI95" s="124" t="e">
        <f>#REF!-W95</f>
        <v>#REF!</v>
      </c>
      <c r="AJ95" s="124" t="e">
        <f>#REF!-X95</f>
        <v>#REF!</v>
      </c>
      <c r="AK95" s="126">
        <f t="shared" si="63"/>
        <v>0</v>
      </c>
      <c r="AL95" s="125" t="e">
        <f t="shared" si="62"/>
        <v>#REF!</v>
      </c>
      <c r="AM95" s="156"/>
      <c r="AN95" s="156"/>
      <c r="AO95" s="156"/>
      <c r="AP95" s="156"/>
      <c r="AQ95" s="156"/>
      <c r="AR95" s="156"/>
      <c r="AS95" s="156"/>
      <c r="AT95" s="156"/>
      <c r="AU95" s="156"/>
      <c r="AV95" s="156"/>
      <c r="AW95" s="156"/>
      <c r="AX95" s="156"/>
      <c r="AY95" s="156"/>
      <c r="AZ95" s="156"/>
      <c r="BA95" s="156"/>
      <c r="BB95" s="156"/>
      <c r="BC95" s="156"/>
      <c r="BD95" s="156"/>
      <c r="BE95" s="156"/>
      <c r="BF95" s="156"/>
      <c r="BG95" s="156"/>
      <c r="BH95" s="156"/>
      <c r="BI95" s="156"/>
      <c r="BJ95" s="156"/>
      <c r="BK95" s="156"/>
      <c r="BL95" s="156"/>
      <c r="BM95" s="156"/>
      <c r="BN95" s="156"/>
      <c r="BO95" s="156"/>
      <c r="BP95" s="156"/>
      <c r="BQ95" s="156"/>
      <c r="BR95" s="156"/>
      <c r="BS95" s="156"/>
      <c r="BT95" s="156"/>
      <c r="BU95" s="156"/>
      <c r="BV95" s="156"/>
      <c r="BW95" s="156"/>
      <c r="BX95" s="156"/>
      <c r="BY95" s="156"/>
      <c r="BZ95" s="156"/>
      <c r="CA95" s="156"/>
      <c r="CB95" s="156"/>
      <c r="CC95" s="156"/>
      <c r="CD95" s="156"/>
      <c r="CE95" s="156"/>
      <c r="CF95" s="156"/>
      <c r="CG95" s="156"/>
      <c r="CH95" s="156"/>
      <c r="CI95" s="156"/>
      <c r="CJ95" s="156"/>
      <c r="CK95" s="156"/>
      <c r="CL95" s="156"/>
      <c r="CM95" s="156"/>
      <c r="CN95" s="156"/>
      <c r="CO95" s="156"/>
      <c r="CP95" s="156"/>
      <c r="CQ95" s="156"/>
      <c r="CR95" s="156"/>
      <c r="CS95" s="156"/>
      <c r="CT95" s="156"/>
      <c r="CU95" s="156"/>
      <c r="CV95" s="156"/>
      <c r="CW95" s="156"/>
      <c r="CX95" s="156"/>
      <c r="CY95" s="156"/>
      <c r="CZ95" s="156"/>
      <c r="DA95" s="156"/>
      <c r="DB95" s="156"/>
      <c r="DC95" s="156"/>
      <c r="DD95" s="156"/>
      <c r="DE95" s="156"/>
      <c r="DF95" s="156"/>
      <c r="DG95" s="156"/>
      <c r="DH95" s="156"/>
      <c r="DI95" s="156"/>
      <c r="DJ95" s="156"/>
      <c r="DK95" s="156"/>
      <c r="DL95" s="156"/>
      <c r="DM95" s="156"/>
      <c r="DN95" s="156"/>
      <c r="DO95" s="156"/>
      <c r="DP95" s="156"/>
      <c r="DQ95" s="156"/>
      <c r="DR95" s="156"/>
      <c r="DS95" s="156"/>
      <c r="DT95" s="156"/>
      <c r="DU95" s="156"/>
      <c r="DV95" s="156"/>
      <c r="DW95" s="156"/>
      <c r="DX95" s="156"/>
      <c r="DY95" s="156"/>
      <c r="DZ95" s="156"/>
      <c r="EA95" s="156"/>
      <c r="EB95" s="156"/>
      <c r="EC95" s="156"/>
      <c r="ED95" s="156"/>
      <c r="EE95" s="156"/>
      <c r="EF95" s="156"/>
      <c r="EG95" s="156"/>
      <c r="EH95" s="156"/>
      <c r="EI95" s="156"/>
      <c r="EJ95" s="156"/>
      <c r="EK95" s="156"/>
      <c r="EL95" s="156"/>
      <c r="EM95" s="156"/>
      <c r="EN95" s="156"/>
      <c r="EO95" s="156"/>
      <c r="EP95" s="156"/>
      <c r="EQ95" s="156"/>
      <c r="ER95" s="156"/>
      <c r="ES95" s="156"/>
      <c r="ET95" s="156"/>
      <c r="EU95" s="156"/>
      <c r="EV95" s="156"/>
      <c r="EW95" s="156"/>
      <c r="EX95" s="156"/>
      <c r="EY95" s="156"/>
      <c r="EZ95" s="156"/>
      <c r="FA95" s="156"/>
      <c r="FB95" s="156"/>
      <c r="FC95" s="156"/>
      <c r="FD95" s="156"/>
      <c r="FE95" s="156"/>
      <c r="FF95" s="156"/>
      <c r="FG95" s="156"/>
      <c r="FH95" s="156"/>
      <c r="FI95" s="156"/>
      <c r="FJ95" s="156"/>
      <c r="FK95" s="156"/>
      <c r="FL95" s="156"/>
      <c r="FM95" s="156"/>
      <c r="FN95" s="156"/>
      <c r="FO95" s="156"/>
      <c r="FP95" s="156"/>
      <c r="FQ95" s="156"/>
      <c r="FR95" s="156"/>
      <c r="FS95" s="156"/>
      <c r="FT95" s="156"/>
      <c r="FU95" s="156"/>
      <c r="FV95" s="156"/>
      <c r="FW95" s="156"/>
      <c r="FX95" s="156"/>
      <c r="FY95" s="156"/>
      <c r="FZ95" s="156"/>
      <c r="GA95" s="156"/>
      <c r="GB95" s="156"/>
      <c r="GC95" s="156"/>
      <c r="GD95" s="156"/>
      <c r="GE95" s="156"/>
      <c r="GF95" s="156"/>
      <c r="GG95" s="156"/>
      <c r="GH95" s="156"/>
      <c r="GI95" s="156"/>
      <c r="GJ95" s="156"/>
      <c r="GK95" s="156"/>
      <c r="GL95" s="156"/>
      <c r="GM95" s="156"/>
      <c r="GN95" s="156"/>
      <c r="GO95" s="156"/>
      <c r="GP95" s="156"/>
      <c r="GQ95" s="156"/>
      <c r="GR95" s="156"/>
      <c r="GS95" s="156"/>
      <c r="GT95" s="156"/>
      <c r="GU95" s="156"/>
      <c r="GV95" s="156"/>
      <c r="GW95" s="156"/>
      <c r="GX95" s="156"/>
      <c r="GY95" s="156"/>
      <c r="GZ95" s="156"/>
      <c r="HA95" s="156"/>
      <c r="HB95" s="156"/>
      <c r="HC95" s="156"/>
      <c r="HD95" s="156"/>
      <c r="HE95" s="156"/>
      <c r="HF95" s="156"/>
      <c r="HG95" s="156"/>
      <c r="HH95" s="156"/>
      <c r="HI95" s="156"/>
      <c r="HJ95" s="156"/>
      <c r="HK95" s="156"/>
      <c r="HL95" s="156"/>
      <c r="HM95" s="156"/>
      <c r="HN95" s="156"/>
      <c r="HO95" s="156"/>
      <c r="HP95" s="156"/>
      <c r="HQ95" s="156"/>
      <c r="HR95" s="156"/>
      <c r="HS95" s="156"/>
      <c r="HT95" s="156"/>
      <c r="HU95" s="156"/>
      <c r="HV95" s="156"/>
      <c r="HW95" s="156"/>
      <c r="HX95" s="156"/>
      <c r="HY95" s="156"/>
      <c r="HZ95" s="156"/>
      <c r="IA95" s="156"/>
      <c r="IB95" s="156"/>
      <c r="IC95" s="156"/>
      <c r="ID95" s="156"/>
      <c r="IE95" s="156"/>
      <c r="IF95" s="156"/>
      <c r="IG95" s="156"/>
      <c r="IH95" s="156"/>
    </row>
    <row r="96" spans="1:242" s="157" customFormat="1" ht="11.25">
      <c r="A96" s="113" t="s">
        <v>215</v>
      </c>
      <c r="B96" s="113"/>
      <c r="C96" s="114" t="s">
        <v>45</v>
      </c>
      <c r="D96" s="114" t="s">
        <v>216</v>
      </c>
      <c r="E96" s="153">
        <v>45536</v>
      </c>
      <c r="F96" s="116">
        <v>45536</v>
      </c>
      <c r="G96" s="117">
        <v>6610705</v>
      </c>
      <c r="H96" s="118">
        <v>38550</v>
      </c>
      <c r="I96" s="119">
        <f t="shared" si="48"/>
        <v>3075000</v>
      </c>
      <c r="J96" s="120">
        <f t="shared" si="49"/>
        <v>124000</v>
      </c>
      <c r="K96" s="120">
        <f t="shared" si="50"/>
        <v>0</v>
      </c>
      <c r="L96" s="120" t="e">
        <f>#REF!</f>
        <v>#REF!</v>
      </c>
      <c r="M96" s="120" t="e">
        <f>#REF!</f>
        <v>#REF!</v>
      </c>
      <c r="N96" s="121" t="e">
        <f t="shared" si="51"/>
        <v>#REF!</v>
      </c>
      <c r="O96" s="122" t="e">
        <f t="shared" si="52"/>
        <v>#REF!</v>
      </c>
      <c r="P96" s="119">
        <v>3075000</v>
      </c>
      <c r="Q96" s="120">
        <v>124000</v>
      </c>
      <c r="R96" s="120">
        <v>0</v>
      </c>
      <c r="S96" s="122">
        <f t="shared" si="53"/>
        <v>3199000</v>
      </c>
      <c r="T96" s="119">
        <v>3075000</v>
      </c>
      <c r="U96" s="120">
        <v>124000</v>
      </c>
      <c r="V96" s="120">
        <v>0</v>
      </c>
      <c r="W96" s="120">
        <v>33564.638775857413</v>
      </c>
      <c r="X96" s="120">
        <v>4295.6139906775707</v>
      </c>
      <c r="Y96" s="125">
        <f t="shared" si="54"/>
        <v>3236860.2527665352</v>
      </c>
      <c r="Z96" s="123">
        <f t="shared" si="55"/>
        <v>0</v>
      </c>
      <c r="AA96" s="124">
        <f t="shared" si="56"/>
        <v>0</v>
      </c>
      <c r="AB96" s="124">
        <f t="shared" si="57"/>
        <v>0</v>
      </c>
      <c r="AC96" s="124" t="e">
        <f>L96-#REF!</f>
        <v>#REF!</v>
      </c>
      <c r="AD96" s="124" t="e">
        <f>M96-#REF!</f>
        <v>#REF!</v>
      </c>
      <c r="AE96" s="125" t="e">
        <f t="shared" si="58"/>
        <v>#REF!</v>
      </c>
      <c r="AF96" s="123">
        <f t="shared" si="59"/>
        <v>0</v>
      </c>
      <c r="AG96" s="124">
        <f t="shared" si="60"/>
        <v>0</v>
      </c>
      <c r="AH96" s="124">
        <f t="shared" si="61"/>
        <v>0</v>
      </c>
      <c r="AI96" s="124" t="e">
        <f>#REF!-W96</f>
        <v>#REF!</v>
      </c>
      <c r="AJ96" s="124" t="e">
        <f>#REF!-X96</f>
        <v>#REF!</v>
      </c>
      <c r="AK96" s="126">
        <f t="shared" si="63"/>
        <v>0</v>
      </c>
      <c r="AL96" s="125" t="e">
        <f t="shared" si="62"/>
        <v>#REF!</v>
      </c>
      <c r="AM96" s="156"/>
      <c r="AN96" s="156"/>
      <c r="AO96" s="156"/>
      <c r="AP96" s="156"/>
      <c r="AQ96" s="156"/>
      <c r="AR96" s="156"/>
      <c r="AS96" s="156"/>
      <c r="AT96" s="156"/>
      <c r="AU96" s="156"/>
      <c r="AV96" s="156"/>
      <c r="AW96" s="156"/>
      <c r="AX96" s="156"/>
      <c r="AY96" s="156"/>
      <c r="AZ96" s="156"/>
      <c r="BA96" s="156"/>
      <c r="BB96" s="156"/>
      <c r="BC96" s="156"/>
      <c r="BD96" s="156"/>
      <c r="BE96" s="156"/>
      <c r="BF96" s="156"/>
      <c r="BG96" s="156"/>
      <c r="BH96" s="156"/>
      <c r="BI96" s="156"/>
      <c r="BJ96" s="156"/>
      <c r="BK96" s="156"/>
      <c r="BL96" s="156"/>
      <c r="BM96" s="156"/>
      <c r="BN96" s="156"/>
      <c r="BO96" s="156"/>
      <c r="BP96" s="156"/>
      <c r="BQ96" s="156"/>
      <c r="BR96" s="156"/>
      <c r="BS96" s="156"/>
      <c r="BT96" s="156"/>
      <c r="BU96" s="156"/>
      <c r="BV96" s="156"/>
      <c r="BW96" s="156"/>
      <c r="BX96" s="156"/>
      <c r="BY96" s="156"/>
      <c r="BZ96" s="156"/>
      <c r="CA96" s="156"/>
      <c r="CB96" s="156"/>
      <c r="CC96" s="156"/>
      <c r="CD96" s="156"/>
      <c r="CE96" s="156"/>
      <c r="CF96" s="156"/>
      <c r="CG96" s="156"/>
      <c r="CH96" s="156"/>
      <c r="CI96" s="156"/>
      <c r="CJ96" s="156"/>
      <c r="CK96" s="156"/>
      <c r="CL96" s="156"/>
      <c r="CM96" s="156"/>
      <c r="CN96" s="156"/>
      <c r="CO96" s="156"/>
      <c r="CP96" s="156"/>
      <c r="CQ96" s="156"/>
      <c r="CR96" s="156"/>
      <c r="CS96" s="156"/>
      <c r="CT96" s="156"/>
      <c r="CU96" s="156"/>
      <c r="CV96" s="156"/>
      <c r="CW96" s="156"/>
      <c r="CX96" s="156"/>
      <c r="CY96" s="156"/>
      <c r="CZ96" s="156"/>
      <c r="DA96" s="156"/>
      <c r="DB96" s="156"/>
      <c r="DC96" s="156"/>
      <c r="DD96" s="156"/>
      <c r="DE96" s="156"/>
      <c r="DF96" s="156"/>
      <c r="DG96" s="156"/>
      <c r="DH96" s="156"/>
      <c r="DI96" s="156"/>
      <c r="DJ96" s="156"/>
      <c r="DK96" s="156"/>
      <c r="DL96" s="156"/>
      <c r="DM96" s="156"/>
      <c r="DN96" s="156"/>
      <c r="DO96" s="156"/>
      <c r="DP96" s="156"/>
      <c r="DQ96" s="156"/>
      <c r="DR96" s="156"/>
      <c r="DS96" s="156"/>
      <c r="DT96" s="156"/>
      <c r="DU96" s="156"/>
      <c r="DV96" s="156"/>
      <c r="DW96" s="156"/>
      <c r="DX96" s="156"/>
      <c r="DY96" s="156"/>
      <c r="DZ96" s="156"/>
      <c r="EA96" s="156"/>
      <c r="EB96" s="156"/>
      <c r="EC96" s="156"/>
      <c r="ED96" s="156"/>
      <c r="EE96" s="156"/>
      <c r="EF96" s="156"/>
      <c r="EG96" s="156"/>
      <c r="EH96" s="156"/>
      <c r="EI96" s="156"/>
      <c r="EJ96" s="156"/>
      <c r="EK96" s="156"/>
      <c r="EL96" s="156"/>
      <c r="EM96" s="156"/>
      <c r="EN96" s="156"/>
      <c r="EO96" s="156"/>
      <c r="EP96" s="156"/>
      <c r="EQ96" s="156"/>
      <c r="ER96" s="156"/>
      <c r="ES96" s="156"/>
      <c r="ET96" s="156"/>
      <c r="EU96" s="156"/>
      <c r="EV96" s="156"/>
      <c r="EW96" s="156"/>
      <c r="EX96" s="156"/>
      <c r="EY96" s="156"/>
      <c r="EZ96" s="156"/>
      <c r="FA96" s="156"/>
      <c r="FB96" s="156"/>
      <c r="FC96" s="156"/>
      <c r="FD96" s="156"/>
      <c r="FE96" s="156"/>
      <c r="FF96" s="156"/>
      <c r="FG96" s="156"/>
      <c r="FH96" s="156"/>
      <c r="FI96" s="156"/>
      <c r="FJ96" s="156"/>
      <c r="FK96" s="156"/>
      <c r="FL96" s="156"/>
      <c r="FM96" s="156"/>
      <c r="FN96" s="156"/>
      <c r="FO96" s="156"/>
      <c r="FP96" s="156"/>
      <c r="FQ96" s="156"/>
      <c r="FR96" s="156"/>
      <c r="FS96" s="156"/>
      <c r="FT96" s="156"/>
      <c r="FU96" s="156"/>
      <c r="FV96" s="156"/>
      <c r="FW96" s="156"/>
      <c r="FX96" s="156"/>
      <c r="FY96" s="156"/>
      <c r="FZ96" s="156"/>
      <c r="GA96" s="156"/>
      <c r="GB96" s="156"/>
      <c r="GC96" s="156"/>
      <c r="GD96" s="156"/>
      <c r="GE96" s="156"/>
      <c r="GF96" s="156"/>
      <c r="GG96" s="156"/>
      <c r="GH96" s="156"/>
      <c r="GI96" s="156"/>
      <c r="GJ96" s="156"/>
      <c r="GK96" s="156"/>
      <c r="GL96" s="156"/>
      <c r="GM96" s="156"/>
      <c r="GN96" s="156"/>
      <c r="GO96" s="156"/>
      <c r="GP96" s="156"/>
      <c r="GQ96" s="156"/>
      <c r="GR96" s="156"/>
      <c r="GS96" s="156"/>
      <c r="GT96" s="156"/>
      <c r="GU96" s="156"/>
      <c r="GV96" s="156"/>
      <c r="GW96" s="156"/>
      <c r="GX96" s="156"/>
      <c r="GY96" s="156"/>
      <c r="GZ96" s="156"/>
      <c r="HA96" s="156"/>
      <c r="HB96" s="156"/>
      <c r="HC96" s="156"/>
      <c r="HD96" s="156"/>
      <c r="HE96" s="156"/>
      <c r="HF96" s="156"/>
      <c r="HG96" s="156"/>
      <c r="HH96" s="156"/>
      <c r="HI96" s="156"/>
      <c r="HJ96" s="156"/>
      <c r="HK96" s="156"/>
      <c r="HL96" s="156"/>
      <c r="HM96" s="156"/>
      <c r="HN96" s="156"/>
      <c r="HO96" s="156"/>
      <c r="HP96" s="156"/>
      <c r="HQ96" s="156"/>
      <c r="HR96" s="156"/>
      <c r="HS96" s="156"/>
      <c r="HT96" s="156"/>
      <c r="HU96" s="156"/>
      <c r="HV96" s="156"/>
      <c r="HW96" s="156"/>
      <c r="HX96" s="156"/>
      <c r="HY96" s="156"/>
      <c r="HZ96" s="156"/>
      <c r="IA96" s="156"/>
      <c r="IB96" s="156"/>
      <c r="IC96" s="156"/>
      <c r="ID96" s="156"/>
      <c r="IE96" s="156"/>
      <c r="IF96" s="156"/>
      <c r="IG96" s="156"/>
      <c r="IH96" s="156"/>
    </row>
    <row r="97" spans="1:242" s="157" customFormat="1" ht="11.25">
      <c r="A97" s="113" t="s">
        <v>217</v>
      </c>
      <c r="B97" s="113"/>
      <c r="C97" s="114" t="s">
        <v>45</v>
      </c>
      <c r="D97" s="114" t="s">
        <v>218</v>
      </c>
      <c r="E97" s="153"/>
      <c r="F97" s="116"/>
      <c r="G97" s="117">
        <v>6420213</v>
      </c>
      <c r="H97" s="118">
        <v>38550</v>
      </c>
      <c r="I97" s="119">
        <f t="shared" si="48"/>
        <v>5678000</v>
      </c>
      <c r="J97" s="120">
        <f t="shared" si="49"/>
        <v>777000</v>
      </c>
      <c r="K97" s="120">
        <f t="shared" si="50"/>
        <v>0</v>
      </c>
      <c r="L97" s="120" t="e">
        <f>#REF!</f>
        <v>#REF!</v>
      </c>
      <c r="M97" s="120" t="e">
        <f>#REF!</f>
        <v>#REF!</v>
      </c>
      <c r="N97" s="121" t="e">
        <f t="shared" si="51"/>
        <v>#REF!</v>
      </c>
      <c r="O97" s="122" t="e">
        <f t="shared" si="52"/>
        <v>#REF!</v>
      </c>
      <c r="P97" s="119">
        <v>5678000</v>
      </c>
      <c r="Q97" s="120">
        <v>777000</v>
      </c>
      <c r="R97" s="120">
        <v>0</v>
      </c>
      <c r="S97" s="122">
        <f t="shared" si="53"/>
        <v>6455000</v>
      </c>
      <c r="T97" s="119">
        <v>5678000</v>
      </c>
      <c r="U97" s="120">
        <v>777000</v>
      </c>
      <c r="V97" s="120">
        <v>0</v>
      </c>
      <c r="W97" s="120">
        <v>0</v>
      </c>
      <c r="X97" s="120">
        <v>0</v>
      </c>
      <c r="Y97" s="125">
        <f t="shared" si="54"/>
        <v>6455000</v>
      </c>
      <c r="Z97" s="123">
        <f t="shared" si="55"/>
        <v>0</v>
      </c>
      <c r="AA97" s="124">
        <f t="shared" si="56"/>
        <v>0</v>
      </c>
      <c r="AB97" s="124">
        <f t="shared" si="57"/>
        <v>0</v>
      </c>
      <c r="AC97" s="124" t="e">
        <f>L97-#REF!</f>
        <v>#REF!</v>
      </c>
      <c r="AD97" s="124" t="e">
        <f>M97-#REF!</f>
        <v>#REF!</v>
      </c>
      <c r="AE97" s="125" t="e">
        <f t="shared" si="58"/>
        <v>#REF!</v>
      </c>
      <c r="AF97" s="123">
        <f t="shared" si="59"/>
        <v>0</v>
      </c>
      <c r="AG97" s="124">
        <f t="shared" si="60"/>
        <v>0</v>
      </c>
      <c r="AH97" s="124">
        <f t="shared" si="61"/>
        <v>0</v>
      </c>
      <c r="AI97" s="124" t="e">
        <f>#REF!-W97</f>
        <v>#REF!</v>
      </c>
      <c r="AJ97" s="124" t="e">
        <f>#REF!-X97</f>
        <v>#REF!</v>
      </c>
      <c r="AK97" s="126">
        <f t="shared" ref="AK97:AK123" si="64">SUM(AF97:AG97)</f>
        <v>0</v>
      </c>
      <c r="AL97" s="125" t="e">
        <f t="shared" si="62"/>
        <v>#REF!</v>
      </c>
      <c r="AM97" s="156"/>
      <c r="AN97" s="156"/>
      <c r="AO97" s="156"/>
      <c r="AP97" s="156"/>
      <c r="AQ97" s="156"/>
      <c r="AR97" s="156"/>
      <c r="AS97" s="156"/>
      <c r="AT97" s="156"/>
      <c r="AU97" s="156"/>
      <c r="AV97" s="156"/>
      <c r="AW97" s="156"/>
      <c r="AX97" s="156"/>
      <c r="AY97" s="156"/>
      <c r="AZ97" s="156"/>
      <c r="BA97" s="156"/>
      <c r="BB97" s="156"/>
      <c r="BC97" s="156"/>
      <c r="BD97" s="156"/>
      <c r="BE97" s="156"/>
      <c r="BF97" s="156"/>
      <c r="BG97" s="156"/>
      <c r="BH97" s="156"/>
      <c r="BI97" s="156"/>
      <c r="BJ97" s="156"/>
      <c r="BK97" s="156"/>
      <c r="BL97" s="156"/>
      <c r="BM97" s="156"/>
      <c r="BN97" s="156"/>
      <c r="BO97" s="156"/>
      <c r="BP97" s="156"/>
      <c r="BQ97" s="156"/>
      <c r="BR97" s="156"/>
      <c r="BS97" s="156"/>
      <c r="BT97" s="156"/>
      <c r="BU97" s="156"/>
      <c r="BV97" s="156"/>
      <c r="BW97" s="156"/>
      <c r="BX97" s="156"/>
      <c r="BY97" s="156"/>
      <c r="BZ97" s="156"/>
      <c r="CA97" s="156"/>
      <c r="CB97" s="156"/>
      <c r="CC97" s="156"/>
      <c r="CD97" s="156"/>
      <c r="CE97" s="156"/>
      <c r="CF97" s="156"/>
      <c r="CG97" s="156"/>
      <c r="CH97" s="156"/>
      <c r="CI97" s="156"/>
      <c r="CJ97" s="156"/>
      <c r="CK97" s="156"/>
      <c r="CL97" s="156"/>
      <c r="CM97" s="156"/>
      <c r="CN97" s="156"/>
      <c r="CO97" s="156"/>
      <c r="CP97" s="156"/>
      <c r="CQ97" s="156"/>
      <c r="CR97" s="156"/>
      <c r="CS97" s="156"/>
      <c r="CT97" s="156"/>
      <c r="CU97" s="156"/>
      <c r="CV97" s="156"/>
      <c r="CW97" s="156"/>
      <c r="CX97" s="156"/>
      <c r="CY97" s="156"/>
      <c r="CZ97" s="156"/>
      <c r="DA97" s="156"/>
      <c r="DB97" s="156"/>
      <c r="DC97" s="156"/>
      <c r="DD97" s="156"/>
      <c r="DE97" s="156"/>
      <c r="DF97" s="156"/>
      <c r="DG97" s="156"/>
      <c r="DH97" s="156"/>
      <c r="DI97" s="156"/>
      <c r="DJ97" s="156"/>
      <c r="DK97" s="156"/>
      <c r="DL97" s="156"/>
      <c r="DM97" s="156"/>
      <c r="DN97" s="156"/>
      <c r="DO97" s="156"/>
      <c r="DP97" s="156"/>
      <c r="DQ97" s="156"/>
      <c r="DR97" s="156"/>
      <c r="DS97" s="156"/>
      <c r="DT97" s="156"/>
      <c r="DU97" s="156"/>
      <c r="DV97" s="156"/>
      <c r="DW97" s="156"/>
      <c r="DX97" s="156"/>
      <c r="DY97" s="156"/>
      <c r="DZ97" s="156"/>
      <c r="EA97" s="156"/>
      <c r="EB97" s="156"/>
      <c r="EC97" s="156"/>
      <c r="ED97" s="156"/>
      <c r="EE97" s="156"/>
      <c r="EF97" s="156"/>
      <c r="EG97" s="156"/>
      <c r="EH97" s="156"/>
      <c r="EI97" s="156"/>
      <c r="EJ97" s="156"/>
      <c r="EK97" s="156"/>
      <c r="EL97" s="156"/>
      <c r="EM97" s="156"/>
      <c r="EN97" s="156"/>
      <c r="EO97" s="156"/>
      <c r="EP97" s="156"/>
      <c r="EQ97" s="156"/>
      <c r="ER97" s="156"/>
      <c r="ES97" s="156"/>
      <c r="ET97" s="156"/>
      <c r="EU97" s="156"/>
      <c r="EV97" s="156"/>
      <c r="EW97" s="156"/>
      <c r="EX97" s="156"/>
      <c r="EY97" s="156"/>
      <c r="EZ97" s="156"/>
      <c r="FA97" s="156"/>
      <c r="FB97" s="156"/>
      <c r="FC97" s="156"/>
      <c r="FD97" s="156"/>
      <c r="FE97" s="156"/>
      <c r="FF97" s="156"/>
      <c r="FG97" s="156"/>
      <c r="FH97" s="156"/>
      <c r="FI97" s="156"/>
      <c r="FJ97" s="156"/>
      <c r="FK97" s="156"/>
      <c r="FL97" s="156"/>
      <c r="FM97" s="156"/>
      <c r="FN97" s="156"/>
      <c r="FO97" s="156"/>
      <c r="FP97" s="156"/>
      <c r="FQ97" s="156"/>
      <c r="FR97" s="156"/>
      <c r="FS97" s="156"/>
      <c r="FT97" s="156"/>
      <c r="FU97" s="156"/>
      <c r="FV97" s="156"/>
      <c r="FW97" s="156"/>
      <c r="FX97" s="156"/>
      <c r="FY97" s="156"/>
      <c r="FZ97" s="156"/>
      <c r="GA97" s="156"/>
      <c r="GB97" s="156"/>
      <c r="GC97" s="156"/>
      <c r="GD97" s="156"/>
      <c r="GE97" s="156"/>
      <c r="GF97" s="156"/>
      <c r="GG97" s="156"/>
      <c r="GH97" s="156"/>
      <c r="GI97" s="156"/>
      <c r="GJ97" s="156"/>
      <c r="GK97" s="156"/>
      <c r="GL97" s="156"/>
      <c r="GM97" s="156"/>
      <c r="GN97" s="156"/>
      <c r="GO97" s="156"/>
      <c r="GP97" s="156"/>
      <c r="GQ97" s="156"/>
      <c r="GR97" s="156"/>
      <c r="GS97" s="156"/>
      <c r="GT97" s="156"/>
      <c r="GU97" s="156"/>
      <c r="GV97" s="156"/>
      <c r="GW97" s="156"/>
      <c r="GX97" s="156"/>
      <c r="GY97" s="156"/>
      <c r="GZ97" s="156"/>
      <c r="HA97" s="156"/>
      <c r="HB97" s="156"/>
      <c r="HC97" s="156"/>
      <c r="HD97" s="156"/>
      <c r="HE97" s="156"/>
      <c r="HF97" s="156"/>
      <c r="HG97" s="156"/>
      <c r="HH97" s="156"/>
      <c r="HI97" s="156"/>
      <c r="HJ97" s="156"/>
      <c r="HK97" s="156"/>
      <c r="HL97" s="156"/>
      <c r="HM97" s="156"/>
      <c r="HN97" s="156"/>
      <c r="HO97" s="156"/>
      <c r="HP97" s="156"/>
      <c r="HQ97" s="156"/>
      <c r="HR97" s="156"/>
      <c r="HS97" s="156"/>
      <c r="HT97" s="156"/>
      <c r="HU97" s="156"/>
      <c r="HV97" s="156"/>
      <c r="HW97" s="156"/>
      <c r="HX97" s="156"/>
      <c r="HY97" s="156"/>
      <c r="HZ97" s="156"/>
      <c r="IA97" s="156"/>
      <c r="IB97" s="156"/>
      <c r="IC97" s="156"/>
      <c r="ID97" s="156"/>
      <c r="IE97" s="156"/>
      <c r="IF97" s="156"/>
      <c r="IG97" s="156"/>
      <c r="IH97" s="156"/>
    </row>
    <row r="98" spans="1:242" s="157" customFormat="1" ht="11.25">
      <c r="A98" s="113" t="s">
        <v>219</v>
      </c>
      <c r="B98" s="113"/>
      <c r="C98" s="114" t="s">
        <v>45</v>
      </c>
      <c r="D98" s="114" t="s">
        <v>220</v>
      </c>
      <c r="E98" s="153"/>
      <c r="F98" s="116"/>
      <c r="G98" s="117"/>
      <c r="H98" s="118">
        <v>38550</v>
      </c>
      <c r="I98" s="119">
        <f t="shared" si="48"/>
        <v>334000</v>
      </c>
      <c r="J98" s="120">
        <f t="shared" si="49"/>
        <v>0</v>
      </c>
      <c r="K98" s="120">
        <f t="shared" si="50"/>
        <v>0</v>
      </c>
      <c r="L98" s="120" t="e">
        <f>#REF!</f>
        <v>#REF!</v>
      </c>
      <c r="M98" s="120" t="e">
        <f>#REF!</f>
        <v>#REF!</v>
      </c>
      <c r="N98" s="121" t="e">
        <f t="shared" si="51"/>
        <v>#REF!</v>
      </c>
      <c r="O98" s="122" t="e">
        <f t="shared" si="52"/>
        <v>#REF!</v>
      </c>
      <c r="P98" s="119">
        <v>334000</v>
      </c>
      <c r="Q98" s="120">
        <v>0</v>
      </c>
      <c r="R98" s="120">
        <v>0</v>
      </c>
      <c r="S98" s="122">
        <f t="shared" si="53"/>
        <v>334000</v>
      </c>
      <c r="T98" s="119">
        <v>334000</v>
      </c>
      <c r="U98" s="120">
        <v>0</v>
      </c>
      <c r="V98" s="120">
        <v>0</v>
      </c>
      <c r="W98" s="120">
        <v>0</v>
      </c>
      <c r="X98" s="120">
        <v>0</v>
      </c>
      <c r="Y98" s="125">
        <f t="shared" si="54"/>
        <v>334000</v>
      </c>
      <c r="Z98" s="123">
        <f t="shared" si="55"/>
        <v>0</v>
      </c>
      <c r="AA98" s="124">
        <f t="shared" si="56"/>
        <v>0</v>
      </c>
      <c r="AB98" s="124">
        <f t="shared" si="57"/>
        <v>0</v>
      </c>
      <c r="AC98" s="124" t="e">
        <f>L98-#REF!</f>
        <v>#REF!</v>
      </c>
      <c r="AD98" s="124" t="e">
        <f>M98-#REF!</f>
        <v>#REF!</v>
      </c>
      <c r="AE98" s="125" t="e">
        <f t="shared" si="58"/>
        <v>#REF!</v>
      </c>
      <c r="AF98" s="123">
        <f t="shared" si="59"/>
        <v>0</v>
      </c>
      <c r="AG98" s="124">
        <f t="shared" si="60"/>
        <v>0</v>
      </c>
      <c r="AH98" s="124">
        <f t="shared" si="61"/>
        <v>0</v>
      </c>
      <c r="AI98" s="124" t="e">
        <f>#REF!-W98</f>
        <v>#REF!</v>
      </c>
      <c r="AJ98" s="124" t="e">
        <f>#REF!-X98</f>
        <v>#REF!</v>
      </c>
      <c r="AK98" s="126">
        <f t="shared" si="64"/>
        <v>0</v>
      </c>
      <c r="AL98" s="125" t="e">
        <f t="shared" si="62"/>
        <v>#REF!</v>
      </c>
      <c r="AM98" s="156"/>
      <c r="AN98" s="156"/>
      <c r="AO98" s="156"/>
      <c r="AP98" s="156"/>
      <c r="AQ98" s="156"/>
      <c r="AR98" s="156"/>
      <c r="AS98" s="156"/>
      <c r="AT98" s="156"/>
      <c r="AU98" s="156"/>
      <c r="AV98" s="156"/>
      <c r="AW98" s="156"/>
      <c r="AX98" s="156"/>
      <c r="AY98" s="156"/>
      <c r="AZ98" s="156"/>
      <c r="BA98" s="156"/>
      <c r="BB98" s="156"/>
      <c r="BC98" s="156"/>
      <c r="BD98" s="156"/>
      <c r="BE98" s="156"/>
      <c r="BF98" s="156"/>
      <c r="BG98" s="156"/>
      <c r="BH98" s="156"/>
      <c r="BI98" s="156"/>
      <c r="BJ98" s="156"/>
      <c r="BK98" s="156"/>
      <c r="BL98" s="156"/>
      <c r="BM98" s="156"/>
      <c r="BN98" s="156"/>
      <c r="BO98" s="156"/>
      <c r="BP98" s="156"/>
      <c r="BQ98" s="156"/>
      <c r="BR98" s="156"/>
      <c r="BS98" s="156"/>
      <c r="BT98" s="156"/>
      <c r="BU98" s="156"/>
      <c r="BV98" s="156"/>
      <c r="BW98" s="156"/>
      <c r="BX98" s="156"/>
      <c r="BY98" s="156"/>
      <c r="BZ98" s="156"/>
      <c r="CA98" s="156"/>
      <c r="CB98" s="156"/>
      <c r="CC98" s="156"/>
      <c r="CD98" s="156"/>
      <c r="CE98" s="156"/>
      <c r="CF98" s="156"/>
      <c r="CG98" s="156"/>
      <c r="CH98" s="156"/>
      <c r="CI98" s="156"/>
      <c r="CJ98" s="156"/>
      <c r="CK98" s="156"/>
      <c r="CL98" s="156"/>
      <c r="CM98" s="156"/>
      <c r="CN98" s="156"/>
      <c r="CO98" s="156"/>
      <c r="CP98" s="156"/>
      <c r="CQ98" s="156"/>
      <c r="CR98" s="156"/>
      <c r="CS98" s="156"/>
      <c r="CT98" s="156"/>
      <c r="CU98" s="156"/>
      <c r="CV98" s="156"/>
      <c r="CW98" s="156"/>
      <c r="CX98" s="156"/>
      <c r="CY98" s="156"/>
      <c r="CZ98" s="156"/>
      <c r="DA98" s="156"/>
      <c r="DB98" s="156"/>
      <c r="DC98" s="156"/>
      <c r="DD98" s="156"/>
      <c r="DE98" s="156"/>
      <c r="DF98" s="156"/>
      <c r="DG98" s="156"/>
      <c r="DH98" s="156"/>
      <c r="DI98" s="156"/>
      <c r="DJ98" s="156"/>
      <c r="DK98" s="156"/>
      <c r="DL98" s="156"/>
      <c r="DM98" s="156"/>
      <c r="DN98" s="156"/>
      <c r="DO98" s="156"/>
      <c r="DP98" s="156"/>
      <c r="DQ98" s="156"/>
      <c r="DR98" s="156"/>
      <c r="DS98" s="156"/>
      <c r="DT98" s="156"/>
      <c r="DU98" s="156"/>
      <c r="DV98" s="156"/>
      <c r="DW98" s="156"/>
      <c r="DX98" s="156"/>
      <c r="DY98" s="156"/>
      <c r="DZ98" s="156"/>
      <c r="EA98" s="156"/>
      <c r="EB98" s="156"/>
      <c r="EC98" s="156"/>
      <c r="ED98" s="156"/>
      <c r="EE98" s="156"/>
      <c r="EF98" s="156"/>
      <c r="EG98" s="156"/>
      <c r="EH98" s="156"/>
      <c r="EI98" s="156"/>
      <c r="EJ98" s="156"/>
      <c r="EK98" s="156"/>
      <c r="EL98" s="156"/>
      <c r="EM98" s="156"/>
      <c r="EN98" s="156"/>
      <c r="EO98" s="156"/>
      <c r="EP98" s="156"/>
      <c r="EQ98" s="156"/>
      <c r="ER98" s="156"/>
      <c r="ES98" s="156"/>
      <c r="ET98" s="156"/>
      <c r="EU98" s="156"/>
      <c r="EV98" s="156"/>
      <c r="EW98" s="156"/>
      <c r="EX98" s="156"/>
      <c r="EY98" s="156"/>
      <c r="EZ98" s="156"/>
      <c r="FA98" s="156"/>
      <c r="FB98" s="156"/>
      <c r="FC98" s="156"/>
      <c r="FD98" s="156"/>
      <c r="FE98" s="156"/>
      <c r="FF98" s="156"/>
      <c r="FG98" s="156"/>
      <c r="FH98" s="156"/>
      <c r="FI98" s="156"/>
      <c r="FJ98" s="156"/>
      <c r="FK98" s="156"/>
      <c r="FL98" s="156"/>
      <c r="FM98" s="156"/>
      <c r="FN98" s="156"/>
      <c r="FO98" s="156"/>
      <c r="FP98" s="156"/>
      <c r="FQ98" s="156"/>
      <c r="FR98" s="156"/>
      <c r="FS98" s="156"/>
      <c r="FT98" s="156"/>
      <c r="FU98" s="156"/>
      <c r="FV98" s="156"/>
      <c r="FW98" s="156"/>
      <c r="FX98" s="156"/>
      <c r="FY98" s="156"/>
      <c r="FZ98" s="156"/>
      <c r="GA98" s="156"/>
      <c r="GB98" s="156"/>
      <c r="GC98" s="156"/>
      <c r="GD98" s="156"/>
      <c r="GE98" s="156"/>
      <c r="GF98" s="156"/>
      <c r="GG98" s="156"/>
      <c r="GH98" s="156"/>
      <c r="GI98" s="156"/>
      <c r="GJ98" s="156"/>
      <c r="GK98" s="156"/>
      <c r="GL98" s="156"/>
      <c r="GM98" s="156"/>
      <c r="GN98" s="156"/>
      <c r="GO98" s="156"/>
      <c r="GP98" s="156"/>
      <c r="GQ98" s="156"/>
      <c r="GR98" s="156"/>
      <c r="GS98" s="156"/>
      <c r="GT98" s="156"/>
      <c r="GU98" s="156"/>
      <c r="GV98" s="156"/>
      <c r="GW98" s="156"/>
      <c r="GX98" s="156"/>
      <c r="GY98" s="156"/>
      <c r="GZ98" s="156"/>
      <c r="HA98" s="156"/>
      <c r="HB98" s="156"/>
      <c r="HC98" s="156"/>
      <c r="HD98" s="156"/>
      <c r="HE98" s="156"/>
      <c r="HF98" s="156"/>
      <c r="HG98" s="156"/>
      <c r="HH98" s="156"/>
      <c r="HI98" s="156"/>
      <c r="HJ98" s="156"/>
      <c r="HK98" s="156"/>
      <c r="HL98" s="156"/>
      <c r="HM98" s="156"/>
      <c r="HN98" s="156"/>
      <c r="HO98" s="156"/>
      <c r="HP98" s="156"/>
      <c r="HQ98" s="156"/>
      <c r="HR98" s="156"/>
      <c r="HS98" s="156"/>
      <c r="HT98" s="156"/>
      <c r="HU98" s="156"/>
      <c r="HV98" s="156"/>
      <c r="HW98" s="156"/>
      <c r="HX98" s="156"/>
      <c r="HY98" s="156"/>
      <c r="HZ98" s="156"/>
      <c r="IA98" s="156"/>
      <c r="IB98" s="156"/>
      <c r="IC98" s="156"/>
      <c r="ID98" s="156"/>
      <c r="IE98" s="156"/>
      <c r="IF98" s="156"/>
      <c r="IG98" s="156"/>
      <c r="IH98" s="156"/>
    </row>
    <row r="99" spans="1:242" s="157" customFormat="1" ht="11.25">
      <c r="A99" s="113" t="s">
        <v>221</v>
      </c>
      <c r="B99" s="113" t="s">
        <v>222</v>
      </c>
      <c r="C99" s="114" t="s">
        <v>45</v>
      </c>
      <c r="D99" s="114" t="s">
        <v>223</v>
      </c>
      <c r="E99" s="115">
        <v>45536</v>
      </c>
      <c r="F99" s="116">
        <v>45266</v>
      </c>
      <c r="G99" s="117">
        <v>6420280</v>
      </c>
      <c r="H99" s="118">
        <v>38550</v>
      </c>
      <c r="I99" s="119">
        <f t="shared" si="48"/>
        <v>7946000</v>
      </c>
      <c r="J99" s="120">
        <f t="shared" si="49"/>
        <v>941000</v>
      </c>
      <c r="K99" s="120">
        <f t="shared" si="50"/>
        <v>0</v>
      </c>
      <c r="L99" s="120" t="e">
        <f>#REF!</f>
        <v>#REF!</v>
      </c>
      <c r="M99" s="120" t="e">
        <f>#REF!</f>
        <v>#REF!</v>
      </c>
      <c r="N99" s="121" t="e">
        <f t="shared" si="51"/>
        <v>#REF!</v>
      </c>
      <c r="O99" s="122" t="e">
        <f t="shared" si="52"/>
        <v>#REF!</v>
      </c>
      <c r="P99" s="119">
        <v>7946000</v>
      </c>
      <c r="Q99" s="120">
        <v>941000</v>
      </c>
      <c r="R99" s="120">
        <v>0</v>
      </c>
      <c r="S99" s="122">
        <f t="shared" si="53"/>
        <v>8887000</v>
      </c>
      <c r="T99" s="119">
        <v>7946000</v>
      </c>
      <c r="U99" s="120">
        <v>941000</v>
      </c>
      <c r="V99" s="120">
        <v>0</v>
      </c>
      <c r="W99" s="120">
        <v>86732.820907001675</v>
      </c>
      <c r="X99" s="120">
        <v>0</v>
      </c>
      <c r="Y99" s="125">
        <f t="shared" si="54"/>
        <v>8973732.8209070023</v>
      </c>
      <c r="Z99" s="123">
        <f t="shared" si="55"/>
        <v>0</v>
      </c>
      <c r="AA99" s="124">
        <f t="shared" si="56"/>
        <v>0</v>
      </c>
      <c r="AB99" s="124">
        <f t="shared" si="57"/>
        <v>0</v>
      </c>
      <c r="AC99" s="124" t="e">
        <f>L99-#REF!</f>
        <v>#REF!</v>
      </c>
      <c r="AD99" s="124" t="e">
        <f>M99-#REF!</f>
        <v>#REF!</v>
      </c>
      <c r="AE99" s="125" t="e">
        <f t="shared" si="58"/>
        <v>#REF!</v>
      </c>
      <c r="AF99" s="123">
        <f t="shared" si="59"/>
        <v>0</v>
      </c>
      <c r="AG99" s="124">
        <f t="shared" si="60"/>
        <v>0</v>
      </c>
      <c r="AH99" s="124">
        <f t="shared" si="61"/>
        <v>0</v>
      </c>
      <c r="AI99" s="124" t="e">
        <f>#REF!-W99</f>
        <v>#REF!</v>
      </c>
      <c r="AJ99" s="124" t="e">
        <f>#REF!-X99</f>
        <v>#REF!</v>
      </c>
      <c r="AK99" s="126">
        <f t="shared" si="64"/>
        <v>0</v>
      </c>
      <c r="AL99" s="125" t="e">
        <f t="shared" si="62"/>
        <v>#REF!</v>
      </c>
      <c r="AM99" s="156"/>
      <c r="AN99" s="156"/>
      <c r="AO99" s="156"/>
      <c r="AP99" s="156"/>
      <c r="AQ99" s="156"/>
      <c r="AR99" s="156"/>
      <c r="AS99" s="156"/>
      <c r="AT99" s="156"/>
      <c r="AU99" s="156"/>
      <c r="AV99" s="156"/>
      <c r="AW99" s="156"/>
      <c r="AX99" s="156"/>
      <c r="AY99" s="156"/>
      <c r="AZ99" s="156"/>
      <c r="BA99" s="156"/>
      <c r="BB99" s="156"/>
      <c r="BC99" s="156"/>
      <c r="BD99" s="156"/>
      <c r="BE99" s="156"/>
      <c r="BF99" s="156"/>
      <c r="BG99" s="156"/>
      <c r="BH99" s="156"/>
      <c r="BI99" s="156"/>
      <c r="BJ99" s="156"/>
      <c r="BK99" s="156"/>
      <c r="BL99" s="156"/>
      <c r="BM99" s="156"/>
      <c r="BN99" s="156"/>
      <c r="BO99" s="156"/>
      <c r="BP99" s="156"/>
      <c r="BQ99" s="156"/>
      <c r="BR99" s="156"/>
      <c r="BS99" s="156"/>
      <c r="BT99" s="156"/>
      <c r="BU99" s="156"/>
      <c r="BV99" s="156"/>
      <c r="BW99" s="156"/>
      <c r="BX99" s="156"/>
      <c r="BY99" s="156"/>
      <c r="BZ99" s="156"/>
      <c r="CA99" s="156"/>
      <c r="CB99" s="156"/>
      <c r="CC99" s="156"/>
      <c r="CD99" s="156"/>
      <c r="CE99" s="156"/>
      <c r="CF99" s="156"/>
      <c r="CG99" s="156"/>
      <c r="CH99" s="156"/>
      <c r="CI99" s="156"/>
      <c r="CJ99" s="156"/>
      <c r="CK99" s="156"/>
      <c r="CL99" s="156"/>
      <c r="CM99" s="156"/>
      <c r="CN99" s="156"/>
      <c r="CO99" s="156"/>
      <c r="CP99" s="156"/>
      <c r="CQ99" s="156"/>
      <c r="CR99" s="156"/>
      <c r="CS99" s="156"/>
      <c r="CT99" s="156"/>
      <c r="CU99" s="156"/>
      <c r="CV99" s="156"/>
      <c r="CW99" s="156"/>
      <c r="CX99" s="156"/>
      <c r="CY99" s="156"/>
      <c r="CZ99" s="156"/>
      <c r="DA99" s="156"/>
      <c r="DB99" s="156"/>
      <c r="DC99" s="156"/>
      <c r="DD99" s="156"/>
      <c r="DE99" s="156"/>
      <c r="DF99" s="156"/>
      <c r="DG99" s="156"/>
      <c r="DH99" s="156"/>
      <c r="DI99" s="156"/>
      <c r="DJ99" s="156"/>
      <c r="DK99" s="156"/>
      <c r="DL99" s="156"/>
      <c r="DM99" s="156"/>
      <c r="DN99" s="156"/>
      <c r="DO99" s="156"/>
      <c r="DP99" s="156"/>
      <c r="DQ99" s="156"/>
      <c r="DR99" s="156"/>
      <c r="DS99" s="156"/>
      <c r="DT99" s="156"/>
      <c r="DU99" s="156"/>
      <c r="DV99" s="156"/>
      <c r="DW99" s="156"/>
      <c r="DX99" s="156"/>
      <c r="DY99" s="156"/>
      <c r="DZ99" s="156"/>
      <c r="EA99" s="156"/>
      <c r="EB99" s="156"/>
      <c r="EC99" s="156"/>
      <c r="ED99" s="156"/>
      <c r="EE99" s="156"/>
      <c r="EF99" s="156"/>
      <c r="EG99" s="156"/>
      <c r="EH99" s="156"/>
      <c r="EI99" s="156"/>
      <c r="EJ99" s="156"/>
      <c r="EK99" s="156"/>
      <c r="EL99" s="156"/>
      <c r="EM99" s="156"/>
      <c r="EN99" s="156"/>
      <c r="EO99" s="156"/>
      <c r="EP99" s="156"/>
      <c r="EQ99" s="156"/>
      <c r="ER99" s="156"/>
      <c r="ES99" s="156"/>
      <c r="ET99" s="156"/>
      <c r="EU99" s="156"/>
      <c r="EV99" s="156"/>
      <c r="EW99" s="156"/>
      <c r="EX99" s="156"/>
      <c r="EY99" s="156"/>
      <c r="EZ99" s="156"/>
      <c r="FA99" s="156"/>
      <c r="FB99" s="156"/>
      <c r="FC99" s="156"/>
      <c r="FD99" s="156"/>
      <c r="FE99" s="156"/>
      <c r="FF99" s="156"/>
      <c r="FG99" s="156"/>
      <c r="FH99" s="156"/>
      <c r="FI99" s="156"/>
      <c r="FJ99" s="156"/>
      <c r="FK99" s="156"/>
      <c r="FL99" s="156"/>
      <c r="FM99" s="156"/>
      <c r="FN99" s="156"/>
      <c r="FO99" s="156"/>
      <c r="FP99" s="156"/>
      <c r="FQ99" s="156"/>
      <c r="FR99" s="156"/>
      <c r="FS99" s="156"/>
      <c r="FT99" s="156"/>
      <c r="FU99" s="156"/>
      <c r="FV99" s="156"/>
      <c r="FW99" s="156"/>
      <c r="FX99" s="156"/>
      <c r="FY99" s="156"/>
      <c r="FZ99" s="156"/>
      <c r="GA99" s="156"/>
      <c r="GB99" s="156"/>
      <c r="GC99" s="156"/>
      <c r="GD99" s="156"/>
      <c r="GE99" s="156"/>
      <c r="GF99" s="156"/>
      <c r="GG99" s="156"/>
      <c r="GH99" s="156"/>
      <c r="GI99" s="156"/>
      <c r="GJ99" s="156"/>
      <c r="GK99" s="156"/>
      <c r="GL99" s="156"/>
      <c r="GM99" s="156"/>
      <c r="GN99" s="156"/>
      <c r="GO99" s="156"/>
      <c r="GP99" s="156"/>
      <c r="GQ99" s="156"/>
      <c r="GR99" s="156"/>
      <c r="GS99" s="156"/>
      <c r="GT99" s="156"/>
      <c r="GU99" s="156"/>
      <c r="GV99" s="156"/>
      <c r="GW99" s="156"/>
      <c r="GX99" s="156"/>
      <c r="GY99" s="156"/>
      <c r="GZ99" s="156"/>
      <c r="HA99" s="156"/>
      <c r="HB99" s="156"/>
      <c r="HC99" s="156"/>
      <c r="HD99" s="156"/>
      <c r="HE99" s="156"/>
      <c r="HF99" s="156"/>
      <c r="HG99" s="156"/>
      <c r="HH99" s="156"/>
      <c r="HI99" s="156"/>
      <c r="HJ99" s="156"/>
      <c r="HK99" s="156"/>
      <c r="HL99" s="156"/>
      <c r="HM99" s="156"/>
      <c r="HN99" s="156"/>
      <c r="HO99" s="156"/>
      <c r="HP99" s="156"/>
      <c r="HQ99" s="156"/>
      <c r="HR99" s="156"/>
      <c r="HS99" s="156"/>
      <c r="HT99" s="156"/>
      <c r="HU99" s="156"/>
      <c r="HV99" s="156"/>
      <c r="HW99" s="156"/>
      <c r="HX99" s="156"/>
      <c r="HY99" s="156"/>
      <c r="HZ99" s="156"/>
      <c r="IA99" s="156"/>
      <c r="IB99" s="156"/>
      <c r="IC99" s="156"/>
      <c r="ID99" s="156"/>
      <c r="IE99" s="156"/>
      <c r="IF99" s="156"/>
      <c r="IG99" s="156"/>
      <c r="IH99" s="156"/>
    </row>
    <row r="100" spans="1:242" s="157" customFormat="1" ht="11.25">
      <c r="A100" s="113" t="s">
        <v>224</v>
      </c>
      <c r="B100" s="113"/>
      <c r="C100" s="114" t="s">
        <v>45</v>
      </c>
      <c r="D100" s="114" t="s">
        <v>225</v>
      </c>
      <c r="E100" s="115">
        <v>45266</v>
      </c>
      <c r="F100" s="116">
        <v>45266</v>
      </c>
      <c r="G100" s="117">
        <v>6420219</v>
      </c>
      <c r="H100" s="118">
        <v>38550</v>
      </c>
      <c r="I100" s="119">
        <f t="shared" si="48"/>
        <v>4849000</v>
      </c>
      <c r="J100" s="120">
        <f t="shared" si="49"/>
        <v>779000</v>
      </c>
      <c r="K100" s="120">
        <f t="shared" si="50"/>
        <v>0</v>
      </c>
      <c r="L100" s="120" t="e">
        <f>#REF!</f>
        <v>#REF!</v>
      </c>
      <c r="M100" s="120" t="e">
        <f>#REF!</f>
        <v>#REF!</v>
      </c>
      <c r="N100" s="121" t="e">
        <f t="shared" si="51"/>
        <v>#REF!</v>
      </c>
      <c r="O100" s="122" t="e">
        <f t="shared" si="52"/>
        <v>#REF!</v>
      </c>
      <c r="P100" s="119">
        <v>4849000</v>
      </c>
      <c r="Q100" s="120">
        <v>779000</v>
      </c>
      <c r="R100" s="120">
        <v>0</v>
      </c>
      <c r="S100" s="122">
        <f t="shared" si="53"/>
        <v>5628000</v>
      </c>
      <c r="T100" s="119">
        <v>4849000</v>
      </c>
      <c r="U100" s="120">
        <v>779000</v>
      </c>
      <c r="V100" s="120">
        <v>0</v>
      </c>
      <c r="W100" s="120">
        <v>0</v>
      </c>
      <c r="X100" s="120">
        <v>0</v>
      </c>
      <c r="Y100" s="125">
        <f t="shared" si="54"/>
        <v>5628000</v>
      </c>
      <c r="Z100" s="123">
        <f t="shared" si="55"/>
        <v>0</v>
      </c>
      <c r="AA100" s="124">
        <f t="shared" si="56"/>
        <v>0</v>
      </c>
      <c r="AB100" s="124">
        <f t="shared" si="57"/>
        <v>0</v>
      </c>
      <c r="AC100" s="124" t="e">
        <f>L100-#REF!</f>
        <v>#REF!</v>
      </c>
      <c r="AD100" s="124" t="e">
        <f>M100-#REF!</f>
        <v>#REF!</v>
      </c>
      <c r="AE100" s="125" t="e">
        <f t="shared" si="58"/>
        <v>#REF!</v>
      </c>
      <c r="AF100" s="123">
        <f t="shared" si="59"/>
        <v>0</v>
      </c>
      <c r="AG100" s="124">
        <f t="shared" si="60"/>
        <v>0</v>
      </c>
      <c r="AH100" s="124">
        <f t="shared" si="61"/>
        <v>0</v>
      </c>
      <c r="AI100" s="124" t="e">
        <f>#REF!-W100</f>
        <v>#REF!</v>
      </c>
      <c r="AJ100" s="124" t="e">
        <f>#REF!-X100</f>
        <v>#REF!</v>
      </c>
      <c r="AK100" s="126">
        <f t="shared" si="64"/>
        <v>0</v>
      </c>
      <c r="AL100" s="125" t="e">
        <f t="shared" si="62"/>
        <v>#REF!</v>
      </c>
      <c r="AM100" s="156"/>
      <c r="AN100" s="156"/>
      <c r="AO100" s="156"/>
      <c r="AP100" s="156"/>
      <c r="AQ100" s="156"/>
      <c r="AR100" s="156"/>
      <c r="AS100" s="156"/>
      <c r="AT100" s="156"/>
      <c r="AU100" s="156"/>
      <c r="AV100" s="156"/>
      <c r="AW100" s="156"/>
      <c r="AX100" s="156"/>
      <c r="AY100" s="156"/>
      <c r="AZ100" s="156"/>
      <c r="BA100" s="156"/>
      <c r="BB100" s="156"/>
      <c r="BC100" s="156"/>
      <c r="BD100" s="156"/>
      <c r="BE100" s="156"/>
      <c r="BF100" s="156"/>
      <c r="BG100" s="156"/>
      <c r="BH100" s="156"/>
      <c r="BI100" s="156"/>
      <c r="BJ100" s="156"/>
      <c r="BK100" s="156"/>
      <c r="BL100" s="156"/>
      <c r="BM100" s="156"/>
      <c r="BN100" s="156"/>
      <c r="BO100" s="156"/>
      <c r="BP100" s="156"/>
      <c r="BQ100" s="156"/>
      <c r="BR100" s="156"/>
      <c r="BS100" s="156"/>
      <c r="BT100" s="156"/>
      <c r="BU100" s="156"/>
      <c r="BV100" s="156"/>
      <c r="BW100" s="156"/>
      <c r="BX100" s="156"/>
      <c r="BY100" s="156"/>
      <c r="BZ100" s="156"/>
      <c r="CA100" s="156"/>
      <c r="CB100" s="156"/>
      <c r="CC100" s="156"/>
      <c r="CD100" s="156"/>
      <c r="CE100" s="156"/>
      <c r="CF100" s="156"/>
      <c r="CG100" s="156"/>
      <c r="CH100" s="156"/>
      <c r="CI100" s="156"/>
      <c r="CJ100" s="156"/>
      <c r="CK100" s="156"/>
      <c r="CL100" s="156"/>
      <c r="CM100" s="156"/>
      <c r="CN100" s="156"/>
      <c r="CO100" s="156"/>
      <c r="CP100" s="156"/>
      <c r="CQ100" s="156"/>
      <c r="CR100" s="156"/>
      <c r="CS100" s="156"/>
      <c r="CT100" s="156"/>
      <c r="CU100" s="156"/>
      <c r="CV100" s="156"/>
      <c r="CW100" s="156"/>
      <c r="CX100" s="156"/>
      <c r="CY100" s="156"/>
      <c r="CZ100" s="156"/>
      <c r="DA100" s="156"/>
      <c r="DB100" s="156"/>
      <c r="DC100" s="156"/>
      <c r="DD100" s="156"/>
      <c r="DE100" s="156"/>
      <c r="DF100" s="156"/>
      <c r="DG100" s="156"/>
      <c r="DH100" s="156"/>
      <c r="DI100" s="156"/>
      <c r="DJ100" s="156"/>
      <c r="DK100" s="156"/>
      <c r="DL100" s="156"/>
      <c r="DM100" s="156"/>
      <c r="DN100" s="156"/>
      <c r="DO100" s="156"/>
      <c r="DP100" s="156"/>
      <c r="DQ100" s="156"/>
      <c r="DR100" s="156"/>
      <c r="DS100" s="156"/>
      <c r="DT100" s="156"/>
      <c r="DU100" s="156"/>
      <c r="DV100" s="156"/>
      <c r="DW100" s="156"/>
      <c r="DX100" s="156"/>
      <c r="DY100" s="156"/>
      <c r="DZ100" s="156"/>
      <c r="EA100" s="156"/>
      <c r="EB100" s="156"/>
      <c r="EC100" s="156"/>
      <c r="ED100" s="156"/>
      <c r="EE100" s="156"/>
      <c r="EF100" s="156"/>
      <c r="EG100" s="156"/>
      <c r="EH100" s="156"/>
      <c r="EI100" s="156"/>
      <c r="EJ100" s="156"/>
      <c r="EK100" s="156"/>
      <c r="EL100" s="156"/>
      <c r="EM100" s="156"/>
      <c r="EN100" s="156"/>
      <c r="EO100" s="156"/>
      <c r="EP100" s="156"/>
      <c r="EQ100" s="156"/>
      <c r="ER100" s="156"/>
      <c r="ES100" s="156"/>
      <c r="ET100" s="156"/>
      <c r="EU100" s="156"/>
      <c r="EV100" s="156"/>
      <c r="EW100" s="156"/>
      <c r="EX100" s="156"/>
      <c r="EY100" s="156"/>
      <c r="EZ100" s="156"/>
      <c r="FA100" s="156"/>
      <c r="FB100" s="156"/>
      <c r="FC100" s="156"/>
      <c r="FD100" s="156"/>
      <c r="FE100" s="156"/>
      <c r="FF100" s="156"/>
      <c r="FG100" s="156"/>
      <c r="FH100" s="156"/>
      <c r="FI100" s="156"/>
      <c r="FJ100" s="156"/>
      <c r="FK100" s="156"/>
      <c r="FL100" s="156"/>
      <c r="FM100" s="156"/>
      <c r="FN100" s="156"/>
      <c r="FO100" s="156"/>
      <c r="FP100" s="156"/>
      <c r="FQ100" s="156"/>
      <c r="FR100" s="156"/>
      <c r="FS100" s="156"/>
      <c r="FT100" s="156"/>
      <c r="FU100" s="156"/>
      <c r="FV100" s="156"/>
      <c r="FW100" s="156"/>
      <c r="FX100" s="156"/>
      <c r="FY100" s="156"/>
      <c r="FZ100" s="156"/>
      <c r="GA100" s="156"/>
      <c r="GB100" s="156"/>
      <c r="GC100" s="156"/>
      <c r="GD100" s="156"/>
      <c r="GE100" s="156"/>
      <c r="GF100" s="156"/>
      <c r="GG100" s="156"/>
      <c r="GH100" s="156"/>
      <c r="GI100" s="156"/>
      <c r="GJ100" s="156"/>
      <c r="GK100" s="156"/>
      <c r="GL100" s="156"/>
      <c r="GM100" s="156"/>
      <c r="GN100" s="156"/>
      <c r="GO100" s="156"/>
      <c r="GP100" s="156"/>
      <c r="GQ100" s="156"/>
      <c r="GR100" s="156"/>
      <c r="GS100" s="156"/>
      <c r="GT100" s="156"/>
      <c r="GU100" s="156"/>
      <c r="GV100" s="156"/>
      <c r="GW100" s="156"/>
      <c r="GX100" s="156"/>
      <c r="GY100" s="156"/>
      <c r="GZ100" s="156"/>
      <c r="HA100" s="156"/>
      <c r="HB100" s="156"/>
      <c r="HC100" s="156"/>
      <c r="HD100" s="156"/>
      <c r="HE100" s="156"/>
      <c r="HF100" s="156"/>
      <c r="HG100" s="156"/>
      <c r="HH100" s="156"/>
      <c r="HI100" s="156"/>
      <c r="HJ100" s="156"/>
      <c r="HK100" s="156"/>
      <c r="HL100" s="156"/>
      <c r="HM100" s="156"/>
      <c r="HN100" s="156"/>
      <c r="HO100" s="156"/>
      <c r="HP100" s="156"/>
      <c r="HQ100" s="156"/>
      <c r="HR100" s="156"/>
      <c r="HS100" s="156"/>
      <c r="HT100" s="156"/>
      <c r="HU100" s="156"/>
      <c r="HV100" s="156"/>
      <c r="HW100" s="156"/>
      <c r="HX100" s="156"/>
      <c r="HY100" s="156"/>
      <c r="HZ100" s="156"/>
      <c r="IA100" s="156"/>
      <c r="IB100" s="156"/>
      <c r="IC100" s="156"/>
      <c r="ID100" s="156"/>
      <c r="IE100" s="156"/>
      <c r="IF100" s="156"/>
      <c r="IG100" s="156"/>
      <c r="IH100" s="156"/>
    </row>
    <row r="101" spans="1:242" s="159" customFormat="1" ht="11.25">
      <c r="A101" s="113" t="s">
        <v>226</v>
      </c>
      <c r="B101" s="113"/>
      <c r="C101" s="114" t="s">
        <v>45</v>
      </c>
      <c r="D101" s="114" t="s">
        <v>227</v>
      </c>
      <c r="E101" s="115"/>
      <c r="F101" s="116"/>
      <c r="G101" s="117">
        <v>6420207</v>
      </c>
      <c r="H101" s="118">
        <v>38550</v>
      </c>
      <c r="I101" s="119">
        <f t="shared" si="48"/>
        <v>71000</v>
      </c>
      <c r="J101" s="120">
        <f t="shared" si="49"/>
        <v>0</v>
      </c>
      <c r="K101" s="120">
        <f t="shared" si="50"/>
        <v>0</v>
      </c>
      <c r="L101" s="120" t="e">
        <f>#REF!</f>
        <v>#REF!</v>
      </c>
      <c r="M101" s="120" t="e">
        <f>#REF!</f>
        <v>#REF!</v>
      </c>
      <c r="N101" s="121" t="e">
        <f t="shared" si="51"/>
        <v>#REF!</v>
      </c>
      <c r="O101" s="122" t="e">
        <f t="shared" si="52"/>
        <v>#REF!</v>
      </c>
      <c r="P101" s="119">
        <v>71000</v>
      </c>
      <c r="Q101" s="120">
        <v>0</v>
      </c>
      <c r="R101" s="120">
        <v>0</v>
      </c>
      <c r="S101" s="122">
        <f t="shared" si="53"/>
        <v>71000</v>
      </c>
      <c r="T101" s="119">
        <v>71000</v>
      </c>
      <c r="U101" s="120">
        <v>0</v>
      </c>
      <c r="V101" s="120">
        <v>0</v>
      </c>
      <c r="W101" s="120">
        <v>0</v>
      </c>
      <c r="X101" s="120">
        <v>0</v>
      </c>
      <c r="Y101" s="125">
        <f t="shared" si="54"/>
        <v>71000</v>
      </c>
      <c r="Z101" s="123">
        <f t="shared" si="55"/>
        <v>0</v>
      </c>
      <c r="AA101" s="124">
        <f t="shared" si="56"/>
        <v>0</v>
      </c>
      <c r="AB101" s="124">
        <f t="shared" si="57"/>
        <v>0</v>
      </c>
      <c r="AC101" s="124" t="e">
        <f>L101-#REF!</f>
        <v>#REF!</v>
      </c>
      <c r="AD101" s="124" t="e">
        <f>M101-#REF!</f>
        <v>#REF!</v>
      </c>
      <c r="AE101" s="125" t="e">
        <f t="shared" si="58"/>
        <v>#REF!</v>
      </c>
      <c r="AF101" s="123">
        <f t="shared" si="59"/>
        <v>0</v>
      </c>
      <c r="AG101" s="124">
        <f t="shared" si="60"/>
        <v>0</v>
      </c>
      <c r="AH101" s="124">
        <f t="shared" si="61"/>
        <v>0</v>
      </c>
      <c r="AI101" s="124" t="e">
        <f>#REF!-W101</f>
        <v>#REF!</v>
      </c>
      <c r="AJ101" s="124" t="e">
        <f>#REF!-X101</f>
        <v>#REF!</v>
      </c>
      <c r="AK101" s="126">
        <f t="shared" si="64"/>
        <v>0</v>
      </c>
      <c r="AL101" s="125" t="e">
        <f t="shared" si="62"/>
        <v>#REF!</v>
      </c>
      <c r="AM101" s="158"/>
      <c r="AN101" s="158"/>
      <c r="AO101" s="158"/>
      <c r="AP101" s="158"/>
      <c r="AQ101" s="158"/>
      <c r="AR101" s="158"/>
      <c r="AS101" s="158"/>
      <c r="AT101" s="158"/>
      <c r="AU101" s="158"/>
      <c r="AV101" s="158"/>
      <c r="AW101" s="158"/>
      <c r="AX101" s="158"/>
      <c r="AY101" s="158"/>
      <c r="AZ101" s="158"/>
      <c r="BA101" s="158"/>
      <c r="BB101" s="158"/>
      <c r="BC101" s="158"/>
      <c r="BD101" s="158"/>
      <c r="BE101" s="158"/>
      <c r="BF101" s="158"/>
      <c r="BG101" s="158"/>
      <c r="BH101" s="158"/>
      <c r="BI101" s="158"/>
      <c r="BJ101" s="158"/>
      <c r="BK101" s="158"/>
      <c r="BL101" s="158"/>
      <c r="BM101" s="158"/>
      <c r="BN101" s="158"/>
      <c r="BO101" s="158"/>
      <c r="BP101" s="158"/>
      <c r="BQ101" s="158"/>
      <c r="BR101" s="158"/>
      <c r="BS101" s="158"/>
      <c r="BT101" s="158"/>
      <c r="BU101" s="158"/>
      <c r="BV101" s="158"/>
      <c r="BW101" s="158"/>
      <c r="BX101" s="158"/>
      <c r="BY101" s="158"/>
      <c r="BZ101" s="158"/>
      <c r="CA101" s="158"/>
      <c r="CB101" s="158"/>
      <c r="CC101" s="158"/>
      <c r="CD101" s="158"/>
      <c r="CE101" s="158"/>
      <c r="CF101" s="158"/>
      <c r="CG101" s="158"/>
      <c r="CH101" s="158"/>
      <c r="CI101" s="158"/>
      <c r="CJ101" s="158"/>
      <c r="CK101" s="158"/>
      <c r="CL101" s="158"/>
      <c r="CM101" s="158"/>
      <c r="CN101" s="158"/>
      <c r="CO101" s="158"/>
      <c r="CP101" s="158"/>
      <c r="CQ101" s="158"/>
      <c r="CR101" s="158"/>
      <c r="CS101" s="158"/>
      <c r="CT101" s="158"/>
      <c r="CU101" s="158"/>
      <c r="CV101" s="158"/>
      <c r="CW101" s="158"/>
      <c r="CX101" s="158"/>
      <c r="CY101" s="158"/>
      <c r="CZ101" s="158"/>
      <c r="DA101" s="158"/>
      <c r="DB101" s="158"/>
      <c r="DC101" s="158"/>
      <c r="DD101" s="158"/>
      <c r="DE101" s="158"/>
      <c r="DF101" s="158"/>
      <c r="DG101" s="158"/>
      <c r="DH101" s="158"/>
      <c r="DI101" s="158"/>
      <c r="DJ101" s="158"/>
      <c r="DK101" s="158"/>
      <c r="DL101" s="158"/>
      <c r="DM101" s="158"/>
      <c r="DN101" s="158"/>
      <c r="DO101" s="158"/>
      <c r="DP101" s="158"/>
      <c r="DQ101" s="158"/>
      <c r="DR101" s="158"/>
      <c r="DS101" s="158"/>
      <c r="DT101" s="158"/>
      <c r="DU101" s="158"/>
      <c r="DV101" s="158"/>
      <c r="DW101" s="158"/>
      <c r="DX101" s="158"/>
      <c r="DY101" s="158"/>
      <c r="DZ101" s="158"/>
      <c r="EA101" s="158"/>
      <c r="EB101" s="158"/>
      <c r="EC101" s="158"/>
      <c r="ED101" s="158"/>
      <c r="EE101" s="158"/>
      <c r="EF101" s="158"/>
      <c r="EG101" s="158"/>
      <c r="EH101" s="158"/>
      <c r="EI101" s="158"/>
      <c r="EJ101" s="158"/>
      <c r="EK101" s="158"/>
      <c r="EL101" s="158"/>
      <c r="EM101" s="158"/>
      <c r="EN101" s="158"/>
      <c r="EO101" s="158"/>
      <c r="EP101" s="158"/>
      <c r="EQ101" s="158"/>
      <c r="ER101" s="158"/>
      <c r="ES101" s="158"/>
      <c r="ET101" s="158"/>
      <c r="EU101" s="158"/>
      <c r="EV101" s="158"/>
      <c r="EW101" s="158"/>
      <c r="EX101" s="158"/>
      <c r="EY101" s="158"/>
      <c r="EZ101" s="158"/>
      <c r="FA101" s="158"/>
      <c r="FB101" s="158"/>
      <c r="FC101" s="158"/>
      <c r="FD101" s="158"/>
      <c r="FE101" s="158"/>
      <c r="FF101" s="158"/>
      <c r="FG101" s="158"/>
      <c r="FH101" s="158"/>
      <c r="FI101" s="158"/>
      <c r="FJ101" s="158"/>
      <c r="FK101" s="158"/>
      <c r="FL101" s="158"/>
      <c r="FM101" s="158"/>
      <c r="FN101" s="158"/>
      <c r="FO101" s="158"/>
      <c r="FP101" s="158"/>
      <c r="FQ101" s="158"/>
      <c r="FR101" s="158"/>
      <c r="FS101" s="158"/>
      <c r="FT101" s="158"/>
      <c r="FU101" s="158"/>
      <c r="FV101" s="158"/>
      <c r="FW101" s="158"/>
      <c r="FX101" s="158"/>
      <c r="FY101" s="158"/>
      <c r="FZ101" s="158"/>
      <c r="GA101" s="158"/>
      <c r="GB101" s="158"/>
      <c r="GC101" s="158"/>
      <c r="GD101" s="158"/>
      <c r="GE101" s="158"/>
      <c r="GF101" s="158"/>
      <c r="GG101" s="158"/>
      <c r="GH101" s="158"/>
      <c r="GI101" s="158"/>
      <c r="GJ101" s="158"/>
      <c r="GK101" s="158"/>
      <c r="GL101" s="158"/>
      <c r="GM101" s="158"/>
      <c r="GN101" s="158"/>
      <c r="GO101" s="158"/>
      <c r="GP101" s="158"/>
      <c r="GQ101" s="158"/>
      <c r="GR101" s="158"/>
      <c r="GS101" s="158"/>
      <c r="GT101" s="158"/>
      <c r="GU101" s="158"/>
      <c r="GV101" s="158"/>
      <c r="GW101" s="158"/>
      <c r="GX101" s="158"/>
      <c r="GY101" s="158"/>
      <c r="GZ101" s="158"/>
      <c r="HA101" s="158"/>
      <c r="HB101" s="158"/>
      <c r="HC101" s="158"/>
      <c r="HD101" s="158"/>
      <c r="HE101" s="158"/>
      <c r="HF101" s="158"/>
      <c r="HG101" s="158"/>
      <c r="HH101" s="158"/>
      <c r="HI101" s="158"/>
      <c r="HJ101" s="158"/>
      <c r="HK101" s="158"/>
      <c r="HL101" s="158"/>
      <c r="HM101" s="158"/>
      <c r="HN101" s="158"/>
      <c r="HO101" s="158"/>
      <c r="HP101" s="158"/>
      <c r="HQ101" s="158"/>
      <c r="HR101" s="158"/>
      <c r="HS101" s="158"/>
      <c r="HT101" s="158"/>
      <c r="HU101" s="158"/>
      <c r="HV101" s="158"/>
      <c r="HW101" s="158"/>
      <c r="HX101" s="158"/>
      <c r="HY101" s="158"/>
      <c r="HZ101" s="158"/>
      <c r="IA101" s="158"/>
      <c r="IB101" s="158"/>
      <c r="IC101" s="158"/>
      <c r="ID101" s="158"/>
      <c r="IE101" s="158"/>
      <c r="IF101" s="158"/>
      <c r="IG101" s="158"/>
      <c r="IH101" s="158"/>
    </row>
    <row r="102" spans="1:242" s="159" customFormat="1" ht="11.25">
      <c r="A102" s="113" t="s">
        <v>226</v>
      </c>
      <c r="B102" s="113"/>
      <c r="C102" s="114" t="s">
        <v>45</v>
      </c>
      <c r="D102" s="114" t="s">
        <v>228</v>
      </c>
      <c r="E102" s="115">
        <v>45266</v>
      </c>
      <c r="F102" s="116">
        <v>45266</v>
      </c>
      <c r="G102" s="117">
        <v>6420207</v>
      </c>
      <c r="H102" s="118">
        <v>38550</v>
      </c>
      <c r="I102" s="119">
        <f t="shared" ref="I102:I122" si="65">ROUND(P102*ign/igo,afrind)</f>
        <v>4017000</v>
      </c>
      <c r="J102" s="120">
        <f t="shared" si="49"/>
        <v>682000</v>
      </c>
      <c r="K102" s="120">
        <f t="shared" si="50"/>
        <v>0</v>
      </c>
      <c r="L102" s="120" t="e">
        <f>#REF!</f>
        <v>#REF!</v>
      </c>
      <c r="M102" s="120" t="e">
        <f>#REF!</f>
        <v>#REF!</v>
      </c>
      <c r="N102" s="121" t="e">
        <f t="shared" si="51"/>
        <v>#REF!</v>
      </c>
      <c r="O102" s="122" t="e">
        <f t="shared" si="52"/>
        <v>#REF!</v>
      </c>
      <c r="P102" s="119">
        <v>4017000</v>
      </c>
      <c r="Q102" s="120">
        <v>682000</v>
      </c>
      <c r="R102" s="120">
        <v>0</v>
      </c>
      <c r="S102" s="122">
        <f t="shared" si="53"/>
        <v>4699000</v>
      </c>
      <c r="T102" s="123">
        <v>4017000</v>
      </c>
      <c r="U102" s="124">
        <v>682000</v>
      </c>
      <c r="V102" s="120">
        <v>0</v>
      </c>
      <c r="W102" s="120">
        <v>0</v>
      </c>
      <c r="X102" s="120">
        <v>0</v>
      </c>
      <c r="Y102" s="125">
        <f t="shared" si="54"/>
        <v>4699000</v>
      </c>
      <c r="Z102" s="123">
        <f t="shared" si="55"/>
        <v>0</v>
      </c>
      <c r="AA102" s="124">
        <f t="shared" si="56"/>
        <v>0</v>
      </c>
      <c r="AB102" s="124">
        <f t="shared" si="57"/>
        <v>0</v>
      </c>
      <c r="AC102" s="124" t="e">
        <f>L102-#REF!</f>
        <v>#REF!</v>
      </c>
      <c r="AD102" s="124" t="e">
        <f>M102-#REF!</f>
        <v>#REF!</v>
      </c>
      <c r="AE102" s="125" t="e">
        <f t="shared" si="58"/>
        <v>#REF!</v>
      </c>
      <c r="AF102" s="123">
        <f t="shared" si="59"/>
        <v>0</v>
      </c>
      <c r="AG102" s="124">
        <f t="shared" si="60"/>
        <v>0</v>
      </c>
      <c r="AH102" s="124">
        <f t="shared" si="61"/>
        <v>0</v>
      </c>
      <c r="AI102" s="124" t="e">
        <f>#REF!-W102</f>
        <v>#REF!</v>
      </c>
      <c r="AJ102" s="124" t="e">
        <f>#REF!-X102</f>
        <v>#REF!</v>
      </c>
      <c r="AK102" s="126">
        <f t="shared" si="64"/>
        <v>0</v>
      </c>
      <c r="AL102" s="125" t="e">
        <f t="shared" si="62"/>
        <v>#REF!</v>
      </c>
      <c r="AM102" s="158"/>
      <c r="AN102" s="158"/>
      <c r="AO102" s="158"/>
      <c r="AP102" s="158"/>
      <c r="AQ102" s="158"/>
      <c r="AR102" s="158"/>
      <c r="AS102" s="158"/>
      <c r="AT102" s="158"/>
      <c r="AU102" s="158"/>
      <c r="AV102" s="158"/>
      <c r="AW102" s="158"/>
      <c r="AX102" s="158"/>
      <c r="AY102" s="158"/>
      <c r="AZ102" s="158"/>
      <c r="BA102" s="158"/>
      <c r="BB102" s="158"/>
      <c r="BC102" s="158"/>
      <c r="BD102" s="158"/>
      <c r="BE102" s="158"/>
      <c r="BF102" s="158"/>
      <c r="BG102" s="158"/>
      <c r="BH102" s="158"/>
      <c r="BI102" s="158"/>
      <c r="BJ102" s="158"/>
      <c r="BK102" s="158"/>
      <c r="BL102" s="158"/>
      <c r="BM102" s="158"/>
      <c r="BN102" s="158"/>
      <c r="BO102" s="158"/>
      <c r="BP102" s="158"/>
      <c r="BQ102" s="158"/>
      <c r="BR102" s="158"/>
      <c r="BS102" s="158"/>
      <c r="BT102" s="158"/>
      <c r="BU102" s="158"/>
      <c r="BV102" s="158"/>
      <c r="BW102" s="158"/>
      <c r="BX102" s="158"/>
      <c r="BY102" s="158"/>
      <c r="BZ102" s="158"/>
      <c r="CA102" s="158"/>
      <c r="CB102" s="158"/>
      <c r="CC102" s="158"/>
      <c r="CD102" s="158"/>
      <c r="CE102" s="158"/>
      <c r="CF102" s="158"/>
      <c r="CG102" s="158"/>
      <c r="CH102" s="158"/>
      <c r="CI102" s="158"/>
      <c r="CJ102" s="158"/>
      <c r="CK102" s="158"/>
      <c r="CL102" s="158"/>
      <c r="CM102" s="158"/>
      <c r="CN102" s="158"/>
      <c r="CO102" s="158"/>
      <c r="CP102" s="158"/>
      <c r="CQ102" s="158"/>
      <c r="CR102" s="158"/>
      <c r="CS102" s="158"/>
      <c r="CT102" s="158"/>
      <c r="CU102" s="158"/>
      <c r="CV102" s="158"/>
      <c r="CW102" s="158"/>
      <c r="CX102" s="158"/>
      <c r="CY102" s="158"/>
      <c r="CZ102" s="158"/>
      <c r="DA102" s="158"/>
      <c r="DB102" s="158"/>
      <c r="DC102" s="158"/>
      <c r="DD102" s="158"/>
      <c r="DE102" s="158"/>
      <c r="DF102" s="158"/>
      <c r="DG102" s="158"/>
      <c r="DH102" s="158"/>
      <c r="DI102" s="158"/>
      <c r="DJ102" s="158"/>
      <c r="DK102" s="158"/>
      <c r="DL102" s="158"/>
      <c r="DM102" s="158"/>
      <c r="DN102" s="158"/>
      <c r="DO102" s="158"/>
      <c r="DP102" s="158"/>
      <c r="DQ102" s="158"/>
      <c r="DR102" s="158"/>
      <c r="DS102" s="158"/>
      <c r="DT102" s="158"/>
      <c r="DU102" s="158"/>
      <c r="DV102" s="158"/>
      <c r="DW102" s="158"/>
      <c r="DX102" s="158"/>
      <c r="DY102" s="158"/>
      <c r="DZ102" s="158"/>
      <c r="EA102" s="158"/>
      <c r="EB102" s="158"/>
      <c r="EC102" s="158"/>
      <c r="ED102" s="158"/>
      <c r="EE102" s="158"/>
      <c r="EF102" s="158"/>
      <c r="EG102" s="158"/>
      <c r="EH102" s="158"/>
      <c r="EI102" s="158"/>
      <c r="EJ102" s="158"/>
      <c r="EK102" s="158"/>
      <c r="EL102" s="158"/>
      <c r="EM102" s="158"/>
      <c r="EN102" s="158"/>
      <c r="EO102" s="158"/>
      <c r="EP102" s="158"/>
      <c r="EQ102" s="158"/>
      <c r="ER102" s="158"/>
      <c r="ES102" s="158"/>
      <c r="ET102" s="158"/>
      <c r="EU102" s="158"/>
      <c r="EV102" s="158"/>
      <c r="EW102" s="158"/>
      <c r="EX102" s="158"/>
      <c r="EY102" s="158"/>
      <c r="EZ102" s="158"/>
      <c r="FA102" s="158"/>
      <c r="FB102" s="158"/>
      <c r="FC102" s="158"/>
      <c r="FD102" s="158"/>
      <c r="FE102" s="158"/>
      <c r="FF102" s="158"/>
      <c r="FG102" s="158"/>
      <c r="FH102" s="158"/>
      <c r="FI102" s="158"/>
      <c r="FJ102" s="158"/>
      <c r="FK102" s="158"/>
      <c r="FL102" s="158"/>
      <c r="FM102" s="158"/>
      <c r="FN102" s="158"/>
      <c r="FO102" s="158"/>
      <c r="FP102" s="158"/>
      <c r="FQ102" s="158"/>
      <c r="FR102" s="158"/>
      <c r="FS102" s="158"/>
      <c r="FT102" s="158"/>
      <c r="FU102" s="158"/>
      <c r="FV102" s="158"/>
      <c r="FW102" s="158"/>
      <c r="FX102" s="158"/>
      <c r="FY102" s="158"/>
      <c r="FZ102" s="158"/>
      <c r="GA102" s="158"/>
      <c r="GB102" s="158"/>
      <c r="GC102" s="158"/>
      <c r="GD102" s="158"/>
      <c r="GE102" s="158"/>
      <c r="GF102" s="158"/>
      <c r="GG102" s="158"/>
      <c r="GH102" s="158"/>
      <c r="GI102" s="158"/>
      <c r="GJ102" s="158"/>
      <c r="GK102" s="158"/>
      <c r="GL102" s="158"/>
      <c r="GM102" s="158"/>
      <c r="GN102" s="158"/>
      <c r="GO102" s="158"/>
      <c r="GP102" s="158"/>
      <c r="GQ102" s="158"/>
      <c r="GR102" s="158"/>
      <c r="GS102" s="158"/>
      <c r="GT102" s="158"/>
      <c r="GU102" s="158"/>
      <c r="GV102" s="158"/>
      <c r="GW102" s="158"/>
      <c r="GX102" s="158"/>
      <c r="GY102" s="158"/>
      <c r="GZ102" s="158"/>
      <c r="HA102" s="158"/>
      <c r="HB102" s="158"/>
      <c r="HC102" s="158"/>
      <c r="HD102" s="158"/>
      <c r="HE102" s="158"/>
      <c r="HF102" s="158"/>
      <c r="HG102" s="158"/>
      <c r="HH102" s="158"/>
      <c r="HI102" s="158"/>
      <c r="HJ102" s="158"/>
      <c r="HK102" s="158"/>
      <c r="HL102" s="158"/>
      <c r="HM102" s="158"/>
      <c r="HN102" s="158"/>
      <c r="HO102" s="158"/>
      <c r="HP102" s="158"/>
      <c r="HQ102" s="158"/>
      <c r="HR102" s="158"/>
      <c r="HS102" s="158"/>
      <c r="HT102" s="158"/>
      <c r="HU102" s="158"/>
      <c r="HV102" s="158"/>
      <c r="HW102" s="158"/>
      <c r="HX102" s="158"/>
      <c r="HY102" s="158"/>
      <c r="HZ102" s="158"/>
      <c r="IA102" s="158"/>
      <c r="IB102" s="158"/>
      <c r="IC102" s="158"/>
      <c r="ID102" s="158"/>
      <c r="IE102" s="158"/>
      <c r="IF102" s="158"/>
      <c r="IG102" s="158"/>
      <c r="IH102" s="158"/>
    </row>
    <row r="103" spans="1:242" s="159" customFormat="1" ht="33.75">
      <c r="A103" s="113" t="s">
        <v>229</v>
      </c>
      <c r="B103" s="113"/>
      <c r="C103" s="114" t="s">
        <v>45</v>
      </c>
      <c r="D103" s="114" t="s">
        <v>230</v>
      </c>
      <c r="E103" s="115">
        <v>45266</v>
      </c>
      <c r="F103" s="116">
        <v>45266</v>
      </c>
      <c r="G103" s="117">
        <v>6420291</v>
      </c>
      <c r="H103" s="118">
        <v>38550</v>
      </c>
      <c r="I103" s="119">
        <f t="shared" si="65"/>
        <v>4349000</v>
      </c>
      <c r="J103" s="120">
        <f t="shared" si="49"/>
        <v>315000</v>
      </c>
      <c r="K103" s="120">
        <f t="shared" si="50"/>
        <v>0</v>
      </c>
      <c r="L103" s="120" t="e">
        <f>#REF!</f>
        <v>#REF!</v>
      </c>
      <c r="M103" s="120" t="e">
        <f>#REF!</f>
        <v>#REF!</v>
      </c>
      <c r="N103" s="121" t="e">
        <f t="shared" si="51"/>
        <v>#REF!</v>
      </c>
      <c r="O103" s="122" t="e">
        <f t="shared" si="52"/>
        <v>#REF!</v>
      </c>
      <c r="P103" s="119">
        <v>4349000</v>
      </c>
      <c r="Q103" s="120">
        <v>315000</v>
      </c>
      <c r="R103" s="120">
        <v>0</v>
      </c>
      <c r="S103" s="122">
        <f t="shared" si="53"/>
        <v>4664000</v>
      </c>
      <c r="T103" s="123">
        <v>4349000</v>
      </c>
      <c r="U103" s="124">
        <v>315000</v>
      </c>
      <c r="V103" s="120">
        <v>0</v>
      </c>
      <c r="W103" s="120">
        <v>0</v>
      </c>
      <c r="X103" s="120">
        <v>0</v>
      </c>
      <c r="Y103" s="125">
        <f t="shared" si="54"/>
        <v>4664000</v>
      </c>
      <c r="Z103" s="123">
        <f t="shared" si="55"/>
        <v>0</v>
      </c>
      <c r="AA103" s="124">
        <f t="shared" si="56"/>
        <v>0</v>
      </c>
      <c r="AB103" s="124">
        <f t="shared" si="57"/>
        <v>0</v>
      </c>
      <c r="AC103" s="124" t="e">
        <f>L103-#REF!</f>
        <v>#REF!</v>
      </c>
      <c r="AD103" s="124" t="e">
        <f>M103-#REF!</f>
        <v>#REF!</v>
      </c>
      <c r="AE103" s="125" t="e">
        <f t="shared" si="58"/>
        <v>#REF!</v>
      </c>
      <c r="AF103" s="123">
        <f t="shared" si="59"/>
        <v>0</v>
      </c>
      <c r="AG103" s="124">
        <f t="shared" si="60"/>
        <v>0</v>
      </c>
      <c r="AH103" s="124">
        <f t="shared" si="61"/>
        <v>0</v>
      </c>
      <c r="AI103" s="124" t="e">
        <f>#REF!-W103</f>
        <v>#REF!</v>
      </c>
      <c r="AJ103" s="124" t="e">
        <f>#REF!-X103</f>
        <v>#REF!</v>
      </c>
      <c r="AK103" s="126">
        <f t="shared" si="64"/>
        <v>0</v>
      </c>
      <c r="AL103" s="125" t="e">
        <f t="shared" si="62"/>
        <v>#REF!</v>
      </c>
      <c r="AM103" s="158"/>
      <c r="AN103" s="158"/>
      <c r="AO103" s="158"/>
      <c r="AP103" s="158"/>
      <c r="AQ103" s="158"/>
      <c r="AR103" s="158"/>
      <c r="AS103" s="158"/>
      <c r="AT103" s="158"/>
      <c r="AU103" s="158"/>
      <c r="AV103" s="158"/>
      <c r="AW103" s="158"/>
      <c r="AX103" s="158"/>
      <c r="AY103" s="158"/>
      <c r="AZ103" s="158"/>
      <c r="BA103" s="158"/>
      <c r="BB103" s="158"/>
      <c r="BC103" s="158"/>
      <c r="BD103" s="158"/>
      <c r="BE103" s="158"/>
      <c r="BF103" s="158"/>
      <c r="BG103" s="158"/>
      <c r="BH103" s="158"/>
      <c r="BI103" s="158"/>
      <c r="BJ103" s="158"/>
      <c r="BK103" s="158"/>
      <c r="BL103" s="158"/>
      <c r="BM103" s="158"/>
      <c r="BN103" s="158"/>
      <c r="BO103" s="158"/>
      <c r="BP103" s="158"/>
      <c r="BQ103" s="158"/>
      <c r="BR103" s="158"/>
      <c r="BS103" s="158"/>
      <c r="BT103" s="158"/>
      <c r="BU103" s="158"/>
      <c r="BV103" s="158"/>
      <c r="BW103" s="158"/>
      <c r="BX103" s="158"/>
      <c r="BY103" s="158"/>
      <c r="BZ103" s="158"/>
      <c r="CA103" s="158"/>
      <c r="CB103" s="158"/>
      <c r="CC103" s="158"/>
      <c r="CD103" s="158"/>
      <c r="CE103" s="158"/>
      <c r="CF103" s="158"/>
      <c r="CG103" s="158"/>
      <c r="CH103" s="158"/>
      <c r="CI103" s="158"/>
      <c r="CJ103" s="158"/>
      <c r="CK103" s="158"/>
      <c r="CL103" s="158"/>
      <c r="CM103" s="158"/>
      <c r="CN103" s="158"/>
      <c r="CO103" s="158"/>
      <c r="CP103" s="158"/>
      <c r="CQ103" s="158"/>
      <c r="CR103" s="158"/>
      <c r="CS103" s="158"/>
      <c r="CT103" s="158"/>
      <c r="CU103" s="158"/>
      <c r="CV103" s="158"/>
      <c r="CW103" s="158"/>
      <c r="CX103" s="158"/>
      <c r="CY103" s="158"/>
      <c r="CZ103" s="158"/>
      <c r="DA103" s="158"/>
      <c r="DB103" s="158"/>
      <c r="DC103" s="158"/>
      <c r="DD103" s="158"/>
      <c r="DE103" s="158"/>
      <c r="DF103" s="158"/>
      <c r="DG103" s="158"/>
      <c r="DH103" s="158"/>
      <c r="DI103" s="158"/>
      <c r="DJ103" s="158"/>
      <c r="DK103" s="158"/>
      <c r="DL103" s="158"/>
      <c r="DM103" s="158"/>
      <c r="DN103" s="158"/>
      <c r="DO103" s="158"/>
      <c r="DP103" s="158"/>
      <c r="DQ103" s="158"/>
      <c r="DR103" s="158"/>
      <c r="DS103" s="158"/>
      <c r="DT103" s="158"/>
      <c r="DU103" s="158"/>
      <c r="DV103" s="158"/>
      <c r="DW103" s="158"/>
      <c r="DX103" s="158"/>
      <c r="DY103" s="158"/>
      <c r="DZ103" s="158"/>
      <c r="EA103" s="158"/>
      <c r="EB103" s="158"/>
      <c r="EC103" s="158"/>
      <c r="ED103" s="158"/>
      <c r="EE103" s="158"/>
      <c r="EF103" s="158"/>
      <c r="EG103" s="158"/>
      <c r="EH103" s="158"/>
      <c r="EI103" s="158"/>
      <c r="EJ103" s="158"/>
      <c r="EK103" s="158"/>
      <c r="EL103" s="158"/>
      <c r="EM103" s="158"/>
      <c r="EN103" s="158"/>
      <c r="EO103" s="158"/>
      <c r="EP103" s="158"/>
      <c r="EQ103" s="158"/>
      <c r="ER103" s="158"/>
      <c r="ES103" s="158"/>
      <c r="ET103" s="158"/>
      <c r="EU103" s="158"/>
      <c r="EV103" s="158"/>
      <c r="EW103" s="158"/>
      <c r="EX103" s="158"/>
      <c r="EY103" s="158"/>
      <c r="EZ103" s="158"/>
      <c r="FA103" s="158"/>
      <c r="FB103" s="158"/>
      <c r="FC103" s="158"/>
      <c r="FD103" s="158"/>
      <c r="FE103" s="158"/>
      <c r="FF103" s="158"/>
      <c r="FG103" s="158"/>
      <c r="FH103" s="158"/>
      <c r="FI103" s="158"/>
      <c r="FJ103" s="158"/>
      <c r="FK103" s="158"/>
      <c r="FL103" s="158"/>
      <c r="FM103" s="158"/>
      <c r="FN103" s="158"/>
      <c r="FO103" s="158"/>
      <c r="FP103" s="158"/>
      <c r="FQ103" s="158"/>
      <c r="FR103" s="158"/>
      <c r="FS103" s="158"/>
      <c r="FT103" s="158"/>
      <c r="FU103" s="158"/>
      <c r="FV103" s="158"/>
      <c r="FW103" s="158"/>
      <c r="FX103" s="158"/>
      <c r="FY103" s="158"/>
      <c r="FZ103" s="158"/>
      <c r="GA103" s="158"/>
      <c r="GB103" s="158"/>
      <c r="GC103" s="158"/>
      <c r="GD103" s="158"/>
      <c r="GE103" s="158"/>
      <c r="GF103" s="158"/>
      <c r="GG103" s="158"/>
      <c r="GH103" s="158"/>
      <c r="GI103" s="158"/>
      <c r="GJ103" s="158"/>
      <c r="GK103" s="158"/>
      <c r="GL103" s="158"/>
      <c r="GM103" s="158"/>
      <c r="GN103" s="158"/>
      <c r="GO103" s="158"/>
      <c r="GP103" s="158"/>
      <c r="GQ103" s="158"/>
      <c r="GR103" s="158"/>
      <c r="GS103" s="158"/>
      <c r="GT103" s="158"/>
      <c r="GU103" s="158"/>
      <c r="GV103" s="158"/>
      <c r="GW103" s="158"/>
      <c r="GX103" s="158"/>
      <c r="GY103" s="158"/>
      <c r="GZ103" s="158"/>
      <c r="HA103" s="158"/>
      <c r="HB103" s="158"/>
      <c r="HC103" s="158"/>
      <c r="HD103" s="158"/>
      <c r="HE103" s="158"/>
      <c r="HF103" s="158"/>
      <c r="HG103" s="158"/>
      <c r="HH103" s="158"/>
      <c r="HI103" s="158"/>
      <c r="HJ103" s="158"/>
      <c r="HK103" s="158"/>
      <c r="HL103" s="158"/>
      <c r="HM103" s="158"/>
      <c r="HN103" s="158"/>
      <c r="HO103" s="158"/>
      <c r="HP103" s="158"/>
      <c r="HQ103" s="158"/>
      <c r="HR103" s="158"/>
      <c r="HS103" s="158"/>
      <c r="HT103" s="158"/>
      <c r="HU103" s="158"/>
      <c r="HV103" s="158"/>
      <c r="HW103" s="158"/>
      <c r="HX103" s="158"/>
      <c r="HY103" s="158"/>
      <c r="HZ103" s="158"/>
      <c r="IA103" s="158"/>
      <c r="IB103" s="158"/>
      <c r="IC103" s="158"/>
      <c r="ID103" s="158"/>
      <c r="IE103" s="158"/>
      <c r="IF103" s="158"/>
      <c r="IG103" s="158"/>
      <c r="IH103" s="158"/>
    </row>
    <row r="104" spans="1:242" s="159" customFormat="1" ht="11.25">
      <c r="A104" s="113" t="s">
        <v>231</v>
      </c>
      <c r="B104" s="113"/>
      <c r="C104" s="114" t="s">
        <v>45</v>
      </c>
      <c r="D104" s="114" t="s">
        <v>232</v>
      </c>
      <c r="E104" s="115">
        <v>45266</v>
      </c>
      <c r="F104" s="116">
        <v>45266</v>
      </c>
      <c r="G104" s="117">
        <v>6420245</v>
      </c>
      <c r="H104" s="118">
        <v>38550</v>
      </c>
      <c r="I104" s="119">
        <f t="shared" si="65"/>
        <v>4765000</v>
      </c>
      <c r="J104" s="120">
        <f t="shared" si="49"/>
        <v>649000</v>
      </c>
      <c r="K104" s="120">
        <f t="shared" si="50"/>
        <v>0</v>
      </c>
      <c r="L104" s="120" t="e">
        <f>#REF!</f>
        <v>#REF!</v>
      </c>
      <c r="M104" s="120" t="e">
        <f>#REF!</f>
        <v>#REF!</v>
      </c>
      <c r="N104" s="121" t="e">
        <f t="shared" si="51"/>
        <v>#REF!</v>
      </c>
      <c r="O104" s="122" t="e">
        <f t="shared" si="52"/>
        <v>#REF!</v>
      </c>
      <c r="P104" s="119">
        <v>4765000</v>
      </c>
      <c r="Q104" s="120">
        <v>649000</v>
      </c>
      <c r="R104" s="120">
        <v>0</v>
      </c>
      <c r="S104" s="122">
        <f t="shared" si="53"/>
        <v>5414000</v>
      </c>
      <c r="T104" s="123">
        <v>4765000</v>
      </c>
      <c r="U104" s="124">
        <v>649000</v>
      </c>
      <c r="V104" s="120">
        <v>0</v>
      </c>
      <c r="W104" s="120">
        <v>0</v>
      </c>
      <c r="X104" s="120">
        <v>0</v>
      </c>
      <c r="Y104" s="125">
        <f t="shared" si="54"/>
        <v>5414000</v>
      </c>
      <c r="Z104" s="123">
        <f t="shared" si="55"/>
        <v>0</v>
      </c>
      <c r="AA104" s="124">
        <f t="shared" si="56"/>
        <v>0</v>
      </c>
      <c r="AB104" s="124">
        <f t="shared" si="57"/>
        <v>0</v>
      </c>
      <c r="AC104" s="124" t="e">
        <f>L104-#REF!</f>
        <v>#REF!</v>
      </c>
      <c r="AD104" s="124" t="e">
        <f>M104-#REF!</f>
        <v>#REF!</v>
      </c>
      <c r="AE104" s="125" t="e">
        <f t="shared" si="58"/>
        <v>#REF!</v>
      </c>
      <c r="AF104" s="123">
        <f t="shared" si="59"/>
        <v>0</v>
      </c>
      <c r="AG104" s="124">
        <f t="shared" si="60"/>
        <v>0</v>
      </c>
      <c r="AH104" s="124">
        <f t="shared" si="61"/>
        <v>0</v>
      </c>
      <c r="AI104" s="124" t="e">
        <f>#REF!-W104</f>
        <v>#REF!</v>
      </c>
      <c r="AJ104" s="124" t="e">
        <f>#REF!-X104</f>
        <v>#REF!</v>
      </c>
      <c r="AK104" s="126">
        <f t="shared" si="64"/>
        <v>0</v>
      </c>
      <c r="AL104" s="125" t="e">
        <f t="shared" si="62"/>
        <v>#REF!</v>
      </c>
      <c r="AM104" s="158"/>
      <c r="AN104" s="158"/>
      <c r="AO104" s="158"/>
      <c r="AP104" s="158"/>
      <c r="AQ104" s="158"/>
      <c r="AR104" s="158"/>
      <c r="AS104" s="158"/>
      <c r="AT104" s="158"/>
      <c r="AU104" s="158"/>
      <c r="AV104" s="158"/>
      <c r="AW104" s="158"/>
      <c r="AX104" s="158"/>
      <c r="AY104" s="158"/>
      <c r="AZ104" s="158"/>
      <c r="BA104" s="158"/>
      <c r="BB104" s="158"/>
      <c r="BC104" s="158"/>
      <c r="BD104" s="158"/>
      <c r="BE104" s="158"/>
      <c r="BF104" s="158"/>
      <c r="BG104" s="158"/>
      <c r="BH104" s="158"/>
      <c r="BI104" s="158"/>
      <c r="BJ104" s="158"/>
      <c r="BK104" s="158"/>
      <c r="BL104" s="158"/>
      <c r="BM104" s="158"/>
      <c r="BN104" s="158"/>
      <c r="BO104" s="158"/>
      <c r="BP104" s="158"/>
      <c r="BQ104" s="158"/>
      <c r="BR104" s="158"/>
      <c r="BS104" s="158"/>
      <c r="BT104" s="158"/>
      <c r="BU104" s="158"/>
      <c r="BV104" s="158"/>
      <c r="BW104" s="158"/>
      <c r="BX104" s="158"/>
      <c r="BY104" s="158"/>
      <c r="BZ104" s="158"/>
      <c r="CA104" s="158"/>
      <c r="CB104" s="158"/>
      <c r="CC104" s="158"/>
      <c r="CD104" s="158"/>
      <c r="CE104" s="158"/>
      <c r="CF104" s="158"/>
      <c r="CG104" s="158"/>
      <c r="CH104" s="158"/>
      <c r="CI104" s="158"/>
      <c r="CJ104" s="158"/>
      <c r="CK104" s="158"/>
      <c r="CL104" s="158"/>
      <c r="CM104" s="158"/>
      <c r="CN104" s="158"/>
      <c r="CO104" s="158"/>
      <c r="CP104" s="158"/>
      <c r="CQ104" s="158"/>
      <c r="CR104" s="158"/>
      <c r="CS104" s="158"/>
      <c r="CT104" s="158"/>
      <c r="CU104" s="158"/>
      <c r="CV104" s="158"/>
      <c r="CW104" s="158"/>
      <c r="CX104" s="158"/>
      <c r="CY104" s="158"/>
      <c r="CZ104" s="158"/>
      <c r="DA104" s="158"/>
      <c r="DB104" s="158"/>
      <c r="DC104" s="158"/>
      <c r="DD104" s="158"/>
      <c r="DE104" s="158"/>
      <c r="DF104" s="158"/>
      <c r="DG104" s="158"/>
      <c r="DH104" s="158"/>
      <c r="DI104" s="158"/>
      <c r="DJ104" s="158"/>
      <c r="DK104" s="158"/>
      <c r="DL104" s="158"/>
      <c r="DM104" s="158"/>
      <c r="DN104" s="158"/>
      <c r="DO104" s="158"/>
      <c r="DP104" s="158"/>
      <c r="DQ104" s="158"/>
      <c r="DR104" s="158"/>
      <c r="DS104" s="158"/>
      <c r="DT104" s="158"/>
      <c r="DU104" s="158"/>
      <c r="DV104" s="158"/>
      <c r="DW104" s="158"/>
      <c r="DX104" s="158"/>
      <c r="DY104" s="158"/>
      <c r="DZ104" s="158"/>
      <c r="EA104" s="158"/>
      <c r="EB104" s="158"/>
      <c r="EC104" s="158"/>
      <c r="ED104" s="158"/>
      <c r="EE104" s="158"/>
      <c r="EF104" s="158"/>
      <c r="EG104" s="158"/>
      <c r="EH104" s="158"/>
      <c r="EI104" s="158"/>
      <c r="EJ104" s="158"/>
      <c r="EK104" s="158"/>
      <c r="EL104" s="158"/>
      <c r="EM104" s="158"/>
      <c r="EN104" s="158"/>
      <c r="EO104" s="158"/>
      <c r="EP104" s="158"/>
      <c r="EQ104" s="158"/>
      <c r="ER104" s="158"/>
      <c r="ES104" s="158"/>
      <c r="ET104" s="158"/>
      <c r="EU104" s="158"/>
      <c r="EV104" s="158"/>
      <c r="EW104" s="158"/>
      <c r="EX104" s="158"/>
      <c r="EY104" s="158"/>
      <c r="EZ104" s="158"/>
      <c r="FA104" s="158"/>
      <c r="FB104" s="158"/>
      <c r="FC104" s="158"/>
      <c r="FD104" s="158"/>
      <c r="FE104" s="158"/>
      <c r="FF104" s="158"/>
      <c r="FG104" s="158"/>
      <c r="FH104" s="158"/>
      <c r="FI104" s="158"/>
      <c r="FJ104" s="158"/>
      <c r="FK104" s="158"/>
      <c r="FL104" s="158"/>
      <c r="FM104" s="158"/>
      <c r="FN104" s="158"/>
      <c r="FO104" s="158"/>
      <c r="FP104" s="158"/>
      <c r="FQ104" s="158"/>
      <c r="FR104" s="158"/>
      <c r="FS104" s="158"/>
      <c r="FT104" s="158"/>
      <c r="FU104" s="158"/>
      <c r="FV104" s="158"/>
      <c r="FW104" s="158"/>
      <c r="FX104" s="158"/>
      <c r="FY104" s="158"/>
      <c r="FZ104" s="158"/>
      <c r="GA104" s="158"/>
      <c r="GB104" s="158"/>
      <c r="GC104" s="158"/>
      <c r="GD104" s="158"/>
      <c r="GE104" s="158"/>
      <c r="GF104" s="158"/>
      <c r="GG104" s="158"/>
      <c r="GH104" s="158"/>
      <c r="GI104" s="158"/>
      <c r="GJ104" s="158"/>
      <c r="GK104" s="158"/>
      <c r="GL104" s="158"/>
      <c r="GM104" s="158"/>
      <c r="GN104" s="158"/>
      <c r="GO104" s="158"/>
      <c r="GP104" s="158"/>
      <c r="GQ104" s="158"/>
      <c r="GR104" s="158"/>
      <c r="GS104" s="158"/>
      <c r="GT104" s="158"/>
      <c r="GU104" s="158"/>
      <c r="GV104" s="158"/>
      <c r="GW104" s="158"/>
      <c r="GX104" s="158"/>
      <c r="GY104" s="158"/>
      <c r="GZ104" s="158"/>
      <c r="HA104" s="158"/>
      <c r="HB104" s="158"/>
      <c r="HC104" s="158"/>
      <c r="HD104" s="158"/>
      <c r="HE104" s="158"/>
      <c r="HF104" s="158"/>
      <c r="HG104" s="158"/>
      <c r="HH104" s="158"/>
      <c r="HI104" s="158"/>
      <c r="HJ104" s="158"/>
      <c r="HK104" s="158"/>
      <c r="HL104" s="158"/>
      <c r="HM104" s="158"/>
      <c r="HN104" s="158"/>
      <c r="HO104" s="158"/>
      <c r="HP104" s="158"/>
      <c r="HQ104" s="158"/>
      <c r="HR104" s="158"/>
      <c r="HS104" s="158"/>
      <c r="HT104" s="158"/>
      <c r="HU104" s="158"/>
      <c r="HV104" s="158"/>
      <c r="HW104" s="158"/>
      <c r="HX104" s="158"/>
      <c r="HY104" s="158"/>
      <c r="HZ104" s="158"/>
      <c r="IA104" s="158"/>
      <c r="IB104" s="158"/>
      <c r="IC104" s="158"/>
      <c r="ID104" s="158"/>
      <c r="IE104" s="158"/>
      <c r="IF104" s="158"/>
      <c r="IG104" s="158"/>
      <c r="IH104" s="158"/>
    </row>
    <row r="105" spans="1:242" s="159" customFormat="1" ht="11.25">
      <c r="A105" s="113" t="s">
        <v>233</v>
      </c>
      <c r="B105" s="113"/>
      <c r="C105" s="114" t="s">
        <v>45</v>
      </c>
      <c r="D105" s="114" t="s">
        <v>234</v>
      </c>
      <c r="E105" s="115"/>
      <c r="F105" s="116">
        <v>45266</v>
      </c>
      <c r="G105" s="117">
        <v>6420265</v>
      </c>
      <c r="H105" s="118">
        <v>38550</v>
      </c>
      <c r="I105" s="119">
        <f>ROUND(P105*ign/igo,afrind)</f>
        <v>0</v>
      </c>
      <c r="J105" s="120">
        <f t="shared" si="49"/>
        <v>84000</v>
      </c>
      <c r="K105" s="120">
        <f t="shared" si="50"/>
        <v>0</v>
      </c>
      <c r="L105" s="120" t="e">
        <f>#REF!</f>
        <v>#REF!</v>
      </c>
      <c r="M105" s="120" t="e">
        <f>#REF!</f>
        <v>#REF!</v>
      </c>
      <c r="N105" s="121" t="e">
        <f t="shared" si="51"/>
        <v>#REF!</v>
      </c>
      <c r="O105" s="122" t="e">
        <f t="shared" si="52"/>
        <v>#REF!</v>
      </c>
      <c r="P105" s="119">
        <v>0</v>
      </c>
      <c r="Q105" s="120">
        <v>84000</v>
      </c>
      <c r="R105" s="120">
        <v>0</v>
      </c>
      <c r="S105" s="122">
        <f t="shared" si="53"/>
        <v>84000</v>
      </c>
      <c r="T105" s="123">
        <v>0</v>
      </c>
      <c r="U105" s="124">
        <v>84000</v>
      </c>
      <c r="V105" s="120">
        <v>0</v>
      </c>
      <c r="W105" s="120">
        <v>0</v>
      </c>
      <c r="X105" s="120">
        <v>0</v>
      </c>
      <c r="Y105" s="125">
        <f t="shared" si="54"/>
        <v>84000</v>
      </c>
      <c r="Z105" s="123">
        <f t="shared" si="55"/>
        <v>0</v>
      </c>
      <c r="AA105" s="124">
        <f t="shared" si="56"/>
        <v>0</v>
      </c>
      <c r="AB105" s="124">
        <f t="shared" si="57"/>
        <v>0</v>
      </c>
      <c r="AC105" s="124" t="e">
        <f>L105-#REF!</f>
        <v>#REF!</v>
      </c>
      <c r="AD105" s="124" t="e">
        <f>M105-#REF!</f>
        <v>#REF!</v>
      </c>
      <c r="AE105" s="125" t="e">
        <f t="shared" si="58"/>
        <v>#REF!</v>
      </c>
      <c r="AF105" s="123">
        <f t="shared" si="59"/>
        <v>0</v>
      </c>
      <c r="AG105" s="124">
        <f t="shared" si="60"/>
        <v>0</v>
      </c>
      <c r="AH105" s="124">
        <f t="shared" si="61"/>
        <v>0</v>
      </c>
      <c r="AI105" s="124" t="e">
        <f>#REF!-W105</f>
        <v>#REF!</v>
      </c>
      <c r="AJ105" s="124" t="e">
        <f>#REF!-X105</f>
        <v>#REF!</v>
      </c>
      <c r="AK105" s="126">
        <f>SUM(AF105:AG105)</f>
        <v>0</v>
      </c>
      <c r="AL105" s="125" t="e">
        <f t="shared" si="62"/>
        <v>#REF!</v>
      </c>
      <c r="AM105" s="158"/>
      <c r="AN105" s="158"/>
      <c r="AO105" s="158"/>
      <c r="AP105" s="158"/>
      <c r="AQ105" s="158"/>
      <c r="AR105" s="158"/>
      <c r="AS105" s="158"/>
      <c r="AT105" s="158"/>
      <c r="AU105" s="158"/>
      <c r="AV105" s="158"/>
      <c r="AW105" s="158"/>
      <c r="AX105" s="158"/>
      <c r="AY105" s="158"/>
      <c r="AZ105" s="158"/>
      <c r="BA105" s="158"/>
      <c r="BB105" s="158"/>
      <c r="BC105" s="158"/>
      <c r="BD105" s="158"/>
      <c r="BE105" s="158"/>
      <c r="BF105" s="158"/>
      <c r="BG105" s="158"/>
      <c r="BH105" s="158"/>
      <c r="BI105" s="158"/>
      <c r="BJ105" s="158"/>
      <c r="BK105" s="158"/>
      <c r="BL105" s="158"/>
      <c r="BM105" s="158"/>
      <c r="BN105" s="158"/>
      <c r="BO105" s="158"/>
      <c r="BP105" s="158"/>
      <c r="BQ105" s="158"/>
      <c r="BR105" s="158"/>
      <c r="BS105" s="158"/>
      <c r="BT105" s="158"/>
      <c r="BU105" s="158"/>
      <c r="BV105" s="158"/>
      <c r="BW105" s="158"/>
      <c r="BX105" s="158"/>
      <c r="BY105" s="158"/>
      <c r="BZ105" s="158"/>
      <c r="CA105" s="158"/>
      <c r="CB105" s="158"/>
      <c r="CC105" s="158"/>
      <c r="CD105" s="158"/>
      <c r="CE105" s="158"/>
      <c r="CF105" s="158"/>
      <c r="CG105" s="158"/>
      <c r="CH105" s="158"/>
      <c r="CI105" s="158"/>
      <c r="CJ105" s="158"/>
      <c r="CK105" s="158"/>
      <c r="CL105" s="158"/>
      <c r="CM105" s="158"/>
      <c r="CN105" s="158"/>
      <c r="CO105" s="158"/>
      <c r="CP105" s="158"/>
      <c r="CQ105" s="158"/>
      <c r="CR105" s="158"/>
      <c r="CS105" s="158"/>
      <c r="CT105" s="158"/>
      <c r="CU105" s="158"/>
      <c r="CV105" s="158"/>
      <c r="CW105" s="158"/>
      <c r="CX105" s="158"/>
      <c r="CY105" s="158"/>
      <c r="CZ105" s="158"/>
      <c r="DA105" s="158"/>
      <c r="DB105" s="158"/>
      <c r="DC105" s="158"/>
      <c r="DD105" s="158"/>
      <c r="DE105" s="158"/>
      <c r="DF105" s="158"/>
      <c r="DG105" s="158"/>
      <c r="DH105" s="158"/>
      <c r="DI105" s="158"/>
      <c r="DJ105" s="158"/>
      <c r="DK105" s="158"/>
      <c r="DL105" s="158"/>
      <c r="DM105" s="158"/>
      <c r="DN105" s="158"/>
      <c r="DO105" s="158"/>
      <c r="DP105" s="158"/>
      <c r="DQ105" s="158"/>
      <c r="DR105" s="158"/>
      <c r="DS105" s="158"/>
      <c r="DT105" s="158"/>
      <c r="DU105" s="158"/>
      <c r="DV105" s="158"/>
      <c r="DW105" s="158"/>
      <c r="DX105" s="158"/>
      <c r="DY105" s="158"/>
      <c r="DZ105" s="158"/>
      <c r="EA105" s="158"/>
      <c r="EB105" s="158"/>
      <c r="EC105" s="158"/>
      <c r="ED105" s="158"/>
      <c r="EE105" s="158"/>
      <c r="EF105" s="158"/>
      <c r="EG105" s="158"/>
      <c r="EH105" s="158"/>
      <c r="EI105" s="158"/>
      <c r="EJ105" s="158"/>
      <c r="EK105" s="158"/>
      <c r="EL105" s="158"/>
      <c r="EM105" s="158"/>
      <c r="EN105" s="158"/>
      <c r="EO105" s="158"/>
      <c r="EP105" s="158"/>
      <c r="EQ105" s="158"/>
      <c r="ER105" s="158"/>
      <c r="ES105" s="158"/>
      <c r="ET105" s="158"/>
      <c r="EU105" s="158"/>
      <c r="EV105" s="158"/>
      <c r="EW105" s="158"/>
      <c r="EX105" s="158"/>
      <c r="EY105" s="158"/>
      <c r="EZ105" s="158"/>
      <c r="FA105" s="158"/>
      <c r="FB105" s="158"/>
      <c r="FC105" s="158"/>
      <c r="FD105" s="158"/>
      <c r="FE105" s="158"/>
      <c r="FF105" s="158"/>
      <c r="FG105" s="158"/>
      <c r="FH105" s="158"/>
      <c r="FI105" s="158"/>
      <c r="FJ105" s="158"/>
      <c r="FK105" s="158"/>
      <c r="FL105" s="158"/>
      <c r="FM105" s="158"/>
      <c r="FN105" s="158"/>
      <c r="FO105" s="158"/>
      <c r="FP105" s="158"/>
      <c r="FQ105" s="158"/>
      <c r="FR105" s="158"/>
      <c r="FS105" s="158"/>
      <c r="FT105" s="158"/>
      <c r="FU105" s="158"/>
      <c r="FV105" s="158"/>
      <c r="FW105" s="158"/>
      <c r="FX105" s="158"/>
      <c r="FY105" s="158"/>
      <c r="FZ105" s="158"/>
      <c r="GA105" s="158"/>
      <c r="GB105" s="158"/>
      <c r="GC105" s="158"/>
      <c r="GD105" s="158"/>
      <c r="GE105" s="158"/>
      <c r="GF105" s="158"/>
      <c r="GG105" s="158"/>
      <c r="GH105" s="158"/>
      <c r="GI105" s="158"/>
      <c r="GJ105" s="158"/>
      <c r="GK105" s="158"/>
      <c r="GL105" s="158"/>
      <c r="GM105" s="158"/>
      <c r="GN105" s="158"/>
      <c r="GO105" s="158"/>
      <c r="GP105" s="158"/>
      <c r="GQ105" s="158"/>
      <c r="GR105" s="158"/>
      <c r="GS105" s="158"/>
      <c r="GT105" s="158"/>
      <c r="GU105" s="158"/>
      <c r="GV105" s="158"/>
      <c r="GW105" s="158"/>
      <c r="GX105" s="158"/>
      <c r="GY105" s="158"/>
      <c r="GZ105" s="158"/>
      <c r="HA105" s="158"/>
      <c r="HB105" s="158"/>
      <c r="HC105" s="158"/>
      <c r="HD105" s="158"/>
      <c r="HE105" s="158"/>
      <c r="HF105" s="158"/>
      <c r="HG105" s="158"/>
      <c r="HH105" s="158"/>
      <c r="HI105" s="158"/>
      <c r="HJ105" s="158"/>
      <c r="HK105" s="158"/>
      <c r="HL105" s="158"/>
      <c r="HM105" s="158"/>
      <c r="HN105" s="158"/>
      <c r="HO105" s="158"/>
      <c r="HP105" s="158"/>
      <c r="HQ105" s="158"/>
      <c r="HR105" s="158"/>
      <c r="HS105" s="158"/>
      <c r="HT105" s="158"/>
      <c r="HU105" s="158"/>
      <c r="HV105" s="158"/>
      <c r="HW105" s="158"/>
      <c r="HX105" s="158"/>
      <c r="HY105" s="158"/>
      <c r="HZ105" s="158"/>
      <c r="IA105" s="158"/>
      <c r="IB105" s="158"/>
      <c r="IC105" s="158"/>
      <c r="ID105" s="158"/>
      <c r="IE105" s="158"/>
      <c r="IF105" s="158"/>
      <c r="IG105" s="158"/>
      <c r="IH105" s="158"/>
    </row>
    <row r="106" spans="1:242" s="159" customFormat="1" ht="22.5">
      <c r="A106" s="113" t="s">
        <v>233</v>
      </c>
      <c r="B106" s="113"/>
      <c r="C106" s="114" t="s">
        <v>45</v>
      </c>
      <c r="D106" s="114" t="s">
        <v>235</v>
      </c>
      <c r="E106" s="115"/>
      <c r="F106" s="116">
        <v>45266</v>
      </c>
      <c r="G106" s="117">
        <v>6420265</v>
      </c>
      <c r="H106" s="118">
        <v>38550</v>
      </c>
      <c r="I106" s="119">
        <f>ROUND(P106*ign/igo,afrind)</f>
        <v>0</v>
      </c>
      <c r="J106" s="120">
        <f t="shared" si="49"/>
        <v>2015000</v>
      </c>
      <c r="K106" s="120">
        <f t="shared" si="50"/>
        <v>0</v>
      </c>
      <c r="L106" s="120" t="e">
        <f>#REF!</f>
        <v>#REF!</v>
      </c>
      <c r="M106" s="120" t="e">
        <f>#REF!</f>
        <v>#REF!</v>
      </c>
      <c r="N106" s="121" t="e">
        <f t="shared" si="51"/>
        <v>#REF!</v>
      </c>
      <c r="O106" s="122" t="e">
        <f t="shared" si="52"/>
        <v>#REF!</v>
      </c>
      <c r="P106" s="119">
        <v>0</v>
      </c>
      <c r="Q106" s="120">
        <v>2015000</v>
      </c>
      <c r="R106" s="120">
        <v>0</v>
      </c>
      <c r="S106" s="122">
        <f t="shared" si="53"/>
        <v>2015000</v>
      </c>
      <c r="T106" s="123">
        <v>0</v>
      </c>
      <c r="U106" s="124">
        <v>2015000</v>
      </c>
      <c r="V106" s="120">
        <v>0</v>
      </c>
      <c r="W106" s="120">
        <v>0</v>
      </c>
      <c r="X106" s="120">
        <v>0</v>
      </c>
      <c r="Y106" s="125">
        <f t="shared" si="54"/>
        <v>2015000</v>
      </c>
      <c r="Z106" s="123">
        <f t="shared" si="55"/>
        <v>0</v>
      </c>
      <c r="AA106" s="124">
        <f t="shared" si="56"/>
        <v>0</v>
      </c>
      <c r="AB106" s="124">
        <f t="shared" si="57"/>
        <v>0</v>
      </c>
      <c r="AC106" s="124" t="e">
        <f>L106-#REF!</f>
        <v>#REF!</v>
      </c>
      <c r="AD106" s="124" t="e">
        <f>M106-#REF!</f>
        <v>#REF!</v>
      </c>
      <c r="AE106" s="125" t="e">
        <f t="shared" si="58"/>
        <v>#REF!</v>
      </c>
      <c r="AF106" s="123">
        <f t="shared" si="59"/>
        <v>0</v>
      </c>
      <c r="AG106" s="124">
        <f t="shared" si="60"/>
        <v>0</v>
      </c>
      <c r="AH106" s="124">
        <f t="shared" si="61"/>
        <v>0</v>
      </c>
      <c r="AI106" s="124" t="e">
        <f>#REF!-W106</f>
        <v>#REF!</v>
      </c>
      <c r="AJ106" s="124" t="e">
        <f>#REF!-X106</f>
        <v>#REF!</v>
      </c>
      <c r="AK106" s="126">
        <f>SUM(AF106:AG106)</f>
        <v>0</v>
      </c>
      <c r="AL106" s="125" t="e">
        <f t="shared" si="62"/>
        <v>#REF!</v>
      </c>
      <c r="AM106" s="158"/>
      <c r="AN106" s="158"/>
      <c r="AO106" s="158"/>
      <c r="AP106" s="158"/>
      <c r="AQ106" s="158"/>
      <c r="AR106" s="158"/>
      <c r="AS106" s="158"/>
      <c r="AT106" s="158"/>
      <c r="AU106" s="158"/>
      <c r="AV106" s="158"/>
      <c r="AW106" s="158"/>
      <c r="AX106" s="158"/>
      <c r="AY106" s="158"/>
      <c r="AZ106" s="158"/>
      <c r="BA106" s="158"/>
      <c r="BB106" s="158"/>
      <c r="BC106" s="158"/>
      <c r="BD106" s="158"/>
      <c r="BE106" s="158"/>
      <c r="BF106" s="158"/>
      <c r="BG106" s="158"/>
      <c r="BH106" s="158"/>
      <c r="BI106" s="158"/>
      <c r="BJ106" s="158"/>
      <c r="BK106" s="158"/>
      <c r="BL106" s="158"/>
      <c r="BM106" s="158"/>
      <c r="BN106" s="158"/>
      <c r="BO106" s="158"/>
      <c r="BP106" s="158"/>
      <c r="BQ106" s="158"/>
      <c r="BR106" s="158"/>
      <c r="BS106" s="158"/>
      <c r="BT106" s="158"/>
      <c r="BU106" s="158"/>
      <c r="BV106" s="158"/>
      <c r="BW106" s="158"/>
      <c r="BX106" s="158"/>
      <c r="BY106" s="158"/>
      <c r="BZ106" s="158"/>
      <c r="CA106" s="158"/>
      <c r="CB106" s="158"/>
      <c r="CC106" s="158"/>
      <c r="CD106" s="158"/>
      <c r="CE106" s="158"/>
      <c r="CF106" s="158"/>
      <c r="CG106" s="158"/>
      <c r="CH106" s="158"/>
      <c r="CI106" s="158"/>
      <c r="CJ106" s="158"/>
      <c r="CK106" s="158"/>
      <c r="CL106" s="158"/>
      <c r="CM106" s="158"/>
      <c r="CN106" s="158"/>
      <c r="CO106" s="158"/>
      <c r="CP106" s="158"/>
      <c r="CQ106" s="158"/>
      <c r="CR106" s="158"/>
      <c r="CS106" s="158"/>
      <c r="CT106" s="158"/>
      <c r="CU106" s="158"/>
      <c r="CV106" s="158"/>
      <c r="CW106" s="158"/>
      <c r="CX106" s="158"/>
      <c r="CY106" s="158"/>
      <c r="CZ106" s="158"/>
      <c r="DA106" s="158"/>
      <c r="DB106" s="158"/>
      <c r="DC106" s="158"/>
      <c r="DD106" s="158"/>
      <c r="DE106" s="158"/>
      <c r="DF106" s="158"/>
      <c r="DG106" s="158"/>
      <c r="DH106" s="158"/>
      <c r="DI106" s="158"/>
      <c r="DJ106" s="158"/>
      <c r="DK106" s="158"/>
      <c r="DL106" s="158"/>
      <c r="DM106" s="158"/>
      <c r="DN106" s="158"/>
      <c r="DO106" s="158"/>
      <c r="DP106" s="158"/>
      <c r="DQ106" s="158"/>
      <c r="DR106" s="158"/>
      <c r="DS106" s="158"/>
      <c r="DT106" s="158"/>
      <c r="DU106" s="158"/>
      <c r="DV106" s="158"/>
      <c r="DW106" s="158"/>
      <c r="DX106" s="158"/>
      <c r="DY106" s="158"/>
      <c r="DZ106" s="158"/>
      <c r="EA106" s="158"/>
      <c r="EB106" s="158"/>
      <c r="EC106" s="158"/>
      <c r="ED106" s="158"/>
      <c r="EE106" s="158"/>
      <c r="EF106" s="158"/>
      <c r="EG106" s="158"/>
      <c r="EH106" s="158"/>
      <c r="EI106" s="158"/>
      <c r="EJ106" s="158"/>
      <c r="EK106" s="158"/>
      <c r="EL106" s="158"/>
      <c r="EM106" s="158"/>
      <c r="EN106" s="158"/>
      <c r="EO106" s="158"/>
      <c r="EP106" s="158"/>
      <c r="EQ106" s="158"/>
      <c r="ER106" s="158"/>
      <c r="ES106" s="158"/>
      <c r="ET106" s="158"/>
      <c r="EU106" s="158"/>
      <c r="EV106" s="158"/>
      <c r="EW106" s="158"/>
      <c r="EX106" s="158"/>
      <c r="EY106" s="158"/>
      <c r="EZ106" s="158"/>
      <c r="FA106" s="158"/>
      <c r="FB106" s="158"/>
      <c r="FC106" s="158"/>
      <c r="FD106" s="158"/>
      <c r="FE106" s="158"/>
      <c r="FF106" s="158"/>
      <c r="FG106" s="158"/>
      <c r="FH106" s="158"/>
      <c r="FI106" s="158"/>
      <c r="FJ106" s="158"/>
      <c r="FK106" s="158"/>
      <c r="FL106" s="158"/>
      <c r="FM106" s="158"/>
      <c r="FN106" s="158"/>
      <c r="FO106" s="158"/>
      <c r="FP106" s="158"/>
      <c r="FQ106" s="158"/>
      <c r="FR106" s="158"/>
      <c r="FS106" s="158"/>
      <c r="FT106" s="158"/>
      <c r="FU106" s="158"/>
      <c r="FV106" s="158"/>
      <c r="FW106" s="158"/>
      <c r="FX106" s="158"/>
      <c r="FY106" s="158"/>
      <c r="FZ106" s="158"/>
      <c r="GA106" s="158"/>
      <c r="GB106" s="158"/>
      <c r="GC106" s="158"/>
      <c r="GD106" s="158"/>
      <c r="GE106" s="158"/>
      <c r="GF106" s="158"/>
      <c r="GG106" s="158"/>
      <c r="GH106" s="158"/>
      <c r="GI106" s="158"/>
      <c r="GJ106" s="158"/>
      <c r="GK106" s="158"/>
      <c r="GL106" s="158"/>
      <c r="GM106" s="158"/>
      <c r="GN106" s="158"/>
      <c r="GO106" s="158"/>
      <c r="GP106" s="158"/>
      <c r="GQ106" s="158"/>
      <c r="GR106" s="158"/>
      <c r="GS106" s="158"/>
      <c r="GT106" s="158"/>
      <c r="GU106" s="158"/>
      <c r="GV106" s="158"/>
      <c r="GW106" s="158"/>
      <c r="GX106" s="158"/>
      <c r="GY106" s="158"/>
      <c r="GZ106" s="158"/>
      <c r="HA106" s="158"/>
      <c r="HB106" s="158"/>
      <c r="HC106" s="158"/>
      <c r="HD106" s="158"/>
      <c r="HE106" s="158"/>
      <c r="HF106" s="158"/>
      <c r="HG106" s="158"/>
      <c r="HH106" s="158"/>
      <c r="HI106" s="158"/>
      <c r="HJ106" s="158"/>
      <c r="HK106" s="158"/>
      <c r="HL106" s="158"/>
      <c r="HM106" s="158"/>
      <c r="HN106" s="158"/>
      <c r="HO106" s="158"/>
      <c r="HP106" s="158"/>
      <c r="HQ106" s="158"/>
      <c r="HR106" s="158"/>
      <c r="HS106" s="158"/>
      <c r="HT106" s="158"/>
      <c r="HU106" s="158"/>
      <c r="HV106" s="158"/>
      <c r="HW106" s="158"/>
      <c r="HX106" s="158"/>
      <c r="HY106" s="158"/>
      <c r="HZ106" s="158"/>
      <c r="IA106" s="158"/>
      <c r="IB106" s="158"/>
      <c r="IC106" s="158"/>
      <c r="ID106" s="158"/>
      <c r="IE106" s="158"/>
      <c r="IF106" s="158"/>
      <c r="IG106" s="158"/>
      <c r="IH106" s="158"/>
    </row>
    <row r="107" spans="1:242" s="159" customFormat="1" ht="11.25">
      <c r="A107" s="113" t="s">
        <v>236</v>
      </c>
      <c r="B107" s="113"/>
      <c r="C107" s="114" t="s">
        <v>45</v>
      </c>
      <c r="D107" s="114" t="s">
        <v>237</v>
      </c>
      <c r="E107" s="115">
        <v>45266</v>
      </c>
      <c r="F107" s="116">
        <v>45266</v>
      </c>
      <c r="G107" s="117">
        <v>6420221</v>
      </c>
      <c r="H107" s="118">
        <v>38550</v>
      </c>
      <c r="I107" s="119">
        <f>ROUND(P107*ign/igo,afrind)</f>
        <v>5761000</v>
      </c>
      <c r="J107" s="120">
        <f t="shared" si="49"/>
        <v>937000</v>
      </c>
      <c r="K107" s="120">
        <f t="shared" si="50"/>
        <v>0</v>
      </c>
      <c r="L107" s="120" t="e">
        <f>#REF!</f>
        <v>#REF!</v>
      </c>
      <c r="M107" s="120" t="e">
        <f>#REF!</f>
        <v>#REF!</v>
      </c>
      <c r="N107" s="121" t="e">
        <f t="shared" si="51"/>
        <v>#REF!</v>
      </c>
      <c r="O107" s="122" t="e">
        <f t="shared" si="52"/>
        <v>#REF!</v>
      </c>
      <c r="P107" s="119">
        <v>5761000</v>
      </c>
      <c r="Q107" s="120">
        <v>937000</v>
      </c>
      <c r="R107" s="120">
        <v>0</v>
      </c>
      <c r="S107" s="122">
        <f t="shared" si="53"/>
        <v>6698000</v>
      </c>
      <c r="T107" s="123">
        <v>5761000</v>
      </c>
      <c r="U107" s="124">
        <v>937000</v>
      </c>
      <c r="V107" s="120">
        <v>0</v>
      </c>
      <c r="W107" s="120">
        <v>0</v>
      </c>
      <c r="X107" s="120">
        <v>0</v>
      </c>
      <c r="Y107" s="125">
        <f t="shared" si="54"/>
        <v>6698000</v>
      </c>
      <c r="Z107" s="123">
        <f t="shared" si="55"/>
        <v>0</v>
      </c>
      <c r="AA107" s="124">
        <f t="shared" si="56"/>
        <v>0</v>
      </c>
      <c r="AB107" s="124">
        <f t="shared" si="57"/>
        <v>0</v>
      </c>
      <c r="AC107" s="124" t="e">
        <f>L107-#REF!</f>
        <v>#REF!</v>
      </c>
      <c r="AD107" s="124" t="e">
        <f>M107-#REF!</f>
        <v>#REF!</v>
      </c>
      <c r="AE107" s="125" t="e">
        <f t="shared" si="58"/>
        <v>#REF!</v>
      </c>
      <c r="AF107" s="123">
        <f t="shared" si="59"/>
        <v>0</v>
      </c>
      <c r="AG107" s="124">
        <f t="shared" si="60"/>
        <v>0</v>
      </c>
      <c r="AH107" s="124">
        <f t="shared" si="61"/>
        <v>0</v>
      </c>
      <c r="AI107" s="124" t="e">
        <f>#REF!-W107</f>
        <v>#REF!</v>
      </c>
      <c r="AJ107" s="124" t="e">
        <f>#REF!-X107</f>
        <v>#REF!</v>
      </c>
      <c r="AK107" s="126">
        <f>SUM(AF107:AG107)</f>
        <v>0</v>
      </c>
      <c r="AL107" s="125" t="e">
        <f t="shared" si="62"/>
        <v>#REF!</v>
      </c>
      <c r="AM107" s="158"/>
      <c r="AN107" s="158"/>
      <c r="AO107" s="158"/>
      <c r="AP107" s="158"/>
      <c r="AQ107" s="158"/>
      <c r="AR107" s="158"/>
      <c r="AS107" s="158"/>
      <c r="AT107" s="158"/>
      <c r="AU107" s="158"/>
      <c r="AV107" s="158"/>
      <c r="AW107" s="158"/>
      <c r="AX107" s="158"/>
      <c r="AY107" s="158"/>
      <c r="AZ107" s="158"/>
      <c r="BA107" s="158"/>
      <c r="BB107" s="158"/>
      <c r="BC107" s="158"/>
      <c r="BD107" s="158"/>
      <c r="BE107" s="158"/>
      <c r="BF107" s="158"/>
      <c r="BG107" s="158"/>
      <c r="BH107" s="158"/>
      <c r="BI107" s="158"/>
      <c r="BJ107" s="158"/>
      <c r="BK107" s="158"/>
      <c r="BL107" s="158"/>
      <c r="BM107" s="158"/>
      <c r="BN107" s="158"/>
      <c r="BO107" s="158"/>
      <c r="BP107" s="158"/>
      <c r="BQ107" s="158"/>
      <c r="BR107" s="158"/>
      <c r="BS107" s="158"/>
      <c r="BT107" s="158"/>
      <c r="BU107" s="158"/>
      <c r="BV107" s="158"/>
      <c r="BW107" s="158"/>
      <c r="BX107" s="158"/>
      <c r="BY107" s="158"/>
      <c r="BZ107" s="158"/>
      <c r="CA107" s="158"/>
      <c r="CB107" s="158"/>
      <c r="CC107" s="158"/>
      <c r="CD107" s="158"/>
      <c r="CE107" s="158"/>
      <c r="CF107" s="158"/>
      <c r="CG107" s="158"/>
      <c r="CH107" s="158"/>
      <c r="CI107" s="158"/>
      <c r="CJ107" s="158"/>
      <c r="CK107" s="158"/>
      <c r="CL107" s="158"/>
      <c r="CM107" s="158"/>
      <c r="CN107" s="158"/>
      <c r="CO107" s="158"/>
      <c r="CP107" s="158"/>
      <c r="CQ107" s="158"/>
      <c r="CR107" s="158"/>
      <c r="CS107" s="158"/>
      <c r="CT107" s="158"/>
      <c r="CU107" s="158"/>
      <c r="CV107" s="158"/>
      <c r="CW107" s="158"/>
      <c r="CX107" s="158"/>
      <c r="CY107" s="158"/>
      <c r="CZ107" s="158"/>
      <c r="DA107" s="158"/>
      <c r="DB107" s="158"/>
      <c r="DC107" s="158"/>
      <c r="DD107" s="158"/>
      <c r="DE107" s="158"/>
      <c r="DF107" s="158"/>
      <c r="DG107" s="158"/>
      <c r="DH107" s="158"/>
      <c r="DI107" s="158"/>
      <c r="DJ107" s="158"/>
      <c r="DK107" s="158"/>
      <c r="DL107" s="158"/>
      <c r="DM107" s="158"/>
      <c r="DN107" s="158"/>
      <c r="DO107" s="158"/>
      <c r="DP107" s="158"/>
      <c r="DQ107" s="158"/>
      <c r="DR107" s="158"/>
      <c r="DS107" s="158"/>
      <c r="DT107" s="158"/>
      <c r="DU107" s="158"/>
      <c r="DV107" s="158"/>
      <c r="DW107" s="158"/>
      <c r="DX107" s="158"/>
      <c r="DY107" s="158"/>
      <c r="DZ107" s="158"/>
      <c r="EA107" s="158"/>
      <c r="EB107" s="158"/>
      <c r="EC107" s="158"/>
      <c r="ED107" s="158"/>
      <c r="EE107" s="158"/>
      <c r="EF107" s="158"/>
      <c r="EG107" s="158"/>
      <c r="EH107" s="158"/>
      <c r="EI107" s="158"/>
      <c r="EJ107" s="158"/>
      <c r="EK107" s="158"/>
      <c r="EL107" s="158"/>
      <c r="EM107" s="158"/>
      <c r="EN107" s="158"/>
      <c r="EO107" s="158"/>
      <c r="EP107" s="158"/>
      <c r="EQ107" s="158"/>
      <c r="ER107" s="158"/>
      <c r="ES107" s="158"/>
      <c r="ET107" s="158"/>
      <c r="EU107" s="158"/>
      <c r="EV107" s="158"/>
      <c r="EW107" s="158"/>
      <c r="EX107" s="158"/>
      <c r="EY107" s="158"/>
      <c r="EZ107" s="158"/>
      <c r="FA107" s="158"/>
      <c r="FB107" s="158"/>
      <c r="FC107" s="158"/>
      <c r="FD107" s="158"/>
      <c r="FE107" s="158"/>
      <c r="FF107" s="158"/>
      <c r="FG107" s="158"/>
      <c r="FH107" s="158"/>
      <c r="FI107" s="158"/>
      <c r="FJ107" s="158"/>
      <c r="FK107" s="158"/>
      <c r="FL107" s="158"/>
      <c r="FM107" s="158"/>
      <c r="FN107" s="158"/>
      <c r="FO107" s="158"/>
      <c r="FP107" s="158"/>
      <c r="FQ107" s="158"/>
      <c r="FR107" s="158"/>
      <c r="FS107" s="158"/>
      <c r="FT107" s="158"/>
      <c r="FU107" s="158"/>
      <c r="FV107" s="158"/>
      <c r="FW107" s="158"/>
      <c r="FX107" s="158"/>
      <c r="FY107" s="158"/>
      <c r="FZ107" s="158"/>
      <c r="GA107" s="158"/>
      <c r="GB107" s="158"/>
      <c r="GC107" s="158"/>
      <c r="GD107" s="158"/>
      <c r="GE107" s="158"/>
      <c r="GF107" s="158"/>
      <c r="GG107" s="158"/>
      <c r="GH107" s="158"/>
      <c r="GI107" s="158"/>
      <c r="GJ107" s="158"/>
      <c r="GK107" s="158"/>
      <c r="GL107" s="158"/>
      <c r="GM107" s="158"/>
      <c r="GN107" s="158"/>
      <c r="GO107" s="158"/>
      <c r="GP107" s="158"/>
      <c r="GQ107" s="158"/>
      <c r="GR107" s="158"/>
      <c r="GS107" s="158"/>
      <c r="GT107" s="158"/>
      <c r="GU107" s="158"/>
      <c r="GV107" s="158"/>
      <c r="GW107" s="158"/>
      <c r="GX107" s="158"/>
      <c r="GY107" s="158"/>
      <c r="GZ107" s="158"/>
      <c r="HA107" s="158"/>
      <c r="HB107" s="158"/>
      <c r="HC107" s="158"/>
      <c r="HD107" s="158"/>
      <c r="HE107" s="158"/>
      <c r="HF107" s="158"/>
      <c r="HG107" s="158"/>
      <c r="HH107" s="158"/>
      <c r="HI107" s="158"/>
      <c r="HJ107" s="158"/>
      <c r="HK107" s="158"/>
      <c r="HL107" s="158"/>
      <c r="HM107" s="158"/>
      <c r="HN107" s="158"/>
      <c r="HO107" s="158"/>
      <c r="HP107" s="158"/>
      <c r="HQ107" s="158"/>
      <c r="HR107" s="158"/>
      <c r="HS107" s="158"/>
      <c r="HT107" s="158"/>
      <c r="HU107" s="158"/>
      <c r="HV107" s="158"/>
      <c r="HW107" s="158"/>
      <c r="HX107" s="158"/>
      <c r="HY107" s="158"/>
      <c r="HZ107" s="158"/>
      <c r="IA107" s="158"/>
      <c r="IB107" s="158"/>
      <c r="IC107" s="158"/>
      <c r="ID107" s="158"/>
      <c r="IE107" s="158"/>
      <c r="IF107" s="158"/>
      <c r="IG107" s="158"/>
      <c r="IH107" s="158"/>
    </row>
    <row r="108" spans="1:242" s="159" customFormat="1" ht="11.25">
      <c r="A108" s="113" t="s">
        <v>238</v>
      </c>
      <c r="B108" s="113"/>
      <c r="C108" s="114" t="s">
        <v>45</v>
      </c>
      <c r="D108" s="114" t="s">
        <v>239</v>
      </c>
      <c r="E108" s="115">
        <v>45266</v>
      </c>
      <c r="F108" s="116">
        <v>45266</v>
      </c>
      <c r="G108" s="117">
        <v>6420255</v>
      </c>
      <c r="H108" s="118">
        <v>38550</v>
      </c>
      <c r="I108" s="119">
        <f>ROUND(P108*ign/igo,afrind)</f>
        <v>5083000</v>
      </c>
      <c r="J108" s="120">
        <f t="shared" si="49"/>
        <v>512000</v>
      </c>
      <c r="K108" s="120">
        <f t="shared" si="50"/>
        <v>0</v>
      </c>
      <c r="L108" s="120" t="e">
        <f>#REF!</f>
        <v>#REF!</v>
      </c>
      <c r="M108" s="120" t="e">
        <f>#REF!</f>
        <v>#REF!</v>
      </c>
      <c r="N108" s="121" t="e">
        <f t="shared" si="51"/>
        <v>#REF!</v>
      </c>
      <c r="O108" s="122" t="e">
        <f t="shared" si="52"/>
        <v>#REF!</v>
      </c>
      <c r="P108" s="119">
        <v>5083000</v>
      </c>
      <c r="Q108" s="120">
        <v>512000</v>
      </c>
      <c r="R108" s="120">
        <v>0</v>
      </c>
      <c r="S108" s="122">
        <f t="shared" si="53"/>
        <v>5595000</v>
      </c>
      <c r="T108" s="123">
        <v>5083000</v>
      </c>
      <c r="U108" s="124">
        <v>512000</v>
      </c>
      <c r="V108" s="120">
        <v>0</v>
      </c>
      <c r="W108" s="120">
        <v>0</v>
      </c>
      <c r="X108" s="120">
        <v>0</v>
      </c>
      <c r="Y108" s="125">
        <f t="shared" si="54"/>
        <v>5595000</v>
      </c>
      <c r="Z108" s="123">
        <f t="shared" si="55"/>
        <v>0</v>
      </c>
      <c r="AA108" s="124">
        <f t="shared" si="56"/>
        <v>0</v>
      </c>
      <c r="AB108" s="124">
        <f t="shared" si="57"/>
        <v>0</v>
      </c>
      <c r="AC108" s="124" t="e">
        <f>L108-#REF!</f>
        <v>#REF!</v>
      </c>
      <c r="AD108" s="124" t="e">
        <f>M108-#REF!</f>
        <v>#REF!</v>
      </c>
      <c r="AE108" s="125" t="e">
        <f t="shared" si="58"/>
        <v>#REF!</v>
      </c>
      <c r="AF108" s="123">
        <f t="shared" si="59"/>
        <v>0</v>
      </c>
      <c r="AG108" s="124">
        <f t="shared" si="60"/>
        <v>0</v>
      </c>
      <c r="AH108" s="124">
        <f t="shared" si="61"/>
        <v>0</v>
      </c>
      <c r="AI108" s="124" t="e">
        <f>#REF!-W108</f>
        <v>#REF!</v>
      </c>
      <c r="AJ108" s="124" t="e">
        <f>#REF!-X108</f>
        <v>#REF!</v>
      </c>
      <c r="AK108" s="126">
        <f>SUM(AF108:AG108)</f>
        <v>0</v>
      </c>
      <c r="AL108" s="125" t="e">
        <f t="shared" si="62"/>
        <v>#REF!</v>
      </c>
      <c r="AM108" s="158"/>
      <c r="AN108" s="158"/>
      <c r="AO108" s="158"/>
      <c r="AP108" s="158"/>
      <c r="AQ108" s="158"/>
      <c r="AR108" s="158"/>
      <c r="AS108" s="158"/>
      <c r="AT108" s="158"/>
      <c r="AU108" s="158"/>
      <c r="AV108" s="158"/>
      <c r="AW108" s="158"/>
      <c r="AX108" s="158"/>
      <c r="AY108" s="158"/>
      <c r="AZ108" s="158"/>
      <c r="BA108" s="158"/>
      <c r="BB108" s="158"/>
      <c r="BC108" s="158"/>
      <c r="BD108" s="158"/>
      <c r="BE108" s="158"/>
      <c r="BF108" s="158"/>
      <c r="BG108" s="158"/>
      <c r="BH108" s="158"/>
      <c r="BI108" s="158"/>
      <c r="BJ108" s="158"/>
      <c r="BK108" s="158"/>
      <c r="BL108" s="158"/>
      <c r="BM108" s="158"/>
      <c r="BN108" s="158"/>
      <c r="BO108" s="158"/>
      <c r="BP108" s="158"/>
      <c r="BQ108" s="158"/>
      <c r="BR108" s="158"/>
      <c r="BS108" s="158"/>
      <c r="BT108" s="158"/>
      <c r="BU108" s="158"/>
      <c r="BV108" s="158"/>
      <c r="BW108" s="158"/>
      <c r="BX108" s="158"/>
      <c r="BY108" s="158"/>
      <c r="BZ108" s="158"/>
      <c r="CA108" s="158"/>
      <c r="CB108" s="158"/>
      <c r="CC108" s="158"/>
      <c r="CD108" s="158"/>
      <c r="CE108" s="158"/>
      <c r="CF108" s="158"/>
      <c r="CG108" s="158"/>
      <c r="CH108" s="158"/>
      <c r="CI108" s="158"/>
      <c r="CJ108" s="158"/>
      <c r="CK108" s="158"/>
      <c r="CL108" s="158"/>
      <c r="CM108" s="158"/>
      <c r="CN108" s="158"/>
      <c r="CO108" s="158"/>
      <c r="CP108" s="158"/>
      <c r="CQ108" s="158"/>
      <c r="CR108" s="158"/>
      <c r="CS108" s="158"/>
      <c r="CT108" s="158"/>
      <c r="CU108" s="158"/>
      <c r="CV108" s="158"/>
      <c r="CW108" s="158"/>
      <c r="CX108" s="158"/>
      <c r="CY108" s="158"/>
      <c r="CZ108" s="158"/>
      <c r="DA108" s="158"/>
      <c r="DB108" s="158"/>
      <c r="DC108" s="158"/>
      <c r="DD108" s="158"/>
      <c r="DE108" s="158"/>
      <c r="DF108" s="158"/>
      <c r="DG108" s="158"/>
      <c r="DH108" s="158"/>
      <c r="DI108" s="158"/>
      <c r="DJ108" s="158"/>
      <c r="DK108" s="158"/>
      <c r="DL108" s="158"/>
      <c r="DM108" s="158"/>
      <c r="DN108" s="158"/>
      <c r="DO108" s="158"/>
      <c r="DP108" s="158"/>
      <c r="DQ108" s="158"/>
      <c r="DR108" s="158"/>
      <c r="DS108" s="158"/>
      <c r="DT108" s="158"/>
      <c r="DU108" s="158"/>
      <c r="DV108" s="158"/>
      <c r="DW108" s="158"/>
      <c r="DX108" s="158"/>
      <c r="DY108" s="158"/>
      <c r="DZ108" s="158"/>
      <c r="EA108" s="158"/>
      <c r="EB108" s="158"/>
      <c r="EC108" s="158"/>
      <c r="ED108" s="158"/>
      <c r="EE108" s="158"/>
      <c r="EF108" s="158"/>
      <c r="EG108" s="158"/>
      <c r="EH108" s="158"/>
      <c r="EI108" s="158"/>
      <c r="EJ108" s="158"/>
      <c r="EK108" s="158"/>
      <c r="EL108" s="158"/>
      <c r="EM108" s="158"/>
      <c r="EN108" s="158"/>
      <c r="EO108" s="158"/>
      <c r="EP108" s="158"/>
      <c r="EQ108" s="158"/>
      <c r="ER108" s="158"/>
      <c r="ES108" s="158"/>
      <c r="ET108" s="158"/>
      <c r="EU108" s="158"/>
      <c r="EV108" s="158"/>
      <c r="EW108" s="158"/>
      <c r="EX108" s="158"/>
      <c r="EY108" s="158"/>
      <c r="EZ108" s="158"/>
      <c r="FA108" s="158"/>
      <c r="FB108" s="158"/>
      <c r="FC108" s="158"/>
      <c r="FD108" s="158"/>
      <c r="FE108" s="158"/>
      <c r="FF108" s="158"/>
      <c r="FG108" s="158"/>
      <c r="FH108" s="158"/>
      <c r="FI108" s="158"/>
      <c r="FJ108" s="158"/>
      <c r="FK108" s="158"/>
      <c r="FL108" s="158"/>
      <c r="FM108" s="158"/>
      <c r="FN108" s="158"/>
      <c r="FO108" s="158"/>
      <c r="FP108" s="158"/>
      <c r="FQ108" s="158"/>
      <c r="FR108" s="158"/>
      <c r="FS108" s="158"/>
      <c r="FT108" s="158"/>
      <c r="FU108" s="158"/>
      <c r="FV108" s="158"/>
      <c r="FW108" s="158"/>
      <c r="FX108" s="158"/>
      <c r="FY108" s="158"/>
      <c r="FZ108" s="158"/>
      <c r="GA108" s="158"/>
      <c r="GB108" s="158"/>
      <c r="GC108" s="158"/>
      <c r="GD108" s="158"/>
      <c r="GE108" s="158"/>
      <c r="GF108" s="158"/>
      <c r="GG108" s="158"/>
      <c r="GH108" s="158"/>
      <c r="GI108" s="158"/>
      <c r="GJ108" s="158"/>
      <c r="GK108" s="158"/>
      <c r="GL108" s="158"/>
      <c r="GM108" s="158"/>
      <c r="GN108" s="158"/>
      <c r="GO108" s="158"/>
      <c r="GP108" s="158"/>
      <c r="GQ108" s="158"/>
      <c r="GR108" s="158"/>
      <c r="GS108" s="158"/>
      <c r="GT108" s="158"/>
      <c r="GU108" s="158"/>
      <c r="GV108" s="158"/>
      <c r="GW108" s="158"/>
      <c r="GX108" s="158"/>
      <c r="GY108" s="158"/>
      <c r="GZ108" s="158"/>
      <c r="HA108" s="158"/>
      <c r="HB108" s="158"/>
      <c r="HC108" s="158"/>
      <c r="HD108" s="158"/>
      <c r="HE108" s="158"/>
      <c r="HF108" s="158"/>
      <c r="HG108" s="158"/>
      <c r="HH108" s="158"/>
      <c r="HI108" s="158"/>
      <c r="HJ108" s="158"/>
      <c r="HK108" s="158"/>
      <c r="HL108" s="158"/>
      <c r="HM108" s="158"/>
      <c r="HN108" s="158"/>
      <c r="HO108" s="158"/>
      <c r="HP108" s="158"/>
      <c r="HQ108" s="158"/>
      <c r="HR108" s="158"/>
      <c r="HS108" s="158"/>
      <c r="HT108" s="158"/>
      <c r="HU108" s="158"/>
      <c r="HV108" s="158"/>
      <c r="HW108" s="158"/>
      <c r="HX108" s="158"/>
      <c r="HY108" s="158"/>
      <c r="HZ108" s="158"/>
      <c r="IA108" s="158"/>
      <c r="IB108" s="158"/>
      <c r="IC108" s="158"/>
      <c r="ID108" s="158"/>
      <c r="IE108" s="158"/>
      <c r="IF108" s="158"/>
      <c r="IG108" s="158"/>
      <c r="IH108" s="158"/>
    </row>
    <row r="109" spans="1:242" s="159" customFormat="1" ht="11.25">
      <c r="A109" s="113" t="s">
        <v>240</v>
      </c>
      <c r="B109" s="113"/>
      <c r="C109" s="114" t="s">
        <v>45</v>
      </c>
      <c r="D109" s="114" t="s">
        <v>241</v>
      </c>
      <c r="E109" s="115">
        <v>45266</v>
      </c>
      <c r="F109" s="116">
        <v>45266</v>
      </c>
      <c r="G109" s="117">
        <v>6420217</v>
      </c>
      <c r="H109" s="118">
        <v>38550</v>
      </c>
      <c r="I109" s="119">
        <f>ROUND(P109*ign/igo,afrind)</f>
        <v>5460000</v>
      </c>
      <c r="J109" s="120">
        <f t="shared" si="49"/>
        <v>995000</v>
      </c>
      <c r="K109" s="120">
        <f t="shared" si="50"/>
        <v>0</v>
      </c>
      <c r="L109" s="120" t="e">
        <f>#REF!</f>
        <v>#REF!</v>
      </c>
      <c r="M109" s="120" t="e">
        <f>#REF!</f>
        <v>#REF!</v>
      </c>
      <c r="N109" s="121" t="e">
        <f t="shared" si="51"/>
        <v>#REF!</v>
      </c>
      <c r="O109" s="122" t="e">
        <f t="shared" si="52"/>
        <v>#REF!</v>
      </c>
      <c r="P109" s="119">
        <v>5460000</v>
      </c>
      <c r="Q109" s="120">
        <v>995000</v>
      </c>
      <c r="R109" s="120">
        <v>0</v>
      </c>
      <c r="S109" s="122">
        <f t="shared" si="53"/>
        <v>6455000</v>
      </c>
      <c r="T109" s="123">
        <v>5460000</v>
      </c>
      <c r="U109" s="124">
        <v>995000</v>
      </c>
      <c r="V109" s="120">
        <v>0</v>
      </c>
      <c r="W109" s="120">
        <v>0</v>
      </c>
      <c r="X109" s="120">
        <v>0</v>
      </c>
      <c r="Y109" s="125">
        <f t="shared" si="54"/>
        <v>6455000</v>
      </c>
      <c r="Z109" s="123">
        <f t="shared" si="55"/>
        <v>0</v>
      </c>
      <c r="AA109" s="124">
        <f t="shared" si="56"/>
        <v>0</v>
      </c>
      <c r="AB109" s="124">
        <f t="shared" si="57"/>
        <v>0</v>
      </c>
      <c r="AC109" s="124" t="e">
        <f>L109-#REF!</f>
        <v>#REF!</v>
      </c>
      <c r="AD109" s="124" t="e">
        <f>M109-#REF!</f>
        <v>#REF!</v>
      </c>
      <c r="AE109" s="125" t="e">
        <f t="shared" si="58"/>
        <v>#REF!</v>
      </c>
      <c r="AF109" s="123">
        <f t="shared" si="59"/>
        <v>0</v>
      </c>
      <c r="AG109" s="124">
        <f t="shared" si="60"/>
        <v>0</v>
      </c>
      <c r="AH109" s="124">
        <f t="shared" si="61"/>
        <v>0</v>
      </c>
      <c r="AI109" s="124" t="e">
        <f>#REF!-W109</f>
        <v>#REF!</v>
      </c>
      <c r="AJ109" s="124" t="e">
        <f>#REF!-X109</f>
        <v>#REF!</v>
      </c>
      <c r="AK109" s="126">
        <f>SUM(AF109:AG109)</f>
        <v>0</v>
      </c>
      <c r="AL109" s="125" t="e">
        <f t="shared" si="62"/>
        <v>#REF!</v>
      </c>
      <c r="AM109" s="158"/>
      <c r="AN109" s="158"/>
      <c r="AO109" s="158"/>
      <c r="AP109" s="158"/>
      <c r="AQ109" s="158"/>
      <c r="AR109" s="158"/>
      <c r="AS109" s="158"/>
      <c r="AT109" s="158"/>
      <c r="AU109" s="158"/>
      <c r="AV109" s="158"/>
      <c r="AW109" s="158"/>
      <c r="AX109" s="158"/>
      <c r="AY109" s="158"/>
      <c r="AZ109" s="158"/>
      <c r="BA109" s="158"/>
      <c r="BB109" s="158"/>
      <c r="BC109" s="158"/>
      <c r="BD109" s="158"/>
      <c r="BE109" s="158"/>
      <c r="BF109" s="158"/>
      <c r="BG109" s="158"/>
      <c r="BH109" s="158"/>
      <c r="BI109" s="158"/>
      <c r="BJ109" s="158"/>
      <c r="BK109" s="158"/>
      <c r="BL109" s="158"/>
      <c r="BM109" s="158"/>
      <c r="BN109" s="158"/>
      <c r="BO109" s="158"/>
      <c r="BP109" s="158"/>
      <c r="BQ109" s="158"/>
      <c r="BR109" s="158"/>
      <c r="BS109" s="158"/>
      <c r="BT109" s="158"/>
      <c r="BU109" s="158"/>
      <c r="BV109" s="158"/>
      <c r="BW109" s="158"/>
      <c r="BX109" s="158"/>
      <c r="BY109" s="158"/>
      <c r="BZ109" s="158"/>
      <c r="CA109" s="158"/>
      <c r="CB109" s="158"/>
      <c r="CC109" s="158"/>
      <c r="CD109" s="158"/>
      <c r="CE109" s="158"/>
      <c r="CF109" s="158"/>
      <c r="CG109" s="158"/>
      <c r="CH109" s="158"/>
      <c r="CI109" s="158"/>
      <c r="CJ109" s="158"/>
      <c r="CK109" s="158"/>
      <c r="CL109" s="158"/>
      <c r="CM109" s="158"/>
      <c r="CN109" s="158"/>
      <c r="CO109" s="158"/>
      <c r="CP109" s="158"/>
      <c r="CQ109" s="158"/>
      <c r="CR109" s="158"/>
      <c r="CS109" s="158"/>
      <c r="CT109" s="158"/>
      <c r="CU109" s="158"/>
      <c r="CV109" s="158"/>
      <c r="CW109" s="158"/>
      <c r="CX109" s="158"/>
      <c r="CY109" s="158"/>
      <c r="CZ109" s="158"/>
      <c r="DA109" s="158"/>
      <c r="DB109" s="158"/>
      <c r="DC109" s="158"/>
      <c r="DD109" s="158"/>
      <c r="DE109" s="158"/>
      <c r="DF109" s="158"/>
      <c r="DG109" s="158"/>
      <c r="DH109" s="158"/>
      <c r="DI109" s="158"/>
      <c r="DJ109" s="158"/>
      <c r="DK109" s="158"/>
      <c r="DL109" s="158"/>
      <c r="DM109" s="158"/>
      <c r="DN109" s="158"/>
      <c r="DO109" s="158"/>
      <c r="DP109" s="158"/>
      <c r="DQ109" s="158"/>
      <c r="DR109" s="158"/>
      <c r="DS109" s="158"/>
      <c r="DT109" s="158"/>
      <c r="DU109" s="158"/>
      <c r="DV109" s="158"/>
      <c r="DW109" s="158"/>
      <c r="DX109" s="158"/>
      <c r="DY109" s="158"/>
      <c r="DZ109" s="158"/>
      <c r="EA109" s="158"/>
      <c r="EB109" s="158"/>
      <c r="EC109" s="158"/>
      <c r="ED109" s="158"/>
      <c r="EE109" s="158"/>
      <c r="EF109" s="158"/>
      <c r="EG109" s="158"/>
      <c r="EH109" s="158"/>
      <c r="EI109" s="158"/>
      <c r="EJ109" s="158"/>
      <c r="EK109" s="158"/>
      <c r="EL109" s="158"/>
      <c r="EM109" s="158"/>
      <c r="EN109" s="158"/>
      <c r="EO109" s="158"/>
      <c r="EP109" s="158"/>
      <c r="EQ109" s="158"/>
      <c r="ER109" s="158"/>
      <c r="ES109" s="158"/>
      <c r="ET109" s="158"/>
      <c r="EU109" s="158"/>
      <c r="EV109" s="158"/>
      <c r="EW109" s="158"/>
      <c r="EX109" s="158"/>
      <c r="EY109" s="158"/>
      <c r="EZ109" s="158"/>
      <c r="FA109" s="158"/>
      <c r="FB109" s="158"/>
      <c r="FC109" s="158"/>
      <c r="FD109" s="158"/>
      <c r="FE109" s="158"/>
      <c r="FF109" s="158"/>
      <c r="FG109" s="158"/>
      <c r="FH109" s="158"/>
      <c r="FI109" s="158"/>
      <c r="FJ109" s="158"/>
      <c r="FK109" s="158"/>
      <c r="FL109" s="158"/>
      <c r="FM109" s="158"/>
      <c r="FN109" s="158"/>
      <c r="FO109" s="158"/>
      <c r="FP109" s="158"/>
      <c r="FQ109" s="158"/>
      <c r="FR109" s="158"/>
      <c r="FS109" s="158"/>
      <c r="FT109" s="158"/>
      <c r="FU109" s="158"/>
      <c r="FV109" s="158"/>
      <c r="FW109" s="158"/>
      <c r="FX109" s="158"/>
      <c r="FY109" s="158"/>
      <c r="FZ109" s="158"/>
      <c r="GA109" s="158"/>
      <c r="GB109" s="158"/>
      <c r="GC109" s="158"/>
      <c r="GD109" s="158"/>
      <c r="GE109" s="158"/>
      <c r="GF109" s="158"/>
      <c r="GG109" s="158"/>
      <c r="GH109" s="158"/>
      <c r="GI109" s="158"/>
      <c r="GJ109" s="158"/>
      <c r="GK109" s="158"/>
      <c r="GL109" s="158"/>
      <c r="GM109" s="158"/>
      <c r="GN109" s="158"/>
      <c r="GO109" s="158"/>
      <c r="GP109" s="158"/>
      <c r="GQ109" s="158"/>
      <c r="GR109" s="158"/>
      <c r="GS109" s="158"/>
      <c r="GT109" s="158"/>
      <c r="GU109" s="158"/>
      <c r="GV109" s="158"/>
      <c r="GW109" s="158"/>
      <c r="GX109" s="158"/>
      <c r="GY109" s="158"/>
      <c r="GZ109" s="158"/>
      <c r="HA109" s="158"/>
      <c r="HB109" s="158"/>
      <c r="HC109" s="158"/>
      <c r="HD109" s="158"/>
      <c r="HE109" s="158"/>
      <c r="HF109" s="158"/>
      <c r="HG109" s="158"/>
      <c r="HH109" s="158"/>
      <c r="HI109" s="158"/>
      <c r="HJ109" s="158"/>
      <c r="HK109" s="158"/>
      <c r="HL109" s="158"/>
      <c r="HM109" s="158"/>
      <c r="HN109" s="158"/>
      <c r="HO109" s="158"/>
      <c r="HP109" s="158"/>
      <c r="HQ109" s="158"/>
      <c r="HR109" s="158"/>
      <c r="HS109" s="158"/>
      <c r="HT109" s="158"/>
      <c r="HU109" s="158"/>
      <c r="HV109" s="158"/>
      <c r="HW109" s="158"/>
      <c r="HX109" s="158"/>
      <c r="HY109" s="158"/>
      <c r="HZ109" s="158"/>
      <c r="IA109" s="158"/>
      <c r="IB109" s="158"/>
      <c r="IC109" s="158"/>
      <c r="ID109" s="158"/>
      <c r="IE109" s="158"/>
      <c r="IF109" s="158"/>
      <c r="IG109" s="158"/>
      <c r="IH109" s="158"/>
    </row>
    <row r="110" spans="1:242" s="159" customFormat="1" ht="11.25">
      <c r="A110" s="113" t="s">
        <v>242</v>
      </c>
      <c r="B110" s="113"/>
      <c r="C110" s="114" t="s">
        <v>45</v>
      </c>
      <c r="D110" s="114" t="s">
        <v>243</v>
      </c>
      <c r="E110" s="115">
        <v>45266</v>
      </c>
      <c r="F110" s="116"/>
      <c r="G110" s="117">
        <v>6420205</v>
      </c>
      <c r="H110" s="118">
        <v>38550</v>
      </c>
      <c r="I110" s="119">
        <f t="shared" si="65"/>
        <v>4184000</v>
      </c>
      <c r="J110" s="120">
        <f t="shared" si="49"/>
        <v>604000</v>
      </c>
      <c r="K110" s="120">
        <f t="shared" si="50"/>
        <v>0</v>
      </c>
      <c r="L110" s="120" t="e">
        <f>#REF!</f>
        <v>#REF!</v>
      </c>
      <c r="M110" s="120" t="e">
        <f>#REF!</f>
        <v>#REF!</v>
      </c>
      <c r="N110" s="121" t="e">
        <f t="shared" si="51"/>
        <v>#REF!</v>
      </c>
      <c r="O110" s="122" t="e">
        <f t="shared" si="52"/>
        <v>#REF!</v>
      </c>
      <c r="P110" s="119">
        <v>4184000</v>
      </c>
      <c r="Q110" s="120">
        <v>604000</v>
      </c>
      <c r="R110" s="120">
        <v>0</v>
      </c>
      <c r="S110" s="122">
        <f t="shared" si="53"/>
        <v>4788000</v>
      </c>
      <c r="T110" s="123">
        <v>4184000</v>
      </c>
      <c r="U110" s="124">
        <v>604000</v>
      </c>
      <c r="V110" s="120">
        <v>0</v>
      </c>
      <c r="W110" s="120">
        <v>0</v>
      </c>
      <c r="X110" s="120">
        <v>0</v>
      </c>
      <c r="Y110" s="125">
        <f t="shared" si="54"/>
        <v>4788000</v>
      </c>
      <c r="Z110" s="123">
        <f t="shared" si="55"/>
        <v>0</v>
      </c>
      <c r="AA110" s="124">
        <f t="shared" si="56"/>
        <v>0</v>
      </c>
      <c r="AB110" s="124">
        <f t="shared" si="57"/>
        <v>0</v>
      </c>
      <c r="AC110" s="124" t="e">
        <f>L110-#REF!</f>
        <v>#REF!</v>
      </c>
      <c r="AD110" s="124" t="e">
        <f>M110-#REF!</f>
        <v>#REF!</v>
      </c>
      <c r="AE110" s="125" t="e">
        <f t="shared" si="58"/>
        <v>#REF!</v>
      </c>
      <c r="AF110" s="123">
        <f t="shared" si="59"/>
        <v>0</v>
      </c>
      <c r="AG110" s="124">
        <f t="shared" si="60"/>
        <v>0</v>
      </c>
      <c r="AH110" s="124">
        <f t="shared" si="61"/>
        <v>0</v>
      </c>
      <c r="AI110" s="124" t="e">
        <f>#REF!-W110</f>
        <v>#REF!</v>
      </c>
      <c r="AJ110" s="124" t="e">
        <f>#REF!-X110</f>
        <v>#REF!</v>
      </c>
      <c r="AK110" s="126">
        <f t="shared" si="64"/>
        <v>0</v>
      </c>
      <c r="AL110" s="125" t="e">
        <f t="shared" si="62"/>
        <v>#REF!</v>
      </c>
      <c r="AM110" s="158"/>
      <c r="AN110" s="158"/>
      <c r="AO110" s="158"/>
      <c r="AP110" s="158"/>
      <c r="AQ110" s="158"/>
      <c r="AR110" s="158"/>
      <c r="AS110" s="158"/>
      <c r="AT110" s="158"/>
      <c r="AU110" s="158"/>
      <c r="AV110" s="158"/>
      <c r="AW110" s="158"/>
      <c r="AX110" s="158"/>
      <c r="AY110" s="158"/>
      <c r="AZ110" s="158"/>
      <c r="BA110" s="158"/>
      <c r="BB110" s="158"/>
      <c r="BC110" s="158"/>
      <c r="BD110" s="158"/>
      <c r="BE110" s="158"/>
      <c r="BF110" s="158"/>
      <c r="BG110" s="158"/>
      <c r="BH110" s="158"/>
      <c r="BI110" s="158"/>
      <c r="BJ110" s="158"/>
      <c r="BK110" s="158"/>
      <c r="BL110" s="158"/>
      <c r="BM110" s="158"/>
      <c r="BN110" s="158"/>
      <c r="BO110" s="158"/>
      <c r="BP110" s="158"/>
      <c r="BQ110" s="158"/>
      <c r="BR110" s="158"/>
      <c r="BS110" s="158"/>
      <c r="BT110" s="158"/>
      <c r="BU110" s="158"/>
      <c r="BV110" s="158"/>
      <c r="BW110" s="158"/>
      <c r="BX110" s="158"/>
      <c r="BY110" s="158"/>
      <c r="BZ110" s="158"/>
      <c r="CA110" s="158"/>
      <c r="CB110" s="158"/>
      <c r="CC110" s="158"/>
      <c r="CD110" s="158"/>
      <c r="CE110" s="158"/>
      <c r="CF110" s="158"/>
      <c r="CG110" s="158"/>
      <c r="CH110" s="158"/>
      <c r="CI110" s="158"/>
      <c r="CJ110" s="158"/>
      <c r="CK110" s="158"/>
      <c r="CL110" s="158"/>
      <c r="CM110" s="158"/>
      <c r="CN110" s="158"/>
      <c r="CO110" s="158"/>
      <c r="CP110" s="158"/>
      <c r="CQ110" s="158"/>
      <c r="CR110" s="158"/>
      <c r="CS110" s="158"/>
      <c r="CT110" s="158"/>
      <c r="CU110" s="158"/>
      <c r="CV110" s="158"/>
      <c r="CW110" s="158"/>
      <c r="CX110" s="158"/>
      <c r="CY110" s="158"/>
      <c r="CZ110" s="158"/>
      <c r="DA110" s="158"/>
      <c r="DB110" s="158"/>
      <c r="DC110" s="158"/>
      <c r="DD110" s="158"/>
      <c r="DE110" s="158"/>
      <c r="DF110" s="158"/>
      <c r="DG110" s="158"/>
      <c r="DH110" s="158"/>
      <c r="DI110" s="158"/>
      <c r="DJ110" s="158"/>
      <c r="DK110" s="158"/>
      <c r="DL110" s="158"/>
      <c r="DM110" s="158"/>
      <c r="DN110" s="158"/>
      <c r="DO110" s="158"/>
      <c r="DP110" s="158"/>
      <c r="DQ110" s="158"/>
      <c r="DR110" s="158"/>
      <c r="DS110" s="158"/>
      <c r="DT110" s="158"/>
      <c r="DU110" s="158"/>
      <c r="DV110" s="158"/>
      <c r="DW110" s="158"/>
      <c r="DX110" s="158"/>
      <c r="DY110" s="158"/>
      <c r="DZ110" s="158"/>
      <c r="EA110" s="158"/>
      <c r="EB110" s="158"/>
      <c r="EC110" s="158"/>
      <c r="ED110" s="158"/>
      <c r="EE110" s="158"/>
      <c r="EF110" s="158"/>
      <c r="EG110" s="158"/>
      <c r="EH110" s="158"/>
      <c r="EI110" s="158"/>
      <c r="EJ110" s="158"/>
      <c r="EK110" s="158"/>
      <c r="EL110" s="158"/>
      <c r="EM110" s="158"/>
      <c r="EN110" s="158"/>
      <c r="EO110" s="158"/>
      <c r="EP110" s="158"/>
      <c r="EQ110" s="158"/>
      <c r="ER110" s="158"/>
      <c r="ES110" s="158"/>
      <c r="ET110" s="158"/>
      <c r="EU110" s="158"/>
      <c r="EV110" s="158"/>
      <c r="EW110" s="158"/>
      <c r="EX110" s="158"/>
      <c r="EY110" s="158"/>
      <c r="EZ110" s="158"/>
      <c r="FA110" s="158"/>
      <c r="FB110" s="158"/>
      <c r="FC110" s="158"/>
      <c r="FD110" s="158"/>
      <c r="FE110" s="158"/>
      <c r="FF110" s="158"/>
      <c r="FG110" s="158"/>
      <c r="FH110" s="158"/>
      <c r="FI110" s="158"/>
      <c r="FJ110" s="158"/>
      <c r="FK110" s="158"/>
      <c r="FL110" s="158"/>
      <c r="FM110" s="158"/>
      <c r="FN110" s="158"/>
      <c r="FO110" s="158"/>
      <c r="FP110" s="158"/>
      <c r="FQ110" s="158"/>
      <c r="FR110" s="158"/>
      <c r="FS110" s="158"/>
      <c r="FT110" s="158"/>
      <c r="FU110" s="158"/>
      <c r="FV110" s="158"/>
      <c r="FW110" s="158"/>
      <c r="FX110" s="158"/>
      <c r="FY110" s="158"/>
      <c r="FZ110" s="158"/>
      <c r="GA110" s="158"/>
      <c r="GB110" s="158"/>
      <c r="GC110" s="158"/>
      <c r="GD110" s="158"/>
      <c r="GE110" s="158"/>
      <c r="GF110" s="158"/>
      <c r="GG110" s="158"/>
      <c r="GH110" s="158"/>
      <c r="GI110" s="158"/>
      <c r="GJ110" s="158"/>
      <c r="GK110" s="158"/>
      <c r="GL110" s="158"/>
      <c r="GM110" s="158"/>
      <c r="GN110" s="158"/>
      <c r="GO110" s="158"/>
      <c r="GP110" s="158"/>
      <c r="GQ110" s="158"/>
      <c r="GR110" s="158"/>
      <c r="GS110" s="158"/>
      <c r="GT110" s="158"/>
      <c r="GU110" s="158"/>
      <c r="GV110" s="158"/>
      <c r="GW110" s="158"/>
      <c r="GX110" s="158"/>
      <c r="GY110" s="158"/>
      <c r="GZ110" s="158"/>
      <c r="HA110" s="158"/>
      <c r="HB110" s="158"/>
      <c r="HC110" s="158"/>
      <c r="HD110" s="158"/>
      <c r="HE110" s="158"/>
      <c r="HF110" s="158"/>
      <c r="HG110" s="158"/>
      <c r="HH110" s="158"/>
      <c r="HI110" s="158"/>
      <c r="HJ110" s="158"/>
      <c r="HK110" s="158"/>
      <c r="HL110" s="158"/>
      <c r="HM110" s="158"/>
      <c r="HN110" s="158"/>
      <c r="HO110" s="158"/>
      <c r="HP110" s="158"/>
      <c r="HQ110" s="158"/>
      <c r="HR110" s="158"/>
      <c r="HS110" s="158"/>
      <c r="HT110" s="158"/>
      <c r="HU110" s="158"/>
      <c r="HV110" s="158"/>
      <c r="HW110" s="158"/>
      <c r="HX110" s="158"/>
      <c r="HY110" s="158"/>
      <c r="HZ110" s="158"/>
      <c r="IA110" s="158"/>
      <c r="IB110" s="158"/>
      <c r="IC110" s="158"/>
      <c r="ID110" s="158"/>
      <c r="IE110" s="158"/>
      <c r="IF110" s="158"/>
      <c r="IG110" s="158"/>
      <c r="IH110" s="158"/>
    </row>
    <row r="111" spans="1:242" s="159" customFormat="1" ht="11.25">
      <c r="A111" s="113" t="s">
        <v>244</v>
      </c>
      <c r="B111" s="113"/>
      <c r="C111" s="114" t="s">
        <v>45</v>
      </c>
      <c r="D111" s="114" t="s">
        <v>245</v>
      </c>
      <c r="E111" s="115">
        <v>45266</v>
      </c>
      <c r="F111" s="116">
        <v>45266</v>
      </c>
      <c r="G111" s="117">
        <v>6420240</v>
      </c>
      <c r="H111" s="118">
        <v>38550</v>
      </c>
      <c r="I111" s="119">
        <f t="shared" si="65"/>
        <v>5567000</v>
      </c>
      <c r="J111" s="120">
        <f t="shared" si="49"/>
        <v>843000</v>
      </c>
      <c r="K111" s="120">
        <f t="shared" si="50"/>
        <v>0</v>
      </c>
      <c r="L111" s="120" t="e">
        <f>#REF!</f>
        <v>#REF!</v>
      </c>
      <c r="M111" s="120" t="e">
        <f>#REF!</f>
        <v>#REF!</v>
      </c>
      <c r="N111" s="121" t="e">
        <f t="shared" si="51"/>
        <v>#REF!</v>
      </c>
      <c r="O111" s="122" t="e">
        <f t="shared" si="52"/>
        <v>#REF!</v>
      </c>
      <c r="P111" s="119">
        <v>5567000</v>
      </c>
      <c r="Q111" s="120">
        <v>843000</v>
      </c>
      <c r="R111" s="120">
        <v>0</v>
      </c>
      <c r="S111" s="122">
        <f t="shared" si="53"/>
        <v>6410000</v>
      </c>
      <c r="T111" s="123">
        <v>5567000</v>
      </c>
      <c r="U111" s="124">
        <v>843000</v>
      </c>
      <c r="V111" s="120">
        <v>0</v>
      </c>
      <c r="W111" s="120">
        <v>0</v>
      </c>
      <c r="X111" s="120">
        <v>0</v>
      </c>
      <c r="Y111" s="125">
        <f t="shared" si="54"/>
        <v>6410000</v>
      </c>
      <c r="Z111" s="123">
        <f t="shared" si="55"/>
        <v>0</v>
      </c>
      <c r="AA111" s="124">
        <f t="shared" si="56"/>
        <v>0</v>
      </c>
      <c r="AB111" s="124">
        <f t="shared" si="57"/>
        <v>0</v>
      </c>
      <c r="AC111" s="124" t="e">
        <f>L111-#REF!</f>
        <v>#REF!</v>
      </c>
      <c r="AD111" s="124" t="e">
        <f>M111-#REF!</f>
        <v>#REF!</v>
      </c>
      <c r="AE111" s="125" t="e">
        <f t="shared" si="58"/>
        <v>#REF!</v>
      </c>
      <c r="AF111" s="123">
        <f t="shared" si="59"/>
        <v>0</v>
      </c>
      <c r="AG111" s="124">
        <f t="shared" si="60"/>
        <v>0</v>
      </c>
      <c r="AH111" s="124">
        <f t="shared" si="61"/>
        <v>0</v>
      </c>
      <c r="AI111" s="124" t="e">
        <f>#REF!-W111</f>
        <v>#REF!</v>
      </c>
      <c r="AJ111" s="124" t="e">
        <f>#REF!-X111</f>
        <v>#REF!</v>
      </c>
      <c r="AK111" s="126">
        <f t="shared" si="64"/>
        <v>0</v>
      </c>
      <c r="AL111" s="125" t="e">
        <f t="shared" si="62"/>
        <v>#REF!</v>
      </c>
      <c r="AM111" s="158"/>
      <c r="AN111" s="158"/>
      <c r="AO111" s="158"/>
      <c r="AP111" s="158"/>
      <c r="AQ111" s="158"/>
      <c r="AR111" s="158"/>
      <c r="AS111" s="158"/>
      <c r="AT111" s="158"/>
      <c r="AU111" s="158"/>
      <c r="AV111" s="158"/>
      <c r="AW111" s="158"/>
      <c r="AX111" s="158"/>
      <c r="AY111" s="158"/>
      <c r="AZ111" s="158"/>
      <c r="BA111" s="158"/>
      <c r="BB111" s="158"/>
      <c r="BC111" s="158"/>
      <c r="BD111" s="158"/>
      <c r="BE111" s="158"/>
      <c r="BF111" s="158"/>
      <c r="BG111" s="158"/>
      <c r="BH111" s="158"/>
      <c r="BI111" s="158"/>
      <c r="BJ111" s="158"/>
      <c r="BK111" s="158"/>
      <c r="BL111" s="158"/>
      <c r="BM111" s="158"/>
      <c r="BN111" s="158"/>
      <c r="BO111" s="158"/>
      <c r="BP111" s="158"/>
      <c r="BQ111" s="158"/>
      <c r="BR111" s="158"/>
      <c r="BS111" s="158"/>
      <c r="BT111" s="158"/>
      <c r="BU111" s="158"/>
      <c r="BV111" s="158"/>
      <c r="BW111" s="158"/>
      <c r="BX111" s="158"/>
      <c r="BY111" s="158"/>
      <c r="BZ111" s="158"/>
      <c r="CA111" s="158"/>
      <c r="CB111" s="158"/>
      <c r="CC111" s="158"/>
      <c r="CD111" s="158"/>
      <c r="CE111" s="158"/>
      <c r="CF111" s="158"/>
      <c r="CG111" s="158"/>
      <c r="CH111" s="158"/>
      <c r="CI111" s="158"/>
      <c r="CJ111" s="158"/>
      <c r="CK111" s="158"/>
      <c r="CL111" s="158"/>
      <c r="CM111" s="158"/>
      <c r="CN111" s="158"/>
      <c r="CO111" s="158"/>
      <c r="CP111" s="158"/>
      <c r="CQ111" s="158"/>
      <c r="CR111" s="158"/>
      <c r="CS111" s="158"/>
      <c r="CT111" s="158"/>
      <c r="CU111" s="158"/>
      <c r="CV111" s="158"/>
      <c r="CW111" s="158"/>
      <c r="CX111" s="158"/>
      <c r="CY111" s="158"/>
      <c r="CZ111" s="158"/>
      <c r="DA111" s="158"/>
      <c r="DB111" s="158"/>
      <c r="DC111" s="158"/>
      <c r="DD111" s="158"/>
      <c r="DE111" s="158"/>
      <c r="DF111" s="158"/>
      <c r="DG111" s="158"/>
      <c r="DH111" s="158"/>
      <c r="DI111" s="158"/>
      <c r="DJ111" s="158"/>
      <c r="DK111" s="158"/>
      <c r="DL111" s="158"/>
      <c r="DM111" s="158"/>
      <c r="DN111" s="158"/>
      <c r="DO111" s="158"/>
      <c r="DP111" s="158"/>
      <c r="DQ111" s="158"/>
      <c r="DR111" s="158"/>
      <c r="DS111" s="158"/>
      <c r="DT111" s="158"/>
      <c r="DU111" s="158"/>
      <c r="DV111" s="158"/>
      <c r="DW111" s="158"/>
      <c r="DX111" s="158"/>
      <c r="DY111" s="158"/>
      <c r="DZ111" s="158"/>
      <c r="EA111" s="158"/>
      <c r="EB111" s="158"/>
      <c r="EC111" s="158"/>
      <c r="ED111" s="158"/>
      <c r="EE111" s="158"/>
      <c r="EF111" s="158"/>
      <c r="EG111" s="158"/>
      <c r="EH111" s="158"/>
      <c r="EI111" s="158"/>
      <c r="EJ111" s="158"/>
      <c r="EK111" s="158"/>
      <c r="EL111" s="158"/>
      <c r="EM111" s="158"/>
      <c r="EN111" s="158"/>
      <c r="EO111" s="158"/>
      <c r="EP111" s="158"/>
      <c r="EQ111" s="158"/>
      <c r="ER111" s="158"/>
      <c r="ES111" s="158"/>
      <c r="ET111" s="158"/>
      <c r="EU111" s="158"/>
      <c r="EV111" s="158"/>
      <c r="EW111" s="158"/>
      <c r="EX111" s="158"/>
      <c r="EY111" s="158"/>
      <c r="EZ111" s="158"/>
      <c r="FA111" s="158"/>
      <c r="FB111" s="158"/>
      <c r="FC111" s="158"/>
      <c r="FD111" s="158"/>
      <c r="FE111" s="158"/>
      <c r="FF111" s="158"/>
      <c r="FG111" s="158"/>
      <c r="FH111" s="158"/>
      <c r="FI111" s="158"/>
      <c r="FJ111" s="158"/>
      <c r="FK111" s="158"/>
      <c r="FL111" s="158"/>
      <c r="FM111" s="158"/>
      <c r="FN111" s="158"/>
      <c r="FO111" s="158"/>
      <c r="FP111" s="158"/>
      <c r="FQ111" s="158"/>
      <c r="FR111" s="158"/>
      <c r="FS111" s="158"/>
      <c r="FT111" s="158"/>
      <c r="FU111" s="158"/>
      <c r="FV111" s="158"/>
      <c r="FW111" s="158"/>
      <c r="FX111" s="158"/>
      <c r="FY111" s="158"/>
      <c r="FZ111" s="158"/>
      <c r="GA111" s="158"/>
      <c r="GB111" s="158"/>
      <c r="GC111" s="158"/>
      <c r="GD111" s="158"/>
      <c r="GE111" s="158"/>
      <c r="GF111" s="158"/>
      <c r="GG111" s="158"/>
      <c r="GH111" s="158"/>
      <c r="GI111" s="158"/>
      <c r="GJ111" s="158"/>
      <c r="GK111" s="158"/>
      <c r="GL111" s="158"/>
      <c r="GM111" s="158"/>
      <c r="GN111" s="158"/>
      <c r="GO111" s="158"/>
      <c r="GP111" s="158"/>
      <c r="GQ111" s="158"/>
      <c r="GR111" s="158"/>
      <c r="GS111" s="158"/>
      <c r="GT111" s="158"/>
      <c r="GU111" s="158"/>
      <c r="GV111" s="158"/>
      <c r="GW111" s="158"/>
      <c r="GX111" s="158"/>
      <c r="GY111" s="158"/>
      <c r="GZ111" s="158"/>
      <c r="HA111" s="158"/>
      <c r="HB111" s="158"/>
      <c r="HC111" s="158"/>
      <c r="HD111" s="158"/>
      <c r="HE111" s="158"/>
      <c r="HF111" s="158"/>
      <c r="HG111" s="158"/>
      <c r="HH111" s="158"/>
      <c r="HI111" s="158"/>
      <c r="HJ111" s="158"/>
      <c r="HK111" s="158"/>
      <c r="HL111" s="158"/>
      <c r="HM111" s="158"/>
      <c r="HN111" s="158"/>
      <c r="HO111" s="158"/>
      <c r="HP111" s="158"/>
      <c r="HQ111" s="158"/>
      <c r="HR111" s="158"/>
      <c r="HS111" s="158"/>
      <c r="HT111" s="158"/>
      <c r="HU111" s="158"/>
      <c r="HV111" s="158"/>
      <c r="HW111" s="158"/>
      <c r="HX111" s="158"/>
      <c r="HY111" s="158"/>
      <c r="HZ111" s="158"/>
      <c r="IA111" s="158"/>
      <c r="IB111" s="158"/>
      <c r="IC111" s="158"/>
      <c r="ID111" s="158"/>
      <c r="IE111" s="158"/>
      <c r="IF111" s="158"/>
      <c r="IG111" s="158"/>
      <c r="IH111" s="158"/>
    </row>
    <row r="112" spans="1:242" s="159" customFormat="1" ht="11.25">
      <c r="A112" s="113" t="s">
        <v>246</v>
      </c>
      <c r="B112" s="113"/>
      <c r="C112" s="114" t="s">
        <v>45</v>
      </c>
      <c r="D112" s="114" t="s">
        <v>247</v>
      </c>
      <c r="E112" s="115">
        <v>45266</v>
      </c>
      <c r="F112" s="116">
        <v>45266</v>
      </c>
      <c r="G112" s="117">
        <v>6420230</v>
      </c>
      <c r="H112" s="118">
        <v>38550</v>
      </c>
      <c r="I112" s="119">
        <f t="shared" si="65"/>
        <v>3043000</v>
      </c>
      <c r="J112" s="120">
        <f t="shared" si="49"/>
        <v>541000</v>
      </c>
      <c r="K112" s="120">
        <f t="shared" si="50"/>
        <v>0</v>
      </c>
      <c r="L112" s="120" t="e">
        <f>#REF!</f>
        <v>#REF!</v>
      </c>
      <c r="M112" s="120" t="e">
        <f>#REF!</f>
        <v>#REF!</v>
      </c>
      <c r="N112" s="121" t="e">
        <f t="shared" si="51"/>
        <v>#REF!</v>
      </c>
      <c r="O112" s="122" t="e">
        <f t="shared" si="52"/>
        <v>#REF!</v>
      </c>
      <c r="P112" s="119">
        <v>3043000</v>
      </c>
      <c r="Q112" s="120">
        <v>541000</v>
      </c>
      <c r="R112" s="120">
        <v>0</v>
      </c>
      <c r="S112" s="122">
        <f t="shared" si="53"/>
        <v>3584000</v>
      </c>
      <c r="T112" s="123">
        <v>3043000</v>
      </c>
      <c r="U112" s="124">
        <v>541000</v>
      </c>
      <c r="V112" s="120">
        <v>0</v>
      </c>
      <c r="W112" s="120">
        <v>0</v>
      </c>
      <c r="X112" s="120">
        <v>0</v>
      </c>
      <c r="Y112" s="125">
        <f t="shared" si="54"/>
        <v>3584000</v>
      </c>
      <c r="Z112" s="123">
        <f t="shared" si="55"/>
        <v>0</v>
      </c>
      <c r="AA112" s="124">
        <f t="shared" si="56"/>
        <v>0</v>
      </c>
      <c r="AB112" s="124">
        <f t="shared" si="57"/>
        <v>0</v>
      </c>
      <c r="AC112" s="124" t="e">
        <f>L112-#REF!</f>
        <v>#REF!</v>
      </c>
      <c r="AD112" s="124" t="e">
        <f>M112-#REF!</f>
        <v>#REF!</v>
      </c>
      <c r="AE112" s="125" t="e">
        <f t="shared" si="58"/>
        <v>#REF!</v>
      </c>
      <c r="AF112" s="123">
        <f t="shared" si="59"/>
        <v>0</v>
      </c>
      <c r="AG112" s="124">
        <f t="shared" si="60"/>
        <v>0</v>
      </c>
      <c r="AH112" s="124">
        <f t="shared" si="61"/>
        <v>0</v>
      </c>
      <c r="AI112" s="124" t="e">
        <f>#REF!-W112</f>
        <v>#REF!</v>
      </c>
      <c r="AJ112" s="124" t="e">
        <f>#REF!-X112</f>
        <v>#REF!</v>
      </c>
      <c r="AK112" s="126">
        <f t="shared" si="64"/>
        <v>0</v>
      </c>
      <c r="AL112" s="125" t="e">
        <f t="shared" si="62"/>
        <v>#REF!</v>
      </c>
      <c r="AM112" s="158"/>
      <c r="AN112" s="158"/>
      <c r="AO112" s="158"/>
      <c r="AP112" s="158"/>
      <c r="AQ112" s="158"/>
      <c r="AR112" s="158"/>
      <c r="AS112" s="158"/>
      <c r="AT112" s="158"/>
      <c r="AU112" s="158"/>
      <c r="AV112" s="158"/>
      <c r="AW112" s="158"/>
      <c r="AX112" s="158"/>
      <c r="AY112" s="158"/>
      <c r="AZ112" s="158"/>
      <c r="BA112" s="158"/>
      <c r="BB112" s="158"/>
      <c r="BC112" s="158"/>
      <c r="BD112" s="158"/>
      <c r="BE112" s="158"/>
      <c r="BF112" s="158"/>
      <c r="BG112" s="158"/>
      <c r="BH112" s="158"/>
      <c r="BI112" s="158"/>
      <c r="BJ112" s="158"/>
      <c r="BK112" s="158"/>
      <c r="BL112" s="158"/>
      <c r="BM112" s="158"/>
      <c r="BN112" s="158"/>
      <c r="BO112" s="158"/>
      <c r="BP112" s="158"/>
      <c r="BQ112" s="158"/>
      <c r="BR112" s="158"/>
      <c r="BS112" s="158"/>
      <c r="BT112" s="158"/>
      <c r="BU112" s="158"/>
      <c r="BV112" s="158"/>
      <c r="BW112" s="158"/>
      <c r="BX112" s="158"/>
      <c r="BY112" s="158"/>
      <c r="BZ112" s="158"/>
      <c r="CA112" s="158"/>
      <c r="CB112" s="158"/>
      <c r="CC112" s="158"/>
      <c r="CD112" s="158"/>
      <c r="CE112" s="158"/>
      <c r="CF112" s="158"/>
      <c r="CG112" s="158"/>
      <c r="CH112" s="158"/>
      <c r="CI112" s="158"/>
      <c r="CJ112" s="158"/>
      <c r="CK112" s="158"/>
      <c r="CL112" s="158"/>
      <c r="CM112" s="158"/>
      <c r="CN112" s="158"/>
      <c r="CO112" s="158"/>
      <c r="CP112" s="158"/>
      <c r="CQ112" s="158"/>
      <c r="CR112" s="158"/>
      <c r="CS112" s="158"/>
      <c r="CT112" s="158"/>
      <c r="CU112" s="158"/>
      <c r="CV112" s="158"/>
      <c r="CW112" s="158"/>
      <c r="CX112" s="158"/>
      <c r="CY112" s="158"/>
      <c r="CZ112" s="158"/>
      <c r="DA112" s="158"/>
      <c r="DB112" s="158"/>
      <c r="DC112" s="158"/>
      <c r="DD112" s="158"/>
      <c r="DE112" s="158"/>
      <c r="DF112" s="158"/>
      <c r="DG112" s="158"/>
      <c r="DH112" s="158"/>
      <c r="DI112" s="158"/>
      <c r="DJ112" s="158"/>
      <c r="DK112" s="158"/>
      <c r="DL112" s="158"/>
      <c r="DM112" s="158"/>
      <c r="DN112" s="158"/>
      <c r="DO112" s="158"/>
      <c r="DP112" s="158"/>
      <c r="DQ112" s="158"/>
      <c r="DR112" s="158"/>
      <c r="DS112" s="158"/>
      <c r="DT112" s="158"/>
      <c r="DU112" s="158"/>
      <c r="DV112" s="158"/>
      <c r="DW112" s="158"/>
      <c r="DX112" s="158"/>
      <c r="DY112" s="158"/>
      <c r="DZ112" s="158"/>
      <c r="EA112" s="158"/>
      <c r="EB112" s="158"/>
      <c r="EC112" s="158"/>
      <c r="ED112" s="158"/>
      <c r="EE112" s="158"/>
      <c r="EF112" s="158"/>
      <c r="EG112" s="158"/>
      <c r="EH112" s="158"/>
      <c r="EI112" s="158"/>
      <c r="EJ112" s="158"/>
      <c r="EK112" s="158"/>
      <c r="EL112" s="158"/>
      <c r="EM112" s="158"/>
      <c r="EN112" s="158"/>
      <c r="EO112" s="158"/>
      <c r="EP112" s="158"/>
      <c r="EQ112" s="158"/>
      <c r="ER112" s="158"/>
      <c r="ES112" s="158"/>
      <c r="ET112" s="158"/>
      <c r="EU112" s="158"/>
      <c r="EV112" s="158"/>
      <c r="EW112" s="158"/>
      <c r="EX112" s="158"/>
      <c r="EY112" s="158"/>
      <c r="EZ112" s="158"/>
      <c r="FA112" s="158"/>
      <c r="FB112" s="158"/>
      <c r="FC112" s="158"/>
      <c r="FD112" s="158"/>
      <c r="FE112" s="158"/>
      <c r="FF112" s="158"/>
      <c r="FG112" s="158"/>
      <c r="FH112" s="158"/>
      <c r="FI112" s="158"/>
      <c r="FJ112" s="158"/>
      <c r="FK112" s="158"/>
      <c r="FL112" s="158"/>
      <c r="FM112" s="158"/>
      <c r="FN112" s="158"/>
      <c r="FO112" s="158"/>
      <c r="FP112" s="158"/>
      <c r="FQ112" s="158"/>
      <c r="FR112" s="158"/>
      <c r="FS112" s="158"/>
      <c r="FT112" s="158"/>
      <c r="FU112" s="158"/>
      <c r="FV112" s="158"/>
      <c r="FW112" s="158"/>
      <c r="FX112" s="158"/>
      <c r="FY112" s="158"/>
      <c r="FZ112" s="158"/>
      <c r="GA112" s="158"/>
      <c r="GB112" s="158"/>
      <c r="GC112" s="158"/>
      <c r="GD112" s="158"/>
      <c r="GE112" s="158"/>
      <c r="GF112" s="158"/>
      <c r="GG112" s="158"/>
      <c r="GH112" s="158"/>
      <c r="GI112" s="158"/>
      <c r="GJ112" s="158"/>
      <c r="GK112" s="158"/>
      <c r="GL112" s="158"/>
      <c r="GM112" s="158"/>
      <c r="GN112" s="158"/>
      <c r="GO112" s="158"/>
      <c r="GP112" s="158"/>
      <c r="GQ112" s="158"/>
      <c r="GR112" s="158"/>
      <c r="GS112" s="158"/>
      <c r="GT112" s="158"/>
      <c r="GU112" s="158"/>
      <c r="GV112" s="158"/>
      <c r="GW112" s="158"/>
      <c r="GX112" s="158"/>
      <c r="GY112" s="158"/>
      <c r="GZ112" s="158"/>
      <c r="HA112" s="158"/>
      <c r="HB112" s="158"/>
      <c r="HC112" s="158"/>
      <c r="HD112" s="158"/>
      <c r="HE112" s="158"/>
      <c r="HF112" s="158"/>
      <c r="HG112" s="158"/>
      <c r="HH112" s="158"/>
      <c r="HI112" s="158"/>
      <c r="HJ112" s="158"/>
      <c r="HK112" s="158"/>
      <c r="HL112" s="158"/>
      <c r="HM112" s="158"/>
      <c r="HN112" s="158"/>
      <c r="HO112" s="158"/>
      <c r="HP112" s="158"/>
      <c r="HQ112" s="158"/>
      <c r="HR112" s="158"/>
      <c r="HS112" s="158"/>
      <c r="HT112" s="158"/>
      <c r="HU112" s="158"/>
      <c r="HV112" s="158"/>
      <c r="HW112" s="158"/>
      <c r="HX112" s="158"/>
      <c r="HY112" s="158"/>
      <c r="HZ112" s="158"/>
      <c r="IA112" s="158"/>
      <c r="IB112" s="158"/>
      <c r="IC112" s="158"/>
      <c r="ID112" s="158"/>
      <c r="IE112" s="158"/>
      <c r="IF112" s="158"/>
      <c r="IG112" s="158"/>
      <c r="IH112" s="158"/>
    </row>
    <row r="113" spans="1:242" s="159" customFormat="1" ht="22.5">
      <c r="A113" s="113" t="s">
        <v>246</v>
      </c>
      <c r="B113" s="113"/>
      <c r="C113" s="114" t="s">
        <v>45</v>
      </c>
      <c r="D113" s="114" t="s">
        <v>248</v>
      </c>
      <c r="E113" s="115"/>
      <c r="F113" s="116"/>
      <c r="G113" s="117">
        <v>6420230</v>
      </c>
      <c r="H113" s="118">
        <v>38550</v>
      </c>
      <c r="I113" s="119">
        <f t="shared" si="65"/>
        <v>155000</v>
      </c>
      <c r="J113" s="120">
        <f t="shared" si="49"/>
        <v>0</v>
      </c>
      <c r="K113" s="120">
        <f t="shared" si="50"/>
        <v>0</v>
      </c>
      <c r="L113" s="120" t="e">
        <f>#REF!</f>
        <v>#REF!</v>
      </c>
      <c r="M113" s="120" t="e">
        <f>#REF!</f>
        <v>#REF!</v>
      </c>
      <c r="N113" s="121" t="e">
        <f t="shared" si="51"/>
        <v>#REF!</v>
      </c>
      <c r="O113" s="122" t="e">
        <f t="shared" si="52"/>
        <v>#REF!</v>
      </c>
      <c r="P113" s="119">
        <v>155000</v>
      </c>
      <c r="Q113" s="120">
        <v>0</v>
      </c>
      <c r="R113" s="120">
        <v>0</v>
      </c>
      <c r="S113" s="122">
        <f t="shared" si="53"/>
        <v>155000</v>
      </c>
      <c r="T113" s="123">
        <v>155000</v>
      </c>
      <c r="U113" s="124">
        <v>0</v>
      </c>
      <c r="V113" s="120">
        <v>0</v>
      </c>
      <c r="W113" s="120">
        <v>0</v>
      </c>
      <c r="X113" s="120">
        <v>0</v>
      </c>
      <c r="Y113" s="125">
        <f t="shared" si="54"/>
        <v>155000</v>
      </c>
      <c r="Z113" s="123">
        <f t="shared" si="55"/>
        <v>0</v>
      </c>
      <c r="AA113" s="124">
        <f t="shared" si="56"/>
        <v>0</v>
      </c>
      <c r="AB113" s="124">
        <f t="shared" si="57"/>
        <v>0</v>
      </c>
      <c r="AC113" s="124" t="e">
        <f>L113-#REF!</f>
        <v>#REF!</v>
      </c>
      <c r="AD113" s="124" t="e">
        <f>M113-#REF!</f>
        <v>#REF!</v>
      </c>
      <c r="AE113" s="125" t="e">
        <f t="shared" si="58"/>
        <v>#REF!</v>
      </c>
      <c r="AF113" s="123">
        <f t="shared" si="59"/>
        <v>0</v>
      </c>
      <c r="AG113" s="124">
        <f t="shared" si="60"/>
        <v>0</v>
      </c>
      <c r="AH113" s="124">
        <f t="shared" si="61"/>
        <v>0</v>
      </c>
      <c r="AI113" s="124" t="e">
        <f>#REF!-W113</f>
        <v>#REF!</v>
      </c>
      <c r="AJ113" s="124" t="e">
        <f>#REF!-X113</f>
        <v>#REF!</v>
      </c>
      <c r="AK113" s="126">
        <f t="shared" si="64"/>
        <v>0</v>
      </c>
      <c r="AL113" s="125" t="e">
        <f t="shared" si="62"/>
        <v>#REF!</v>
      </c>
      <c r="AM113" s="158"/>
      <c r="AN113" s="158"/>
      <c r="AO113" s="158"/>
      <c r="AP113" s="158"/>
      <c r="AQ113" s="158"/>
      <c r="AR113" s="158"/>
      <c r="AS113" s="158"/>
      <c r="AT113" s="158"/>
      <c r="AU113" s="158"/>
      <c r="AV113" s="158"/>
      <c r="AW113" s="158"/>
      <c r="AX113" s="158"/>
      <c r="AY113" s="158"/>
      <c r="AZ113" s="158"/>
      <c r="BA113" s="158"/>
      <c r="BB113" s="158"/>
      <c r="BC113" s="158"/>
      <c r="BD113" s="158"/>
      <c r="BE113" s="158"/>
      <c r="BF113" s="158"/>
      <c r="BG113" s="158"/>
      <c r="BH113" s="158"/>
      <c r="BI113" s="158"/>
      <c r="BJ113" s="158"/>
      <c r="BK113" s="158"/>
      <c r="BL113" s="158"/>
      <c r="BM113" s="158"/>
      <c r="BN113" s="158"/>
      <c r="BO113" s="158"/>
      <c r="BP113" s="158"/>
      <c r="BQ113" s="158"/>
      <c r="BR113" s="158"/>
      <c r="BS113" s="158"/>
      <c r="BT113" s="158"/>
      <c r="BU113" s="158"/>
      <c r="BV113" s="158"/>
      <c r="BW113" s="158"/>
      <c r="BX113" s="158"/>
      <c r="BY113" s="158"/>
      <c r="BZ113" s="158"/>
      <c r="CA113" s="158"/>
      <c r="CB113" s="158"/>
      <c r="CC113" s="158"/>
      <c r="CD113" s="158"/>
      <c r="CE113" s="158"/>
      <c r="CF113" s="158"/>
      <c r="CG113" s="158"/>
      <c r="CH113" s="158"/>
      <c r="CI113" s="158"/>
      <c r="CJ113" s="158"/>
      <c r="CK113" s="158"/>
      <c r="CL113" s="158"/>
      <c r="CM113" s="158"/>
      <c r="CN113" s="158"/>
      <c r="CO113" s="158"/>
      <c r="CP113" s="158"/>
      <c r="CQ113" s="158"/>
      <c r="CR113" s="158"/>
      <c r="CS113" s="158"/>
      <c r="CT113" s="158"/>
      <c r="CU113" s="158"/>
      <c r="CV113" s="158"/>
      <c r="CW113" s="158"/>
      <c r="CX113" s="158"/>
      <c r="CY113" s="158"/>
      <c r="CZ113" s="158"/>
      <c r="DA113" s="158"/>
      <c r="DB113" s="158"/>
      <c r="DC113" s="158"/>
      <c r="DD113" s="158"/>
      <c r="DE113" s="158"/>
      <c r="DF113" s="158"/>
      <c r="DG113" s="158"/>
      <c r="DH113" s="158"/>
      <c r="DI113" s="158"/>
      <c r="DJ113" s="158"/>
      <c r="DK113" s="158"/>
      <c r="DL113" s="158"/>
      <c r="DM113" s="158"/>
      <c r="DN113" s="158"/>
      <c r="DO113" s="158"/>
      <c r="DP113" s="158"/>
      <c r="DQ113" s="158"/>
      <c r="DR113" s="158"/>
      <c r="DS113" s="158"/>
      <c r="DT113" s="158"/>
      <c r="DU113" s="158"/>
      <c r="DV113" s="158"/>
      <c r="DW113" s="158"/>
      <c r="DX113" s="158"/>
      <c r="DY113" s="158"/>
      <c r="DZ113" s="158"/>
      <c r="EA113" s="158"/>
      <c r="EB113" s="158"/>
      <c r="EC113" s="158"/>
      <c r="ED113" s="158"/>
      <c r="EE113" s="158"/>
      <c r="EF113" s="158"/>
      <c r="EG113" s="158"/>
      <c r="EH113" s="158"/>
      <c r="EI113" s="158"/>
      <c r="EJ113" s="158"/>
      <c r="EK113" s="158"/>
      <c r="EL113" s="158"/>
      <c r="EM113" s="158"/>
      <c r="EN113" s="158"/>
      <c r="EO113" s="158"/>
      <c r="EP113" s="158"/>
      <c r="EQ113" s="158"/>
      <c r="ER113" s="158"/>
      <c r="ES113" s="158"/>
      <c r="ET113" s="158"/>
      <c r="EU113" s="158"/>
      <c r="EV113" s="158"/>
      <c r="EW113" s="158"/>
      <c r="EX113" s="158"/>
      <c r="EY113" s="158"/>
      <c r="EZ113" s="158"/>
      <c r="FA113" s="158"/>
      <c r="FB113" s="158"/>
      <c r="FC113" s="158"/>
      <c r="FD113" s="158"/>
      <c r="FE113" s="158"/>
      <c r="FF113" s="158"/>
      <c r="FG113" s="158"/>
      <c r="FH113" s="158"/>
      <c r="FI113" s="158"/>
      <c r="FJ113" s="158"/>
      <c r="FK113" s="158"/>
      <c r="FL113" s="158"/>
      <c r="FM113" s="158"/>
      <c r="FN113" s="158"/>
      <c r="FO113" s="158"/>
      <c r="FP113" s="158"/>
      <c r="FQ113" s="158"/>
      <c r="FR113" s="158"/>
      <c r="FS113" s="158"/>
      <c r="FT113" s="158"/>
      <c r="FU113" s="158"/>
      <c r="FV113" s="158"/>
      <c r="FW113" s="158"/>
      <c r="FX113" s="158"/>
      <c r="FY113" s="158"/>
      <c r="FZ113" s="158"/>
      <c r="GA113" s="158"/>
      <c r="GB113" s="158"/>
      <c r="GC113" s="158"/>
      <c r="GD113" s="158"/>
      <c r="GE113" s="158"/>
      <c r="GF113" s="158"/>
      <c r="GG113" s="158"/>
      <c r="GH113" s="158"/>
      <c r="GI113" s="158"/>
      <c r="GJ113" s="158"/>
      <c r="GK113" s="158"/>
      <c r="GL113" s="158"/>
      <c r="GM113" s="158"/>
      <c r="GN113" s="158"/>
      <c r="GO113" s="158"/>
      <c r="GP113" s="158"/>
      <c r="GQ113" s="158"/>
      <c r="GR113" s="158"/>
      <c r="GS113" s="158"/>
      <c r="GT113" s="158"/>
      <c r="GU113" s="158"/>
      <c r="GV113" s="158"/>
      <c r="GW113" s="158"/>
      <c r="GX113" s="158"/>
      <c r="GY113" s="158"/>
      <c r="GZ113" s="158"/>
      <c r="HA113" s="158"/>
      <c r="HB113" s="158"/>
      <c r="HC113" s="158"/>
      <c r="HD113" s="158"/>
      <c r="HE113" s="158"/>
      <c r="HF113" s="158"/>
      <c r="HG113" s="158"/>
      <c r="HH113" s="158"/>
      <c r="HI113" s="158"/>
      <c r="HJ113" s="158"/>
      <c r="HK113" s="158"/>
      <c r="HL113" s="158"/>
      <c r="HM113" s="158"/>
      <c r="HN113" s="158"/>
      <c r="HO113" s="158"/>
      <c r="HP113" s="158"/>
      <c r="HQ113" s="158"/>
      <c r="HR113" s="158"/>
      <c r="HS113" s="158"/>
      <c r="HT113" s="158"/>
      <c r="HU113" s="158"/>
      <c r="HV113" s="158"/>
      <c r="HW113" s="158"/>
      <c r="HX113" s="158"/>
      <c r="HY113" s="158"/>
      <c r="HZ113" s="158"/>
      <c r="IA113" s="158"/>
      <c r="IB113" s="158"/>
      <c r="IC113" s="158"/>
      <c r="ID113" s="158"/>
      <c r="IE113" s="158"/>
      <c r="IF113" s="158"/>
      <c r="IG113" s="158"/>
      <c r="IH113" s="158"/>
    </row>
    <row r="114" spans="1:242" s="159" customFormat="1" ht="11.25">
      <c r="A114" s="113" t="s">
        <v>249</v>
      </c>
      <c r="B114" s="113" t="s">
        <v>152</v>
      </c>
      <c r="C114" s="114" t="s">
        <v>45</v>
      </c>
      <c r="D114" s="114" t="s">
        <v>250</v>
      </c>
      <c r="E114" s="115">
        <v>45536</v>
      </c>
      <c r="F114" s="116">
        <v>45266</v>
      </c>
      <c r="G114" s="117">
        <v>6420285</v>
      </c>
      <c r="H114" s="118">
        <v>38550</v>
      </c>
      <c r="I114" s="119">
        <f t="shared" si="65"/>
        <v>6920000</v>
      </c>
      <c r="J114" s="120">
        <f t="shared" si="49"/>
        <v>955000</v>
      </c>
      <c r="K114" s="120">
        <f t="shared" si="50"/>
        <v>0</v>
      </c>
      <c r="L114" s="120" t="e">
        <f>#REF!</f>
        <v>#REF!</v>
      </c>
      <c r="M114" s="120" t="e">
        <f>#REF!</f>
        <v>#REF!</v>
      </c>
      <c r="N114" s="121" t="e">
        <f t="shared" si="51"/>
        <v>#REF!</v>
      </c>
      <c r="O114" s="122" t="e">
        <f t="shared" si="52"/>
        <v>#REF!</v>
      </c>
      <c r="P114" s="119">
        <v>6920000</v>
      </c>
      <c r="Q114" s="120">
        <v>955000</v>
      </c>
      <c r="R114" s="120">
        <v>0</v>
      </c>
      <c r="S114" s="122">
        <f t="shared" si="53"/>
        <v>7875000</v>
      </c>
      <c r="T114" s="123">
        <v>6920000</v>
      </c>
      <c r="U114" s="124">
        <v>955000</v>
      </c>
      <c r="V114" s="120">
        <v>0</v>
      </c>
      <c r="W114" s="120">
        <v>75532.473685082063</v>
      </c>
      <c r="X114" s="120">
        <v>0</v>
      </c>
      <c r="Y114" s="125">
        <f t="shared" si="54"/>
        <v>7950532.473685082</v>
      </c>
      <c r="Z114" s="123">
        <f t="shared" si="55"/>
        <v>0</v>
      </c>
      <c r="AA114" s="124">
        <f t="shared" si="56"/>
        <v>0</v>
      </c>
      <c r="AB114" s="124">
        <f t="shared" si="57"/>
        <v>0</v>
      </c>
      <c r="AC114" s="124" t="e">
        <f>L114-#REF!</f>
        <v>#REF!</v>
      </c>
      <c r="AD114" s="124" t="e">
        <f>M114-#REF!</f>
        <v>#REF!</v>
      </c>
      <c r="AE114" s="125" t="e">
        <f t="shared" si="58"/>
        <v>#REF!</v>
      </c>
      <c r="AF114" s="123">
        <f t="shared" si="59"/>
        <v>0</v>
      </c>
      <c r="AG114" s="124">
        <f t="shared" si="60"/>
        <v>0</v>
      </c>
      <c r="AH114" s="124">
        <f t="shared" si="61"/>
        <v>0</v>
      </c>
      <c r="AI114" s="124" t="e">
        <f>#REF!-W114</f>
        <v>#REF!</v>
      </c>
      <c r="AJ114" s="124" t="e">
        <f>#REF!-X114</f>
        <v>#REF!</v>
      </c>
      <c r="AK114" s="126">
        <f t="shared" si="64"/>
        <v>0</v>
      </c>
      <c r="AL114" s="125" t="e">
        <f t="shared" si="62"/>
        <v>#REF!</v>
      </c>
      <c r="AM114" s="158"/>
      <c r="AN114" s="158"/>
      <c r="AO114" s="158"/>
      <c r="AP114" s="158"/>
      <c r="AQ114" s="158"/>
      <c r="AR114" s="158"/>
      <c r="AS114" s="158"/>
      <c r="AT114" s="158"/>
      <c r="AU114" s="158"/>
      <c r="AV114" s="158"/>
      <c r="AW114" s="158"/>
      <c r="AX114" s="158"/>
      <c r="AY114" s="158"/>
      <c r="AZ114" s="158"/>
      <c r="BA114" s="158"/>
      <c r="BB114" s="158"/>
      <c r="BC114" s="158"/>
      <c r="BD114" s="158"/>
      <c r="BE114" s="158"/>
      <c r="BF114" s="158"/>
      <c r="BG114" s="158"/>
      <c r="BH114" s="158"/>
      <c r="BI114" s="158"/>
      <c r="BJ114" s="158"/>
      <c r="BK114" s="158"/>
      <c r="BL114" s="158"/>
      <c r="BM114" s="158"/>
      <c r="BN114" s="158"/>
      <c r="BO114" s="158"/>
      <c r="BP114" s="158"/>
      <c r="BQ114" s="158"/>
      <c r="BR114" s="158"/>
      <c r="BS114" s="158"/>
      <c r="BT114" s="158"/>
      <c r="BU114" s="158"/>
      <c r="BV114" s="158"/>
      <c r="BW114" s="158"/>
      <c r="BX114" s="158"/>
      <c r="BY114" s="158"/>
      <c r="BZ114" s="158"/>
      <c r="CA114" s="158"/>
      <c r="CB114" s="158"/>
      <c r="CC114" s="158"/>
      <c r="CD114" s="158"/>
      <c r="CE114" s="158"/>
      <c r="CF114" s="158"/>
      <c r="CG114" s="158"/>
      <c r="CH114" s="158"/>
      <c r="CI114" s="158"/>
      <c r="CJ114" s="158"/>
      <c r="CK114" s="158"/>
      <c r="CL114" s="158"/>
      <c r="CM114" s="158"/>
      <c r="CN114" s="158"/>
      <c r="CO114" s="158"/>
      <c r="CP114" s="158"/>
      <c r="CQ114" s="158"/>
      <c r="CR114" s="158"/>
      <c r="CS114" s="158"/>
      <c r="CT114" s="158"/>
      <c r="CU114" s="158"/>
      <c r="CV114" s="158"/>
      <c r="CW114" s="158"/>
      <c r="CX114" s="158"/>
      <c r="CY114" s="158"/>
      <c r="CZ114" s="158"/>
      <c r="DA114" s="158"/>
      <c r="DB114" s="158"/>
      <c r="DC114" s="158"/>
      <c r="DD114" s="158"/>
      <c r="DE114" s="158"/>
      <c r="DF114" s="158"/>
      <c r="DG114" s="158"/>
      <c r="DH114" s="158"/>
      <c r="DI114" s="158"/>
      <c r="DJ114" s="158"/>
      <c r="DK114" s="158"/>
      <c r="DL114" s="158"/>
      <c r="DM114" s="158"/>
      <c r="DN114" s="158"/>
      <c r="DO114" s="158"/>
      <c r="DP114" s="158"/>
      <c r="DQ114" s="158"/>
      <c r="DR114" s="158"/>
      <c r="DS114" s="158"/>
      <c r="DT114" s="158"/>
      <c r="DU114" s="158"/>
      <c r="DV114" s="158"/>
      <c r="DW114" s="158"/>
      <c r="DX114" s="158"/>
      <c r="DY114" s="158"/>
      <c r="DZ114" s="158"/>
      <c r="EA114" s="158"/>
      <c r="EB114" s="158"/>
      <c r="EC114" s="158"/>
      <c r="ED114" s="158"/>
      <c r="EE114" s="158"/>
      <c r="EF114" s="158"/>
      <c r="EG114" s="158"/>
      <c r="EH114" s="158"/>
      <c r="EI114" s="158"/>
      <c r="EJ114" s="158"/>
      <c r="EK114" s="158"/>
      <c r="EL114" s="158"/>
      <c r="EM114" s="158"/>
      <c r="EN114" s="158"/>
      <c r="EO114" s="158"/>
      <c r="EP114" s="158"/>
      <c r="EQ114" s="158"/>
      <c r="ER114" s="158"/>
      <c r="ES114" s="158"/>
      <c r="ET114" s="158"/>
      <c r="EU114" s="158"/>
      <c r="EV114" s="158"/>
      <c r="EW114" s="158"/>
      <c r="EX114" s="158"/>
      <c r="EY114" s="158"/>
      <c r="EZ114" s="158"/>
      <c r="FA114" s="158"/>
      <c r="FB114" s="158"/>
      <c r="FC114" s="158"/>
      <c r="FD114" s="158"/>
      <c r="FE114" s="158"/>
      <c r="FF114" s="158"/>
      <c r="FG114" s="158"/>
      <c r="FH114" s="158"/>
      <c r="FI114" s="158"/>
      <c r="FJ114" s="158"/>
      <c r="FK114" s="158"/>
      <c r="FL114" s="158"/>
      <c r="FM114" s="158"/>
      <c r="FN114" s="158"/>
      <c r="FO114" s="158"/>
      <c r="FP114" s="158"/>
      <c r="FQ114" s="158"/>
      <c r="FR114" s="158"/>
      <c r="FS114" s="158"/>
      <c r="FT114" s="158"/>
      <c r="FU114" s="158"/>
      <c r="FV114" s="158"/>
      <c r="FW114" s="158"/>
      <c r="FX114" s="158"/>
      <c r="FY114" s="158"/>
      <c r="FZ114" s="158"/>
      <c r="GA114" s="158"/>
      <c r="GB114" s="158"/>
      <c r="GC114" s="158"/>
      <c r="GD114" s="158"/>
      <c r="GE114" s="158"/>
      <c r="GF114" s="158"/>
      <c r="GG114" s="158"/>
      <c r="GH114" s="158"/>
      <c r="GI114" s="158"/>
      <c r="GJ114" s="158"/>
      <c r="GK114" s="158"/>
      <c r="GL114" s="158"/>
      <c r="GM114" s="158"/>
      <c r="GN114" s="158"/>
      <c r="GO114" s="158"/>
      <c r="GP114" s="158"/>
      <c r="GQ114" s="158"/>
      <c r="GR114" s="158"/>
      <c r="GS114" s="158"/>
      <c r="GT114" s="158"/>
      <c r="GU114" s="158"/>
      <c r="GV114" s="158"/>
      <c r="GW114" s="158"/>
      <c r="GX114" s="158"/>
      <c r="GY114" s="158"/>
      <c r="GZ114" s="158"/>
      <c r="HA114" s="158"/>
      <c r="HB114" s="158"/>
      <c r="HC114" s="158"/>
      <c r="HD114" s="158"/>
      <c r="HE114" s="158"/>
      <c r="HF114" s="158"/>
      <c r="HG114" s="158"/>
      <c r="HH114" s="158"/>
      <c r="HI114" s="158"/>
      <c r="HJ114" s="158"/>
      <c r="HK114" s="158"/>
      <c r="HL114" s="158"/>
      <c r="HM114" s="158"/>
      <c r="HN114" s="158"/>
      <c r="HO114" s="158"/>
      <c r="HP114" s="158"/>
      <c r="HQ114" s="158"/>
      <c r="HR114" s="158"/>
      <c r="HS114" s="158"/>
      <c r="HT114" s="158"/>
      <c r="HU114" s="158"/>
      <c r="HV114" s="158"/>
      <c r="HW114" s="158"/>
      <c r="HX114" s="158"/>
      <c r="HY114" s="158"/>
      <c r="HZ114" s="158"/>
      <c r="IA114" s="158"/>
      <c r="IB114" s="158"/>
      <c r="IC114" s="158"/>
      <c r="ID114" s="158"/>
      <c r="IE114" s="158"/>
      <c r="IF114" s="158"/>
      <c r="IG114" s="158"/>
      <c r="IH114" s="158"/>
    </row>
    <row r="115" spans="1:242" s="159" customFormat="1" ht="11.25">
      <c r="A115" s="113" t="s">
        <v>251</v>
      </c>
      <c r="B115" s="113" t="s">
        <v>252</v>
      </c>
      <c r="C115" s="114" t="s">
        <v>45</v>
      </c>
      <c r="D115" s="114" t="s">
        <v>253</v>
      </c>
      <c r="E115" s="115">
        <v>45536</v>
      </c>
      <c r="F115" s="116">
        <v>45266</v>
      </c>
      <c r="G115" s="117">
        <v>6420285</v>
      </c>
      <c r="H115" s="118">
        <v>38550</v>
      </c>
      <c r="I115" s="119">
        <f t="shared" si="65"/>
        <v>39409000</v>
      </c>
      <c r="J115" s="120">
        <f t="shared" si="49"/>
        <v>7739000</v>
      </c>
      <c r="K115" s="120">
        <f t="shared" si="50"/>
        <v>0</v>
      </c>
      <c r="L115" s="120" t="e">
        <f>#REF!</f>
        <v>#REF!</v>
      </c>
      <c r="M115" s="120" t="e">
        <f>#REF!</f>
        <v>#REF!</v>
      </c>
      <c r="N115" s="121" t="e">
        <f t="shared" si="51"/>
        <v>#REF!</v>
      </c>
      <c r="O115" s="122" t="e">
        <f t="shared" si="52"/>
        <v>#REF!</v>
      </c>
      <c r="P115" s="119">
        <v>39409000</v>
      </c>
      <c r="Q115" s="120">
        <v>7739000</v>
      </c>
      <c r="R115" s="120">
        <v>0</v>
      </c>
      <c r="S115" s="122">
        <f t="shared" si="53"/>
        <v>47148000</v>
      </c>
      <c r="T115" s="123">
        <v>39409000</v>
      </c>
      <c r="U115" s="124">
        <v>7739000</v>
      </c>
      <c r="V115" s="120">
        <v>0</v>
      </c>
      <c r="W115" s="120">
        <v>430162.38138384832</v>
      </c>
      <c r="X115" s="120">
        <v>0</v>
      </c>
      <c r="Y115" s="125">
        <f t="shared" si="54"/>
        <v>47578162.381383851</v>
      </c>
      <c r="Z115" s="123">
        <f t="shared" si="55"/>
        <v>0</v>
      </c>
      <c r="AA115" s="124">
        <f t="shared" si="56"/>
        <v>0</v>
      </c>
      <c r="AB115" s="124">
        <f t="shared" si="57"/>
        <v>0</v>
      </c>
      <c r="AC115" s="124" t="e">
        <f>L115-#REF!</f>
        <v>#REF!</v>
      </c>
      <c r="AD115" s="124" t="e">
        <f>M115-#REF!</f>
        <v>#REF!</v>
      </c>
      <c r="AE115" s="125" t="e">
        <f t="shared" si="58"/>
        <v>#REF!</v>
      </c>
      <c r="AF115" s="123">
        <f t="shared" si="59"/>
        <v>0</v>
      </c>
      <c r="AG115" s="124">
        <f t="shared" si="60"/>
        <v>0</v>
      </c>
      <c r="AH115" s="124">
        <f t="shared" si="61"/>
        <v>0</v>
      </c>
      <c r="AI115" s="124" t="e">
        <f>#REF!-W115</f>
        <v>#REF!</v>
      </c>
      <c r="AJ115" s="124" t="e">
        <f>#REF!-X115</f>
        <v>#REF!</v>
      </c>
      <c r="AK115" s="126">
        <f t="shared" si="64"/>
        <v>0</v>
      </c>
      <c r="AL115" s="125" t="e">
        <f t="shared" si="62"/>
        <v>#REF!</v>
      </c>
      <c r="AM115" s="158"/>
      <c r="AN115" s="158"/>
      <c r="AO115" s="158"/>
      <c r="AP115" s="158"/>
      <c r="AQ115" s="158"/>
      <c r="AR115" s="158"/>
      <c r="AS115" s="158"/>
      <c r="AT115" s="158"/>
      <c r="AU115" s="158"/>
      <c r="AV115" s="158"/>
      <c r="AW115" s="158"/>
      <c r="AX115" s="158"/>
      <c r="AY115" s="158"/>
      <c r="AZ115" s="158"/>
      <c r="BA115" s="158"/>
      <c r="BB115" s="158"/>
      <c r="BC115" s="158"/>
      <c r="BD115" s="158"/>
      <c r="BE115" s="158"/>
      <c r="BF115" s="158"/>
      <c r="BG115" s="158"/>
      <c r="BH115" s="158"/>
      <c r="BI115" s="158"/>
      <c r="BJ115" s="158"/>
      <c r="BK115" s="158"/>
      <c r="BL115" s="158"/>
      <c r="BM115" s="158"/>
      <c r="BN115" s="158"/>
      <c r="BO115" s="158"/>
      <c r="BP115" s="158"/>
      <c r="BQ115" s="158"/>
      <c r="BR115" s="158"/>
      <c r="BS115" s="158"/>
      <c r="BT115" s="158"/>
      <c r="BU115" s="158"/>
      <c r="BV115" s="158"/>
      <c r="BW115" s="158"/>
      <c r="BX115" s="158"/>
      <c r="BY115" s="158"/>
      <c r="BZ115" s="158"/>
      <c r="CA115" s="158"/>
      <c r="CB115" s="158"/>
      <c r="CC115" s="158"/>
      <c r="CD115" s="158"/>
      <c r="CE115" s="158"/>
      <c r="CF115" s="158"/>
      <c r="CG115" s="158"/>
      <c r="CH115" s="158"/>
      <c r="CI115" s="158"/>
      <c r="CJ115" s="158"/>
      <c r="CK115" s="158"/>
      <c r="CL115" s="158"/>
      <c r="CM115" s="158"/>
      <c r="CN115" s="158"/>
      <c r="CO115" s="158"/>
      <c r="CP115" s="158"/>
      <c r="CQ115" s="158"/>
      <c r="CR115" s="158"/>
      <c r="CS115" s="158"/>
      <c r="CT115" s="158"/>
      <c r="CU115" s="158"/>
      <c r="CV115" s="158"/>
      <c r="CW115" s="158"/>
      <c r="CX115" s="158"/>
      <c r="CY115" s="158"/>
      <c r="CZ115" s="158"/>
      <c r="DA115" s="158"/>
      <c r="DB115" s="158"/>
      <c r="DC115" s="158"/>
      <c r="DD115" s="158"/>
      <c r="DE115" s="158"/>
      <c r="DF115" s="158"/>
      <c r="DG115" s="158"/>
      <c r="DH115" s="158"/>
      <c r="DI115" s="158"/>
      <c r="DJ115" s="158"/>
      <c r="DK115" s="158"/>
      <c r="DL115" s="158"/>
      <c r="DM115" s="158"/>
      <c r="DN115" s="158"/>
      <c r="DO115" s="158"/>
      <c r="DP115" s="158"/>
      <c r="DQ115" s="158"/>
      <c r="DR115" s="158"/>
      <c r="DS115" s="158"/>
      <c r="DT115" s="158"/>
      <c r="DU115" s="158"/>
      <c r="DV115" s="158"/>
      <c r="DW115" s="158"/>
      <c r="DX115" s="158"/>
      <c r="DY115" s="158"/>
      <c r="DZ115" s="158"/>
      <c r="EA115" s="158"/>
      <c r="EB115" s="158"/>
      <c r="EC115" s="158"/>
      <c r="ED115" s="158"/>
      <c r="EE115" s="158"/>
      <c r="EF115" s="158"/>
      <c r="EG115" s="158"/>
      <c r="EH115" s="158"/>
      <c r="EI115" s="158"/>
      <c r="EJ115" s="158"/>
      <c r="EK115" s="158"/>
      <c r="EL115" s="158"/>
      <c r="EM115" s="158"/>
      <c r="EN115" s="158"/>
      <c r="EO115" s="158"/>
      <c r="EP115" s="158"/>
      <c r="EQ115" s="158"/>
      <c r="ER115" s="158"/>
      <c r="ES115" s="158"/>
      <c r="ET115" s="158"/>
      <c r="EU115" s="158"/>
      <c r="EV115" s="158"/>
      <c r="EW115" s="158"/>
      <c r="EX115" s="158"/>
      <c r="EY115" s="158"/>
      <c r="EZ115" s="158"/>
      <c r="FA115" s="158"/>
      <c r="FB115" s="158"/>
      <c r="FC115" s="158"/>
      <c r="FD115" s="158"/>
      <c r="FE115" s="158"/>
      <c r="FF115" s="158"/>
      <c r="FG115" s="158"/>
      <c r="FH115" s="158"/>
      <c r="FI115" s="158"/>
      <c r="FJ115" s="158"/>
      <c r="FK115" s="158"/>
      <c r="FL115" s="158"/>
      <c r="FM115" s="158"/>
      <c r="FN115" s="158"/>
      <c r="FO115" s="158"/>
      <c r="FP115" s="158"/>
      <c r="FQ115" s="158"/>
      <c r="FR115" s="158"/>
      <c r="FS115" s="158"/>
      <c r="FT115" s="158"/>
      <c r="FU115" s="158"/>
      <c r="FV115" s="158"/>
      <c r="FW115" s="158"/>
      <c r="FX115" s="158"/>
      <c r="FY115" s="158"/>
      <c r="FZ115" s="158"/>
      <c r="GA115" s="158"/>
      <c r="GB115" s="158"/>
      <c r="GC115" s="158"/>
      <c r="GD115" s="158"/>
      <c r="GE115" s="158"/>
      <c r="GF115" s="158"/>
      <c r="GG115" s="158"/>
      <c r="GH115" s="158"/>
      <c r="GI115" s="158"/>
      <c r="GJ115" s="158"/>
      <c r="GK115" s="158"/>
      <c r="GL115" s="158"/>
      <c r="GM115" s="158"/>
      <c r="GN115" s="158"/>
      <c r="GO115" s="158"/>
      <c r="GP115" s="158"/>
      <c r="GQ115" s="158"/>
      <c r="GR115" s="158"/>
      <c r="GS115" s="158"/>
      <c r="GT115" s="158"/>
      <c r="GU115" s="158"/>
      <c r="GV115" s="158"/>
      <c r="GW115" s="158"/>
      <c r="GX115" s="158"/>
      <c r="GY115" s="158"/>
      <c r="GZ115" s="158"/>
      <c r="HA115" s="158"/>
      <c r="HB115" s="158"/>
      <c r="HC115" s="158"/>
      <c r="HD115" s="158"/>
      <c r="HE115" s="158"/>
      <c r="HF115" s="158"/>
      <c r="HG115" s="158"/>
      <c r="HH115" s="158"/>
      <c r="HI115" s="158"/>
      <c r="HJ115" s="158"/>
      <c r="HK115" s="158"/>
      <c r="HL115" s="158"/>
      <c r="HM115" s="158"/>
      <c r="HN115" s="158"/>
      <c r="HO115" s="158"/>
      <c r="HP115" s="158"/>
      <c r="HQ115" s="158"/>
      <c r="HR115" s="158"/>
      <c r="HS115" s="158"/>
      <c r="HT115" s="158"/>
      <c r="HU115" s="158"/>
      <c r="HV115" s="158"/>
      <c r="HW115" s="158"/>
      <c r="HX115" s="158"/>
      <c r="HY115" s="158"/>
      <c r="HZ115" s="158"/>
      <c r="IA115" s="158"/>
      <c r="IB115" s="158"/>
      <c r="IC115" s="158"/>
      <c r="ID115" s="158"/>
      <c r="IE115" s="158"/>
      <c r="IF115" s="158"/>
      <c r="IG115" s="158"/>
      <c r="IH115" s="158"/>
    </row>
    <row r="116" spans="1:242" s="159" customFormat="1" ht="11.25">
      <c r="A116" s="113" t="s">
        <v>254</v>
      </c>
      <c r="B116" s="113"/>
      <c r="C116" s="114" t="s">
        <v>45</v>
      </c>
      <c r="D116" s="114" t="s">
        <v>255</v>
      </c>
      <c r="E116" s="115">
        <v>45266</v>
      </c>
      <c r="F116" s="116">
        <v>45266</v>
      </c>
      <c r="G116" s="117">
        <v>6420285</v>
      </c>
      <c r="H116" s="118">
        <v>38550</v>
      </c>
      <c r="I116" s="119">
        <f t="shared" si="65"/>
        <v>10240000</v>
      </c>
      <c r="J116" s="120">
        <f t="shared" si="49"/>
        <v>1730000</v>
      </c>
      <c r="K116" s="120">
        <f t="shared" si="50"/>
        <v>0</v>
      </c>
      <c r="L116" s="120" t="e">
        <f>#REF!</f>
        <v>#REF!</v>
      </c>
      <c r="M116" s="120" t="e">
        <f>#REF!</f>
        <v>#REF!</v>
      </c>
      <c r="N116" s="121" t="e">
        <f t="shared" si="51"/>
        <v>#REF!</v>
      </c>
      <c r="O116" s="122" t="e">
        <f t="shared" si="52"/>
        <v>#REF!</v>
      </c>
      <c r="P116" s="119">
        <v>10240000</v>
      </c>
      <c r="Q116" s="120">
        <v>1730000</v>
      </c>
      <c r="R116" s="120">
        <v>0</v>
      </c>
      <c r="S116" s="122">
        <f t="shared" si="53"/>
        <v>11970000</v>
      </c>
      <c r="T116" s="123">
        <v>10240000</v>
      </c>
      <c r="U116" s="124">
        <v>1730000</v>
      </c>
      <c r="V116" s="120">
        <v>0</v>
      </c>
      <c r="W116" s="120">
        <v>0</v>
      </c>
      <c r="X116" s="120">
        <v>0</v>
      </c>
      <c r="Y116" s="125">
        <f t="shared" si="54"/>
        <v>11970000</v>
      </c>
      <c r="Z116" s="123">
        <f t="shared" si="55"/>
        <v>0</v>
      </c>
      <c r="AA116" s="124">
        <f t="shared" si="56"/>
        <v>0</v>
      </c>
      <c r="AB116" s="124">
        <f t="shared" si="57"/>
        <v>0</v>
      </c>
      <c r="AC116" s="124" t="e">
        <f>L116-#REF!</f>
        <v>#REF!</v>
      </c>
      <c r="AD116" s="124" t="e">
        <f>M116-#REF!</f>
        <v>#REF!</v>
      </c>
      <c r="AE116" s="125" t="e">
        <f t="shared" si="58"/>
        <v>#REF!</v>
      </c>
      <c r="AF116" s="123">
        <f t="shared" si="59"/>
        <v>0</v>
      </c>
      <c r="AG116" s="124">
        <f t="shared" si="60"/>
        <v>0</v>
      </c>
      <c r="AH116" s="124">
        <f t="shared" si="61"/>
        <v>0</v>
      </c>
      <c r="AI116" s="124" t="e">
        <f>#REF!-W116</f>
        <v>#REF!</v>
      </c>
      <c r="AJ116" s="124" t="e">
        <f>#REF!-X116</f>
        <v>#REF!</v>
      </c>
      <c r="AK116" s="126">
        <f t="shared" si="64"/>
        <v>0</v>
      </c>
      <c r="AL116" s="125" t="e">
        <f t="shared" si="62"/>
        <v>#REF!</v>
      </c>
      <c r="AM116" s="158"/>
      <c r="AN116" s="158"/>
      <c r="AO116" s="158"/>
      <c r="AP116" s="158"/>
      <c r="AQ116" s="158"/>
      <c r="AR116" s="158"/>
      <c r="AS116" s="158"/>
      <c r="AT116" s="158"/>
      <c r="AU116" s="158"/>
      <c r="AV116" s="158"/>
      <c r="AW116" s="158"/>
      <c r="AX116" s="158"/>
      <c r="AY116" s="158"/>
      <c r="AZ116" s="158"/>
      <c r="BA116" s="158"/>
      <c r="BB116" s="158"/>
      <c r="BC116" s="158"/>
      <c r="BD116" s="158"/>
      <c r="BE116" s="158"/>
      <c r="BF116" s="158"/>
      <c r="BG116" s="158"/>
      <c r="BH116" s="158"/>
      <c r="BI116" s="158"/>
      <c r="BJ116" s="158"/>
      <c r="BK116" s="158"/>
      <c r="BL116" s="158"/>
      <c r="BM116" s="158"/>
      <c r="BN116" s="158"/>
      <c r="BO116" s="158"/>
      <c r="BP116" s="158"/>
      <c r="BQ116" s="158"/>
      <c r="BR116" s="158"/>
      <c r="BS116" s="158"/>
      <c r="BT116" s="158"/>
      <c r="BU116" s="158"/>
      <c r="BV116" s="158"/>
      <c r="BW116" s="158"/>
      <c r="BX116" s="158"/>
      <c r="BY116" s="158"/>
      <c r="BZ116" s="158"/>
      <c r="CA116" s="158"/>
      <c r="CB116" s="158"/>
      <c r="CC116" s="158"/>
      <c r="CD116" s="158"/>
      <c r="CE116" s="158"/>
      <c r="CF116" s="158"/>
      <c r="CG116" s="158"/>
      <c r="CH116" s="158"/>
      <c r="CI116" s="158"/>
      <c r="CJ116" s="158"/>
      <c r="CK116" s="158"/>
      <c r="CL116" s="158"/>
      <c r="CM116" s="158"/>
      <c r="CN116" s="158"/>
      <c r="CO116" s="158"/>
      <c r="CP116" s="158"/>
      <c r="CQ116" s="158"/>
      <c r="CR116" s="158"/>
      <c r="CS116" s="158"/>
      <c r="CT116" s="158"/>
      <c r="CU116" s="158"/>
      <c r="CV116" s="158"/>
      <c r="CW116" s="158"/>
      <c r="CX116" s="158"/>
      <c r="CY116" s="158"/>
      <c r="CZ116" s="158"/>
      <c r="DA116" s="158"/>
      <c r="DB116" s="158"/>
      <c r="DC116" s="158"/>
      <c r="DD116" s="158"/>
      <c r="DE116" s="158"/>
      <c r="DF116" s="158"/>
      <c r="DG116" s="158"/>
      <c r="DH116" s="158"/>
      <c r="DI116" s="158"/>
      <c r="DJ116" s="158"/>
      <c r="DK116" s="158"/>
      <c r="DL116" s="158"/>
      <c r="DM116" s="158"/>
      <c r="DN116" s="158"/>
      <c r="DO116" s="158"/>
      <c r="DP116" s="158"/>
      <c r="DQ116" s="158"/>
      <c r="DR116" s="158"/>
      <c r="DS116" s="158"/>
      <c r="DT116" s="158"/>
      <c r="DU116" s="158"/>
      <c r="DV116" s="158"/>
      <c r="DW116" s="158"/>
      <c r="DX116" s="158"/>
      <c r="DY116" s="158"/>
      <c r="DZ116" s="158"/>
      <c r="EA116" s="158"/>
      <c r="EB116" s="158"/>
      <c r="EC116" s="158"/>
      <c r="ED116" s="158"/>
      <c r="EE116" s="158"/>
      <c r="EF116" s="158"/>
      <c r="EG116" s="158"/>
      <c r="EH116" s="158"/>
      <c r="EI116" s="158"/>
      <c r="EJ116" s="158"/>
      <c r="EK116" s="158"/>
      <c r="EL116" s="158"/>
      <c r="EM116" s="158"/>
      <c r="EN116" s="158"/>
      <c r="EO116" s="158"/>
      <c r="EP116" s="158"/>
      <c r="EQ116" s="158"/>
      <c r="ER116" s="158"/>
      <c r="ES116" s="158"/>
      <c r="ET116" s="158"/>
      <c r="EU116" s="158"/>
      <c r="EV116" s="158"/>
      <c r="EW116" s="158"/>
      <c r="EX116" s="158"/>
      <c r="EY116" s="158"/>
      <c r="EZ116" s="158"/>
      <c r="FA116" s="158"/>
      <c r="FB116" s="158"/>
      <c r="FC116" s="158"/>
      <c r="FD116" s="158"/>
      <c r="FE116" s="158"/>
      <c r="FF116" s="158"/>
      <c r="FG116" s="158"/>
      <c r="FH116" s="158"/>
      <c r="FI116" s="158"/>
      <c r="FJ116" s="158"/>
      <c r="FK116" s="158"/>
      <c r="FL116" s="158"/>
      <c r="FM116" s="158"/>
      <c r="FN116" s="158"/>
      <c r="FO116" s="158"/>
      <c r="FP116" s="158"/>
      <c r="FQ116" s="158"/>
      <c r="FR116" s="158"/>
      <c r="FS116" s="158"/>
      <c r="FT116" s="158"/>
      <c r="FU116" s="158"/>
      <c r="FV116" s="158"/>
      <c r="FW116" s="158"/>
      <c r="FX116" s="158"/>
      <c r="FY116" s="158"/>
      <c r="FZ116" s="158"/>
      <c r="GA116" s="158"/>
      <c r="GB116" s="158"/>
      <c r="GC116" s="158"/>
      <c r="GD116" s="158"/>
      <c r="GE116" s="158"/>
      <c r="GF116" s="158"/>
      <c r="GG116" s="158"/>
      <c r="GH116" s="158"/>
      <c r="GI116" s="158"/>
      <c r="GJ116" s="158"/>
      <c r="GK116" s="158"/>
      <c r="GL116" s="158"/>
      <c r="GM116" s="158"/>
      <c r="GN116" s="158"/>
      <c r="GO116" s="158"/>
      <c r="GP116" s="158"/>
      <c r="GQ116" s="158"/>
      <c r="GR116" s="158"/>
      <c r="GS116" s="158"/>
      <c r="GT116" s="158"/>
      <c r="GU116" s="158"/>
      <c r="GV116" s="158"/>
      <c r="GW116" s="158"/>
      <c r="GX116" s="158"/>
      <c r="GY116" s="158"/>
      <c r="GZ116" s="158"/>
      <c r="HA116" s="158"/>
      <c r="HB116" s="158"/>
      <c r="HC116" s="158"/>
      <c r="HD116" s="158"/>
      <c r="HE116" s="158"/>
      <c r="HF116" s="158"/>
      <c r="HG116" s="158"/>
      <c r="HH116" s="158"/>
      <c r="HI116" s="158"/>
      <c r="HJ116" s="158"/>
      <c r="HK116" s="158"/>
      <c r="HL116" s="158"/>
      <c r="HM116" s="158"/>
      <c r="HN116" s="158"/>
      <c r="HO116" s="158"/>
      <c r="HP116" s="158"/>
      <c r="HQ116" s="158"/>
      <c r="HR116" s="158"/>
      <c r="HS116" s="158"/>
      <c r="HT116" s="158"/>
      <c r="HU116" s="158"/>
      <c r="HV116" s="158"/>
      <c r="HW116" s="158"/>
      <c r="HX116" s="158"/>
      <c r="HY116" s="158"/>
      <c r="HZ116" s="158"/>
      <c r="IA116" s="158"/>
      <c r="IB116" s="158"/>
      <c r="IC116" s="158"/>
      <c r="ID116" s="158"/>
      <c r="IE116" s="158"/>
      <c r="IF116" s="158"/>
      <c r="IG116" s="158"/>
      <c r="IH116" s="158"/>
    </row>
    <row r="117" spans="1:242" s="159" customFormat="1" ht="11.25">
      <c r="A117" s="113" t="s">
        <v>256</v>
      </c>
      <c r="B117" s="113"/>
      <c r="C117" s="114" t="s">
        <v>45</v>
      </c>
      <c r="D117" s="114" t="s">
        <v>257</v>
      </c>
      <c r="E117" s="115">
        <v>45266</v>
      </c>
      <c r="F117" s="116">
        <v>45266</v>
      </c>
      <c r="G117" s="117">
        <v>6420215</v>
      </c>
      <c r="H117" s="118">
        <v>38550</v>
      </c>
      <c r="I117" s="119">
        <f t="shared" si="65"/>
        <v>3857000</v>
      </c>
      <c r="J117" s="120">
        <f t="shared" si="49"/>
        <v>529000</v>
      </c>
      <c r="K117" s="120">
        <f t="shared" si="50"/>
        <v>0</v>
      </c>
      <c r="L117" s="120" t="e">
        <f>#REF!</f>
        <v>#REF!</v>
      </c>
      <c r="M117" s="120" t="e">
        <f>#REF!</f>
        <v>#REF!</v>
      </c>
      <c r="N117" s="121" t="e">
        <f t="shared" si="51"/>
        <v>#REF!</v>
      </c>
      <c r="O117" s="122" t="e">
        <f t="shared" si="52"/>
        <v>#REF!</v>
      </c>
      <c r="P117" s="119">
        <v>3857000</v>
      </c>
      <c r="Q117" s="120">
        <v>529000</v>
      </c>
      <c r="R117" s="120">
        <v>0</v>
      </c>
      <c r="S117" s="122">
        <f t="shared" si="53"/>
        <v>4386000</v>
      </c>
      <c r="T117" s="123">
        <v>3857000</v>
      </c>
      <c r="U117" s="124">
        <v>529000</v>
      </c>
      <c r="V117" s="120">
        <v>0</v>
      </c>
      <c r="W117" s="120">
        <v>0</v>
      </c>
      <c r="X117" s="120">
        <v>0</v>
      </c>
      <c r="Y117" s="125">
        <f t="shared" si="54"/>
        <v>4386000</v>
      </c>
      <c r="Z117" s="123">
        <f t="shared" si="55"/>
        <v>0</v>
      </c>
      <c r="AA117" s="124">
        <f t="shared" si="56"/>
        <v>0</v>
      </c>
      <c r="AB117" s="124">
        <f t="shared" si="57"/>
        <v>0</v>
      </c>
      <c r="AC117" s="124" t="e">
        <f>L117-#REF!</f>
        <v>#REF!</v>
      </c>
      <c r="AD117" s="124" t="e">
        <f>M117-#REF!</f>
        <v>#REF!</v>
      </c>
      <c r="AE117" s="125" t="e">
        <f t="shared" si="58"/>
        <v>#REF!</v>
      </c>
      <c r="AF117" s="123">
        <f t="shared" si="59"/>
        <v>0</v>
      </c>
      <c r="AG117" s="124">
        <f t="shared" si="60"/>
        <v>0</v>
      </c>
      <c r="AH117" s="124">
        <f t="shared" si="61"/>
        <v>0</v>
      </c>
      <c r="AI117" s="124" t="e">
        <f>#REF!-W117</f>
        <v>#REF!</v>
      </c>
      <c r="AJ117" s="124" t="e">
        <f>#REF!-X117</f>
        <v>#REF!</v>
      </c>
      <c r="AK117" s="126">
        <f t="shared" si="64"/>
        <v>0</v>
      </c>
      <c r="AL117" s="125" t="e">
        <f t="shared" si="62"/>
        <v>#REF!</v>
      </c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8"/>
      <c r="BB117" s="158"/>
      <c r="BC117" s="158"/>
      <c r="BD117" s="158"/>
      <c r="BE117" s="158"/>
      <c r="BF117" s="158"/>
      <c r="BG117" s="158"/>
      <c r="BH117" s="158"/>
      <c r="BI117" s="158"/>
      <c r="BJ117" s="158"/>
      <c r="BK117" s="158"/>
      <c r="BL117" s="158"/>
      <c r="BM117" s="158"/>
      <c r="BN117" s="158"/>
      <c r="BO117" s="158"/>
      <c r="BP117" s="158"/>
      <c r="BQ117" s="158"/>
      <c r="BR117" s="158"/>
      <c r="BS117" s="158"/>
      <c r="BT117" s="158"/>
      <c r="BU117" s="158"/>
      <c r="BV117" s="158"/>
      <c r="BW117" s="158"/>
      <c r="BX117" s="158"/>
      <c r="BY117" s="158"/>
      <c r="BZ117" s="158"/>
      <c r="CA117" s="158"/>
      <c r="CB117" s="158"/>
      <c r="CC117" s="158"/>
      <c r="CD117" s="158"/>
      <c r="CE117" s="158"/>
      <c r="CF117" s="158"/>
      <c r="CG117" s="158"/>
      <c r="CH117" s="158"/>
      <c r="CI117" s="158"/>
      <c r="CJ117" s="158"/>
      <c r="CK117" s="158"/>
      <c r="CL117" s="158"/>
      <c r="CM117" s="158"/>
      <c r="CN117" s="158"/>
      <c r="CO117" s="158"/>
      <c r="CP117" s="158"/>
      <c r="CQ117" s="158"/>
      <c r="CR117" s="158"/>
      <c r="CS117" s="158"/>
      <c r="CT117" s="158"/>
      <c r="CU117" s="158"/>
      <c r="CV117" s="158"/>
      <c r="CW117" s="158"/>
      <c r="CX117" s="158"/>
      <c r="CY117" s="158"/>
      <c r="CZ117" s="158"/>
      <c r="DA117" s="158"/>
      <c r="DB117" s="158"/>
      <c r="DC117" s="158"/>
      <c r="DD117" s="158"/>
      <c r="DE117" s="158"/>
      <c r="DF117" s="158"/>
      <c r="DG117" s="158"/>
      <c r="DH117" s="158"/>
      <c r="DI117" s="158"/>
      <c r="DJ117" s="158"/>
      <c r="DK117" s="158"/>
      <c r="DL117" s="158"/>
      <c r="DM117" s="158"/>
      <c r="DN117" s="158"/>
      <c r="DO117" s="158"/>
      <c r="DP117" s="158"/>
      <c r="DQ117" s="158"/>
      <c r="DR117" s="158"/>
      <c r="DS117" s="158"/>
      <c r="DT117" s="158"/>
      <c r="DU117" s="158"/>
      <c r="DV117" s="158"/>
      <c r="DW117" s="158"/>
      <c r="DX117" s="158"/>
      <c r="DY117" s="158"/>
      <c r="DZ117" s="158"/>
      <c r="EA117" s="158"/>
      <c r="EB117" s="158"/>
      <c r="EC117" s="158"/>
      <c r="ED117" s="158"/>
      <c r="EE117" s="158"/>
      <c r="EF117" s="158"/>
      <c r="EG117" s="158"/>
      <c r="EH117" s="158"/>
      <c r="EI117" s="158"/>
      <c r="EJ117" s="158"/>
      <c r="EK117" s="158"/>
      <c r="EL117" s="158"/>
      <c r="EM117" s="158"/>
      <c r="EN117" s="158"/>
      <c r="EO117" s="158"/>
      <c r="EP117" s="158"/>
      <c r="EQ117" s="158"/>
      <c r="ER117" s="158"/>
      <c r="ES117" s="158"/>
      <c r="ET117" s="158"/>
      <c r="EU117" s="158"/>
      <c r="EV117" s="158"/>
      <c r="EW117" s="158"/>
      <c r="EX117" s="158"/>
      <c r="EY117" s="158"/>
      <c r="EZ117" s="158"/>
      <c r="FA117" s="158"/>
      <c r="FB117" s="158"/>
      <c r="FC117" s="158"/>
      <c r="FD117" s="158"/>
      <c r="FE117" s="158"/>
      <c r="FF117" s="158"/>
      <c r="FG117" s="158"/>
      <c r="FH117" s="158"/>
      <c r="FI117" s="158"/>
      <c r="FJ117" s="158"/>
      <c r="FK117" s="158"/>
      <c r="FL117" s="158"/>
      <c r="FM117" s="158"/>
      <c r="FN117" s="158"/>
      <c r="FO117" s="158"/>
      <c r="FP117" s="158"/>
      <c r="FQ117" s="158"/>
      <c r="FR117" s="158"/>
      <c r="FS117" s="158"/>
      <c r="FT117" s="158"/>
      <c r="FU117" s="158"/>
      <c r="FV117" s="158"/>
      <c r="FW117" s="158"/>
      <c r="FX117" s="158"/>
      <c r="FY117" s="158"/>
      <c r="FZ117" s="158"/>
      <c r="GA117" s="158"/>
      <c r="GB117" s="158"/>
      <c r="GC117" s="158"/>
      <c r="GD117" s="158"/>
      <c r="GE117" s="158"/>
      <c r="GF117" s="158"/>
      <c r="GG117" s="158"/>
      <c r="GH117" s="158"/>
      <c r="GI117" s="158"/>
      <c r="GJ117" s="158"/>
      <c r="GK117" s="158"/>
      <c r="GL117" s="158"/>
      <c r="GM117" s="158"/>
      <c r="GN117" s="158"/>
      <c r="GO117" s="158"/>
      <c r="GP117" s="158"/>
      <c r="GQ117" s="158"/>
      <c r="GR117" s="158"/>
      <c r="GS117" s="158"/>
      <c r="GT117" s="158"/>
      <c r="GU117" s="158"/>
      <c r="GV117" s="158"/>
      <c r="GW117" s="158"/>
      <c r="GX117" s="158"/>
      <c r="GY117" s="158"/>
      <c r="GZ117" s="158"/>
      <c r="HA117" s="158"/>
      <c r="HB117" s="158"/>
      <c r="HC117" s="158"/>
      <c r="HD117" s="158"/>
      <c r="HE117" s="158"/>
      <c r="HF117" s="158"/>
      <c r="HG117" s="158"/>
      <c r="HH117" s="158"/>
      <c r="HI117" s="158"/>
      <c r="HJ117" s="158"/>
      <c r="HK117" s="158"/>
      <c r="HL117" s="158"/>
      <c r="HM117" s="158"/>
      <c r="HN117" s="158"/>
      <c r="HO117" s="158"/>
      <c r="HP117" s="158"/>
      <c r="HQ117" s="158"/>
      <c r="HR117" s="158"/>
      <c r="HS117" s="158"/>
      <c r="HT117" s="158"/>
      <c r="HU117" s="158"/>
      <c r="HV117" s="158"/>
      <c r="HW117" s="158"/>
      <c r="HX117" s="158"/>
      <c r="HY117" s="158"/>
      <c r="HZ117" s="158"/>
      <c r="IA117" s="158"/>
      <c r="IB117" s="158"/>
      <c r="IC117" s="158"/>
      <c r="ID117" s="158"/>
      <c r="IE117" s="158"/>
      <c r="IF117" s="158"/>
      <c r="IG117" s="158"/>
      <c r="IH117" s="158"/>
    </row>
    <row r="118" spans="1:242" s="159" customFormat="1" ht="11.25">
      <c r="A118" s="113" t="s">
        <v>258</v>
      </c>
      <c r="B118" s="113"/>
      <c r="C118" s="114" t="s">
        <v>45</v>
      </c>
      <c r="D118" s="114" t="s">
        <v>259</v>
      </c>
      <c r="E118" s="115">
        <v>45266</v>
      </c>
      <c r="F118" s="116">
        <v>45266</v>
      </c>
      <c r="G118" s="117">
        <v>6420251</v>
      </c>
      <c r="H118" s="118">
        <v>38550</v>
      </c>
      <c r="I118" s="119">
        <f t="shared" si="65"/>
        <v>4631000</v>
      </c>
      <c r="J118" s="120">
        <f t="shared" si="49"/>
        <v>588000</v>
      </c>
      <c r="K118" s="120">
        <f t="shared" si="50"/>
        <v>0</v>
      </c>
      <c r="L118" s="120" t="e">
        <f>#REF!</f>
        <v>#REF!</v>
      </c>
      <c r="M118" s="120" t="e">
        <f>#REF!</f>
        <v>#REF!</v>
      </c>
      <c r="N118" s="121" t="e">
        <f t="shared" si="51"/>
        <v>#REF!</v>
      </c>
      <c r="O118" s="122" t="e">
        <f t="shared" si="52"/>
        <v>#REF!</v>
      </c>
      <c r="P118" s="119">
        <v>4631000</v>
      </c>
      <c r="Q118" s="120">
        <v>588000</v>
      </c>
      <c r="R118" s="120">
        <v>0</v>
      </c>
      <c r="S118" s="122">
        <f t="shared" si="53"/>
        <v>5219000</v>
      </c>
      <c r="T118" s="123">
        <v>4631000</v>
      </c>
      <c r="U118" s="124">
        <v>588000</v>
      </c>
      <c r="V118" s="120">
        <v>0</v>
      </c>
      <c r="W118" s="120">
        <v>0</v>
      </c>
      <c r="X118" s="120">
        <v>0</v>
      </c>
      <c r="Y118" s="125">
        <f t="shared" si="54"/>
        <v>5219000</v>
      </c>
      <c r="Z118" s="123">
        <f t="shared" si="55"/>
        <v>0</v>
      </c>
      <c r="AA118" s="124">
        <f t="shared" si="56"/>
        <v>0</v>
      </c>
      <c r="AB118" s="124">
        <f t="shared" si="57"/>
        <v>0</v>
      </c>
      <c r="AC118" s="124" t="e">
        <f>L118-#REF!</f>
        <v>#REF!</v>
      </c>
      <c r="AD118" s="124" t="e">
        <f>M118-#REF!</f>
        <v>#REF!</v>
      </c>
      <c r="AE118" s="125" t="e">
        <f t="shared" si="58"/>
        <v>#REF!</v>
      </c>
      <c r="AF118" s="123">
        <f t="shared" si="59"/>
        <v>0</v>
      </c>
      <c r="AG118" s="124">
        <f t="shared" si="60"/>
        <v>0</v>
      </c>
      <c r="AH118" s="124">
        <f t="shared" si="61"/>
        <v>0</v>
      </c>
      <c r="AI118" s="124" t="e">
        <f>#REF!-W118</f>
        <v>#REF!</v>
      </c>
      <c r="AJ118" s="124" t="e">
        <f>#REF!-X118</f>
        <v>#REF!</v>
      </c>
      <c r="AK118" s="126">
        <f t="shared" si="64"/>
        <v>0</v>
      </c>
      <c r="AL118" s="125" t="e">
        <f t="shared" si="62"/>
        <v>#REF!</v>
      </c>
      <c r="AM118" s="158"/>
      <c r="AN118" s="158"/>
      <c r="AO118" s="158"/>
      <c r="AP118" s="158"/>
      <c r="AQ118" s="158"/>
      <c r="AR118" s="158"/>
      <c r="AS118" s="158"/>
      <c r="AT118" s="158"/>
      <c r="AU118" s="158"/>
      <c r="AV118" s="158"/>
      <c r="AW118" s="158"/>
      <c r="AX118" s="158"/>
      <c r="AY118" s="158"/>
      <c r="AZ118" s="158"/>
      <c r="BA118" s="158"/>
      <c r="BB118" s="158"/>
      <c r="BC118" s="158"/>
      <c r="BD118" s="158"/>
      <c r="BE118" s="158"/>
      <c r="BF118" s="158"/>
      <c r="BG118" s="158"/>
      <c r="BH118" s="158"/>
      <c r="BI118" s="158"/>
      <c r="BJ118" s="158"/>
      <c r="BK118" s="158"/>
      <c r="BL118" s="158"/>
      <c r="BM118" s="158"/>
      <c r="BN118" s="158"/>
      <c r="BO118" s="158"/>
      <c r="BP118" s="158"/>
      <c r="BQ118" s="158"/>
      <c r="BR118" s="158"/>
      <c r="BS118" s="158"/>
      <c r="BT118" s="158"/>
      <c r="BU118" s="158"/>
      <c r="BV118" s="158"/>
      <c r="BW118" s="158"/>
      <c r="BX118" s="158"/>
      <c r="BY118" s="158"/>
      <c r="BZ118" s="158"/>
      <c r="CA118" s="158"/>
      <c r="CB118" s="158"/>
      <c r="CC118" s="158"/>
      <c r="CD118" s="158"/>
      <c r="CE118" s="158"/>
      <c r="CF118" s="158"/>
      <c r="CG118" s="158"/>
      <c r="CH118" s="158"/>
      <c r="CI118" s="158"/>
      <c r="CJ118" s="158"/>
      <c r="CK118" s="158"/>
      <c r="CL118" s="158"/>
      <c r="CM118" s="158"/>
      <c r="CN118" s="158"/>
      <c r="CO118" s="158"/>
      <c r="CP118" s="158"/>
      <c r="CQ118" s="158"/>
      <c r="CR118" s="158"/>
      <c r="CS118" s="158"/>
      <c r="CT118" s="158"/>
      <c r="CU118" s="158"/>
      <c r="CV118" s="158"/>
      <c r="CW118" s="158"/>
      <c r="CX118" s="158"/>
      <c r="CY118" s="158"/>
      <c r="CZ118" s="158"/>
      <c r="DA118" s="158"/>
      <c r="DB118" s="158"/>
      <c r="DC118" s="158"/>
      <c r="DD118" s="158"/>
      <c r="DE118" s="158"/>
      <c r="DF118" s="158"/>
      <c r="DG118" s="158"/>
      <c r="DH118" s="158"/>
      <c r="DI118" s="158"/>
      <c r="DJ118" s="158"/>
      <c r="DK118" s="158"/>
      <c r="DL118" s="158"/>
      <c r="DM118" s="158"/>
      <c r="DN118" s="158"/>
      <c r="DO118" s="158"/>
      <c r="DP118" s="158"/>
      <c r="DQ118" s="158"/>
      <c r="DR118" s="158"/>
      <c r="DS118" s="158"/>
      <c r="DT118" s="158"/>
      <c r="DU118" s="158"/>
      <c r="DV118" s="158"/>
      <c r="DW118" s="158"/>
      <c r="DX118" s="158"/>
      <c r="DY118" s="158"/>
      <c r="DZ118" s="158"/>
      <c r="EA118" s="158"/>
      <c r="EB118" s="158"/>
      <c r="EC118" s="158"/>
      <c r="ED118" s="158"/>
      <c r="EE118" s="158"/>
      <c r="EF118" s="158"/>
      <c r="EG118" s="158"/>
      <c r="EH118" s="158"/>
      <c r="EI118" s="158"/>
      <c r="EJ118" s="158"/>
      <c r="EK118" s="158"/>
      <c r="EL118" s="158"/>
      <c r="EM118" s="158"/>
      <c r="EN118" s="158"/>
      <c r="EO118" s="158"/>
      <c r="EP118" s="158"/>
      <c r="EQ118" s="158"/>
      <c r="ER118" s="158"/>
      <c r="ES118" s="158"/>
      <c r="ET118" s="158"/>
      <c r="EU118" s="158"/>
      <c r="EV118" s="158"/>
      <c r="EW118" s="158"/>
      <c r="EX118" s="158"/>
      <c r="EY118" s="158"/>
      <c r="EZ118" s="158"/>
      <c r="FA118" s="158"/>
      <c r="FB118" s="158"/>
      <c r="FC118" s="158"/>
      <c r="FD118" s="158"/>
      <c r="FE118" s="158"/>
      <c r="FF118" s="158"/>
      <c r="FG118" s="158"/>
      <c r="FH118" s="158"/>
      <c r="FI118" s="158"/>
      <c r="FJ118" s="158"/>
      <c r="FK118" s="158"/>
      <c r="FL118" s="158"/>
      <c r="FM118" s="158"/>
      <c r="FN118" s="158"/>
      <c r="FO118" s="158"/>
      <c r="FP118" s="158"/>
      <c r="FQ118" s="158"/>
      <c r="FR118" s="158"/>
      <c r="FS118" s="158"/>
      <c r="FT118" s="158"/>
      <c r="FU118" s="158"/>
      <c r="FV118" s="158"/>
      <c r="FW118" s="158"/>
      <c r="FX118" s="158"/>
      <c r="FY118" s="158"/>
      <c r="FZ118" s="158"/>
      <c r="GA118" s="158"/>
      <c r="GB118" s="158"/>
      <c r="GC118" s="158"/>
      <c r="GD118" s="158"/>
      <c r="GE118" s="158"/>
      <c r="GF118" s="158"/>
      <c r="GG118" s="158"/>
      <c r="GH118" s="158"/>
      <c r="GI118" s="158"/>
      <c r="GJ118" s="158"/>
      <c r="GK118" s="158"/>
      <c r="GL118" s="158"/>
      <c r="GM118" s="158"/>
      <c r="GN118" s="158"/>
      <c r="GO118" s="158"/>
      <c r="GP118" s="158"/>
      <c r="GQ118" s="158"/>
      <c r="GR118" s="158"/>
      <c r="GS118" s="158"/>
      <c r="GT118" s="158"/>
      <c r="GU118" s="158"/>
      <c r="GV118" s="158"/>
      <c r="GW118" s="158"/>
      <c r="GX118" s="158"/>
      <c r="GY118" s="158"/>
      <c r="GZ118" s="158"/>
      <c r="HA118" s="158"/>
      <c r="HB118" s="158"/>
      <c r="HC118" s="158"/>
      <c r="HD118" s="158"/>
      <c r="HE118" s="158"/>
      <c r="HF118" s="158"/>
      <c r="HG118" s="158"/>
      <c r="HH118" s="158"/>
      <c r="HI118" s="158"/>
      <c r="HJ118" s="158"/>
      <c r="HK118" s="158"/>
      <c r="HL118" s="158"/>
      <c r="HM118" s="158"/>
      <c r="HN118" s="158"/>
      <c r="HO118" s="158"/>
      <c r="HP118" s="158"/>
      <c r="HQ118" s="158"/>
      <c r="HR118" s="158"/>
      <c r="HS118" s="158"/>
      <c r="HT118" s="158"/>
      <c r="HU118" s="158"/>
      <c r="HV118" s="158"/>
      <c r="HW118" s="158"/>
      <c r="HX118" s="158"/>
      <c r="HY118" s="158"/>
      <c r="HZ118" s="158"/>
      <c r="IA118" s="158"/>
      <c r="IB118" s="158"/>
      <c r="IC118" s="158"/>
      <c r="ID118" s="158"/>
      <c r="IE118" s="158"/>
      <c r="IF118" s="158"/>
      <c r="IG118" s="158"/>
      <c r="IH118" s="158"/>
    </row>
    <row r="119" spans="1:242" s="159" customFormat="1" ht="11.25">
      <c r="A119" s="113" t="s">
        <v>260</v>
      </c>
      <c r="B119" s="113" t="s">
        <v>261</v>
      </c>
      <c r="C119" s="114" t="s">
        <v>45</v>
      </c>
      <c r="D119" s="114" t="s">
        <v>262</v>
      </c>
      <c r="E119" s="115">
        <v>45266</v>
      </c>
      <c r="F119" s="116">
        <v>45266</v>
      </c>
      <c r="G119" s="117">
        <v>6420261</v>
      </c>
      <c r="H119" s="118">
        <v>38550</v>
      </c>
      <c r="I119" s="119">
        <f t="shared" si="65"/>
        <v>10597000</v>
      </c>
      <c r="J119" s="120">
        <f t="shared" si="49"/>
        <v>1373000</v>
      </c>
      <c r="K119" s="120">
        <f t="shared" si="50"/>
        <v>0</v>
      </c>
      <c r="L119" s="120" t="e">
        <f>#REF!</f>
        <v>#REF!</v>
      </c>
      <c r="M119" s="120" t="e">
        <f>#REF!</f>
        <v>#REF!</v>
      </c>
      <c r="N119" s="121" t="e">
        <f t="shared" si="51"/>
        <v>#REF!</v>
      </c>
      <c r="O119" s="122" t="e">
        <f t="shared" si="52"/>
        <v>#REF!</v>
      </c>
      <c r="P119" s="119">
        <v>10597000</v>
      </c>
      <c r="Q119" s="120">
        <v>1373000</v>
      </c>
      <c r="R119" s="120">
        <v>0</v>
      </c>
      <c r="S119" s="122">
        <f t="shared" si="53"/>
        <v>11970000</v>
      </c>
      <c r="T119" s="123">
        <v>10597000</v>
      </c>
      <c r="U119" s="124">
        <v>1373000</v>
      </c>
      <c r="V119" s="120">
        <v>0</v>
      </c>
      <c r="W119" s="120">
        <v>0</v>
      </c>
      <c r="X119" s="120">
        <v>0</v>
      </c>
      <c r="Y119" s="125">
        <f t="shared" si="54"/>
        <v>11970000</v>
      </c>
      <c r="Z119" s="123">
        <f t="shared" si="55"/>
        <v>0</v>
      </c>
      <c r="AA119" s="124">
        <f t="shared" si="56"/>
        <v>0</v>
      </c>
      <c r="AB119" s="124">
        <f t="shared" si="57"/>
        <v>0</v>
      </c>
      <c r="AC119" s="124" t="e">
        <f>L119-#REF!</f>
        <v>#REF!</v>
      </c>
      <c r="AD119" s="124" t="e">
        <f>M119-#REF!</f>
        <v>#REF!</v>
      </c>
      <c r="AE119" s="125" t="e">
        <f t="shared" si="58"/>
        <v>#REF!</v>
      </c>
      <c r="AF119" s="123">
        <f t="shared" si="59"/>
        <v>0</v>
      </c>
      <c r="AG119" s="124">
        <f t="shared" si="60"/>
        <v>0</v>
      </c>
      <c r="AH119" s="124">
        <f t="shared" si="61"/>
        <v>0</v>
      </c>
      <c r="AI119" s="124" t="e">
        <f>#REF!-W119</f>
        <v>#REF!</v>
      </c>
      <c r="AJ119" s="124" t="e">
        <f>#REF!-X119</f>
        <v>#REF!</v>
      </c>
      <c r="AK119" s="126">
        <f t="shared" si="64"/>
        <v>0</v>
      </c>
      <c r="AL119" s="125" t="e">
        <f t="shared" si="62"/>
        <v>#REF!</v>
      </c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58"/>
      <c r="AY119" s="158"/>
      <c r="AZ119" s="158"/>
      <c r="BA119" s="158"/>
      <c r="BB119" s="158"/>
      <c r="BC119" s="158"/>
      <c r="BD119" s="158"/>
      <c r="BE119" s="158"/>
      <c r="BF119" s="158"/>
      <c r="BG119" s="158"/>
      <c r="BH119" s="158"/>
      <c r="BI119" s="158"/>
      <c r="BJ119" s="158"/>
      <c r="BK119" s="158"/>
      <c r="BL119" s="158"/>
      <c r="BM119" s="158"/>
      <c r="BN119" s="158"/>
      <c r="BO119" s="158"/>
      <c r="BP119" s="158"/>
      <c r="BQ119" s="158"/>
      <c r="BR119" s="158"/>
      <c r="BS119" s="158"/>
      <c r="BT119" s="158"/>
      <c r="BU119" s="158"/>
      <c r="BV119" s="158"/>
      <c r="BW119" s="158"/>
      <c r="BX119" s="158"/>
      <c r="BY119" s="158"/>
      <c r="BZ119" s="158"/>
      <c r="CA119" s="158"/>
      <c r="CB119" s="158"/>
      <c r="CC119" s="158"/>
      <c r="CD119" s="158"/>
      <c r="CE119" s="158"/>
      <c r="CF119" s="158"/>
      <c r="CG119" s="158"/>
      <c r="CH119" s="158"/>
      <c r="CI119" s="158"/>
      <c r="CJ119" s="158"/>
      <c r="CK119" s="158"/>
      <c r="CL119" s="158"/>
      <c r="CM119" s="158"/>
      <c r="CN119" s="158"/>
      <c r="CO119" s="158"/>
      <c r="CP119" s="158"/>
      <c r="CQ119" s="158"/>
      <c r="CR119" s="158"/>
      <c r="CS119" s="158"/>
      <c r="CT119" s="158"/>
      <c r="CU119" s="158"/>
      <c r="CV119" s="158"/>
      <c r="CW119" s="158"/>
      <c r="CX119" s="158"/>
      <c r="CY119" s="158"/>
      <c r="CZ119" s="158"/>
      <c r="DA119" s="158"/>
      <c r="DB119" s="158"/>
      <c r="DC119" s="158"/>
      <c r="DD119" s="158"/>
      <c r="DE119" s="158"/>
      <c r="DF119" s="158"/>
      <c r="DG119" s="158"/>
      <c r="DH119" s="158"/>
      <c r="DI119" s="158"/>
      <c r="DJ119" s="158"/>
      <c r="DK119" s="158"/>
      <c r="DL119" s="158"/>
      <c r="DM119" s="158"/>
      <c r="DN119" s="158"/>
      <c r="DO119" s="158"/>
      <c r="DP119" s="158"/>
      <c r="DQ119" s="158"/>
      <c r="DR119" s="158"/>
      <c r="DS119" s="158"/>
      <c r="DT119" s="158"/>
      <c r="DU119" s="158"/>
      <c r="DV119" s="158"/>
      <c r="DW119" s="158"/>
      <c r="DX119" s="158"/>
      <c r="DY119" s="158"/>
      <c r="DZ119" s="158"/>
      <c r="EA119" s="158"/>
      <c r="EB119" s="158"/>
      <c r="EC119" s="158"/>
      <c r="ED119" s="158"/>
      <c r="EE119" s="158"/>
      <c r="EF119" s="158"/>
      <c r="EG119" s="158"/>
      <c r="EH119" s="158"/>
      <c r="EI119" s="158"/>
      <c r="EJ119" s="158"/>
      <c r="EK119" s="158"/>
      <c r="EL119" s="158"/>
      <c r="EM119" s="158"/>
      <c r="EN119" s="158"/>
      <c r="EO119" s="158"/>
      <c r="EP119" s="158"/>
      <c r="EQ119" s="158"/>
      <c r="ER119" s="158"/>
      <c r="ES119" s="158"/>
      <c r="ET119" s="158"/>
      <c r="EU119" s="158"/>
      <c r="EV119" s="158"/>
      <c r="EW119" s="158"/>
      <c r="EX119" s="158"/>
      <c r="EY119" s="158"/>
      <c r="EZ119" s="158"/>
      <c r="FA119" s="158"/>
      <c r="FB119" s="158"/>
      <c r="FC119" s="158"/>
      <c r="FD119" s="158"/>
      <c r="FE119" s="158"/>
      <c r="FF119" s="158"/>
      <c r="FG119" s="158"/>
      <c r="FH119" s="158"/>
      <c r="FI119" s="158"/>
      <c r="FJ119" s="158"/>
      <c r="FK119" s="158"/>
      <c r="FL119" s="158"/>
      <c r="FM119" s="158"/>
      <c r="FN119" s="158"/>
      <c r="FO119" s="158"/>
      <c r="FP119" s="158"/>
      <c r="FQ119" s="158"/>
      <c r="FR119" s="158"/>
      <c r="FS119" s="158"/>
      <c r="FT119" s="158"/>
      <c r="FU119" s="158"/>
      <c r="FV119" s="158"/>
      <c r="FW119" s="158"/>
      <c r="FX119" s="158"/>
      <c r="FY119" s="158"/>
      <c r="FZ119" s="158"/>
      <c r="GA119" s="158"/>
      <c r="GB119" s="158"/>
      <c r="GC119" s="158"/>
      <c r="GD119" s="158"/>
      <c r="GE119" s="158"/>
      <c r="GF119" s="158"/>
      <c r="GG119" s="158"/>
      <c r="GH119" s="158"/>
      <c r="GI119" s="158"/>
      <c r="GJ119" s="158"/>
      <c r="GK119" s="158"/>
      <c r="GL119" s="158"/>
      <c r="GM119" s="158"/>
      <c r="GN119" s="158"/>
      <c r="GO119" s="158"/>
      <c r="GP119" s="158"/>
      <c r="GQ119" s="158"/>
      <c r="GR119" s="158"/>
      <c r="GS119" s="158"/>
      <c r="GT119" s="158"/>
      <c r="GU119" s="158"/>
      <c r="GV119" s="158"/>
      <c r="GW119" s="158"/>
      <c r="GX119" s="158"/>
      <c r="GY119" s="158"/>
      <c r="GZ119" s="158"/>
      <c r="HA119" s="158"/>
      <c r="HB119" s="158"/>
      <c r="HC119" s="158"/>
      <c r="HD119" s="158"/>
      <c r="HE119" s="158"/>
      <c r="HF119" s="158"/>
      <c r="HG119" s="158"/>
      <c r="HH119" s="158"/>
      <c r="HI119" s="158"/>
      <c r="HJ119" s="158"/>
      <c r="HK119" s="158"/>
      <c r="HL119" s="158"/>
      <c r="HM119" s="158"/>
      <c r="HN119" s="158"/>
      <c r="HO119" s="158"/>
      <c r="HP119" s="158"/>
      <c r="HQ119" s="158"/>
      <c r="HR119" s="158"/>
      <c r="HS119" s="158"/>
      <c r="HT119" s="158"/>
      <c r="HU119" s="158"/>
      <c r="HV119" s="158"/>
      <c r="HW119" s="158"/>
      <c r="HX119" s="158"/>
      <c r="HY119" s="158"/>
      <c r="HZ119" s="158"/>
      <c r="IA119" s="158"/>
      <c r="IB119" s="158"/>
      <c r="IC119" s="158"/>
      <c r="ID119" s="158"/>
      <c r="IE119" s="158"/>
      <c r="IF119" s="158"/>
      <c r="IG119" s="158"/>
      <c r="IH119" s="158"/>
    </row>
    <row r="120" spans="1:242" s="159" customFormat="1" ht="11.25">
      <c r="A120" s="113" t="s">
        <v>33</v>
      </c>
      <c r="B120" s="113"/>
      <c r="C120" s="114"/>
      <c r="D120" s="114"/>
      <c r="E120" s="115"/>
      <c r="F120" s="116"/>
      <c r="G120" s="117"/>
      <c r="H120" s="118"/>
      <c r="I120" s="119">
        <f t="shared" si="65"/>
        <v>0</v>
      </c>
      <c r="J120" s="120">
        <f t="shared" si="49"/>
        <v>0</v>
      </c>
      <c r="K120" s="120">
        <f t="shared" si="50"/>
        <v>0</v>
      </c>
      <c r="L120" s="120" t="e">
        <f>#REF!</f>
        <v>#REF!</v>
      </c>
      <c r="M120" s="120" t="e">
        <f>#REF!</f>
        <v>#REF!</v>
      </c>
      <c r="N120" s="121" t="e">
        <f t="shared" si="51"/>
        <v>#REF!</v>
      </c>
      <c r="O120" s="122" t="e">
        <f t="shared" si="52"/>
        <v>#REF!</v>
      </c>
      <c r="P120" s="119">
        <v>0</v>
      </c>
      <c r="Q120" s="120">
        <v>0</v>
      </c>
      <c r="R120" s="120">
        <v>0</v>
      </c>
      <c r="S120" s="122">
        <f t="shared" si="53"/>
        <v>0</v>
      </c>
      <c r="T120" s="123">
        <v>0</v>
      </c>
      <c r="U120" s="124">
        <v>0</v>
      </c>
      <c r="V120" s="120">
        <v>0</v>
      </c>
      <c r="W120" s="120">
        <v>0</v>
      </c>
      <c r="X120" s="120">
        <v>0</v>
      </c>
      <c r="Y120" s="125">
        <f t="shared" si="54"/>
        <v>0</v>
      </c>
      <c r="Z120" s="123">
        <f t="shared" si="55"/>
        <v>0</v>
      </c>
      <c r="AA120" s="124">
        <f t="shared" si="56"/>
        <v>0</v>
      </c>
      <c r="AB120" s="124">
        <f t="shared" si="57"/>
        <v>0</v>
      </c>
      <c r="AC120" s="124" t="e">
        <f>L120-#REF!</f>
        <v>#REF!</v>
      </c>
      <c r="AD120" s="124" t="e">
        <f>M120-#REF!</f>
        <v>#REF!</v>
      </c>
      <c r="AE120" s="125" t="e">
        <f t="shared" si="58"/>
        <v>#REF!</v>
      </c>
      <c r="AF120" s="123">
        <f t="shared" si="59"/>
        <v>0</v>
      </c>
      <c r="AG120" s="124">
        <f t="shared" si="60"/>
        <v>0</v>
      </c>
      <c r="AH120" s="124">
        <f t="shared" si="61"/>
        <v>0</v>
      </c>
      <c r="AI120" s="124" t="e">
        <f>#REF!-W120</f>
        <v>#REF!</v>
      </c>
      <c r="AJ120" s="124" t="e">
        <f>#REF!-X120</f>
        <v>#REF!</v>
      </c>
      <c r="AK120" s="126">
        <f t="shared" si="64"/>
        <v>0</v>
      </c>
      <c r="AL120" s="125" t="e">
        <f t="shared" si="62"/>
        <v>#REF!</v>
      </c>
      <c r="AM120" s="158"/>
      <c r="AN120" s="158"/>
      <c r="AO120" s="158"/>
      <c r="AP120" s="158"/>
      <c r="AQ120" s="158"/>
      <c r="AR120" s="158"/>
      <c r="AS120" s="158"/>
      <c r="AT120" s="158"/>
      <c r="AU120" s="158"/>
      <c r="AV120" s="158"/>
      <c r="AW120" s="158"/>
      <c r="AX120" s="158"/>
      <c r="AY120" s="158"/>
      <c r="AZ120" s="158"/>
      <c r="BA120" s="158"/>
      <c r="BB120" s="158"/>
      <c r="BC120" s="158"/>
      <c r="BD120" s="158"/>
      <c r="BE120" s="158"/>
      <c r="BF120" s="158"/>
      <c r="BG120" s="158"/>
      <c r="BH120" s="158"/>
      <c r="BI120" s="158"/>
      <c r="BJ120" s="158"/>
      <c r="BK120" s="158"/>
      <c r="BL120" s="158"/>
      <c r="BM120" s="158"/>
      <c r="BN120" s="158"/>
      <c r="BO120" s="158"/>
      <c r="BP120" s="158"/>
      <c r="BQ120" s="158"/>
      <c r="BR120" s="158"/>
      <c r="BS120" s="158"/>
      <c r="BT120" s="158"/>
      <c r="BU120" s="158"/>
      <c r="BV120" s="158"/>
      <c r="BW120" s="158"/>
      <c r="BX120" s="158"/>
      <c r="BY120" s="158"/>
      <c r="BZ120" s="158"/>
      <c r="CA120" s="158"/>
      <c r="CB120" s="158"/>
      <c r="CC120" s="158"/>
      <c r="CD120" s="158"/>
      <c r="CE120" s="158"/>
      <c r="CF120" s="158"/>
      <c r="CG120" s="158"/>
      <c r="CH120" s="158"/>
      <c r="CI120" s="158"/>
      <c r="CJ120" s="158"/>
      <c r="CK120" s="158"/>
      <c r="CL120" s="158"/>
      <c r="CM120" s="158"/>
      <c r="CN120" s="158"/>
      <c r="CO120" s="158"/>
      <c r="CP120" s="158"/>
      <c r="CQ120" s="158"/>
      <c r="CR120" s="158"/>
      <c r="CS120" s="158"/>
      <c r="CT120" s="158"/>
      <c r="CU120" s="158"/>
      <c r="CV120" s="158"/>
      <c r="CW120" s="158"/>
      <c r="CX120" s="158"/>
      <c r="CY120" s="158"/>
      <c r="CZ120" s="158"/>
      <c r="DA120" s="158"/>
      <c r="DB120" s="158"/>
      <c r="DC120" s="158"/>
      <c r="DD120" s="158"/>
      <c r="DE120" s="158"/>
      <c r="DF120" s="158"/>
      <c r="DG120" s="158"/>
      <c r="DH120" s="158"/>
      <c r="DI120" s="158"/>
      <c r="DJ120" s="158"/>
      <c r="DK120" s="158"/>
      <c r="DL120" s="158"/>
      <c r="DM120" s="158"/>
      <c r="DN120" s="158"/>
      <c r="DO120" s="158"/>
      <c r="DP120" s="158"/>
      <c r="DQ120" s="158"/>
      <c r="DR120" s="158"/>
      <c r="DS120" s="158"/>
      <c r="DT120" s="158"/>
      <c r="DU120" s="158"/>
      <c r="DV120" s="158"/>
      <c r="DW120" s="158"/>
      <c r="DX120" s="158"/>
      <c r="DY120" s="158"/>
      <c r="DZ120" s="158"/>
      <c r="EA120" s="158"/>
      <c r="EB120" s="158"/>
      <c r="EC120" s="158"/>
      <c r="ED120" s="158"/>
      <c r="EE120" s="158"/>
      <c r="EF120" s="158"/>
      <c r="EG120" s="158"/>
      <c r="EH120" s="158"/>
      <c r="EI120" s="158"/>
      <c r="EJ120" s="158"/>
      <c r="EK120" s="158"/>
      <c r="EL120" s="158"/>
      <c r="EM120" s="158"/>
      <c r="EN120" s="158"/>
      <c r="EO120" s="158"/>
      <c r="EP120" s="158"/>
      <c r="EQ120" s="158"/>
      <c r="ER120" s="158"/>
      <c r="ES120" s="158"/>
      <c r="ET120" s="158"/>
      <c r="EU120" s="158"/>
      <c r="EV120" s="158"/>
      <c r="EW120" s="158"/>
      <c r="EX120" s="158"/>
      <c r="EY120" s="158"/>
      <c r="EZ120" s="158"/>
      <c r="FA120" s="158"/>
      <c r="FB120" s="158"/>
      <c r="FC120" s="158"/>
      <c r="FD120" s="158"/>
      <c r="FE120" s="158"/>
      <c r="FF120" s="158"/>
      <c r="FG120" s="158"/>
      <c r="FH120" s="158"/>
      <c r="FI120" s="158"/>
      <c r="FJ120" s="158"/>
      <c r="FK120" s="158"/>
      <c r="FL120" s="158"/>
      <c r="FM120" s="158"/>
      <c r="FN120" s="158"/>
      <c r="FO120" s="158"/>
      <c r="FP120" s="158"/>
      <c r="FQ120" s="158"/>
      <c r="FR120" s="158"/>
      <c r="FS120" s="158"/>
      <c r="FT120" s="158"/>
      <c r="FU120" s="158"/>
      <c r="FV120" s="158"/>
      <c r="FW120" s="158"/>
      <c r="FX120" s="158"/>
      <c r="FY120" s="158"/>
      <c r="FZ120" s="158"/>
      <c r="GA120" s="158"/>
      <c r="GB120" s="158"/>
      <c r="GC120" s="158"/>
      <c r="GD120" s="158"/>
      <c r="GE120" s="158"/>
      <c r="GF120" s="158"/>
      <c r="GG120" s="158"/>
      <c r="GH120" s="158"/>
      <c r="GI120" s="158"/>
      <c r="GJ120" s="158"/>
      <c r="GK120" s="158"/>
      <c r="GL120" s="158"/>
      <c r="GM120" s="158"/>
      <c r="GN120" s="158"/>
      <c r="GO120" s="158"/>
      <c r="GP120" s="158"/>
      <c r="GQ120" s="158"/>
      <c r="GR120" s="158"/>
      <c r="GS120" s="158"/>
      <c r="GT120" s="158"/>
      <c r="GU120" s="158"/>
      <c r="GV120" s="158"/>
      <c r="GW120" s="158"/>
      <c r="GX120" s="158"/>
      <c r="GY120" s="158"/>
      <c r="GZ120" s="158"/>
      <c r="HA120" s="158"/>
      <c r="HB120" s="158"/>
      <c r="HC120" s="158"/>
      <c r="HD120" s="158"/>
      <c r="HE120" s="158"/>
      <c r="HF120" s="158"/>
      <c r="HG120" s="158"/>
      <c r="HH120" s="158"/>
      <c r="HI120" s="158"/>
      <c r="HJ120" s="158"/>
      <c r="HK120" s="158"/>
      <c r="HL120" s="158"/>
      <c r="HM120" s="158"/>
      <c r="HN120" s="158"/>
      <c r="HO120" s="158"/>
      <c r="HP120" s="158"/>
      <c r="HQ120" s="158"/>
      <c r="HR120" s="158"/>
      <c r="HS120" s="158"/>
      <c r="HT120" s="158"/>
      <c r="HU120" s="158"/>
      <c r="HV120" s="158"/>
      <c r="HW120" s="158"/>
      <c r="HX120" s="158"/>
      <c r="HY120" s="158"/>
      <c r="HZ120" s="158"/>
      <c r="IA120" s="158"/>
      <c r="IB120" s="158"/>
      <c r="IC120" s="158"/>
      <c r="ID120" s="158"/>
      <c r="IE120" s="158"/>
      <c r="IF120" s="158"/>
      <c r="IG120" s="158"/>
      <c r="IH120" s="158"/>
    </row>
    <row r="121" spans="1:242" s="159" customFormat="1" ht="11.25">
      <c r="A121" s="113" t="s">
        <v>33</v>
      </c>
      <c r="B121" s="113"/>
      <c r="C121" s="114"/>
      <c r="D121" s="114"/>
      <c r="E121" s="115"/>
      <c r="F121" s="116"/>
      <c r="G121" s="117"/>
      <c r="H121" s="118"/>
      <c r="I121" s="119">
        <f t="shared" si="65"/>
        <v>0</v>
      </c>
      <c r="J121" s="120">
        <f t="shared" si="49"/>
        <v>0</v>
      </c>
      <c r="K121" s="120">
        <f t="shared" si="50"/>
        <v>0</v>
      </c>
      <c r="L121" s="120" t="e">
        <f>#REF!</f>
        <v>#REF!</v>
      </c>
      <c r="M121" s="120" t="e">
        <f>#REF!</f>
        <v>#REF!</v>
      </c>
      <c r="N121" s="121" t="e">
        <f t="shared" si="51"/>
        <v>#REF!</v>
      </c>
      <c r="O121" s="122" t="e">
        <f t="shared" si="52"/>
        <v>#REF!</v>
      </c>
      <c r="P121" s="119">
        <v>0</v>
      </c>
      <c r="Q121" s="120">
        <v>0</v>
      </c>
      <c r="R121" s="120">
        <v>0</v>
      </c>
      <c r="S121" s="122">
        <f t="shared" si="53"/>
        <v>0</v>
      </c>
      <c r="T121" s="123">
        <v>0</v>
      </c>
      <c r="U121" s="124">
        <v>0</v>
      </c>
      <c r="V121" s="120">
        <v>0</v>
      </c>
      <c r="W121" s="120">
        <v>0</v>
      </c>
      <c r="X121" s="120">
        <v>0</v>
      </c>
      <c r="Y121" s="125">
        <f t="shared" si="54"/>
        <v>0</v>
      </c>
      <c r="Z121" s="123">
        <f t="shared" si="55"/>
        <v>0</v>
      </c>
      <c r="AA121" s="124">
        <f t="shared" si="56"/>
        <v>0</v>
      </c>
      <c r="AB121" s="124">
        <f t="shared" si="57"/>
        <v>0</v>
      </c>
      <c r="AC121" s="124" t="e">
        <f>L121-#REF!</f>
        <v>#REF!</v>
      </c>
      <c r="AD121" s="124" t="e">
        <f>M121-#REF!</f>
        <v>#REF!</v>
      </c>
      <c r="AE121" s="125" t="e">
        <f t="shared" si="58"/>
        <v>#REF!</v>
      </c>
      <c r="AF121" s="123">
        <f t="shared" si="59"/>
        <v>0</v>
      </c>
      <c r="AG121" s="124">
        <f t="shared" si="60"/>
        <v>0</v>
      </c>
      <c r="AH121" s="124">
        <f t="shared" si="61"/>
        <v>0</v>
      </c>
      <c r="AI121" s="124" t="e">
        <f>#REF!-W121</f>
        <v>#REF!</v>
      </c>
      <c r="AJ121" s="124" t="e">
        <f>#REF!-X121</f>
        <v>#REF!</v>
      </c>
      <c r="AK121" s="126">
        <f t="shared" si="64"/>
        <v>0</v>
      </c>
      <c r="AL121" s="125" t="e">
        <f t="shared" si="62"/>
        <v>#REF!</v>
      </c>
      <c r="AM121" s="158"/>
      <c r="AN121" s="158"/>
      <c r="AO121" s="158"/>
      <c r="AP121" s="158"/>
      <c r="AQ121" s="158"/>
      <c r="AR121" s="158"/>
      <c r="AS121" s="158"/>
      <c r="AT121" s="158"/>
      <c r="AU121" s="158"/>
      <c r="AV121" s="158"/>
      <c r="AW121" s="158"/>
      <c r="AX121" s="158"/>
      <c r="AY121" s="158"/>
      <c r="AZ121" s="158"/>
      <c r="BA121" s="158"/>
      <c r="BB121" s="158"/>
      <c r="BC121" s="158"/>
      <c r="BD121" s="158"/>
      <c r="BE121" s="158"/>
      <c r="BF121" s="158"/>
      <c r="BG121" s="158"/>
      <c r="BH121" s="158"/>
      <c r="BI121" s="158"/>
      <c r="BJ121" s="158"/>
      <c r="BK121" s="158"/>
      <c r="BL121" s="158"/>
      <c r="BM121" s="158"/>
      <c r="BN121" s="158"/>
      <c r="BO121" s="158"/>
      <c r="BP121" s="158"/>
      <c r="BQ121" s="158"/>
      <c r="BR121" s="158"/>
      <c r="BS121" s="158"/>
      <c r="BT121" s="158"/>
      <c r="BU121" s="158"/>
      <c r="BV121" s="158"/>
      <c r="BW121" s="158"/>
      <c r="BX121" s="158"/>
      <c r="BY121" s="158"/>
      <c r="BZ121" s="158"/>
      <c r="CA121" s="158"/>
      <c r="CB121" s="158"/>
      <c r="CC121" s="158"/>
      <c r="CD121" s="158"/>
      <c r="CE121" s="158"/>
      <c r="CF121" s="158"/>
      <c r="CG121" s="158"/>
      <c r="CH121" s="158"/>
      <c r="CI121" s="158"/>
      <c r="CJ121" s="158"/>
      <c r="CK121" s="158"/>
      <c r="CL121" s="158"/>
      <c r="CM121" s="158"/>
      <c r="CN121" s="158"/>
      <c r="CO121" s="158"/>
      <c r="CP121" s="158"/>
      <c r="CQ121" s="158"/>
      <c r="CR121" s="158"/>
      <c r="CS121" s="158"/>
      <c r="CT121" s="158"/>
      <c r="CU121" s="158"/>
      <c r="CV121" s="158"/>
      <c r="CW121" s="158"/>
      <c r="CX121" s="158"/>
      <c r="CY121" s="158"/>
      <c r="CZ121" s="158"/>
      <c r="DA121" s="158"/>
      <c r="DB121" s="158"/>
      <c r="DC121" s="158"/>
      <c r="DD121" s="158"/>
      <c r="DE121" s="158"/>
      <c r="DF121" s="158"/>
      <c r="DG121" s="158"/>
      <c r="DH121" s="158"/>
      <c r="DI121" s="158"/>
      <c r="DJ121" s="158"/>
      <c r="DK121" s="158"/>
      <c r="DL121" s="158"/>
      <c r="DM121" s="158"/>
      <c r="DN121" s="158"/>
      <c r="DO121" s="158"/>
      <c r="DP121" s="158"/>
      <c r="DQ121" s="158"/>
      <c r="DR121" s="158"/>
      <c r="DS121" s="158"/>
      <c r="DT121" s="158"/>
      <c r="DU121" s="158"/>
      <c r="DV121" s="158"/>
      <c r="DW121" s="158"/>
      <c r="DX121" s="158"/>
      <c r="DY121" s="158"/>
      <c r="DZ121" s="158"/>
      <c r="EA121" s="158"/>
      <c r="EB121" s="158"/>
      <c r="EC121" s="158"/>
      <c r="ED121" s="158"/>
      <c r="EE121" s="158"/>
      <c r="EF121" s="158"/>
      <c r="EG121" s="158"/>
      <c r="EH121" s="158"/>
      <c r="EI121" s="158"/>
      <c r="EJ121" s="158"/>
      <c r="EK121" s="158"/>
      <c r="EL121" s="158"/>
      <c r="EM121" s="158"/>
      <c r="EN121" s="158"/>
      <c r="EO121" s="158"/>
      <c r="EP121" s="158"/>
      <c r="EQ121" s="158"/>
      <c r="ER121" s="158"/>
      <c r="ES121" s="158"/>
      <c r="ET121" s="158"/>
      <c r="EU121" s="158"/>
      <c r="EV121" s="158"/>
      <c r="EW121" s="158"/>
      <c r="EX121" s="158"/>
      <c r="EY121" s="158"/>
      <c r="EZ121" s="158"/>
      <c r="FA121" s="158"/>
      <c r="FB121" s="158"/>
      <c r="FC121" s="158"/>
      <c r="FD121" s="158"/>
      <c r="FE121" s="158"/>
      <c r="FF121" s="158"/>
      <c r="FG121" s="158"/>
      <c r="FH121" s="158"/>
      <c r="FI121" s="158"/>
      <c r="FJ121" s="158"/>
      <c r="FK121" s="158"/>
      <c r="FL121" s="158"/>
      <c r="FM121" s="158"/>
      <c r="FN121" s="158"/>
      <c r="FO121" s="158"/>
      <c r="FP121" s="158"/>
      <c r="FQ121" s="158"/>
      <c r="FR121" s="158"/>
      <c r="FS121" s="158"/>
      <c r="FT121" s="158"/>
      <c r="FU121" s="158"/>
      <c r="FV121" s="158"/>
      <c r="FW121" s="158"/>
      <c r="FX121" s="158"/>
      <c r="FY121" s="158"/>
      <c r="FZ121" s="158"/>
      <c r="GA121" s="158"/>
      <c r="GB121" s="158"/>
      <c r="GC121" s="158"/>
      <c r="GD121" s="158"/>
      <c r="GE121" s="158"/>
      <c r="GF121" s="158"/>
      <c r="GG121" s="158"/>
      <c r="GH121" s="158"/>
      <c r="GI121" s="158"/>
      <c r="GJ121" s="158"/>
      <c r="GK121" s="158"/>
      <c r="GL121" s="158"/>
      <c r="GM121" s="158"/>
      <c r="GN121" s="158"/>
      <c r="GO121" s="158"/>
      <c r="GP121" s="158"/>
      <c r="GQ121" s="158"/>
      <c r="GR121" s="158"/>
      <c r="GS121" s="158"/>
      <c r="GT121" s="158"/>
      <c r="GU121" s="158"/>
      <c r="GV121" s="158"/>
      <c r="GW121" s="158"/>
      <c r="GX121" s="158"/>
      <c r="GY121" s="158"/>
      <c r="GZ121" s="158"/>
      <c r="HA121" s="158"/>
      <c r="HB121" s="158"/>
      <c r="HC121" s="158"/>
      <c r="HD121" s="158"/>
      <c r="HE121" s="158"/>
      <c r="HF121" s="158"/>
      <c r="HG121" s="158"/>
      <c r="HH121" s="158"/>
      <c r="HI121" s="158"/>
      <c r="HJ121" s="158"/>
      <c r="HK121" s="158"/>
      <c r="HL121" s="158"/>
      <c r="HM121" s="158"/>
      <c r="HN121" s="158"/>
      <c r="HO121" s="158"/>
      <c r="HP121" s="158"/>
      <c r="HQ121" s="158"/>
      <c r="HR121" s="158"/>
      <c r="HS121" s="158"/>
      <c r="HT121" s="158"/>
      <c r="HU121" s="158"/>
      <c r="HV121" s="158"/>
      <c r="HW121" s="158"/>
      <c r="HX121" s="158"/>
      <c r="HY121" s="158"/>
      <c r="HZ121" s="158"/>
      <c r="IA121" s="158"/>
      <c r="IB121" s="158"/>
      <c r="IC121" s="158"/>
      <c r="ID121" s="158"/>
      <c r="IE121" s="158"/>
      <c r="IF121" s="158"/>
      <c r="IG121" s="158"/>
      <c r="IH121" s="158"/>
    </row>
    <row r="122" spans="1:242" s="159" customFormat="1" ht="11.25">
      <c r="A122" s="113" t="s">
        <v>33</v>
      </c>
      <c r="B122" s="113"/>
      <c r="C122" s="114"/>
      <c r="D122" s="114"/>
      <c r="E122" s="115"/>
      <c r="F122" s="116"/>
      <c r="G122" s="117"/>
      <c r="H122" s="118"/>
      <c r="I122" s="119">
        <f t="shared" si="65"/>
        <v>0</v>
      </c>
      <c r="J122" s="120">
        <f t="shared" si="49"/>
        <v>0</v>
      </c>
      <c r="K122" s="120">
        <f t="shared" si="50"/>
        <v>0</v>
      </c>
      <c r="L122" s="120" t="e">
        <f>#REF!</f>
        <v>#REF!</v>
      </c>
      <c r="M122" s="120" t="e">
        <f>#REF!</f>
        <v>#REF!</v>
      </c>
      <c r="N122" s="121" t="e">
        <f t="shared" si="51"/>
        <v>#REF!</v>
      </c>
      <c r="O122" s="122" t="e">
        <f t="shared" si="52"/>
        <v>#REF!</v>
      </c>
      <c r="P122" s="119">
        <v>0</v>
      </c>
      <c r="Q122" s="120">
        <v>0</v>
      </c>
      <c r="R122" s="120">
        <v>0</v>
      </c>
      <c r="S122" s="122">
        <f t="shared" si="53"/>
        <v>0</v>
      </c>
      <c r="T122" s="123">
        <v>0</v>
      </c>
      <c r="U122" s="124">
        <v>0</v>
      </c>
      <c r="V122" s="120">
        <v>0</v>
      </c>
      <c r="W122" s="120">
        <v>0</v>
      </c>
      <c r="X122" s="120">
        <v>0</v>
      </c>
      <c r="Y122" s="125">
        <f t="shared" si="54"/>
        <v>0</v>
      </c>
      <c r="Z122" s="123">
        <f t="shared" si="55"/>
        <v>0</v>
      </c>
      <c r="AA122" s="124">
        <f t="shared" si="56"/>
        <v>0</v>
      </c>
      <c r="AB122" s="124">
        <f t="shared" si="57"/>
        <v>0</v>
      </c>
      <c r="AC122" s="124" t="e">
        <f>L122-#REF!</f>
        <v>#REF!</v>
      </c>
      <c r="AD122" s="124" t="e">
        <f>M122-#REF!</f>
        <v>#REF!</v>
      </c>
      <c r="AE122" s="125" t="e">
        <f t="shared" si="58"/>
        <v>#REF!</v>
      </c>
      <c r="AF122" s="123">
        <f t="shared" si="59"/>
        <v>0</v>
      </c>
      <c r="AG122" s="124">
        <f t="shared" si="60"/>
        <v>0</v>
      </c>
      <c r="AH122" s="124">
        <f t="shared" si="61"/>
        <v>0</v>
      </c>
      <c r="AI122" s="124" t="e">
        <f>#REF!-W122</f>
        <v>#REF!</v>
      </c>
      <c r="AJ122" s="124" t="e">
        <f>#REF!-X122</f>
        <v>#REF!</v>
      </c>
      <c r="AK122" s="126">
        <f t="shared" si="64"/>
        <v>0</v>
      </c>
      <c r="AL122" s="125" t="e">
        <f t="shared" si="62"/>
        <v>#REF!</v>
      </c>
      <c r="AM122" s="158"/>
      <c r="AN122" s="158"/>
      <c r="AO122" s="158"/>
      <c r="AP122" s="158"/>
      <c r="AQ122" s="158"/>
      <c r="AR122" s="158"/>
      <c r="AS122" s="158"/>
      <c r="AT122" s="158"/>
      <c r="AU122" s="158"/>
      <c r="AV122" s="158"/>
      <c r="AW122" s="158"/>
      <c r="AX122" s="158"/>
      <c r="AY122" s="158"/>
      <c r="AZ122" s="158"/>
      <c r="BA122" s="158"/>
      <c r="BB122" s="158"/>
      <c r="BC122" s="158"/>
      <c r="BD122" s="158"/>
      <c r="BE122" s="158"/>
      <c r="BF122" s="158"/>
      <c r="BG122" s="158"/>
      <c r="BH122" s="158"/>
      <c r="BI122" s="158"/>
      <c r="BJ122" s="158"/>
      <c r="BK122" s="158"/>
      <c r="BL122" s="158"/>
      <c r="BM122" s="158"/>
      <c r="BN122" s="158"/>
      <c r="BO122" s="158"/>
      <c r="BP122" s="158"/>
      <c r="BQ122" s="158"/>
      <c r="BR122" s="158"/>
      <c r="BS122" s="158"/>
      <c r="BT122" s="158"/>
      <c r="BU122" s="158"/>
      <c r="BV122" s="158"/>
      <c r="BW122" s="158"/>
      <c r="BX122" s="158"/>
      <c r="BY122" s="158"/>
      <c r="BZ122" s="158"/>
      <c r="CA122" s="158"/>
      <c r="CB122" s="158"/>
      <c r="CC122" s="158"/>
      <c r="CD122" s="158"/>
      <c r="CE122" s="158"/>
      <c r="CF122" s="158"/>
      <c r="CG122" s="158"/>
      <c r="CH122" s="158"/>
      <c r="CI122" s="158"/>
      <c r="CJ122" s="158"/>
      <c r="CK122" s="158"/>
      <c r="CL122" s="158"/>
      <c r="CM122" s="158"/>
      <c r="CN122" s="158"/>
      <c r="CO122" s="158"/>
      <c r="CP122" s="158"/>
      <c r="CQ122" s="158"/>
      <c r="CR122" s="158"/>
      <c r="CS122" s="158"/>
      <c r="CT122" s="158"/>
      <c r="CU122" s="158"/>
      <c r="CV122" s="158"/>
      <c r="CW122" s="158"/>
      <c r="CX122" s="158"/>
      <c r="CY122" s="158"/>
      <c r="CZ122" s="158"/>
      <c r="DA122" s="158"/>
      <c r="DB122" s="158"/>
      <c r="DC122" s="158"/>
      <c r="DD122" s="158"/>
      <c r="DE122" s="158"/>
      <c r="DF122" s="158"/>
      <c r="DG122" s="158"/>
      <c r="DH122" s="158"/>
      <c r="DI122" s="158"/>
      <c r="DJ122" s="158"/>
      <c r="DK122" s="158"/>
      <c r="DL122" s="158"/>
      <c r="DM122" s="158"/>
      <c r="DN122" s="158"/>
      <c r="DO122" s="158"/>
      <c r="DP122" s="158"/>
      <c r="DQ122" s="158"/>
      <c r="DR122" s="158"/>
      <c r="DS122" s="158"/>
      <c r="DT122" s="158"/>
      <c r="DU122" s="158"/>
      <c r="DV122" s="158"/>
      <c r="DW122" s="158"/>
      <c r="DX122" s="158"/>
      <c r="DY122" s="158"/>
      <c r="DZ122" s="158"/>
      <c r="EA122" s="158"/>
      <c r="EB122" s="158"/>
      <c r="EC122" s="158"/>
      <c r="ED122" s="158"/>
      <c r="EE122" s="158"/>
      <c r="EF122" s="158"/>
      <c r="EG122" s="158"/>
      <c r="EH122" s="158"/>
      <c r="EI122" s="158"/>
      <c r="EJ122" s="158"/>
      <c r="EK122" s="158"/>
      <c r="EL122" s="158"/>
      <c r="EM122" s="158"/>
      <c r="EN122" s="158"/>
      <c r="EO122" s="158"/>
      <c r="EP122" s="158"/>
      <c r="EQ122" s="158"/>
      <c r="ER122" s="158"/>
      <c r="ES122" s="158"/>
      <c r="ET122" s="158"/>
      <c r="EU122" s="158"/>
      <c r="EV122" s="158"/>
      <c r="EW122" s="158"/>
      <c r="EX122" s="158"/>
      <c r="EY122" s="158"/>
      <c r="EZ122" s="158"/>
      <c r="FA122" s="158"/>
      <c r="FB122" s="158"/>
      <c r="FC122" s="158"/>
      <c r="FD122" s="158"/>
      <c r="FE122" s="158"/>
      <c r="FF122" s="158"/>
      <c r="FG122" s="158"/>
      <c r="FH122" s="158"/>
      <c r="FI122" s="158"/>
      <c r="FJ122" s="158"/>
      <c r="FK122" s="158"/>
      <c r="FL122" s="158"/>
      <c r="FM122" s="158"/>
      <c r="FN122" s="158"/>
      <c r="FO122" s="158"/>
      <c r="FP122" s="158"/>
      <c r="FQ122" s="158"/>
      <c r="FR122" s="158"/>
      <c r="FS122" s="158"/>
      <c r="FT122" s="158"/>
      <c r="FU122" s="158"/>
      <c r="FV122" s="158"/>
      <c r="FW122" s="158"/>
      <c r="FX122" s="158"/>
      <c r="FY122" s="158"/>
      <c r="FZ122" s="158"/>
      <c r="GA122" s="158"/>
      <c r="GB122" s="158"/>
      <c r="GC122" s="158"/>
      <c r="GD122" s="158"/>
      <c r="GE122" s="158"/>
      <c r="GF122" s="158"/>
      <c r="GG122" s="158"/>
      <c r="GH122" s="158"/>
      <c r="GI122" s="158"/>
      <c r="GJ122" s="158"/>
      <c r="GK122" s="158"/>
      <c r="GL122" s="158"/>
      <c r="GM122" s="158"/>
      <c r="GN122" s="158"/>
      <c r="GO122" s="158"/>
      <c r="GP122" s="158"/>
      <c r="GQ122" s="158"/>
      <c r="GR122" s="158"/>
      <c r="GS122" s="158"/>
      <c r="GT122" s="158"/>
      <c r="GU122" s="158"/>
      <c r="GV122" s="158"/>
      <c r="GW122" s="158"/>
      <c r="GX122" s="158"/>
      <c r="GY122" s="158"/>
      <c r="GZ122" s="158"/>
      <c r="HA122" s="158"/>
      <c r="HB122" s="158"/>
      <c r="HC122" s="158"/>
      <c r="HD122" s="158"/>
      <c r="HE122" s="158"/>
      <c r="HF122" s="158"/>
      <c r="HG122" s="158"/>
      <c r="HH122" s="158"/>
      <c r="HI122" s="158"/>
      <c r="HJ122" s="158"/>
      <c r="HK122" s="158"/>
      <c r="HL122" s="158"/>
      <c r="HM122" s="158"/>
      <c r="HN122" s="158"/>
      <c r="HO122" s="158"/>
      <c r="HP122" s="158"/>
      <c r="HQ122" s="158"/>
      <c r="HR122" s="158"/>
      <c r="HS122" s="158"/>
      <c r="HT122" s="158"/>
      <c r="HU122" s="158"/>
      <c r="HV122" s="158"/>
      <c r="HW122" s="158"/>
      <c r="HX122" s="158"/>
      <c r="HY122" s="158"/>
      <c r="HZ122" s="158"/>
      <c r="IA122" s="158"/>
      <c r="IB122" s="158"/>
      <c r="IC122" s="158"/>
      <c r="ID122" s="158"/>
      <c r="IE122" s="158"/>
      <c r="IF122" s="158"/>
      <c r="IG122" s="158"/>
      <c r="IH122" s="158"/>
    </row>
    <row r="123" spans="1:242" s="159" customFormat="1" ht="11.25">
      <c r="A123" s="113" t="s">
        <v>33</v>
      </c>
      <c r="B123" s="113"/>
      <c r="C123" s="114"/>
      <c r="D123" s="114"/>
      <c r="E123" s="115"/>
      <c r="F123" s="116"/>
      <c r="G123" s="117"/>
      <c r="H123" s="118"/>
      <c r="I123" s="119">
        <f>ROUND(P123*ign/igo,afrind)</f>
        <v>0</v>
      </c>
      <c r="J123" s="120">
        <f t="shared" si="49"/>
        <v>0</v>
      </c>
      <c r="K123" s="120">
        <f t="shared" si="50"/>
        <v>0</v>
      </c>
      <c r="L123" s="120" t="e">
        <f>#REF!</f>
        <v>#REF!</v>
      </c>
      <c r="M123" s="120" t="e">
        <f>#REF!</f>
        <v>#REF!</v>
      </c>
      <c r="N123" s="121" t="e">
        <f t="shared" si="51"/>
        <v>#REF!</v>
      </c>
      <c r="O123" s="122" t="e">
        <f t="shared" si="52"/>
        <v>#REF!</v>
      </c>
      <c r="P123" s="119">
        <v>0</v>
      </c>
      <c r="Q123" s="120">
        <v>0</v>
      </c>
      <c r="R123" s="120">
        <v>0</v>
      </c>
      <c r="S123" s="122">
        <f t="shared" si="53"/>
        <v>0</v>
      </c>
      <c r="T123" s="123">
        <v>0</v>
      </c>
      <c r="U123" s="124">
        <v>0</v>
      </c>
      <c r="V123" s="120">
        <v>0</v>
      </c>
      <c r="W123" s="120">
        <v>0</v>
      </c>
      <c r="X123" s="120">
        <v>0</v>
      </c>
      <c r="Y123" s="125">
        <f t="shared" si="54"/>
        <v>0</v>
      </c>
      <c r="Z123" s="123">
        <f t="shared" si="55"/>
        <v>0</v>
      </c>
      <c r="AA123" s="124">
        <f t="shared" si="56"/>
        <v>0</v>
      </c>
      <c r="AB123" s="124">
        <f t="shared" si="57"/>
        <v>0</v>
      </c>
      <c r="AC123" s="124" t="e">
        <f>L123-#REF!</f>
        <v>#REF!</v>
      </c>
      <c r="AD123" s="124" t="e">
        <f>M123-#REF!</f>
        <v>#REF!</v>
      </c>
      <c r="AE123" s="125" t="e">
        <f t="shared" si="58"/>
        <v>#REF!</v>
      </c>
      <c r="AF123" s="123">
        <f t="shared" si="59"/>
        <v>0</v>
      </c>
      <c r="AG123" s="124">
        <f t="shared" si="60"/>
        <v>0</v>
      </c>
      <c r="AH123" s="124">
        <f t="shared" si="61"/>
        <v>0</v>
      </c>
      <c r="AI123" s="124" t="e">
        <f>#REF!-W123</f>
        <v>#REF!</v>
      </c>
      <c r="AJ123" s="124" t="e">
        <f>#REF!-X123</f>
        <v>#REF!</v>
      </c>
      <c r="AK123" s="126">
        <f t="shared" si="64"/>
        <v>0</v>
      </c>
      <c r="AL123" s="125" t="e">
        <f t="shared" si="62"/>
        <v>#REF!</v>
      </c>
      <c r="AM123" s="158"/>
      <c r="AN123" s="158"/>
      <c r="AO123" s="158"/>
      <c r="AP123" s="158"/>
      <c r="AQ123" s="158"/>
      <c r="AR123" s="158"/>
      <c r="AS123" s="158"/>
      <c r="AT123" s="158"/>
      <c r="AU123" s="158"/>
      <c r="AV123" s="158"/>
      <c r="AW123" s="158"/>
      <c r="AX123" s="158"/>
      <c r="AY123" s="158"/>
      <c r="AZ123" s="158"/>
      <c r="BA123" s="158"/>
      <c r="BB123" s="158"/>
      <c r="BC123" s="158"/>
      <c r="BD123" s="158"/>
      <c r="BE123" s="158"/>
      <c r="BF123" s="158"/>
      <c r="BG123" s="158"/>
      <c r="BH123" s="158"/>
      <c r="BI123" s="158"/>
      <c r="BJ123" s="158"/>
      <c r="BK123" s="158"/>
      <c r="BL123" s="158"/>
      <c r="BM123" s="158"/>
      <c r="BN123" s="158"/>
      <c r="BO123" s="158"/>
      <c r="BP123" s="158"/>
      <c r="BQ123" s="158"/>
      <c r="BR123" s="158"/>
      <c r="BS123" s="158"/>
      <c r="BT123" s="158"/>
      <c r="BU123" s="158"/>
      <c r="BV123" s="158"/>
      <c r="BW123" s="158"/>
      <c r="BX123" s="158"/>
      <c r="BY123" s="158"/>
      <c r="BZ123" s="158"/>
      <c r="CA123" s="158"/>
      <c r="CB123" s="158"/>
      <c r="CC123" s="158"/>
      <c r="CD123" s="158"/>
      <c r="CE123" s="158"/>
      <c r="CF123" s="158"/>
      <c r="CG123" s="158"/>
      <c r="CH123" s="158"/>
      <c r="CI123" s="158"/>
      <c r="CJ123" s="158"/>
      <c r="CK123" s="158"/>
      <c r="CL123" s="158"/>
      <c r="CM123" s="158"/>
      <c r="CN123" s="158"/>
      <c r="CO123" s="158"/>
      <c r="CP123" s="158"/>
      <c r="CQ123" s="158"/>
      <c r="CR123" s="158"/>
      <c r="CS123" s="158"/>
      <c r="CT123" s="158"/>
      <c r="CU123" s="158"/>
      <c r="CV123" s="158"/>
      <c r="CW123" s="158"/>
      <c r="CX123" s="158"/>
      <c r="CY123" s="158"/>
      <c r="CZ123" s="158"/>
      <c r="DA123" s="158"/>
      <c r="DB123" s="158"/>
      <c r="DC123" s="158"/>
      <c r="DD123" s="158"/>
      <c r="DE123" s="158"/>
      <c r="DF123" s="158"/>
      <c r="DG123" s="158"/>
      <c r="DH123" s="158"/>
      <c r="DI123" s="158"/>
      <c r="DJ123" s="158"/>
      <c r="DK123" s="158"/>
      <c r="DL123" s="158"/>
      <c r="DM123" s="158"/>
      <c r="DN123" s="158"/>
      <c r="DO123" s="158"/>
      <c r="DP123" s="158"/>
      <c r="DQ123" s="158"/>
      <c r="DR123" s="158"/>
      <c r="DS123" s="158"/>
      <c r="DT123" s="158"/>
      <c r="DU123" s="158"/>
      <c r="DV123" s="158"/>
      <c r="DW123" s="158"/>
      <c r="DX123" s="158"/>
      <c r="DY123" s="158"/>
      <c r="DZ123" s="158"/>
      <c r="EA123" s="158"/>
      <c r="EB123" s="158"/>
      <c r="EC123" s="158"/>
      <c r="ED123" s="158"/>
      <c r="EE123" s="158"/>
      <c r="EF123" s="158"/>
      <c r="EG123" s="158"/>
      <c r="EH123" s="158"/>
      <c r="EI123" s="158"/>
      <c r="EJ123" s="158"/>
      <c r="EK123" s="158"/>
      <c r="EL123" s="158"/>
      <c r="EM123" s="158"/>
      <c r="EN123" s="158"/>
      <c r="EO123" s="158"/>
      <c r="EP123" s="158"/>
      <c r="EQ123" s="158"/>
      <c r="ER123" s="158"/>
      <c r="ES123" s="158"/>
      <c r="ET123" s="158"/>
      <c r="EU123" s="158"/>
      <c r="EV123" s="158"/>
      <c r="EW123" s="158"/>
      <c r="EX123" s="158"/>
      <c r="EY123" s="158"/>
      <c r="EZ123" s="158"/>
      <c r="FA123" s="158"/>
      <c r="FB123" s="158"/>
      <c r="FC123" s="158"/>
      <c r="FD123" s="158"/>
      <c r="FE123" s="158"/>
      <c r="FF123" s="158"/>
      <c r="FG123" s="158"/>
      <c r="FH123" s="158"/>
      <c r="FI123" s="158"/>
      <c r="FJ123" s="158"/>
      <c r="FK123" s="158"/>
      <c r="FL123" s="158"/>
      <c r="FM123" s="158"/>
      <c r="FN123" s="158"/>
      <c r="FO123" s="158"/>
      <c r="FP123" s="158"/>
      <c r="FQ123" s="158"/>
      <c r="FR123" s="158"/>
      <c r="FS123" s="158"/>
      <c r="FT123" s="158"/>
      <c r="FU123" s="158"/>
      <c r="FV123" s="158"/>
      <c r="FW123" s="158"/>
      <c r="FX123" s="158"/>
      <c r="FY123" s="158"/>
      <c r="FZ123" s="158"/>
      <c r="GA123" s="158"/>
      <c r="GB123" s="158"/>
      <c r="GC123" s="158"/>
      <c r="GD123" s="158"/>
      <c r="GE123" s="158"/>
      <c r="GF123" s="158"/>
      <c r="GG123" s="158"/>
      <c r="GH123" s="158"/>
      <c r="GI123" s="158"/>
      <c r="GJ123" s="158"/>
      <c r="GK123" s="158"/>
      <c r="GL123" s="158"/>
      <c r="GM123" s="158"/>
      <c r="GN123" s="158"/>
      <c r="GO123" s="158"/>
      <c r="GP123" s="158"/>
      <c r="GQ123" s="158"/>
      <c r="GR123" s="158"/>
      <c r="GS123" s="158"/>
      <c r="GT123" s="158"/>
      <c r="GU123" s="158"/>
      <c r="GV123" s="158"/>
      <c r="GW123" s="158"/>
      <c r="GX123" s="158"/>
      <c r="GY123" s="158"/>
      <c r="GZ123" s="158"/>
      <c r="HA123" s="158"/>
      <c r="HB123" s="158"/>
      <c r="HC123" s="158"/>
      <c r="HD123" s="158"/>
      <c r="HE123" s="158"/>
      <c r="HF123" s="158"/>
      <c r="HG123" s="158"/>
      <c r="HH123" s="158"/>
      <c r="HI123" s="158"/>
      <c r="HJ123" s="158"/>
      <c r="HK123" s="158"/>
      <c r="HL123" s="158"/>
      <c r="HM123" s="158"/>
      <c r="HN123" s="158"/>
      <c r="HO123" s="158"/>
      <c r="HP123" s="158"/>
      <c r="HQ123" s="158"/>
      <c r="HR123" s="158"/>
      <c r="HS123" s="158"/>
      <c r="HT123" s="158"/>
      <c r="HU123" s="158"/>
      <c r="HV123" s="158"/>
      <c r="HW123" s="158"/>
      <c r="HX123" s="158"/>
      <c r="HY123" s="158"/>
      <c r="HZ123" s="158"/>
      <c r="IA123" s="158"/>
      <c r="IB123" s="158"/>
      <c r="IC123" s="158"/>
      <c r="ID123" s="158"/>
      <c r="IE123" s="158"/>
      <c r="IF123" s="158"/>
      <c r="IG123" s="158"/>
      <c r="IH123" s="158"/>
    </row>
    <row r="124" spans="1:242" s="159" customFormat="1" ht="11.25">
      <c r="A124" s="113"/>
      <c r="B124" s="113"/>
      <c r="C124" s="114"/>
      <c r="D124" s="114"/>
      <c r="E124" s="115"/>
      <c r="F124" s="116"/>
      <c r="G124" s="117"/>
      <c r="H124" s="118"/>
      <c r="I124" s="119"/>
      <c r="J124" s="120"/>
      <c r="K124" s="120"/>
      <c r="L124" s="120"/>
      <c r="M124" s="120"/>
      <c r="N124" s="121"/>
      <c r="O124" s="122"/>
      <c r="P124" s="119">
        <v>0</v>
      </c>
      <c r="Q124" s="120">
        <v>0</v>
      </c>
      <c r="R124" s="120">
        <v>0</v>
      </c>
      <c r="S124" s="122"/>
      <c r="T124" s="123">
        <v>0</v>
      </c>
      <c r="U124" s="124">
        <v>0</v>
      </c>
      <c r="V124" s="120">
        <v>0</v>
      </c>
      <c r="W124" s="120">
        <v>0</v>
      </c>
      <c r="X124" s="120">
        <v>0</v>
      </c>
      <c r="Y124" s="125"/>
      <c r="Z124" s="123"/>
      <c r="AA124" s="124"/>
      <c r="AB124" s="124"/>
      <c r="AC124" s="124"/>
      <c r="AD124" s="124"/>
      <c r="AE124" s="125"/>
      <c r="AF124" s="123"/>
      <c r="AG124" s="124"/>
      <c r="AH124" s="124"/>
      <c r="AI124" s="124"/>
      <c r="AJ124" s="124"/>
      <c r="AK124" s="126"/>
      <c r="AL124" s="125"/>
      <c r="AM124" s="158"/>
      <c r="AN124" s="158"/>
      <c r="AO124" s="158"/>
      <c r="AP124" s="158"/>
      <c r="AQ124" s="158"/>
      <c r="AR124" s="158"/>
      <c r="AS124" s="158"/>
      <c r="AT124" s="158"/>
      <c r="AU124" s="158"/>
      <c r="AV124" s="158"/>
      <c r="AW124" s="158"/>
      <c r="AX124" s="158"/>
      <c r="AY124" s="158"/>
      <c r="AZ124" s="158"/>
      <c r="BA124" s="158"/>
      <c r="BB124" s="158"/>
      <c r="BC124" s="158"/>
      <c r="BD124" s="158"/>
      <c r="BE124" s="158"/>
      <c r="BF124" s="158"/>
      <c r="BG124" s="158"/>
      <c r="BH124" s="158"/>
      <c r="BI124" s="158"/>
      <c r="BJ124" s="158"/>
      <c r="BK124" s="158"/>
      <c r="BL124" s="158"/>
      <c r="BM124" s="158"/>
      <c r="BN124" s="158"/>
      <c r="BO124" s="158"/>
      <c r="BP124" s="158"/>
      <c r="BQ124" s="158"/>
      <c r="BR124" s="158"/>
      <c r="BS124" s="158"/>
      <c r="BT124" s="158"/>
      <c r="BU124" s="158"/>
      <c r="BV124" s="158"/>
      <c r="BW124" s="158"/>
      <c r="BX124" s="158"/>
      <c r="BY124" s="158"/>
      <c r="BZ124" s="158"/>
      <c r="CA124" s="158"/>
      <c r="CB124" s="158"/>
      <c r="CC124" s="158"/>
      <c r="CD124" s="158"/>
      <c r="CE124" s="158"/>
      <c r="CF124" s="158"/>
      <c r="CG124" s="158"/>
      <c r="CH124" s="158"/>
      <c r="CI124" s="158"/>
      <c r="CJ124" s="158"/>
      <c r="CK124" s="158"/>
      <c r="CL124" s="158"/>
      <c r="CM124" s="158"/>
      <c r="CN124" s="158"/>
      <c r="CO124" s="158"/>
      <c r="CP124" s="158"/>
      <c r="CQ124" s="158"/>
      <c r="CR124" s="158"/>
      <c r="CS124" s="158"/>
      <c r="CT124" s="158"/>
      <c r="CU124" s="158"/>
      <c r="CV124" s="158"/>
      <c r="CW124" s="158"/>
      <c r="CX124" s="158"/>
      <c r="CY124" s="158"/>
      <c r="CZ124" s="158"/>
      <c r="DA124" s="158"/>
      <c r="DB124" s="158"/>
      <c r="DC124" s="158"/>
      <c r="DD124" s="158"/>
      <c r="DE124" s="158"/>
      <c r="DF124" s="158"/>
      <c r="DG124" s="158"/>
      <c r="DH124" s="158"/>
      <c r="DI124" s="158"/>
      <c r="DJ124" s="158"/>
      <c r="DK124" s="158"/>
      <c r="DL124" s="158"/>
      <c r="DM124" s="158"/>
      <c r="DN124" s="158"/>
      <c r="DO124" s="158"/>
      <c r="DP124" s="158"/>
      <c r="DQ124" s="158"/>
      <c r="DR124" s="158"/>
      <c r="DS124" s="158"/>
      <c r="DT124" s="158"/>
      <c r="DU124" s="158"/>
      <c r="DV124" s="158"/>
      <c r="DW124" s="158"/>
      <c r="DX124" s="158"/>
      <c r="DY124" s="158"/>
      <c r="DZ124" s="158"/>
      <c r="EA124" s="158"/>
      <c r="EB124" s="158"/>
      <c r="EC124" s="158"/>
      <c r="ED124" s="158"/>
      <c r="EE124" s="158"/>
      <c r="EF124" s="158"/>
      <c r="EG124" s="158"/>
      <c r="EH124" s="158"/>
      <c r="EI124" s="158"/>
      <c r="EJ124" s="158"/>
      <c r="EK124" s="158"/>
      <c r="EL124" s="158"/>
      <c r="EM124" s="158"/>
      <c r="EN124" s="158"/>
      <c r="EO124" s="158"/>
      <c r="EP124" s="158"/>
      <c r="EQ124" s="158"/>
      <c r="ER124" s="158"/>
      <c r="ES124" s="158"/>
      <c r="ET124" s="158"/>
      <c r="EU124" s="158"/>
      <c r="EV124" s="158"/>
      <c r="EW124" s="158"/>
      <c r="EX124" s="158"/>
      <c r="EY124" s="158"/>
      <c r="EZ124" s="158"/>
      <c r="FA124" s="158"/>
      <c r="FB124" s="158"/>
      <c r="FC124" s="158"/>
      <c r="FD124" s="158"/>
      <c r="FE124" s="158"/>
      <c r="FF124" s="158"/>
      <c r="FG124" s="158"/>
      <c r="FH124" s="158"/>
      <c r="FI124" s="158"/>
      <c r="FJ124" s="158"/>
      <c r="FK124" s="158"/>
      <c r="FL124" s="158"/>
      <c r="FM124" s="158"/>
      <c r="FN124" s="158"/>
      <c r="FO124" s="158"/>
      <c r="FP124" s="158"/>
      <c r="FQ124" s="158"/>
      <c r="FR124" s="158"/>
      <c r="FS124" s="158"/>
      <c r="FT124" s="158"/>
      <c r="FU124" s="158"/>
      <c r="FV124" s="158"/>
      <c r="FW124" s="158"/>
      <c r="FX124" s="158"/>
      <c r="FY124" s="158"/>
      <c r="FZ124" s="158"/>
      <c r="GA124" s="158"/>
      <c r="GB124" s="158"/>
      <c r="GC124" s="158"/>
      <c r="GD124" s="158"/>
      <c r="GE124" s="158"/>
      <c r="GF124" s="158"/>
      <c r="GG124" s="158"/>
      <c r="GH124" s="158"/>
      <c r="GI124" s="158"/>
      <c r="GJ124" s="158"/>
      <c r="GK124" s="158"/>
      <c r="GL124" s="158"/>
      <c r="GM124" s="158"/>
      <c r="GN124" s="158"/>
      <c r="GO124" s="158"/>
      <c r="GP124" s="158"/>
      <c r="GQ124" s="158"/>
      <c r="GR124" s="158"/>
      <c r="GS124" s="158"/>
      <c r="GT124" s="158"/>
      <c r="GU124" s="158"/>
      <c r="GV124" s="158"/>
      <c r="GW124" s="158"/>
      <c r="GX124" s="158"/>
      <c r="GY124" s="158"/>
      <c r="GZ124" s="158"/>
      <c r="HA124" s="158"/>
      <c r="HB124" s="158"/>
      <c r="HC124" s="158"/>
      <c r="HD124" s="158"/>
      <c r="HE124" s="158"/>
      <c r="HF124" s="158"/>
      <c r="HG124" s="158"/>
      <c r="HH124" s="158"/>
      <c r="HI124" s="158"/>
      <c r="HJ124" s="158"/>
      <c r="HK124" s="158"/>
      <c r="HL124" s="158"/>
      <c r="HM124" s="158"/>
      <c r="HN124" s="158"/>
      <c r="HO124" s="158"/>
      <c r="HP124" s="158"/>
      <c r="HQ124" s="158"/>
      <c r="HR124" s="158"/>
      <c r="HS124" s="158"/>
      <c r="HT124" s="158"/>
      <c r="HU124" s="158"/>
      <c r="HV124" s="158"/>
      <c r="HW124" s="158"/>
      <c r="HX124" s="158"/>
      <c r="HY124" s="158"/>
      <c r="HZ124" s="158"/>
      <c r="IA124" s="158"/>
      <c r="IB124" s="158"/>
      <c r="IC124" s="158"/>
      <c r="ID124" s="158"/>
      <c r="IE124" s="158"/>
      <c r="IF124" s="158"/>
      <c r="IG124" s="158"/>
      <c r="IH124" s="158"/>
    </row>
    <row r="125" spans="1:242" s="159" customFormat="1" ht="12" thickBot="1">
      <c r="A125" s="133" t="s">
        <v>263</v>
      </c>
      <c r="B125" s="134"/>
      <c r="C125" s="135"/>
      <c r="D125" s="135"/>
      <c r="E125" s="136"/>
      <c r="F125" s="137"/>
      <c r="G125" s="138"/>
      <c r="H125" s="139"/>
      <c r="I125" s="140">
        <f t="shared" ref="I125:AL125" si="66">SUM(I84:I124)</f>
        <v>237261000</v>
      </c>
      <c r="J125" s="140">
        <f t="shared" si="66"/>
        <v>35129000</v>
      </c>
      <c r="K125" s="140">
        <f t="shared" si="66"/>
        <v>0</v>
      </c>
      <c r="L125" s="140" t="e">
        <f t="shared" si="66"/>
        <v>#REF!</v>
      </c>
      <c r="M125" s="140" t="e">
        <f t="shared" si="66"/>
        <v>#REF!</v>
      </c>
      <c r="N125" s="140" t="e">
        <f t="shared" si="66"/>
        <v>#REF!</v>
      </c>
      <c r="O125" s="140" t="e">
        <f t="shared" si="66"/>
        <v>#REF!</v>
      </c>
      <c r="P125" s="140">
        <f t="shared" si="66"/>
        <v>237261000</v>
      </c>
      <c r="Q125" s="140">
        <f t="shared" si="66"/>
        <v>35129000</v>
      </c>
      <c r="R125" s="140">
        <f t="shared" si="66"/>
        <v>0</v>
      </c>
      <c r="S125" s="140">
        <f t="shared" si="66"/>
        <v>272390000</v>
      </c>
      <c r="T125" s="140">
        <f t="shared" si="66"/>
        <v>237261000</v>
      </c>
      <c r="U125" s="140">
        <f t="shared" si="66"/>
        <v>35129000</v>
      </c>
      <c r="V125" s="140">
        <f t="shared" si="66"/>
        <v>0</v>
      </c>
      <c r="W125" s="140">
        <f t="shared" si="66"/>
        <v>1182933.0445077163</v>
      </c>
      <c r="X125" s="140">
        <f t="shared" si="66"/>
        <v>192279.20872587414</v>
      </c>
      <c r="Y125" s="140">
        <f t="shared" si="66"/>
        <v>273765212.25323361</v>
      </c>
      <c r="Z125" s="140">
        <f t="shared" si="66"/>
        <v>0</v>
      </c>
      <c r="AA125" s="140">
        <f t="shared" si="66"/>
        <v>0</v>
      </c>
      <c r="AB125" s="140">
        <f t="shared" si="66"/>
        <v>0</v>
      </c>
      <c r="AC125" s="140" t="e">
        <f t="shared" si="66"/>
        <v>#REF!</v>
      </c>
      <c r="AD125" s="140" t="e">
        <f t="shared" si="66"/>
        <v>#REF!</v>
      </c>
      <c r="AE125" s="140" t="e">
        <f t="shared" si="66"/>
        <v>#REF!</v>
      </c>
      <c r="AF125" s="140">
        <f t="shared" si="66"/>
        <v>0</v>
      </c>
      <c r="AG125" s="140">
        <f t="shared" si="66"/>
        <v>0</v>
      </c>
      <c r="AH125" s="140">
        <f t="shared" si="66"/>
        <v>0</v>
      </c>
      <c r="AI125" s="140" t="e">
        <f t="shared" si="66"/>
        <v>#REF!</v>
      </c>
      <c r="AJ125" s="140" t="e">
        <f t="shared" si="66"/>
        <v>#REF!</v>
      </c>
      <c r="AK125" s="140">
        <f t="shared" si="66"/>
        <v>0</v>
      </c>
      <c r="AL125" s="141" t="e">
        <f t="shared" si="66"/>
        <v>#REF!</v>
      </c>
      <c r="AM125" s="158"/>
      <c r="AN125" s="158"/>
      <c r="AO125" s="158"/>
      <c r="AP125" s="158"/>
      <c r="AQ125" s="158"/>
      <c r="AR125" s="158"/>
      <c r="AS125" s="158"/>
      <c r="AT125" s="158"/>
      <c r="AU125" s="158"/>
      <c r="AV125" s="158"/>
      <c r="AW125" s="158"/>
      <c r="AX125" s="158"/>
      <c r="AY125" s="158"/>
      <c r="AZ125" s="158"/>
      <c r="BA125" s="158"/>
      <c r="BB125" s="158"/>
      <c r="BC125" s="158"/>
      <c r="BD125" s="158"/>
      <c r="BE125" s="158"/>
      <c r="BF125" s="158"/>
      <c r="BG125" s="158"/>
      <c r="BH125" s="158"/>
      <c r="BI125" s="158"/>
      <c r="BJ125" s="158"/>
      <c r="BK125" s="158"/>
      <c r="BL125" s="158"/>
      <c r="BM125" s="158"/>
      <c r="BN125" s="158"/>
      <c r="BO125" s="158"/>
      <c r="BP125" s="158"/>
      <c r="BQ125" s="158"/>
      <c r="BR125" s="158"/>
      <c r="BS125" s="158"/>
      <c r="BT125" s="158"/>
      <c r="BU125" s="158"/>
      <c r="BV125" s="158"/>
      <c r="BW125" s="158"/>
      <c r="BX125" s="158"/>
      <c r="BY125" s="158"/>
      <c r="BZ125" s="158"/>
      <c r="CA125" s="158"/>
      <c r="CB125" s="158"/>
      <c r="CC125" s="158"/>
      <c r="CD125" s="158"/>
      <c r="CE125" s="158"/>
      <c r="CF125" s="158"/>
      <c r="CG125" s="158"/>
      <c r="CH125" s="158"/>
      <c r="CI125" s="158"/>
      <c r="CJ125" s="158"/>
      <c r="CK125" s="158"/>
      <c r="CL125" s="158"/>
      <c r="CM125" s="158"/>
      <c r="CN125" s="158"/>
      <c r="CO125" s="158"/>
      <c r="CP125" s="158"/>
      <c r="CQ125" s="158"/>
      <c r="CR125" s="158"/>
      <c r="CS125" s="158"/>
      <c r="CT125" s="158"/>
      <c r="CU125" s="158"/>
      <c r="CV125" s="158"/>
      <c r="CW125" s="158"/>
      <c r="CX125" s="158"/>
      <c r="CY125" s="158"/>
      <c r="CZ125" s="158"/>
      <c r="DA125" s="158"/>
      <c r="DB125" s="158"/>
      <c r="DC125" s="158"/>
      <c r="DD125" s="158"/>
      <c r="DE125" s="158"/>
      <c r="DF125" s="158"/>
      <c r="DG125" s="158"/>
      <c r="DH125" s="158"/>
      <c r="DI125" s="158"/>
      <c r="DJ125" s="158"/>
      <c r="DK125" s="158"/>
      <c r="DL125" s="158"/>
      <c r="DM125" s="158"/>
      <c r="DN125" s="158"/>
      <c r="DO125" s="158"/>
      <c r="DP125" s="158"/>
      <c r="DQ125" s="158"/>
      <c r="DR125" s="158"/>
      <c r="DS125" s="158"/>
      <c r="DT125" s="158"/>
      <c r="DU125" s="158"/>
      <c r="DV125" s="158"/>
      <c r="DW125" s="158"/>
      <c r="DX125" s="158"/>
      <c r="DY125" s="158"/>
      <c r="DZ125" s="158"/>
      <c r="EA125" s="158"/>
      <c r="EB125" s="158"/>
      <c r="EC125" s="158"/>
      <c r="ED125" s="158"/>
      <c r="EE125" s="158"/>
      <c r="EF125" s="158"/>
      <c r="EG125" s="158"/>
      <c r="EH125" s="158"/>
      <c r="EI125" s="158"/>
      <c r="EJ125" s="158"/>
      <c r="EK125" s="158"/>
      <c r="EL125" s="158"/>
      <c r="EM125" s="158"/>
      <c r="EN125" s="158"/>
      <c r="EO125" s="158"/>
      <c r="EP125" s="158"/>
      <c r="EQ125" s="158"/>
      <c r="ER125" s="158"/>
      <c r="ES125" s="158"/>
      <c r="ET125" s="158"/>
      <c r="EU125" s="158"/>
      <c r="EV125" s="158"/>
      <c r="EW125" s="158"/>
      <c r="EX125" s="158"/>
      <c r="EY125" s="158"/>
      <c r="EZ125" s="158"/>
      <c r="FA125" s="158"/>
      <c r="FB125" s="158"/>
      <c r="FC125" s="158"/>
      <c r="FD125" s="158"/>
      <c r="FE125" s="158"/>
      <c r="FF125" s="158"/>
      <c r="FG125" s="158"/>
      <c r="FH125" s="158"/>
      <c r="FI125" s="158"/>
      <c r="FJ125" s="158"/>
      <c r="FK125" s="158"/>
      <c r="FL125" s="158"/>
      <c r="FM125" s="158"/>
      <c r="FN125" s="158"/>
      <c r="FO125" s="158"/>
      <c r="FP125" s="158"/>
      <c r="FQ125" s="158"/>
      <c r="FR125" s="158"/>
      <c r="FS125" s="158"/>
      <c r="FT125" s="158"/>
      <c r="FU125" s="158"/>
      <c r="FV125" s="158"/>
      <c r="FW125" s="158"/>
      <c r="FX125" s="158"/>
      <c r="FY125" s="158"/>
      <c r="FZ125" s="158"/>
      <c r="GA125" s="158"/>
      <c r="GB125" s="158"/>
      <c r="GC125" s="158"/>
      <c r="GD125" s="158"/>
      <c r="GE125" s="158"/>
      <c r="GF125" s="158"/>
      <c r="GG125" s="158"/>
      <c r="GH125" s="158"/>
      <c r="GI125" s="158"/>
      <c r="GJ125" s="158"/>
      <c r="GK125" s="158"/>
      <c r="GL125" s="158"/>
      <c r="GM125" s="158"/>
      <c r="GN125" s="158"/>
      <c r="GO125" s="158"/>
      <c r="GP125" s="158"/>
      <c r="GQ125" s="158"/>
      <c r="GR125" s="158"/>
      <c r="GS125" s="158"/>
      <c r="GT125" s="158"/>
      <c r="GU125" s="158"/>
      <c r="GV125" s="158"/>
      <c r="GW125" s="158"/>
      <c r="GX125" s="158"/>
      <c r="GY125" s="158"/>
      <c r="GZ125" s="158"/>
      <c r="HA125" s="158"/>
      <c r="HB125" s="158"/>
      <c r="HC125" s="158"/>
      <c r="HD125" s="158"/>
      <c r="HE125" s="158"/>
      <c r="HF125" s="158"/>
      <c r="HG125" s="158"/>
      <c r="HH125" s="158"/>
      <c r="HI125" s="158"/>
      <c r="HJ125" s="158"/>
      <c r="HK125" s="158"/>
      <c r="HL125" s="158"/>
      <c r="HM125" s="158"/>
      <c r="HN125" s="158"/>
      <c r="HO125" s="158"/>
      <c r="HP125" s="158"/>
      <c r="HQ125" s="158"/>
      <c r="HR125" s="158"/>
      <c r="HS125" s="158"/>
      <c r="HT125" s="158"/>
      <c r="HU125" s="158"/>
      <c r="HV125" s="158"/>
      <c r="HW125" s="158"/>
      <c r="HX125" s="158"/>
      <c r="HY125" s="158"/>
      <c r="HZ125" s="158"/>
      <c r="IA125" s="158"/>
      <c r="IB125" s="158"/>
      <c r="IC125" s="158"/>
      <c r="ID125" s="158"/>
      <c r="IE125" s="158"/>
      <c r="IF125" s="158"/>
      <c r="IG125" s="158"/>
      <c r="IH125" s="158"/>
    </row>
    <row r="126" spans="1:242" s="159" customFormat="1" ht="12" thickTop="1">
      <c r="A126" s="142"/>
      <c r="B126" s="143"/>
      <c r="C126" s="144"/>
      <c r="D126" s="144"/>
      <c r="E126" s="145"/>
      <c r="F126" s="146"/>
      <c r="G126" s="147"/>
      <c r="H126" s="148"/>
      <c r="I126" s="149"/>
      <c r="J126" s="150"/>
      <c r="K126" s="150"/>
      <c r="L126" s="150"/>
      <c r="M126" s="150"/>
      <c r="N126" s="150"/>
      <c r="O126" s="150"/>
      <c r="P126" s="149"/>
      <c r="Q126" s="150"/>
      <c r="R126" s="150"/>
      <c r="S126" s="150"/>
      <c r="T126" s="149"/>
      <c r="U126" s="150"/>
      <c r="V126" s="150"/>
      <c r="W126" s="150"/>
      <c r="X126" s="150"/>
      <c r="Y126" s="150"/>
      <c r="Z126" s="149"/>
      <c r="AA126" s="150"/>
      <c r="AB126" s="150"/>
      <c r="AC126" s="150"/>
      <c r="AD126" s="150"/>
      <c r="AE126" s="150"/>
      <c r="AF126" s="149"/>
      <c r="AG126" s="150"/>
      <c r="AH126" s="150"/>
      <c r="AI126" s="150"/>
      <c r="AJ126" s="150"/>
      <c r="AK126" s="151"/>
      <c r="AL126" s="152"/>
      <c r="AM126" s="158"/>
      <c r="AN126" s="158"/>
      <c r="AO126" s="158"/>
      <c r="AP126" s="158"/>
      <c r="AQ126" s="158"/>
      <c r="AR126" s="158"/>
      <c r="AS126" s="158"/>
      <c r="AT126" s="158"/>
      <c r="AU126" s="158"/>
      <c r="AV126" s="158"/>
      <c r="AW126" s="158"/>
      <c r="AX126" s="158"/>
      <c r="AY126" s="158"/>
      <c r="AZ126" s="158"/>
      <c r="BA126" s="158"/>
      <c r="BB126" s="158"/>
      <c r="BC126" s="158"/>
      <c r="BD126" s="158"/>
      <c r="BE126" s="158"/>
      <c r="BF126" s="158"/>
      <c r="BG126" s="158"/>
      <c r="BH126" s="158"/>
      <c r="BI126" s="158"/>
      <c r="BJ126" s="158"/>
      <c r="BK126" s="158"/>
      <c r="BL126" s="158"/>
      <c r="BM126" s="158"/>
      <c r="BN126" s="158"/>
      <c r="BO126" s="158"/>
      <c r="BP126" s="158"/>
      <c r="BQ126" s="158"/>
      <c r="BR126" s="158"/>
      <c r="BS126" s="158"/>
      <c r="BT126" s="158"/>
      <c r="BU126" s="158"/>
      <c r="BV126" s="158"/>
      <c r="BW126" s="158"/>
      <c r="BX126" s="158"/>
      <c r="BY126" s="158"/>
      <c r="BZ126" s="158"/>
      <c r="CA126" s="158"/>
      <c r="CB126" s="158"/>
      <c r="CC126" s="158"/>
      <c r="CD126" s="158"/>
      <c r="CE126" s="158"/>
      <c r="CF126" s="158"/>
      <c r="CG126" s="158"/>
      <c r="CH126" s="158"/>
      <c r="CI126" s="158"/>
      <c r="CJ126" s="158"/>
      <c r="CK126" s="158"/>
      <c r="CL126" s="158"/>
      <c r="CM126" s="158"/>
      <c r="CN126" s="158"/>
      <c r="CO126" s="158"/>
      <c r="CP126" s="158"/>
      <c r="CQ126" s="158"/>
      <c r="CR126" s="158"/>
      <c r="CS126" s="158"/>
      <c r="CT126" s="158"/>
      <c r="CU126" s="158"/>
      <c r="CV126" s="158"/>
      <c r="CW126" s="158"/>
      <c r="CX126" s="158"/>
      <c r="CY126" s="158"/>
      <c r="CZ126" s="158"/>
      <c r="DA126" s="158"/>
      <c r="DB126" s="158"/>
      <c r="DC126" s="158"/>
      <c r="DD126" s="158"/>
      <c r="DE126" s="158"/>
      <c r="DF126" s="158"/>
      <c r="DG126" s="158"/>
      <c r="DH126" s="158"/>
      <c r="DI126" s="158"/>
      <c r="DJ126" s="158"/>
      <c r="DK126" s="158"/>
      <c r="DL126" s="158"/>
      <c r="DM126" s="158"/>
      <c r="DN126" s="158"/>
      <c r="DO126" s="158"/>
      <c r="DP126" s="158"/>
      <c r="DQ126" s="158"/>
      <c r="DR126" s="158"/>
      <c r="DS126" s="158"/>
      <c r="DT126" s="158"/>
      <c r="DU126" s="158"/>
      <c r="DV126" s="158"/>
      <c r="DW126" s="158"/>
      <c r="DX126" s="158"/>
      <c r="DY126" s="158"/>
      <c r="DZ126" s="158"/>
      <c r="EA126" s="158"/>
      <c r="EB126" s="158"/>
      <c r="EC126" s="158"/>
      <c r="ED126" s="158"/>
      <c r="EE126" s="158"/>
      <c r="EF126" s="158"/>
      <c r="EG126" s="158"/>
      <c r="EH126" s="158"/>
      <c r="EI126" s="158"/>
      <c r="EJ126" s="158"/>
      <c r="EK126" s="158"/>
      <c r="EL126" s="158"/>
      <c r="EM126" s="158"/>
      <c r="EN126" s="158"/>
      <c r="EO126" s="158"/>
      <c r="EP126" s="158"/>
      <c r="EQ126" s="158"/>
      <c r="ER126" s="158"/>
      <c r="ES126" s="158"/>
      <c r="ET126" s="158"/>
      <c r="EU126" s="158"/>
      <c r="EV126" s="158"/>
      <c r="EW126" s="158"/>
      <c r="EX126" s="158"/>
      <c r="EY126" s="158"/>
      <c r="EZ126" s="158"/>
      <c r="FA126" s="158"/>
      <c r="FB126" s="158"/>
      <c r="FC126" s="158"/>
      <c r="FD126" s="158"/>
      <c r="FE126" s="158"/>
      <c r="FF126" s="158"/>
      <c r="FG126" s="158"/>
      <c r="FH126" s="158"/>
      <c r="FI126" s="158"/>
      <c r="FJ126" s="158"/>
      <c r="FK126" s="158"/>
      <c r="FL126" s="158"/>
      <c r="FM126" s="158"/>
      <c r="FN126" s="158"/>
      <c r="FO126" s="158"/>
      <c r="FP126" s="158"/>
      <c r="FQ126" s="158"/>
      <c r="FR126" s="158"/>
      <c r="FS126" s="158"/>
      <c r="FT126" s="158"/>
      <c r="FU126" s="158"/>
      <c r="FV126" s="158"/>
      <c r="FW126" s="158"/>
      <c r="FX126" s="158"/>
      <c r="FY126" s="158"/>
      <c r="FZ126" s="158"/>
      <c r="GA126" s="158"/>
      <c r="GB126" s="158"/>
      <c r="GC126" s="158"/>
      <c r="GD126" s="158"/>
      <c r="GE126" s="158"/>
      <c r="GF126" s="158"/>
      <c r="GG126" s="158"/>
      <c r="GH126" s="158"/>
      <c r="GI126" s="158"/>
      <c r="GJ126" s="158"/>
      <c r="GK126" s="158"/>
      <c r="GL126" s="158"/>
      <c r="GM126" s="158"/>
      <c r="GN126" s="158"/>
      <c r="GO126" s="158"/>
      <c r="GP126" s="158"/>
      <c r="GQ126" s="158"/>
      <c r="GR126" s="158"/>
      <c r="GS126" s="158"/>
      <c r="GT126" s="158"/>
      <c r="GU126" s="158"/>
      <c r="GV126" s="158"/>
      <c r="GW126" s="158"/>
      <c r="GX126" s="158"/>
      <c r="GY126" s="158"/>
      <c r="GZ126" s="158"/>
      <c r="HA126" s="158"/>
      <c r="HB126" s="158"/>
      <c r="HC126" s="158"/>
      <c r="HD126" s="158"/>
      <c r="HE126" s="158"/>
      <c r="HF126" s="158"/>
      <c r="HG126" s="158"/>
      <c r="HH126" s="158"/>
      <c r="HI126" s="158"/>
      <c r="HJ126" s="158"/>
      <c r="HK126" s="158"/>
      <c r="HL126" s="158"/>
      <c r="HM126" s="158"/>
      <c r="HN126" s="158"/>
      <c r="HO126" s="158"/>
      <c r="HP126" s="158"/>
      <c r="HQ126" s="158"/>
      <c r="HR126" s="158"/>
      <c r="HS126" s="158"/>
      <c r="HT126" s="158"/>
      <c r="HU126" s="158"/>
      <c r="HV126" s="158"/>
      <c r="HW126" s="158"/>
      <c r="HX126" s="158"/>
      <c r="HY126" s="158"/>
      <c r="HZ126" s="158"/>
      <c r="IA126" s="158"/>
      <c r="IB126" s="158"/>
      <c r="IC126" s="158"/>
      <c r="ID126" s="158"/>
      <c r="IE126" s="158"/>
      <c r="IF126" s="158"/>
      <c r="IG126" s="158"/>
      <c r="IH126" s="158"/>
    </row>
    <row r="127" spans="1:242" s="159" customFormat="1" ht="11.25">
      <c r="A127" s="99" t="s">
        <v>264</v>
      </c>
      <c r="B127" s="113"/>
      <c r="C127" s="114"/>
      <c r="D127" s="114"/>
      <c r="E127" s="115"/>
      <c r="F127" s="116"/>
      <c r="G127" s="117"/>
      <c r="H127" s="118"/>
      <c r="I127" s="119"/>
      <c r="J127" s="120"/>
      <c r="K127" s="120"/>
      <c r="L127" s="120"/>
      <c r="M127" s="120"/>
      <c r="N127" s="121"/>
      <c r="O127" s="122"/>
      <c r="P127" s="119"/>
      <c r="Q127" s="120"/>
      <c r="R127" s="120"/>
      <c r="S127" s="122"/>
      <c r="T127" s="123"/>
      <c r="U127" s="124"/>
      <c r="V127" s="120"/>
      <c r="W127" s="120"/>
      <c r="X127" s="120"/>
      <c r="Y127" s="125"/>
      <c r="Z127" s="123"/>
      <c r="AA127" s="124"/>
      <c r="AB127" s="124"/>
      <c r="AC127" s="124"/>
      <c r="AD127" s="124"/>
      <c r="AE127" s="125"/>
      <c r="AF127" s="123"/>
      <c r="AG127" s="124"/>
      <c r="AH127" s="124"/>
      <c r="AI127" s="124"/>
      <c r="AJ127" s="124"/>
      <c r="AK127" s="126"/>
      <c r="AL127" s="125"/>
      <c r="AM127" s="158"/>
      <c r="AN127" s="158"/>
      <c r="AO127" s="158"/>
      <c r="AP127" s="158"/>
      <c r="AQ127" s="158"/>
      <c r="AR127" s="158"/>
      <c r="AS127" s="158"/>
      <c r="AT127" s="158"/>
      <c r="AU127" s="158"/>
      <c r="AV127" s="158"/>
      <c r="AW127" s="158"/>
      <c r="AX127" s="158"/>
      <c r="AY127" s="158"/>
      <c r="AZ127" s="158"/>
      <c r="BA127" s="158"/>
      <c r="BB127" s="158"/>
      <c r="BC127" s="158"/>
      <c r="BD127" s="158"/>
      <c r="BE127" s="158"/>
      <c r="BF127" s="158"/>
      <c r="BG127" s="158"/>
      <c r="BH127" s="158"/>
      <c r="BI127" s="158"/>
      <c r="BJ127" s="158"/>
      <c r="BK127" s="158"/>
      <c r="BL127" s="158"/>
      <c r="BM127" s="158"/>
      <c r="BN127" s="158"/>
      <c r="BO127" s="158"/>
      <c r="BP127" s="158"/>
      <c r="BQ127" s="158"/>
      <c r="BR127" s="158"/>
      <c r="BS127" s="158"/>
      <c r="BT127" s="158"/>
      <c r="BU127" s="158"/>
      <c r="BV127" s="158"/>
      <c r="BW127" s="158"/>
      <c r="BX127" s="158"/>
      <c r="BY127" s="158"/>
      <c r="BZ127" s="158"/>
      <c r="CA127" s="158"/>
      <c r="CB127" s="158"/>
      <c r="CC127" s="158"/>
      <c r="CD127" s="158"/>
      <c r="CE127" s="158"/>
      <c r="CF127" s="158"/>
      <c r="CG127" s="158"/>
      <c r="CH127" s="158"/>
      <c r="CI127" s="158"/>
      <c r="CJ127" s="158"/>
      <c r="CK127" s="158"/>
      <c r="CL127" s="158"/>
      <c r="CM127" s="158"/>
      <c r="CN127" s="158"/>
      <c r="CO127" s="158"/>
      <c r="CP127" s="158"/>
      <c r="CQ127" s="158"/>
      <c r="CR127" s="158"/>
      <c r="CS127" s="158"/>
      <c r="CT127" s="158"/>
      <c r="CU127" s="158"/>
      <c r="CV127" s="158"/>
      <c r="CW127" s="158"/>
      <c r="CX127" s="158"/>
      <c r="CY127" s="158"/>
      <c r="CZ127" s="158"/>
      <c r="DA127" s="158"/>
      <c r="DB127" s="158"/>
      <c r="DC127" s="158"/>
      <c r="DD127" s="158"/>
      <c r="DE127" s="158"/>
      <c r="DF127" s="158"/>
      <c r="DG127" s="158"/>
      <c r="DH127" s="158"/>
      <c r="DI127" s="158"/>
      <c r="DJ127" s="158"/>
      <c r="DK127" s="158"/>
      <c r="DL127" s="158"/>
      <c r="DM127" s="158"/>
      <c r="DN127" s="158"/>
      <c r="DO127" s="158"/>
      <c r="DP127" s="158"/>
      <c r="DQ127" s="158"/>
      <c r="DR127" s="158"/>
      <c r="DS127" s="158"/>
      <c r="DT127" s="158"/>
      <c r="DU127" s="158"/>
      <c r="DV127" s="158"/>
      <c r="DW127" s="158"/>
      <c r="DX127" s="158"/>
      <c r="DY127" s="158"/>
      <c r="DZ127" s="158"/>
      <c r="EA127" s="158"/>
      <c r="EB127" s="158"/>
      <c r="EC127" s="158"/>
      <c r="ED127" s="158"/>
      <c r="EE127" s="158"/>
      <c r="EF127" s="158"/>
      <c r="EG127" s="158"/>
      <c r="EH127" s="158"/>
      <c r="EI127" s="158"/>
      <c r="EJ127" s="158"/>
      <c r="EK127" s="158"/>
      <c r="EL127" s="158"/>
      <c r="EM127" s="158"/>
      <c r="EN127" s="158"/>
      <c r="EO127" s="158"/>
      <c r="EP127" s="158"/>
      <c r="EQ127" s="158"/>
      <c r="ER127" s="158"/>
      <c r="ES127" s="158"/>
      <c r="ET127" s="158"/>
      <c r="EU127" s="158"/>
      <c r="EV127" s="158"/>
      <c r="EW127" s="158"/>
      <c r="EX127" s="158"/>
      <c r="EY127" s="158"/>
      <c r="EZ127" s="158"/>
      <c r="FA127" s="158"/>
      <c r="FB127" s="158"/>
      <c r="FC127" s="158"/>
      <c r="FD127" s="158"/>
      <c r="FE127" s="158"/>
      <c r="FF127" s="158"/>
      <c r="FG127" s="158"/>
      <c r="FH127" s="158"/>
      <c r="FI127" s="158"/>
      <c r="FJ127" s="158"/>
      <c r="FK127" s="158"/>
      <c r="FL127" s="158"/>
      <c r="FM127" s="158"/>
      <c r="FN127" s="158"/>
      <c r="FO127" s="158"/>
      <c r="FP127" s="158"/>
      <c r="FQ127" s="158"/>
      <c r="FR127" s="158"/>
      <c r="FS127" s="158"/>
      <c r="FT127" s="158"/>
      <c r="FU127" s="158"/>
      <c r="FV127" s="158"/>
      <c r="FW127" s="158"/>
      <c r="FX127" s="158"/>
      <c r="FY127" s="158"/>
      <c r="FZ127" s="158"/>
      <c r="GA127" s="158"/>
      <c r="GB127" s="158"/>
      <c r="GC127" s="158"/>
      <c r="GD127" s="158"/>
      <c r="GE127" s="158"/>
      <c r="GF127" s="158"/>
      <c r="GG127" s="158"/>
      <c r="GH127" s="158"/>
      <c r="GI127" s="158"/>
      <c r="GJ127" s="158"/>
      <c r="GK127" s="158"/>
      <c r="GL127" s="158"/>
      <c r="GM127" s="158"/>
      <c r="GN127" s="158"/>
      <c r="GO127" s="158"/>
      <c r="GP127" s="158"/>
      <c r="GQ127" s="158"/>
      <c r="GR127" s="158"/>
      <c r="GS127" s="158"/>
      <c r="GT127" s="158"/>
      <c r="GU127" s="158"/>
      <c r="GV127" s="158"/>
      <c r="GW127" s="158"/>
      <c r="GX127" s="158"/>
      <c r="GY127" s="158"/>
      <c r="GZ127" s="158"/>
      <c r="HA127" s="158"/>
      <c r="HB127" s="158"/>
      <c r="HC127" s="158"/>
      <c r="HD127" s="158"/>
      <c r="HE127" s="158"/>
      <c r="HF127" s="158"/>
      <c r="HG127" s="158"/>
      <c r="HH127" s="158"/>
      <c r="HI127" s="158"/>
      <c r="HJ127" s="158"/>
      <c r="HK127" s="158"/>
      <c r="HL127" s="158"/>
      <c r="HM127" s="158"/>
      <c r="HN127" s="158"/>
      <c r="HO127" s="158"/>
      <c r="HP127" s="158"/>
      <c r="HQ127" s="158"/>
      <c r="HR127" s="158"/>
      <c r="HS127" s="158"/>
      <c r="HT127" s="158"/>
      <c r="HU127" s="158"/>
      <c r="HV127" s="158"/>
      <c r="HW127" s="158"/>
      <c r="HX127" s="158"/>
      <c r="HY127" s="158"/>
      <c r="HZ127" s="158"/>
      <c r="IA127" s="158"/>
      <c r="IB127" s="158"/>
      <c r="IC127" s="158"/>
      <c r="ID127" s="158"/>
      <c r="IE127" s="158"/>
      <c r="IF127" s="158"/>
      <c r="IG127" s="158"/>
      <c r="IH127" s="158"/>
    </row>
    <row r="128" spans="1:242" s="159" customFormat="1" ht="11.25">
      <c r="A128" s="113" t="s">
        <v>265</v>
      </c>
      <c r="B128" s="113" t="s">
        <v>266</v>
      </c>
      <c r="C128" s="114" t="s">
        <v>45</v>
      </c>
      <c r="D128" s="114" t="s">
        <v>267</v>
      </c>
      <c r="E128" s="115">
        <v>45536</v>
      </c>
      <c r="F128" s="116">
        <v>45536</v>
      </c>
      <c r="G128" s="117">
        <v>6520100</v>
      </c>
      <c r="H128" s="118">
        <v>38550</v>
      </c>
      <c r="I128" s="119">
        <f t="shared" ref="I128:I142" si="67">ROUND(P128*ign/igo,afrind)</f>
        <v>1732000</v>
      </c>
      <c r="J128" s="120">
        <f t="shared" ref="J128:J142" si="68">ROUND(Q128*iin/iio,afrind)</f>
        <v>7131000</v>
      </c>
      <c r="K128" s="120">
        <f t="shared" ref="K128:K142" si="69">R128</f>
        <v>0</v>
      </c>
      <c r="L128" s="120" t="e">
        <f>#REF!</f>
        <v>#REF!</v>
      </c>
      <c r="M128" s="120" t="e">
        <f>#REF!</f>
        <v>#REF!</v>
      </c>
      <c r="N128" s="121" t="e">
        <f t="shared" ref="N128:N142" si="70">SUM(I128:M128)</f>
        <v>#REF!</v>
      </c>
      <c r="O128" s="122" t="e">
        <f t="shared" ref="O128:O142" si="71">ROUND(N128*premieOW/1000,2)</f>
        <v>#REF!</v>
      </c>
      <c r="P128" s="119">
        <v>1732000</v>
      </c>
      <c r="Q128" s="120">
        <v>7131000</v>
      </c>
      <c r="R128" s="120">
        <v>0</v>
      </c>
      <c r="S128" s="122">
        <f t="shared" ref="S128:S142" si="72">SUM(P128:R128)</f>
        <v>8863000</v>
      </c>
      <c r="T128" s="123">
        <v>1732000</v>
      </c>
      <c r="U128" s="124">
        <v>7131000</v>
      </c>
      <c r="V128" s="120">
        <v>0</v>
      </c>
      <c r="W128" s="120">
        <v>18906.017013305263</v>
      </c>
      <c r="X128" s="120">
        <v>0</v>
      </c>
      <c r="Y128" s="125">
        <f t="shared" ref="Y128:Y142" si="73">SUM(T128:X128)</f>
        <v>8881906.0170133058</v>
      </c>
      <c r="Z128" s="123">
        <f t="shared" ref="Z128:Z142" si="74">I128-P128</f>
        <v>0</v>
      </c>
      <c r="AA128" s="124">
        <f t="shared" ref="AA128:AA142" si="75">J128-Q128</f>
        <v>0</v>
      </c>
      <c r="AB128" s="124">
        <f t="shared" ref="AB128:AB142" si="76">K128-R128</f>
        <v>0</v>
      </c>
      <c r="AC128" s="124" t="e">
        <f>L128-#REF!</f>
        <v>#REF!</v>
      </c>
      <c r="AD128" s="124" t="e">
        <f>M128-#REF!</f>
        <v>#REF!</v>
      </c>
      <c r="AE128" s="125" t="e">
        <f t="shared" ref="AE128:AE142" si="77">SUM(Z128:AD128)</f>
        <v>#REF!</v>
      </c>
      <c r="AF128" s="123">
        <f t="shared" ref="AF128:AF142" si="78">P128-T128</f>
        <v>0</v>
      </c>
      <c r="AG128" s="124">
        <f t="shared" ref="AG128:AG142" si="79">Q128-U128</f>
        <v>0</v>
      </c>
      <c r="AH128" s="124">
        <f t="shared" ref="AH128:AH142" si="80">R128-V128</f>
        <v>0</v>
      </c>
      <c r="AI128" s="124" t="e">
        <f>#REF!-W128</f>
        <v>#REF!</v>
      </c>
      <c r="AJ128" s="124" t="e">
        <f>#REF!-X128</f>
        <v>#REF!</v>
      </c>
      <c r="AK128" s="126">
        <f t="shared" ref="AK128:AK142" si="81">SUM(AF128:AG128)</f>
        <v>0</v>
      </c>
      <c r="AL128" s="125" t="e">
        <f t="shared" ref="AL128:AL142" si="82">ROUND(AK128*premieGM,2)</f>
        <v>#REF!</v>
      </c>
      <c r="AM128" s="158"/>
      <c r="AN128" s="158"/>
      <c r="AO128" s="158"/>
      <c r="AP128" s="158"/>
      <c r="AQ128" s="158"/>
      <c r="AR128" s="158"/>
      <c r="AS128" s="158"/>
      <c r="AT128" s="158"/>
      <c r="AU128" s="158"/>
      <c r="AV128" s="158"/>
      <c r="AW128" s="158"/>
      <c r="AX128" s="158"/>
      <c r="AY128" s="158"/>
      <c r="AZ128" s="158"/>
      <c r="BA128" s="158"/>
      <c r="BB128" s="158"/>
      <c r="BC128" s="158"/>
      <c r="BD128" s="158"/>
      <c r="BE128" s="158"/>
      <c r="BF128" s="158"/>
      <c r="BG128" s="158"/>
      <c r="BH128" s="158"/>
      <c r="BI128" s="158"/>
      <c r="BJ128" s="158"/>
      <c r="BK128" s="158"/>
      <c r="BL128" s="158"/>
      <c r="BM128" s="158"/>
      <c r="BN128" s="158"/>
      <c r="BO128" s="158"/>
      <c r="BP128" s="158"/>
      <c r="BQ128" s="158"/>
      <c r="BR128" s="158"/>
      <c r="BS128" s="158"/>
      <c r="BT128" s="158"/>
      <c r="BU128" s="158"/>
      <c r="BV128" s="158"/>
      <c r="BW128" s="158"/>
      <c r="BX128" s="158"/>
      <c r="BY128" s="158"/>
      <c r="BZ128" s="158"/>
      <c r="CA128" s="158"/>
      <c r="CB128" s="158"/>
      <c r="CC128" s="158"/>
      <c r="CD128" s="158"/>
      <c r="CE128" s="158"/>
      <c r="CF128" s="158"/>
      <c r="CG128" s="158"/>
      <c r="CH128" s="158"/>
      <c r="CI128" s="158"/>
      <c r="CJ128" s="158"/>
      <c r="CK128" s="158"/>
      <c r="CL128" s="158"/>
      <c r="CM128" s="158"/>
      <c r="CN128" s="158"/>
      <c r="CO128" s="158"/>
      <c r="CP128" s="158"/>
      <c r="CQ128" s="158"/>
      <c r="CR128" s="158"/>
      <c r="CS128" s="158"/>
      <c r="CT128" s="158"/>
      <c r="CU128" s="158"/>
      <c r="CV128" s="158"/>
      <c r="CW128" s="158"/>
      <c r="CX128" s="158"/>
      <c r="CY128" s="158"/>
      <c r="CZ128" s="158"/>
      <c r="DA128" s="158"/>
      <c r="DB128" s="158"/>
      <c r="DC128" s="158"/>
      <c r="DD128" s="158"/>
      <c r="DE128" s="158"/>
      <c r="DF128" s="158"/>
      <c r="DG128" s="158"/>
      <c r="DH128" s="158"/>
      <c r="DI128" s="158"/>
      <c r="DJ128" s="158"/>
      <c r="DK128" s="158"/>
      <c r="DL128" s="158"/>
      <c r="DM128" s="158"/>
      <c r="DN128" s="158"/>
      <c r="DO128" s="158"/>
      <c r="DP128" s="158"/>
      <c r="DQ128" s="158"/>
      <c r="DR128" s="158"/>
      <c r="DS128" s="158"/>
      <c r="DT128" s="158"/>
      <c r="DU128" s="158"/>
      <c r="DV128" s="158"/>
      <c r="DW128" s="158"/>
      <c r="DX128" s="158"/>
      <c r="DY128" s="158"/>
      <c r="DZ128" s="158"/>
      <c r="EA128" s="158"/>
      <c r="EB128" s="158"/>
      <c r="EC128" s="158"/>
      <c r="ED128" s="158"/>
      <c r="EE128" s="158"/>
      <c r="EF128" s="158"/>
      <c r="EG128" s="158"/>
      <c r="EH128" s="158"/>
      <c r="EI128" s="158"/>
      <c r="EJ128" s="158"/>
      <c r="EK128" s="158"/>
      <c r="EL128" s="158"/>
      <c r="EM128" s="158"/>
      <c r="EN128" s="158"/>
      <c r="EO128" s="158"/>
      <c r="EP128" s="158"/>
      <c r="EQ128" s="158"/>
      <c r="ER128" s="158"/>
      <c r="ES128" s="158"/>
      <c r="ET128" s="158"/>
      <c r="EU128" s="158"/>
      <c r="EV128" s="158"/>
      <c r="EW128" s="158"/>
      <c r="EX128" s="158"/>
      <c r="EY128" s="158"/>
      <c r="EZ128" s="158"/>
      <c r="FA128" s="158"/>
      <c r="FB128" s="158"/>
      <c r="FC128" s="158"/>
      <c r="FD128" s="158"/>
      <c r="FE128" s="158"/>
      <c r="FF128" s="158"/>
      <c r="FG128" s="158"/>
      <c r="FH128" s="158"/>
      <c r="FI128" s="158"/>
      <c r="FJ128" s="158"/>
      <c r="FK128" s="158"/>
      <c r="FL128" s="158"/>
      <c r="FM128" s="158"/>
      <c r="FN128" s="158"/>
      <c r="FO128" s="158"/>
      <c r="FP128" s="158"/>
      <c r="FQ128" s="158"/>
      <c r="FR128" s="158"/>
      <c r="FS128" s="158"/>
      <c r="FT128" s="158"/>
      <c r="FU128" s="158"/>
      <c r="FV128" s="158"/>
      <c r="FW128" s="158"/>
      <c r="FX128" s="158"/>
      <c r="FY128" s="158"/>
      <c r="FZ128" s="158"/>
      <c r="GA128" s="158"/>
      <c r="GB128" s="158"/>
      <c r="GC128" s="158"/>
      <c r="GD128" s="158"/>
      <c r="GE128" s="158"/>
      <c r="GF128" s="158"/>
      <c r="GG128" s="158"/>
      <c r="GH128" s="158"/>
      <c r="GI128" s="158"/>
      <c r="GJ128" s="158"/>
      <c r="GK128" s="158"/>
      <c r="GL128" s="158"/>
      <c r="GM128" s="158"/>
      <c r="GN128" s="158"/>
      <c r="GO128" s="158"/>
      <c r="GP128" s="158"/>
      <c r="GQ128" s="158"/>
      <c r="GR128" s="158"/>
      <c r="GS128" s="158"/>
      <c r="GT128" s="158"/>
      <c r="GU128" s="158"/>
      <c r="GV128" s="158"/>
      <c r="GW128" s="158"/>
      <c r="GX128" s="158"/>
      <c r="GY128" s="158"/>
      <c r="GZ128" s="158"/>
      <c r="HA128" s="158"/>
      <c r="HB128" s="158"/>
      <c r="HC128" s="158"/>
      <c r="HD128" s="158"/>
      <c r="HE128" s="158"/>
      <c r="HF128" s="158"/>
      <c r="HG128" s="158"/>
      <c r="HH128" s="158"/>
      <c r="HI128" s="158"/>
      <c r="HJ128" s="158"/>
      <c r="HK128" s="158"/>
      <c r="HL128" s="158"/>
      <c r="HM128" s="158"/>
      <c r="HN128" s="158"/>
      <c r="HO128" s="158"/>
      <c r="HP128" s="158"/>
      <c r="HQ128" s="158"/>
      <c r="HR128" s="158"/>
      <c r="HS128" s="158"/>
      <c r="HT128" s="158"/>
      <c r="HU128" s="158"/>
      <c r="HV128" s="158"/>
      <c r="HW128" s="158"/>
      <c r="HX128" s="158"/>
      <c r="HY128" s="158"/>
      <c r="HZ128" s="158"/>
      <c r="IA128" s="158"/>
      <c r="IB128" s="158"/>
      <c r="IC128" s="158"/>
      <c r="ID128" s="158"/>
      <c r="IE128" s="158"/>
      <c r="IF128" s="158"/>
      <c r="IG128" s="158"/>
      <c r="IH128" s="158"/>
    </row>
    <row r="129" spans="1:242" s="159" customFormat="1" ht="11.25">
      <c r="A129" s="113" t="s">
        <v>268</v>
      </c>
      <c r="B129" s="113"/>
      <c r="C129" s="114" t="s">
        <v>45</v>
      </c>
      <c r="D129" s="114" t="s">
        <v>269</v>
      </c>
      <c r="E129" s="115"/>
      <c r="F129" s="116"/>
      <c r="G129" s="117">
        <v>6520100</v>
      </c>
      <c r="H129" s="118">
        <v>38550</v>
      </c>
      <c r="I129" s="119">
        <f>ROUND(P129*ign/igo,afrind)</f>
        <v>328000</v>
      </c>
      <c r="J129" s="120">
        <f t="shared" si="68"/>
        <v>0</v>
      </c>
      <c r="K129" s="120">
        <f t="shared" si="69"/>
        <v>0</v>
      </c>
      <c r="L129" s="120" t="e">
        <f>#REF!</f>
        <v>#REF!</v>
      </c>
      <c r="M129" s="120" t="e">
        <f>#REF!</f>
        <v>#REF!</v>
      </c>
      <c r="N129" s="121" t="e">
        <f t="shared" si="70"/>
        <v>#REF!</v>
      </c>
      <c r="O129" s="122" t="e">
        <f t="shared" si="71"/>
        <v>#REF!</v>
      </c>
      <c r="P129" s="119">
        <v>328000</v>
      </c>
      <c r="Q129" s="120">
        <v>0</v>
      </c>
      <c r="R129" s="120">
        <v>0</v>
      </c>
      <c r="S129" s="122">
        <f t="shared" si="72"/>
        <v>328000</v>
      </c>
      <c r="T129" s="123">
        <v>328000</v>
      </c>
      <c r="U129" s="124">
        <v>0</v>
      </c>
      <c r="V129" s="120">
        <v>0</v>
      </c>
      <c r="W129" s="120">
        <v>0</v>
      </c>
      <c r="X129" s="120">
        <v>0</v>
      </c>
      <c r="Y129" s="125">
        <f t="shared" si="73"/>
        <v>328000</v>
      </c>
      <c r="Z129" s="123">
        <f t="shared" si="74"/>
        <v>0</v>
      </c>
      <c r="AA129" s="124">
        <f t="shared" si="75"/>
        <v>0</v>
      </c>
      <c r="AB129" s="124">
        <f t="shared" si="76"/>
        <v>0</v>
      </c>
      <c r="AC129" s="124" t="e">
        <f>L129-#REF!</f>
        <v>#REF!</v>
      </c>
      <c r="AD129" s="124" t="e">
        <f>M129-#REF!</f>
        <v>#REF!</v>
      </c>
      <c r="AE129" s="125" t="e">
        <f t="shared" si="77"/>
        <v>#REF!</v>
      </c>
      <c r="AF129" s="123">
        <f t="shared" si="78"/>
        <v>0</v>
      </c>
      <c r="AG129" s="124">
        <f t="shared" si="79"/>
        <v>0</v>
      </c>
      <c r="AH129" s="124">
        <f t="shared" si="80"/>
        <v>0</v>
      </c>
      <c r="AI129" s="124" t="e">
        <f>#REF!-W129</f>
        <v>#REF!</v>
      </c>
      <c r="AJ129" s="124" t="e">
        <f>#REF!-X129</f>
        <v>#REF!</v>
      </c>
      <c r="AK129" s="126">
        <f t="shared" si="81"/>
        <v>0</v>
      </c>
      <c r="AL129" s="125" t="e">
        <f t="shared" si="82"/>
        <v>#REF!</v>
      </c>
      <c r="AM129" s="158"/>
      <c r="AN129" s="158"/>
      <c r="AO129" s="158"/>
      <c r="AP129" s="158"/>
      <c r="AQ129" s="158"/>
      <c r="AR129" s="158"/>
      <c r="AS129" s="158"/>
      <c r="AT129" s="158"/>
      <c r="AU129" s="158"/>
      <c r="AV129" s="158"/>
      <c r="AW129" s="158"/>
      <c r="AX129" s="158"/>
      <c r="AY129" s="158"/>
      <c r="AZ129" s="158"/>
      <c r="BA129" s="158"/>
      <c r="BB129" s="158"/>
      <c r="BC129" s="158"/>
      <c r="BD129" s="158"/>
      <c r="BE129" s="158"/>
      <c r="BF129" s="158"/>
      <c r="BG129" s="158"/>
      <c r="BH129" s="158"/>
      <c r="BI129" s="158"/>
      <c r="BJ129" s="158"/>
      <c r="BK129" s="158"/>
      <c r="BL129" s="158"/>
      <c r="BM129" s="158"/>
      <c r="BN129" s="158"/>
      <c r="BO129" s="158"/>
      <c r="BP129" s="158"/>
      <c r="BQ129" s="158"/>
      <c r="BR129" s="158"/>
      <c r="BS129" s="158"/>
      <c r="BT129" s="158"/>
      <c r="BU129" s="158"/>
      <c r="BV129" s="158"/>
      <c r="BW129" s="158"/>
      <c r="BX129" s="158"/>
      <c r="BY129" s="158"/>
      <c r="BZ129" s="158"/>
      <c r="CA129" s="158"/>
      <c r="CB129" s="158"/>
      <c r="CC129" s="158"/>
      <c r="CD129" s="158"/>
      <c r="CE129" s="158"/>
      <c r="CF129" s="158"/>
      <c r="CG129" s="158"/>
      <c r="CH129" s="158"/>
      <c r="CI129" s="158"/>
      <c r="CJ129" s="158"/>
      <c r="CK129" s="158"/>
      <c r="CL129" s="158"/>
      <c r="CM129" s="158"/>
      <c r="CN129" s="158"/>
      <c r="CO129" s="158"/>
      <c r="CP129" s="158"/>
      <c r="CQ129" s="158"/>
      <c r="CR129" s="158"/>
      <c r="CS129" s="158"/>
      <c r="CT129" s="158"/>
      <c r="CU129" s="158"/>
      <c r="CV129" s="158"/>
      <c r="CW129" s="158"/>
      <c r="CX129" s="158"/>
      <c r="CY129" s="158"/>
      <c r="CZ129" s="158"/>
      <c r="DA129" s="158"/>
      <c r="DB129" s="158"/>
      <c r="DC129" s="158"/>
      <c r="DD129" s="158"/>
      <c r="DE129" s="158"/>
      <c r="DF129" s="158"/>
      <c r="DG129" s="158"/>
      <c r="DH129" s="158"/>
      <c r="DI129" s="158"/>
      <c r="DJ129" s="158"/>
      <c r="DK129" s="158"/>
      <c r="DL129" s="158"/>
      <c r="DM129" s="158"/>
      <c r="DN129" s="158"/>
      <c r="DO129" s="158"/>
      <c r="DP129" s="158"/>
      <c r="DQ129" s="158"/>
      <c r="DR129" s="158"/>
      <c r="DS129" s="158"/>
      <c r="DT129" s="158"/>
      <c r="DU129" s="158"/>
      <c r="DV129" s="158"/>
      <c r="DW129" s="158"/>
      <c r="DX129" s="158"/>
      <c r="DY129" s="158"/>
      <c r="DZ129" s="158"/>
      <c r="EA129" s="158"/>
      <c r="EB129" s="158"/>
      <c r="EC129" s="158"/>
      <c r="ED129" s="158"/>
      <c r="EE129" s="158"/>
      <c r="EF129" s="158"/>
      <c r="EG129" s="158"/>
      <c r="EH129" s="158"/>
      <c r="EI129" s="158"/>
      <c r="EJ129" s="158"/>
      <c r="EK129" s="158"/>
      <c r="EL129" s="158"/>
      <c r="EM129" s="158"/>
      <c r="EN129" s="158"/>
      <c r="EO129" s="158"/>
      <c r="EP129" s="158"/>
      <c r="EQ129" s="158"/>
      <c r="ER129" s="158"/>
      <c r="ES129" s="158"/>
      <c r="ET129" s="158"/>
      <c r="EU129" s="158"/>
      <c r="EV129" s="158"/>
      <c r="EW129" s="158"/>
      <c r="EX129" s="158"/>
      <c r="EY129" s="158"/>
      <c r="EZ129" s="158"/>
      <c r="FA129" s="158"/>
      <c r="FB129" s="158"/>
      <c r="FC129" s="158"/>
      <c r="FD129" s="158"/>
      <c r="FE129" s="158"/>
      <c r="FF129" s="158"/>
      <c r="FG129" s="158"/>
      <c r="FH129" s="158"/>
      <c r="FI129" s="158"/>
      <c r="FJ129" s="158"/>
      <c r="FK129" s="158"/>
      <c r="FL129" s="158"/>
      <c r="FM129" s="158"/>
      <c r="FN129" s="158"/>
      <c r="FO129" s="158"/>
      <c r="FP129" s="158"/>
      <c r="FQ129" s="158"/>
      <c r="FR129" s="158"/>
      <c r="FS129" s="158"/>
      <c r="FT129" s="158"/>
      <c r="FU129" s="158"/>
      <c r="FV129" s="158"/>
      <c r="FW129" s="158"/>
      <c r="FX129" s="158"/>
      <c r="FY129" s="158"/>
      <c r="FZ129" s="158"/>
      <c r="GA129" s="158"/>
      <c r="GB129" s="158"/>
      <c r="GC129" s="158"/>
      <c r="GD129" s="158"/>
      <c r="GE129" s="158"/>
      <c r="GF129" s="158"/>
      <c r="GG129" s="158"/>
      <c r="GH129" s="158"/>
      <c r="GI129" s="158"/>
      <c r="GJ129" s="158"/>
      <c r="GK129" s="158"/>
      <c r="GL129" s="158"/>
      <c r="GM129" s="158"/>
      <c r="GN129" s="158"/>
      <c r="GO129" s="158"/>
      <c r="GP129" s="158"/>
      <c r="GQ129" s="158"/>
      <c r="GR129" s="158"/>
      <c r="GS129" s="158"/>
      <c r="GT129" s="158"/>
      <c r="GU129" s="158"/>
      <c r="GV129" s="158"/>
      <c r="GW129" s="158"/>
      <c r="GX129" s="158"/>
      <c r="GY129" s="158"/>
      <c r="GZ129" s="158"/>
      <c r="HA129" s="158"/>
      <c r="HB129" s="158"/>
      <c r="HC129" s="158"/>
      <c r="HD129" s="158"/>
      <c r="HE129" s="158"/>
      <c r="HF129" s="158"/>
      <c r="HG129" s="158"/>
      <c r="HH129" s="158"/>
      <c r="HI129" s="158"/>
      <c r="HJ129" s="158"/>
      <c r="HK129" s="158"/>
      <c r="HL129" s="158"/>
      <c r="HM129" s="158"/>
      <c r="HN129" s="158"/>
      <c r="HO129" s="158"/>
      <c r="HP129" s="158"/>
      <c r="HQ129" s="158"/>
      <c r="HR129" s="158"/>
      <c r="HS129" s="158"/>
      <c r="HT129" s="158"/>
      <c r="HU129" s="158"/>
      <c r="HV129" s="158"/>
      <c r="HW129" s="158"/>
      <c r="HX129" s="158"/>
      <c r="HY129" s="158"/>
      <c r="HZ129" s="158"/>
      <c r="IA129" s="158"/>
      <c r="IB129" s="158"/>
      <c r="IC129" s="158"/>
      <c r="ID129" s="158"/>
      <c r="IE129" s="158"/>
      <c r="IF129" s="158"/>
      <c r="IG129" s="158"/>
      <c r="IH129" s="158"/>
    </row>
    <row r="130" spans="1:242" s="159" customFormat="1" ht="11.25">
      <c r="A130" s="113" t="s">
        <v>270</v>
      </c>
      <c r="B130" s="113" t="s">
        <v>271</v>
      </c>
      <c r="C130" s="114" t="s">
        <v>123</v>
      </c>
      <c r="D130" s="114" t="s">
        <v>267</v>
      </c>
      <c r="E130" s="115">
        <v>45266</v>
      </c>
      <c r="F130" s="116">
        <v>45266</v>
      </c>
      <c r="G130" s="117">
        <v>6520100</v>
      </c>
      <c r="H130" s="118">
        <v>38550</v>
      </c>
      <c r="I130" s="119">
        <f>ROUND(P130*ign/igo,afrind)</f>
        <v>1183000</v>
      </c>
      <c r="J130" s="120">
        <f t="shared" si="68"/>
        <v>122000</v>
      </c>
      <c r="K130" s="120">
        <f t="shared" si="69"/>
        <v>0</v>
      </c>
      <c r="L130" s="120" t="e">
        <f>#REF!</f>
        <v>#REF!</v>
      </c>
      <c r="M130" s="120" t="e">
        <f>#REF!</f>
        <v>#REF!</v>
      </c>
      <c r="N130" s="121" t="e">
        <f t="shared" si="70"/>
        <v>#REF!</v>
      </c>
      <c r="O130" s="122" t="e">
        <f t="shared" si="71"/>
        <v>#REF!</v>
      </c>
      <c r="P130" s="119">
        <v>1183000</v>
      </c>
      <c r="Q130" s="120">
        <v>122000</v>
      </c>
      <c r="R130" s="120">
        <v>0</v>
      </c>
      <c r="S130" s="122">
        <f t="shared" si="72"/>
        <v>1305000</v>
      </c>
      <c r="T130" s="123">
        <v>1183000</v>
      </c>
      <c r="U130" s="124">
        <v>122000</v>
      </c>
      <c r="V130" s="120">
        <v>0</v>
      </c>
      <c r="W130" s="120">
        <v>0</v>
      </c>
      <c r="X130" s="120">
        <v>0</v>
      </c>
      <c r="Y130" s="125">
        <f t="shared" si="73"/>
        <v>1305000</v>
      </c>
      <c r="Z130" s="123">
        <f t="shared" si="74"/>
        <v>0</v>
      </c>
      <c r="AA130" s="124">
        <f t="shared" si="75"/>
        <v>0</v>
      </c>
      <c r="AB130" s="124">
        <f t="shared" si="76"/>
        <v>0</v>
      </c>
      <c r="AC130" s="124" t="e">
        <f>L130-#REF!</f>
        <v>#REF!</v>
      </c>
      <c r="AD130" s="124" t="e">
        <f>M130-#REF!</f>
        <v>#REF!</v>
      </c>
      <c r="AE130" s="125" t="e">
        <f t="shared" si="77"/>
        <v>#REF!</v>
      </c>
      <c r="AF130" s="123">
        <f t="shared" si="78"/>
        <v>0</v>
      </c>
      <c r="AG130" s="124">
        <f t="shared" si="79"/>
        <v>0</v>
      </c>
      <c r="AH130" s="124">
        <f t="shared" si="80"/>
        <v>0</v>
      </c>
      <c r="AI130" s="124" t="e">
        <f>#REF!-W130</f>
        <v>#REF!</v>
      </c>
      <c r="AJ130" s="124" t="e">
        <f>#REF!-X130</f>
        <v>#REF!</v>
      </c>
      <c r="AK130" s="126">
        <f t="shared" si="81"/>
        <v>0</v>
      </c>
      <c r="AL130" s="125" t="e">
        <f t="shared" si="82"/>
        <v>#REF!</v>
      </c>
      <c r="AM130" s="158"/>
      <c r="AN130" s="158"/>
      <c r="AO130" s="158"/>
      <c r="AP130" s="158"/>
      <c r="AQ130" s="158"/>
      <c r="AR130" s="158"/>
      <c r="AS130" s="158"/>
      <c r="AT130" s="158"/>
      <c r="AU130" s="158"/>
      <c r="AV130" s="158"/>
      <c r="AW130" s="158"/>
      <c r="AX130" s="158"/>
      <c r="AY130" s="158"/>
      <c r="AZ130" s="158"/>
      <c r="BA130" s="158"/>
      <c r="BB130" s="158"/>
      <c r="BC130" s="158"/>
      <c r="BD130" s="158"/>
      <c r="BE130" s="158"/>
      <c r="BF130" s="158"/>
      <c r="BG130" s="158"/>
      <c r="BH130" s="158"/>
      <c r="BI130" s="158"/>
      <c r="BJ130" s="158"/>
      <c r="BK130" s="158"/>
      <c r="BL130" s="158"/>
      <c r="BM130" s="158"/>
      <c r="BN130" s="158"/>
      <c r="BO130" s="158"/>
      <c r="BP130" s="158"/>
      <c r="BQ130" s="158"/>
      <c r="BR130" s="158"/>
      <c r="BS130" s="158"/>
      <c r="BT130" s="158"/>
      <c r="BU130" s="158"/>
      <c r="BV130" s="158"/>
      <c r="BW130" s="158"/>
      <c r="BX130" s="158"/>
      <c r="BY130" s="158"/>
      <c r="BZ130" s="158"/>
      <c r="CA130" s="158"/>
      <c r="CB130" s="158"/>
      <c r="CC130" s="158"/>
      <c r="CD130" s="158"/>
      <c r="CE130" s="158"/>
      <c r="CF130" s="158"/>
      <c r="CG130" s="158"/>
      <c r="CH130" s="158"/>
      <c r="CI130" s="158"/>
      <c r="CJ130" s="158"/>
      <c r="CK130" s="158"/>
      <c r="CL130" s="158"/>
      <c r="CM130" s="158"/>
      <c r="CN130" s="158"/>
      <c r="CO130" s="158"/>
      <c r="CP130" s="158"/>
      <c r="CQ130" s="158"/>
      <c r="CR130" s="158"/>
      <c r="CS130" s="158"/>
      <c r="CT130" s="158"/>
      <c r="CU130" s="158"/>
      <c r="CV130" s="158"/>
      <c r="CW130" s="158"/>
      <c r="CX130" s="158"/>
      <c r="CY130" s="158"/>
      <c r="CZ130" s="158"/>
      <c r="DA130" s="158"/>
      <c r="DB130" s="158"/>
      <c r="DC130" s="158"/>
      <c r="DD130" s="158"/>
      <c r="DE130" s="158"/>
      <c r="DF130" s="158"/>
      <c r="DG130" s="158"/>
      <c r="DH130" s="158"/>
      <c r="DI130" s="158"/>
      <c r="DJ130" s="158"/>
      <c r="DK130" s="158"/>
      <c r="DL130" s="158"/>
      <c r="DM130" s="158"/>
      <c r="DN130" s="158"/>
      <c r="DO130" s="158"/>
      <c r="DP130" s="158"/>
      <c r="DQ130" s="158"/>
      <c r="DR130" s="158"/>
      <c r="DS130" s="158"/>
      <c r="DT130" s="158"/>
      <c r="DU130" s="158"/>
      <c r="DV130" s="158"/>
      <c r="DW130" s="158"/>
      <c r="DX130" s="158"/>
      <c r="DY130" s="158"/>
      <c r="DZ130" s="158"/>
      <c r="EA130" s="158"/>
      <c r="EB130" s="158"/>
      <c r="EC130" s="158"/>
      <c r="ED130" s="158"/>
      <c r="EE130" s="158"/>
      <c r="EF130" s="158"/>
      <c r="EG130" s="158"/>
      <c r="EH130" s="158"/>
      <c r="EI130" s="158"/>
      <c r="EJ130" s="158"/>
      <c r="EK130" s="158"/>
      <c r="EL130" s="158"/>
      <c r="EM130" s="158"/>
      <c r="EN130" s="158"/>
      <c r="EO130" s="158"/>
      <c r="EP130" s="158"/>
      <c r="EQ130" s="158"/>
      <c r="ER130" s="158"/>
      <c r="ES130" s="158"/>
      <c r="ET130" s="158"/>
      <c r="EU130" s="158"/>
      <c r="EV130" s="158"/>
      <c r="EW130" s="158"/>
      <c r="EX130" s="158"/>
      <c r="EY130" s="158"/>
      <c r="EZ130" s="158"/>
      <c r="FA130" s="158"/>
      <c r="FB130" s="158"/>
      <c r="FC130" s="158"/>
      <c r="FD130" s="158"/>
      <c r="FE130" s="158"/>
      <c r="FF130" s="158"/>
      <c r="FG130" s="158"/>
      <c r="FH130" s="158"/>
      <c r="FI130" s="158"/>
      <c r="FJ130" s="158"/>
      <c r="FK130" s="158"/>
      <c r="FL130" s="158"/>
      <c r="FM130" s="158"/>
      <c r="FN130" s="158"/>
      <c r="FO130" s="158"/>
      <c r="FP130" s="158"/>
      <c r="FQ130" s="158"/>
      <c r="FR130" s="158"/>
      <c r="FS130" s="158"/>
      <c r="FT130" s="158"/>
      <c r="FU130" s="158"/>
      <c r="FV130" s="158"/>
      <c r="FW130" s="158"/>
      <c r="FX130" s="158"/>
      <c r="FY130" s="158"/>
      <c r="FZ130" s="158"/>
      <c r="GA130" s="158"/>
      <c r="GB130" s="158"/>
      <c r="GC130" s="158"/>
      <c r="GD130" s="158"/>
      <c r="GE130" s="158"/>
      <c r="GF130" s="158"/>
      <c r="GG130" s="158"/>
      <c r="GH130" s="158"/>
      <c r="GI130" s="158"/>
      <c r="GJ130" s="158"/>
      <c r="GK130" s="158"/>
      <c r="GL130" s="158"/>
      <c r="GM130" s="158"/>
      <c r="GN130" s="158"/>
      <c r="GO130" s="158"/>
      <c r="GP130" s="158"/>
      <c r="GQ130" s="158"/>
      <c r="GR130" s="158"/>
      <c r="GS130" s="158"/>
      <c r="GT130" s="158"/>
      <c r="GU130" s="158"/>
      <c r="GV130" s="158"/>
      <c r="GW130" s="158"/>
      <c r="GX130" s="158"/>
      <c r="GY130" s="158"/>
      <c r="GZ130" s="158"/>
      <c r="HA130" s="158"/>
      <c r="HB130" s="158"/>
      <c r="HC130" s="158"/>
      <c r="HD130" s="158"/>
      <c r="HE130" s="158"/>
      <c r="HF130" s="158"/>
      <c r="HG130" s="158"/>
      <c r="HH130" s="158"/>
      <c r="HI130" s="158"/>
      <c r="HJ130" s="158"/>
      <c r="HK130" s="158"/>
      <c r="HL130" s="158"/>
      <c r="HM130" s="158"/>
      <c r="HN130" s="158"/>
      <c r="HO130" s="158"/>
      <c r="HP130" s="158"/>
      <c r="HQ130" s="158"/>
      <c r="HR130" s="158"/>
      <c r="HS130" s="158"/>
      <c r="HT130" s="158"/>
      <c r="HU130" s="158"/>
      <c r="HV130" s="158"/>
      <c r="HW130" s="158"/>
      <c r="HX130" s="158"/>
      <c r="HY130" s="158"/>
      <c r="HZ130" s="158"/>
      <c r="IA130" s="158"/>
      <c r="IB130" s="158"/>
      <c r="IC130" s="158"/>
      <c r="ID130" s="158"/>
      <c r="IE130" s="158"/>
      <c r="IF130" s="158"/>
      <c r="IG130" s="158"/>
      <c r="IH130" s="158"/>
    </row>
    <row r="131" spans="1:242" s="159" customFormat="1" ht="11.25">
      <c r="A131" s="113" t="s">
        <v>272</v>
      </c>
      <c r="B131" s="113" t="s">
        <v>273</v>
      </c>
      <c r="C131" s="114" t="s">
        <v>45</v>
      </c>
      <c r="D131" s="114" t="s">
        <v>274</v>
      </c>
      <c r="E131" s="115">
        <v>45536</v>
      </c>
      <c r="F131" s="116"/>
      <c r="G131" s="117">
        <v>6520100</v>
      </c>
      <c r="H131" s="118">
        <v>38550</v>
      </c>
      <c r="I131" s="119">
        <f>ROUND(P131*ign/igo,afrind)</f>
        <v>11475000</v>
      </c>
      <c r="J131" s="120">
        <f t="shared" si="68"/>
        <v>0</v>
      </c>
      <c r="K131" s="120">
        <f t="shared" si="69"/>
        <v>0</v>
      </c>
      <c r="L131" s="120" t="e">
        <f>#REF!</f>
        <v>#REF!</v>
      </c>
      <c r="M131" s="120" t="e">
        <f>#REF!</f>
        <v>#REF!</v>
      </c>
      <c r="N131" s="121" t="e">
        <f t="shared" si="70"/>
        <v>#REF!</v>
      </c>
      <c r="O131" s="122" t="e">
        <f t="shared" si="71"/>
        <v>#REF!</v>
      </c>
      <c r="P131" s="119">
        <v>11475000</v>
      </c>
      <c r="Q131" s="120">
        <v>0</v>
      </c>
      <c r="R131" s="120">
        <v>0</v>
      </c>
      <c r="S131" s="122">
        <f t="shared" si="72"/>
        <v>11475000</v>
      </c>
      <c r="T131" s="123">
        <v>11475000</v>
      </c>
      <c r="U131" s="124">
        <v>0</v>
      </c>
      <c r="V131" s="120">
        <v>0</v>
      </c>
      <c r="W131" s="120">
        <v>125249.42699621985</v>
      </c>
      <c r="X131" s="120">
        <v>0</v>
      </c>
      <c r="Y131" s="125">
        <f t="shared" si="73"/>
        <v>11600249.42699622</v>
      </c>
      <c r="Z131" s="123">
        <f t="shared" si="74"/>
        <v>0</v>
      </c>
      <c r="AA131" s="124">
        <f t="shared" si="75"/>
        <v>0</v>
      </c>
      <c r="AB131" s="124">
        <f t="shared" si="76"/>
        <v>0</v>
      </c>
      <c r="AC131" s="124" t="e">
        <f>L131-#REF!</f>
        <v>#REF!</v>
      </c>
      <c r="AD131" s="124" t="e">
        <f>M131-#REF!</f>
        <v>#REF!</v>
      </c>
      <c r="AE131" s="125" t="e">
        <f t="shared" si="77"/>
        <v>#REF!</v>
      </c>
      <c r="AF131" s="123">
        <f t="shared" si="78"/>
        <v>0</v>
      </c>
      <c r="AG131" s="124">
        <f t="shared" si="79"/>
        <v>0</v>
      </c>
      <c r="AH131" s="124">
        <f t="shared" si="80"/>
        <v>0</v>
      </c>
      <c r="AI131" s="124" t="e">
        <f>#REF!-W131</f>
        <v>#REF!</v>
      </c>
      <c r="AJ131" s="124" t="e">
        <f>#REF!-X131</f>
        <v>#REF!</v>
      </c>
      <c r="AK131" s="126">
        <f t="shared" si="81"/>
        <v>0</v>
      </c>
      <c r="AL131" s="125" t="e">
        <f t="shared" si="82"/>
        <v>#REF!</v>
      </c>
      <c r="AM131" s="158"/>
      <c r="AN131" s="158"/>
      <c r="AO131" s="158"/>
      <c r="AP131" s="158"/>
      <c r="AQ131" s="158"/>
      <c r="AR131" s="158"/>
      <c r="AS131" s="158"/>
      <c r="AT131" s="158"/>
      <c r="AU131" s="158"/>
      <c r="AV131" s="158"/>
      <c r="AW131" s="158"/>
      <c r="AX131" s="158"/>
      <c r="AY131" s="158"/>
      <c r="AZ131" s="158"/>
      <c r="BA131" s="158"/>
      <c r="BB131" s="158"/>
      <c r="BC131" s="158"/>
      <c r="BD131" s="158"/>
      <c r="BE131" s="158"/>
      <c r="BF131" s="158"/>
      <c r="BG131" s="158"/>
      <c r="BH131" s="158"/>
      <c r="BI131" s="158"/>
      <c r="BJ131" s="158"/>
      <c r="BK131" s="158"/>
      <c r="BL131" s="158"/>
      <c r="BM131" s="158"/>
      <c r="BN131" s="158"/>
      <c r="BO131" s="158"/>
      <c r="BP131" s="158"/>
      <c r="BQ131" s="158"/>
      <c r="BR131" s="158"/>
      <c r="BS131" s="158"/>
      <c r="BT131" s="158"/>
      <c r="BU131" s="158"/>
      <c r="BV131" s="158"/>
      <c r="BW131" s="158"/>
      <c r="BX131" s="158"/>
      <c r="BY131" s="158"/>
      <c r="BZ131" s="158"/>
      <c r="CA131" s="158"/>
      <c r="CB131" s="158"/>
      <c r="CC131" s="158"/>
      <c r="CD131" s="158"/>
      <c r="CE131" s="158"/>
      <c r="CF131" s="158"/>
      <c r="CG131" s="158"/>
      <c r="CH131" s="158"/>
      <c r="CI131" s="158"/>
      <c r="CJ131" s="158"/>
      <c r="CK131" s="158"/>
      <c r="CL131" s="158"/>
      <c r="CM131" s="158"/>
      <c r="CN131" s="158"/>
      <c r="CO131" s="158"/>
      <c r="CP131" s="158"/>
      <c r="CQ131" s="158"/>
      <c r="CR131" s="158"/>
      <c r="CS131" s="158"/>
      <c r="CT131" s="158"/>
      <c r="CU131" s="158"/>
      <c r="CV131" s="158"/>
      <c r="CW131" s="158"/>
      <c r="CX131" s="158"/>
      <c r="CY131" s="158"/>
      <c r="CZ131" s="158"/>
      <c r="DA131" s="158"/>
      <c r="DB131" s="158"/>
      <c r="DC131" s="158"/>
      <c r="DD131" s="158"/>
      <c r="DE131" s="158"/>
      <c r="DF131" s="158"/>
      <c r="DG131" s="158"/>
      <c r="DH131" s="158"/>
      <c r="DI131" s="158"/>
      <c r="DJ131" s="158"/>
      <c r="DK131" s="158"/>
      <c r="DL131" s="158"/>
      <c r="DM131" s="158"/>
      <c r="DN131" s="158"/>
      <c r="DO131" s="158"/>
      <c r="DP131" s="158"/>
      <c r="DQ131" s="158"/>
      <c r="DR131" s="158"/>
      <c r="DS131" s="158"/>
      <c r="DT131" s="158"/>
      <c r="DU131" s="158"/>
      <c r="DV131" s="158"/>
      <c r="DW131" s="158"/>
      <c r="DX131" s="158"/>
      <c r="DY131" s="158"/>
      <c r="DZ131" s="158"/>
      <c r="EA131" s="158"/>
      <c r="EB131" s="158"/>
      <c r="EC131" s="158"/>
      <c r="ED131" s="158"/>
      <c r="EE131" s="158"/>
      <c r="EF131" s="158"/>
      <c r="EG131" s="158"/>
      <c r="EH131" s="158"/>
      <c r="EI131" s="158"/>
      <c r="EJ131" s="158"/>
      <c r="EK131" s="158"/>
      <c r="EL131" s="158"/>
      <c r="EM131" s="158"/>
      <c r="EN131" s="158"/>
      <c r="EO131" s="158"/>
      <c r="EP131" s="158"/>
      <c r="EQ131" s="158"/>
      <c r="ER131" s="158"/>
      <c r="ES131" s="158"/>
      <c r="ET131" s="158"/>
      <c r="EU131" s="158"/>
      <c r="EV131" s="158"/>
      <c r="EW131" s="158"/>
      <c r="EX131" s="158"/>
      <c r="EY131" s="158"/>
      <c r="EZ131" s="158"/>
      <c r="FA131" s="158"/>
      <c r="FB131" s="158"/>
      <c r="FC131" s="158"/>
      <c r="FD131" s="158"/>
      <c r="FE131" s="158"/>
      <c r="FF131" s="158"/>
      <c r="FG131" s="158"/>
      <c r="FH131" s="158"/>
      <c r="FI131" s="158"/>
      <c r="FJ131" s="158"/>
      <c r="FK131" s="158"/>
      <c r="FL131" s="158"/>
      <c r="FM131" s="158"/>
      <c r="FN131" s="158"/>
      <c r="FO131" s="158"/>
      <c r="FP131" s="158"/>
      <c r="FQ131" s="158"/>
      <c r="FR131" s="158"/>
      <c r="FS131" s="158"/>
      <c r="FT131" s="158"/>
      <c r="FU131" s="158"/>
      <c r="FV131" s="158"/>
      <c r="FW131" s="158"/>
      <c r="FX131" s="158"/>
      <c r="FY131" s="158"/>
      <c r="FZ131" s="158"/>
      <c r="GA131" s="158"/>
      <c r="GB131" s="158"/>
      <c r="GC131" s="158"/>
      <c r="GD131" s="158"/>
      <c r="GE131" s="158"/>
      <c r="GF131" s="158"/>
      <c r="GG131" s="158"/>
      <c r="GH131" s="158"/>
      <c r="GI131" s="158"/>
      <c r="GJ131" s="158"/>
      <c r="GK131" s="158"/>
      <c r="GL131" s="158"/>
      <c r="GM131" s="158"/>
      <c r="GN131" s="158"/>
      <c r="GO131" s="158"/>
      <c r="GP131" s="158"/>
      <c r="GQ131" s="158"/>
      <c r="GR131" s="158"/>
      <c r="GS131" s="158"/>
      <c r="GT131" s="158"/>
      <c r="GU131" s="158"/>
      <c r="GV131" s="158"/>
      <c r="GW131" s="158"/>
      <c r="GX131" s="158"/>
      <c r="GY131" s="158"/>
      <c r="GZ131" s="158"/>
      <c r="HA131" s="158"/>
      <c r="HB131" s="158"/>
      <c r="HC131" s="158"/>
      <c r="HD131" s="158"/>
      <c r="HE131" s="158"/>
      <c r="HF131" s="158"/>
      <c r="HG131" s="158"/>
      <c r="HH131" s="158"/>
      <c r="HI131" s="158"/>
      <c r="HJ131" s="158"/>
      <c r="HK131" s="158"/>
      <c r="HL131" s="158"/>
      <c r="HM131" s="158"/>
      <c r="HN131" s="158"/>
      <c r="HO131" s="158"/>
      <c r="HP131" s="158"/>
      <c r="HQ131" s="158"/>
      <c r="HR131" s="158"/>
      <c r="HS131" s="158"/>
      <c r="HT131" s="158"/>
      <c r="HU131" s="158"/>
      <c r="HV131" s="158"/>
      <c r="HW131" s="158"/>
      <c r="HX131" s="158"/>
      <c r="HY131" s="158"/>
      <c r="HZ131" s="158"/>
      <c r="IA131" s="158"/>
      <c r="IB131" s="158"/>
      <c r="IC131" s="158"/>
      <c r="ID131" s="158"/>
      <c r="IE131" s="158"/>
      <c r="IF131" s="158"/>
      <c r="IG131" s="158"/>
      <c r="IH131" s="158"/>
    </row>
    <row r="132" spans="1:242" s="159" customFormat="1" ht="11.25">
      <c r="A132" s="113" t="s">
        <v>275</v>
      </c>
      <c r="B132" s="113" t="s">
        <v>132</v>
      </c>
      <c r="C132" s="114" t="s">
        <v>45</v>
      </c>
      <c r="D132" s="114" t="s">
        <v>267</v>
      </c>
      <c r="E132" s="115">
        <v>45536</v>
      </c>
      <c r="F132" s="116"/>
      <c r="G132" s="117">
        <v>6520100</v>
      </c>
      <c r="H132" s="118">
        <v>38550</v>
      </c>
      <c r="I132" s="119">
        <f>ROUND(P132*ign/igo,afrind)</f>
        <v>1289000</v>
      </c>
      <c r="J132" s="120">
        <f t="shared" si="68"/>
        <v>0</v>
      </c>
      <c r="K132" s="120">
        <f t="shared" si="69"/>
        <v>0</v>
      </c>
      <c r="L132" s="120" t="e">
        <f>#REF!</f>
        <v>#REF!</v>
      </c>
      <c r="M132" s="120" t="e">
        <f>#REF!</f>
        <v>#REF!</v>
      </c>
      <c r="N132" s="121" t="e">
        <f t="shared" si="70"/>
        <v>#REF!</v>
      </c>
      <c r="O132" s="122" t="e">
        <f t="shared" si="71"/>
        <v>#REF!</v>
      </c>
      <c r="P132" s="119">
        <v>1289000</v>
      </c>
      <c r="Q132" s="120">
        <v>0</v>
      </c>
      <c r="R132" s="120">
        <v>0</v>
      </c>
      <c r="S132" s="122">
        <f t="shared" si="72"/>
        <v>1289000</v>
      </c>
      <c r="T132" s="123">
        <v>1289000</v>
      </c>
      <c r="U132" s="124">
        <v>0</v>
      </c>
      <c r="V132" s="120">
        <v>0</v>
      </c>
      <c r="W132" s="120">
        <v>14073.826950587802</v>
      </c>
      <c r="X132" s="120">
        <v>0</v>
      </c>
      <c r="Y132" s="125">
        <f t="shared" si="73"/>
        <v>1303073.8269505878</v>
      </c>
      <c r="Z132" s="123">
        <f t="shared" si="74"/>
        <v>0</v>
      </c>
      <c r="AA132" s="124">
        <f t="shared" si="75"/>
        <v>0</v>
      </c>
      <c r="AB132" s="124">
        <f t="shared" si="76"/>
        <v>0</v>
      </c>
      <c r="AC132" s="124" t="e">
        <f>L132-#REF!</f>
        <v>#REF!</v>
      </c>
      <c r="AD132" s="124" t="e">
        <f>M132-#REF!</f>
        <v>#REF!</v>
      </c>
      <c r="AE132" s="125" t="e">
        <f t="shared" si="77"/>
        <v>#REF!</v>
      </c>
      <c r="AF132" s="123">
        <f t="shared" si="78"/>
        <v>0</v>
      </c>
      <c r="AG132" s="124">
        <f t="shared" si="79"/>
        <v>0</v>
      </c>
      <c r="AH132" s="124">
        <f t="shared" si="80"/>
        <v>0</v>
      </c>
      <c r="AI132" s="124" t="e">
        <f>#REF!-W132</f>
        <v>#REF!</v>
      </c>
      <c r="AJ132" s="124" t="e">
        <f>#REF!-X132</f>
        <v>#REF!</v>
      </c>
      <c r="AK132" s="126">
        <f t="shared" si="81"/>
        <v>0</v>
      </c>
      <c r="AL132" s="125" t="e">
        <f t="shared" si="82"/>
        <v>#REF!</v>
      </c>
      <c r="AM132" s="158"/>
      <c r="AN132" s="158"/>
      <c r="AO132" s="158"/>
      <c r="AP132" s="158"/>
      <c r="AQ132" s="158"/>
      <c r="AR132" s="158"/>
      <c r="AS132" s="158"/>
      <c r="AT132" s="158"/>
      <c r="AU132" s="158"/>
      <c r="AV132" s="158"/>
      <c r="AW132" s="158"/>
      <c r="AX132" s="158"/>
      <c r="AY132" s="158"/>
      <c r="AZ132" s="158"/>
      <c r="BA132" s="158"/>
      <c r="BB132" s="158"/>
      <c r="BC132" s="158"/>
      <c r="BD132" s="158"/>
      <c r="BE132" s="158"/>
      <c r="BF132" s="158"/>
      <c r="BG132" s="158"/>
      <c r="BH132" s="158"/>
      <c r="BI132" s="158"/>
      <c r="BJ132" s="158"/>
      <c r="BK132" s="158"/>
      <c r="BL132" s="158"/>
      <c r="BM132" s="158"/>
      <c r="BN132" s="158"/>
      <c r="BO132" s="158"/>
      <c r="BP132" s="158"/>
      <c r="BQ132" s="158"/>
      <c r="BR132" s="158"/>
      <c r="BS132" s="158"/>
      <c r="BT132" s="158"/>
      <c r="BU132" s="158"/>
      <c r="BV132" s="158"/>
      <c r="BW132" s="158"/>
      <c r="BX132" s="158"/>
      <c r="BY132" s="158"/>
      <c r="BZ132" s="158"/>
      <c r="CA132" s="158"/>
      <c r="CB132" s="158"/>
      <c r="CC132" s="158"/>
      <c r="CD132" s="158"/>
      <c r="CE132" s="158"/>
      <c r="CF132" s="158"/>
      <c r="CG132" s="158"/>
      <c r="CH132" s="158"/>
      <c r="CI132" s="158"/>
      <c r="CJ132" s="158"/>
      <c r="CK132" s="158"/>
      <c r="CL132" s="158"/>
      <c r="CM132" s="158"/>
      <c r="CN132" s="158"/>
      <c r="CO132" s="158"/>
      <c r="CP132" s="158"/>
      <c r="CQ132" s="158"/>
      <c r="CR132" s="158"/>
      <c r="CS132" s="158"/>
      <c r="CT132" s="158"/>
      <c r="CU132" s="158"/>
      <c r="CV132" s="158"/>
      <c r="CW132" s="158"/>
      <c r="CX132" s="158"/>
      <c r="CY132" s="158"/>
      <c r="CZ132" s="158"/>
      <c r="DA132" s="158"/>
      <c r="DB132" s="158"/>
      <c r="DC132" s="158"/>
      <c r="DD132" s="158"/>
      <c r="DE132" s="158"/>
      <c r="DF132" s="158"/>
      <c r="DG132" s="158"/>
      <c r="DH132" s="158"/>
      <c r="DI132" s="158"/>
      <c r="DJ132" s="158"/>
      <c r="DK132" s="158"/>
      <c r="DL132" s="158"/>
      <c r="DM132" s="158"/>
      <c r="DN132" s="158"/>
      <c r="DO132" s="158"/>
      <c r="DP132" s="158"/>
      <c r="DQ132" s="158"/>
      <c r="DR132" s="158"/>
      <c r="DS132" s="158"/>
      <c r="DT132" s="158"/>
      <c r="DU132" s="158"/>
      <c r="DV132" s="158"/>
      <c r="DW132" s="158"/>
      <c r="DX132" s="158"/>
      <c r="DY132" s="158"/>
      <c r="DZ132" s="158"/>
      <c r="EA132" s="158"/>
      <c r="EB132" s="158"/>
      <c r="EC132" s="158"/>
      <c r="ED132" s="158"/>
      <c r="EE132" s="158"/>
      <c r="EF132" s="158"/>
      <c r="EG132" s="158"/>
      <c r="EH132" s="158"/>
      <c r="EI132" s="158"/>
      <c r="EJ132" s="158"/>
      <c r="EK132" s="158"/>
      <c r="EL132" s="158"/>
      <c r="EM132" s="158"/>
      <c r="EN132" s="158"/>
      <c r="EO132" s="158"/>
      <c r="EP132" s="158"/>
      <c r="EQ132" s="158"/>
      <c r="ER132" s="158"/>
      <c r="ES132" s="158"/>
      <c r="ET132" s="158"/>
      <c r="EU132" s="158"/>
      <c r="EV132" s="158"/>
      <c r="EW132" s="158"/>
      <c r="EX132" s="158"/>
      <c r="EY132" s="158"/>
      <c r="EZ132" s="158"/>
      <c r="FA132" s="158"/>
      <c r="FB132" s="158"/>
      <c r="FC132" s="158"/>
      <c r="FD132" s="158"/>
      <c r="FE132" s="158"/>
      <c r="FF132" s="158"/>
      <c r="FG132" s="158"/>
      <c r="FH132" s="158"/>
      <c r="FI132" s="158"/>
      <c r="FJ132" s="158"/>
      <c r="FK132" s="158"/>
      <c r="FL132" s="158"/>
      <c r="FM132" s="158"/>
      <c r="FN132" s="158"/>
      <c r="FO132" s="158"/>
      <c r="FP132" s="158"/>
      <c r="FQ132" s="158"/>
      <c r="FR132" s="158"/>
      <c r="FS132" s="158"/>
      <c r="FT132" s="158"/>
      <c r="FU132" s="158"/>
      <c r="FV132" s="158"/>
      <c r="FW132" s="158"/>
      <c r="FX132" s="158"/>
      <c r="FY132" s="158"/>
      <c r="FZ132" s="158"/>
      <c r="GA132" s="158"/>
      <c r="GB132" s="158"/>
      <c r="GC132" s="158"/>
      <c r="GD132" s="158"/>
      <c r="GE132" s="158"/>
      <c r="GF132" s="158"/>
      <c r="GG132" s="158"/>
      <c r="GH132" s="158"/>
      <c r="GI132" s="158"/>
      <c r="GJ132" s="158"/>
      <c r="GK132" s="158"/>
      <c r="GL132" s="158"/>
      <c r="GM132" s="158"/>
      <c r="GN132" s="158"/>
      <c r="GO132" s="158"/>
      <c r="GP132" s="158"/>
      <c r="GQ132" s="158"/>
      <c r="GR132" s="158"/>
      <c r="GS132" s="158"/>
      <c r="GT132" s="158"/>
      <c r="GU132" s="158"/>
      <c r="GV132" s="158"/>
      <c r="GW132" s="158"/>
      <c r="GX132" s="158"/>
      <c r="GY132" s="158"/>
      <c r="GZ132" s="158"/>
      <c r="HA132" s="158"/>
      <c r="HB132" s="158"/>
      <c r="HC132" s="158"/>
      <c r="HD132" s="158"/>
      <c r="HE132" s="158"/>
      <c r="HF132" s="158"/>
      <c r="HG132" s="158"/>
      <c r="HH132" s="158"/>
      <c r="HI132" s="158"/>
      <c r="HJ132" s="158"/>
      <c r="HK132" s="158"/>
      <c r="HL132" s="158"/>
      <c r="HM132" s="158"/>
      <c r="HN132" s="158"/>
      <c r="HO132" s="158"/>
      <c r="HP132" s="158"/>
      <c r="HQ132" s="158"/>
      <c r="HR132" s="158"/>
      <c r="HS132" s="158"/>
      <c r="HT132" s="158"/>
      <c r="HU132" s="158"/>
      <c r="HV132" s="158"/>
      <c r="HW132" s="158"/>
      <c r="HX132" s="158"/>
      <c r="HY132" s="158"/>
      <c r="HZ132" s="158"/>
      <c r="IA132" s="158"/>
      <c r="IB132" s="158"/>
      <c r="IC132" s="158"/>
      <c r="ID132" s="158"/>
      <c r="IE132" s="158"/>
      <c r="IF132" s="158"/>
      <c r="IG132" s="158"/>
      <c r="IH132" s="158"/>
    </row>
    <row r="133" spans="1:242" s="159" customFormat="1" ht="11.25">
      <c r="A133" s="113" t="s">
        <v>276</v>
      </c>
      <c r="B133" s="113" t="s">
        <v>157</v>
      </c>
      <c r="C133" s="114" t="s">
        <v>45</v>
      </c>
      <c r="D133" s="114" t="s">
        <v>277</v>
      </c>
      <c r="E133" s="115">
        <v>45536</v>
      </c>
      <c r="F133" s="116"/>
      <c r="G133" s="117">
        <v>6520100</v>
      </c>
      <c r="H133" s="118">
        <v>38550</v>
      </c>
      <c r="I133" s="119">
        <f>ROUND(P133*ign/igo,afrind)</f>
        <v>7280000</v>
      </c>
      <c r="J133" s="120">
        <f t="shared" si="68"/>
        <v>0</v>
      </c>
      <c r="K133" s="120">
        <f t="shared" si="69"/>
        <v>0</v>
      </c>
      <c r="L133" s="120" t="e">
        <f>#REF!</f>
        <v>#REF!</v>
      </c>
      <c r="M133" s="120" t="e">
        <f>#REF!</f>
        <v>#REF!</v>
      </c>
      <c r="N133" s="121" t="e">
        <f t="shared" si="70"/>
        <v>#REF!</v>
      </c>
      <c r="O133" s="122" t="e">
        <f t="shared" si="71"/>
        <v>#REF!</v>
      </c>
      <c r="P133" s="119">
        <v>7280000</v>
      </c>
      <c r="Q133" s="120">
        <v>0</v>
      </c>
      <c r="R133" s="120">
        <v>0</v>
      </c>
      <c r="S133" s="122">
        <f t="shared" si="72"/>
        <v>7280000</v>
      </c>
      <c r="T133" s="123">
        <v>7280000</v>
      </c>
      <c r="U133" s="124">
        <v>0</v>
      </c>
      <c r="V133" s="120">
        <v>0</v>
      </c>
      <c r="W133" s="120">
        <v>79463.985794432752</v>
      </c>
      <c r="X133" s="120">
        <v>0</v>
      </c>
      <c r="Y133" s="125">
        <f t="shared" si="73"/>
        <v>7359463.9857944325</v>
      </c>
      <c r="Z133" s="123">
        <f t="shared" si="74"/>
        <v>0</v>
      </c>
      <c r="AA133" s="124">
        <f t="shared" si="75"/>
        <v>0</v>
      </c>
      <c r="AB133" s="124">
        <f t="shared" si="76"/>
        <v>0</v>
      </c>
      <c r="AC133" s="124" t="e">
        <f>L133-#REF!</f>
        <v>#REF!</v>
      </c>
      <c r="AD133" s="124" t="e">
        <f>M133-#REF!</f>
        <v>#REF!</v>
      </c>
      <c r="AE133" s="125" t="e">
        <f t="shared" si="77"/>
        <v>#REF!</v>
      </c>
      <c r="AF133" s="123">
        <f t="shared" si="78"/>
        <v>0</v>
      </c>
      <c r="AG133" s="124">
        <f t="shared" si="79"/>
        <v>0</v>
      </c>
      <c r="AH133" s="124">
        <f t="shared" si="80"/>
        <v>0</v>
      </c>
      <c r="AI133" s="124" t="e">
        <f>#REF!-W133</f>
        <v>#REF!</v>
      </c>
      <c r="AJ133" s="124" t="e">
        <f>#REF!-X133</f>
        <v>#REF!</v>
      </c>
      <c r="AK133" s="126">
        <f t="shared" si="81"/>
        <v>0</v>
      </c>
      <c r="AL133" s="125" t="e">
        <f t="shared" si="82"/>
        <v>#REF!</v>
      </c>
      <c r="AM133" s="158"/>
      <c r="AN133" s="158"/>
      <c r="AO133" s="158"/>
      <c r="AP133" s="158"/>
      <c r="AQ133" s="158"/>
      <c r="AR133" s="158"/>
      <c r="AS133" s="158"/>
      <c r="AT133" s="158"/>
      <c r="AU133" s="158"/>
      <c r="AV133" s="158"/>
      <c r="AW133" s="158"/>
      <c r="AX133" s="158"/>
      <c r="AY133" s="158"/>
      <c r="AZ133" s="158"/>
      <c r="BA133" s="158"/>
      <c r="BB133" s="158"/>
      <c r="BC133" s="158"/>
      <c r="BD133" s="158"/>
      <c r="BE133" s="158"/>
      <c r="BF133" s="158"/>
      <c r="BG133" s="158"/>
      <c r="BH133" s="158"/>
      <c r="BI133" s="158"/>
      <c r="BJ133" s="158"/>
      <c r="BK133" s="158"/>
      <c r="BL133" s="158"/>
      <c r="BM133" s="158"/>
      <c r="BN133" s="158"/>
      <c r="BO133" s="158"/>
      <c r="BP133" s="158"/>
      <c r="BQ133" s="158"/>
      <c r="BR133" s="158"/>
      <c r="BS133" s="158"/>
      <c r="BT133" s="158"/>
      <c r="BU133" s="158"/>
      <c r="BV133" s="158"/>
      <c r="BW133" s="158"/>
      <c r="BX133" s="158"/>
      <c r="BY133" s="158"/>
      <c r="BZ133" s="158"/>
      <c r="CA133" s="158"/>
      <c r="CB133" s="158"/>
      <c r="CC133" s="158"/>
      <c r="CD133" s="158"/>
      <c r="CE133" s="158"/>
      <c r="CF133" s="158"/>
      <c r="CG133" s="158"/>
      <c r="CH133" s="158"/>
      <c r="CI133" s="158"/>
      <c r="CJ133" s="158"/>
      <c r="CK133" s="158"/>
      <c r="CL133" s="158"/>
      <c r="CM133" s="158"/>
      <c r="CN133" s="158"/>
      <c r="CO133" s="158"/>
      <c r="CP133" s="158"/>
      <c r="CQ133" s="158"/>
      <c r="CR133" s="158"/>
      <c r="CS133" s="158"/>
      <c r="CT133" s="158"/>
      <c r="CU133" s="158"/>
      <c r="CV133" s="158"/>
      <c r="CW133" s="158"/>
      <c r="CX133" s="158"/>
      <c r="CY133" s="158"/>
      <c r="CZ133" s="158"/>
      <c r="DA133" s="158"/>
      <c r="DB133" s="158"/>
      <c r="DC133" s="158"/>
      <c r="DD133" s="158"/>
      <c r="DE133" s="158"/>
      <c r="DF133" s="158"/>
      <c r="DG133" s="158"/>
      <c r="DH133" s="158"/>
      <c r="DI133" s="158"/>
      <c r="DJ133" s="158"/>
      <c r="DK133" s="158"/>
      <c r="DL133" s="158"/>
      <c r="DM133" s="158"/>
      <c r="DN133" s="158"/>
      <c r="DO133" s="158"/>
      <c r="DP133" s="158"/>
      <c r="DQ133" s="158"/>
      <c r="DR133" s="158"/>
      <c r="DS133" s="158"/>
      <c r="DT133" s="158"/>
      <c r="DU133" s="158"/>
      <c r="DV133" s="158"/>
      <c r="DW133" s="158"/>
      <c r="DX133" s="158"/>
      <c r="DY133" s="158"/>
      <c r="DZ133" s="158"/>
      <c r="EA133" s="158"/>
      <c r="EB133" s="158"/>
      <c r="EC133" s="158"/>
      <c r="ED133" s="158"/>
      <c r="EE133" s="158"/>
      <c r="EF133" s="158"/>
      <c r="EG133" s="158"/>
      <c r="EH133" s="158"/>
      <c r="EI133" s="158"/>
      <c r="EJ133" s="158"/>
      <c r="EK133" s="158"/>
      <c r="EL133" s="158"/>
      <c r="EM133" s="158"/>
      <c r="EN133" s="158"/>
      <c r="EO133" s="158"/>
      <c r="EP133" s="158"/>
      <c r="EQ133" s="158"/>
      <c r="ER133" s="158"/>
      <c r="ES133" s="158"/>
      <c r="ET133" s="158"/>
      <c r="EU133" s="158"/>
      <c r="EV133" s="158"/>
      <c r="EW133" s="158"/>
      <c r="EX133" s="158"/>
      <c r="EY133" s="158"/>
      <c r="EZ133" s="158"/>
      <c r="FA133" s="158"/>
      <c r="FB133" s="158"/>
      <c r="FC133" s="158"/>
      <c r="FD133" s="158"/>
      <c r="FE133" s="158"/>
      <c r="FF133" s="158"/>
      <c r="FG133" s="158"/>
      <c r="FH133" s="158"/>
      <c r="FI133" s="158"/>
      <c r="FJ133" s="158"/>
      <c r="FK133" s="158"/>
      <c r="FL133" s="158"/>
      <c r="FM133" s="158"/>
      <c r="FN133" s="158"/>
      <c r="FO133" s="158"/>
      <c r="FP133" s="158"/>
      <c r="FQ133" s="158"/>
      <c r="FR133" s="158"/>
      <c r="FS133" s="158"/>
      <c r="FT133" s="158"/>
      <c r="FU133" s="158"/>
      <c r="FV133" s="158"/>
      <c r="FW133" s="158"/>
      <c r="FX133" s="158"/>
      <c r="FY133" s="158"/>
      <c r="FZ133" s="158"/>
      <c r="GA133" s="158"/>
      <c r="GB133" s="158"/>
      <c r="GC133" s="158"/>
      <c r="GD133" s="158"/>
      <c r="GE133" s="158"/>
      <c r="GF133" s="158"/>
      <c r="GG133" s="158"/>
      <c r="GH133" s="158"/>
      <c r="GI133" s="158"/>
      <c r="GJ133" s="158"/>
      <c r="GK133" s="158"/>
      <c r="GL133" s="158"/>
      <c r="GM133" s="158"/>
      <c r="GN133" s="158"/>
      <c r="GO133" s="158"/>
      <c r="GP133" s="158"/>
      <c r="GQ133" s="158"/>
      <c r="GR133" s="158"/>
      <c r="GS133" s="158"/>
      <c r="GT133" s="158"/>
      <c r="GU133" s="158"/>
      <c r="GV133" s="158"/>
      <c r="GW133" s="158"/>
      <c r="GX133" s="158"/>
      <c r="GY133" s="158"/>
      <c r="GZ133" s="158"/>
      <c r="HA133" s="158"/>
      <c r="HB133" s="158"/>
      <c r="HC133" s="158"/>
      <c r="HD133" s="158"/>
      <c r="HE133" s="158"/>
      <c r="HF133" s="158"/>
      <c r="HG133" s="158"/>
      <c r="HH133" s="158"/>
      <c r="HI133" s="158"/>
      <c r="HJ133" s="158"/>
      <c r="HK133" s="158"/>
      <c r="HL133" s="158"/>
      <c r="HM133" s="158"/>
      <c r="HN133" s="158"/>
      <c r="HO133" s="158"/>
      <c r="HP133" s="158"/>
      <c r="HQ133" s="158"/>
      <c r="HR133" s="158"/>
      <c r="HS133" s="158"/>
      <c r="HT133" s="158"/>
      <c r="HU133" s="158"/>
      <c r="HV133" s="158"/>
      <c r="HW133" s="158"/>
      <c r="HX133" s="158"/>
      <c r="HY133" s="158"/>
      <c r="HZ133" s="158"/>
      <c r="IA133" s="158"/>
      <c r="IB133" s="158"/>
      <c r="IC133" s="158"/>
      <c r="ID133" s="158"/>
      <c r="IE133" s="158"/>
      <c r="IF133" s="158"/>
      <c r="IG133" s="158"/>
      <c r="IH133" s="158"/>
    </row>
    <row r="134" spans="1:242" s="159" customFormat="1" ht="11.25">
      <c r="A134" s="113" t="s">
        <v>278</v>
      </c>
      <c r="B134" s="113" t="s">
        <v>279</v>
      </c>
      <c r="C134" s="114" t="s">
        <v>45</v>
      </c>
      <c r="D134" s="114" t="s">
        <v>267</v>
      </c>
      <c r="E134" s="115">
        <v>45536</v>
      </c>
      <c r="F134" s="116"/>
      <c r="G134" s="117">
        <v>6030210</v>
      </c>
      <c r="H134" s="118">
        <v>38550</v>
      </c>
      <c r="I134" s="119">
        <f t="shared" si="67"/>
        <v>1388000</v>
      </c>
      <c r="J134" s="120">
        <f t="shared" si="68"/>
        <v>0</v>
      </c>
      <c r="K134" s="120">
        <f t="shared" si="69"/>
        <v>0</v>
      </c>
      <c r="L134" s="120" t="e">
        <f>#REF!</f>
        <v>#REF!</v>
      </c>
      <c r="M134" s="120" t="e">
        <f>#REF!</f>
        <v>#REF!</v>
      </c>
      <c r="N134" s="121" t="e">
        <f t="shared" si="70"/>
        <v>#REF!</v>
      </c>
      <c r="O134" s="122" t="e">
        <f t="shared" si="71"/>
        <v>#REF!</v>
      </c>
      <c r="P134" s="119">
        <v>1388000</v>
      </c>
      <c r="Q134" s="120">
        <v>0</v>
      </c>
      <c r="R134" s="120">
        <v>0</v>
      </c>
      <c r="S134" s="122">
        <f t="shared" si="72"/>
        <v>1388000</v>
      </c>
      <c r="T134" s="123">
        <v>1388000</v>
      </c>
      <c r="U134" s="124">
        <v>0</v>
      </c>
      <c r="V134" s="120">
        <v>0</v>
      </c>
      <c r="W134" s="120">
        <v>15148.299346064467</v>
      </c>
      <c r="X134" s="120">
        <v>0</v>
      </c>
      <c r="Y134" s="125">
        <f t="shared" si="73"/>
        <v>1403148.2993460645</v>
      </c>
      <c r="Z134" s="123">
        <f t="shared" si="74"/>
        <v>0</v>
      </c>
      <c r="AA134" s="124">
        <f t="shared" si="75"/>
        <v>0</v>
      </c>
      <c r="AB134" s="124">
        <f t="shared" si="76"/>
        <v>0</v>
      </c>
      <c r="AC134" s="124" t="e">
        <f>L134-#REF!</f>
        <v>#REF!</v>
      </c>
      <c r="AD134" s="124" t="e">
        <f>M134-#REF!</f>
        <v>#REF!</v>
      </c>
      <c r="AE134" s="125" t="e">
        <f t="shared" si="77"/>
        <v>#REF!</v>
      </c>
      <c r="AF134" s="123">
        <f t="shared" si="78"/>
        <v>0</v>
      </c>
      <c r="AG134" s="124">
        <f t="shared" si="79"/>
        <v>0</v>
      </c>
      <c r="AH134" s="124">
        <f t="shared" si="80"/>
        <v>0</v>
      </c>
      <c r="AI134" s="124" t="e">
        <f>#REF!-W134</f>
        <v>#REF!</v>
      </c>
      <c r="AJ134" s="124" t="e">
        <f>#REF!-X134</f>
        <v>#REF!</v>
      </c>
      <c r="AK134" s="126">
        <f t="shared" si="81"/>
        <v>0</v>
      </c>
      <c r="AL134" s="125" t="e">
        <f t="shared" si="82"/>
        <v>#REF!</v>
      </c>
      <c r="AM134" s="158"/>
      <c r="AN134" s="158"/>
      <c r="AO134" s="158"/>
      <c r="AP134" s="158"/>
      <c r="AQ134" s="158"/>
      <c r="AR134" s="158"/>
      <c r="AS134" s="158"/>
      <c r="AT134" s="158"/>
      <c r="AU134" s="158"/>
      <c r="AV134" s="158"/>
      <c r="AW134" s="158"/>
      <c r="AX134" s="158"/>
      <c r="AY134" s="158"/>
      <c r="AZ134" s="158"/>
      <c r="BA134" s="158"/>
      <c r="BB134" s="158"/>
      <c r="BC134" s="158"/>
      <c r="BD134" s="158"/>
      <c r="BE134" s="158"/>
      <c r="BF134" s="158"/>
      <c r="BG134" s="158"/>
      <c r="BH134" s="158"/>
      <c r="BI134" s="158"/>
      <c r="BJ134" s="158"/>
      <c r="BK134" s="158"/>
      <c r="BL134" s="158"/>
      <c r="BM134" s="158"/>
      <c r="BN134" s="158"/>
      <c r="BO134" s="158"/>
      <c r="BP134" s="158"/>
      <c r="BQ134" s="158"/>
      <c r="BR134" s="158"/>
      <c r="BS134" s="158"/>
      <c r="BT134" s="158"/>
      <c r="BU134" s="158"/>
      <c r="BV134" s="158"/>
      <c r="BW134" s="158"/>
      <c r="BX134" s="158"/>
      <c r="BY134" s="158"/>
      <c r="BZ134" s="158"/>
      <c r="CA134" s="158"/>
      <c r="CB134" s="158"/>
      <c r="CC134" s="158"/>
      <c r="CD134" s="158"/>
      <c r="CE134" s="158"/>
      <c r="CF134" s="158"/>
      <c r="CG134" s="158"/>
      <c r="CH134" s="158"/>
      <c r="CI134" s="158"/>
      <c r="CJ134" s="158"/>
      <c r="CK134" s="158"/>
      <c r="CL134" s="158"/>
      <c r="CM134" s="158"/>
      <c r="CN134" s="158"/>
      <c r="CO134" s="158"/>
      <c r="CP134" s="158"/>
      <c r="CQ134" s="158"/>
      <c r="CR134" s="158"/>
      <c r="CS134" s="158"/>
      <c r="CT134" s="158"/>
      <c r="CU134" s="158"/>
      <c r="CV134" s="158"/>
      <c r="CW134" s="158"/>
      <c r="CX134" s="158"/>
      <c r="CY134" s="158"/>
      <c r="CZ134" s="158"/>
      <c r="DA134" s="158"/>
      <c r="DB134" s="158"/>
      <c r="DC134" s="158"/>
      <c r="DD134" s="158"/>
      <c r="DE134" s="158"/>
      <c r="DF134" s="158"/>
      <c r="DG134" s="158"/>
      <c r="DH134" s="158"/>
      <c r="DI134" s="158"/>
      <c r="DJ134" s="158"/>
      <c r="DK134" s="158"/>
      <c r="DL134" s="158"/>
      <c r="DM134" s="158"/>
      <c r="DN134" s="158"/>
      <c r="DO134" s="158"/>
      <c r="DP134" s="158"/>
      <c r="DQ134" s="158"/>
      <c r="DR134" s="158"/>
      <c r="DS134" s="158"/>
      <c r="DT134" s="158"/>
      <c r="DU134" s="158"/>
      <c r="DV134" s="158"/>
      <c r="DW134" s="158"/>
      <c r="DX134" s="158"/>
      <c r="DY134" s="158"/>
      <c r="DZ134" s="158"/>
      <c r="EA134" s="158"/>
      <c r="EB134" s="158"/>
      <c r="EC134" s="158"/>
      <c r="ED134" s="158"/>
      <c r="EE134" s="158"/>
      <c r="EF134" s="158"/>
      <c r="EG134" s="158"/>
      <c r="EH134" s="158"/>
      <c r="EI134" s="158"/>
      <c r="EJ134" s="158"/>
      <c r="EK134" s="158"/>
      <c r="EL134" s="158"/>
      <c r="EM134" s="158"/>
      <c r="EN134" s="158"/>
      <c r="EO134" s="158"/>
      <c r="EP134" s="158"/>
      <c r="EQ134" s="158"/>
      <c r="ER134" s="158"/>
      <c r="ES134" s="158"/>
      <c r="ET134" s="158"/>
      <c r="EU134" s="158"/>
      <c r="EV134" s="158"/>
      <c r="EW134" s="158"/>
      <c r="EX134" s="158"/>
      <c r="EY134" s="158"/>
      <c r="EZ134" s="158"/>
      <c r="FA134" s="158"/>
      <c r="FB134" s="158"/>
      <c r="FC134" s="158"/>
      <c r="FD134" s="158"/>
      <c r="FE134" s="158"/>
      <c r="FF134" s="158"/>
      <c r="FG134" s="158"/>
      <c r="FH134" s="158"/>
      <c r="FI134" s="158"/>
      <c r="FJ134" s="158"/>
      <c r="FK134" s="158"/>
      <c r="FL134" s="158"/>
      <c r="FM134" s="158"/>
      <c r="FN134" s="158"/>
      <c r="FO134" s="158"/>
      <c r="FP134" s="158"/>
      <c r="FQ134" s="158"/>
      <c r="FR134" s="158"/>
      <c r="FS134" s="158"/>
      <c r="FT134" s="158"/>
      <c r="FU134" s="158"/>
      <c r="FV134" s="158"/>
      <c r="FW134" s="158"/>
      <c r="FX134" s="158"/>
      <c r="FY134" s="158"/>
      <c r="FZ134" s="158"/>
      <c r="GA134" s="158"/>
      <c r="GB134" s="158"/>
      <c r="GC134" s="158"/>
      <c r="GD134" s="158"/>
      <c r="GE134" s="158"/>
      <c r="GF134" s="158"/>
      <c r="GG134" s="158"/>
      <c r="GH134" s="158"/>
      <c r="GI134" s="158"/>
      <c r="GJ134" s="158"/>
      <c r="GK134" s="158"/>
      <c r="GL134" s="158"/>
      <c r="GM134" s="158"/>
      <c r="GN134" s="158"/>
      <c r="GO134" s="158"/>
      <c r="GP134" s="158"/>
      <c r="GQ134" s="158"/>
      <c r="GR134" s="158"/>
      <c r="GS134" s="158"/>
      <c r="GT134" s="158"/>
      <c r="GU134" s="158"/>
      <c r="GV134" s="158"/>
      <c r="GW134" s="158"/>
      <c r="GX134" s="158"/>
      <c r="GY134" s="158"/>
      <c r="GZ134" s="158"/>
      <c r="HA134" s="158"/>
      <c r="HB134" s="158"/>
      <c r="HC134" s="158"/>
      <c r="HD134" s="158"/>
      <c r="HE134" s="158"/>
      <c r="HF134" s="158"/>
      <c r="HG134" s="158"/>
      <c r="HH134" s="158"/>
      <c r="HI134" s="158"/>
      <c r="HJ134" s="158"/>
      <c r="HK134" s="158"/>
      <c r="HL134" s="158"/>
      <c r="HM134" s="158"/>
      <c r="HN134" s="158"/>
      <c r="HO134" s="158"/>
      <c r="HP134" s="158"/>
      <c r="HQ134" s="158"/>
      <c r="HR134" s="158"/>
      <c r="HS134" s="158"/>
      <c r="HT134" s="158"/>
      <c r="HU134" s="158"/>
      <c r="HV134" s="158"/>
      <c r="HW134" s="158"/>
      <c r="HX134" s="158"/>
      <c r="HY134" s="158"/>
      <c r="HZ134" s="158"/>
      <c r="IA134" s="158"/>
      <c r="IB134" s="158"/>
      <c r="IC134" s="158"/>
      <c r="ID134" s="158"/>
      <c r="IE134" s="158"/>
      <c r="IF134" s="158"/>
      <c r="IG134" s="158"/>
      <c r="IH134" s="158"/>
    </row>
    <row r="135" spans="1:242" s="159" customFormat="1" ht="11.25">
      <c r="A135" s="113" t="s">
        <v>280</v>
      </c>
      <c r="B135" s="113" t="s">
        <v>281</v>
      </c>
      <c r="C135" s="114" t="s">
        <v>45</v>
      </c>
      <c r="D135" s="114" t="s">
        <v>282</v>
      </c>
      <c r="E135" s="115">
        <v>45266</v>
      </c>
      <c r="F135" s="116"/>
      <c r="G135" s="117">
        <v>6520100</v>
      </c>
      <c r="H135" s="118">
        <v>38550</v>
      </c>
      <c r="I135" s="119">
        <f t="shared" si="67"/>
        <v>6146000</v>
      </c>
      <c r="J135" s="120">
        <f t="shared" si="68"/>
        <v>0</v>
      </c>
      <c r="K135" s="120">
        <f t="shared" si="69"/>
        <v>0</v>
      </c>
      <c r="L135" s="120" t="e">
        <f>#REF!</f>
        <v>#REF!</v>
      </c>
      <c r="M135" s="120" t="e">
        <f>#REF!</f>
        <v>#REF!</v>
      </c>
      <c r="N135" s="121" t="e">
        <f t="shared" si="70"/>
        <v>#REF!</v>
      </c>
      <c r="O135" s="122" t="e">
        <f t="shared" si="71"/>
        <v>#REF!</v>
      </c>
      <c r="P135" s="119">
        <v>6146000</v>
      </c>
      <c r="Q135" s="120">
        <v>0</v>
      </c>
      <c r="R135" s="120">
        <v>0</v>
      </c>
      <c r="S135" s="122">
        <f t="shared" si="72"/>
        <v>6146000</v>
      </c>
      <c r="T135" s="123">
        <v>6146000</v>
      </c>
      <c r="U135" s="124">
        <v>0</v>
      </c>
      <c r="V135" s="120">
        <v>0</v>
      </c>
      <c r="W135" s="120">
        <v>0</v>
      </c>
      <c r="X135" s="120">
        <v>0</v>
      </c>
      <c r="Y135" s="125">
        <f t="shared" si="73"/>
        <v>6146000</v>
      </c>
      <c r="Z135" s="123">
        <f t="shared" si="74"/>
        <v>0</v>
      </c>
      <c r="AA135" s="124">
        <f t="shared" si="75"/>
        <v>0</v>
      </c>
      <c r="AB135" s="124">
        <f t="shared" si="76"/>
        <v>0</v>
      </c>
      <c r="AC135" s="124" t="e">
        <f>L135-#REF!</f>
        <v>#REF!</v>
      </c>
      <c r="AD135" s="124" t="e">
        <f>M135-#REF!</f>
        <v>#REF!</v>
      </c>
      <c r="AE135" s="125" t="e">
        <f t="shared" si="77"/>
        <v>#REF!</v>
      </c>
      <c r="AF135" s="123">
        <f t="shared" si="78"/>
        <v>0</v>
      </c>
      <c r="AG135" s="124">
        <f t="shared" si="79"/>
        <v>0</v>
      </c>
      <c r="AH135" s="124">
        <f t="shared" si="80"/>
        <v>0</v>
      </c>
      <c r="AI135" s="124" t="e">
        <f>#REF!-W135</f>
        <v>#REF!</v>
      </c>
      <c r="AJ135" s="124" t="e">
        <f>#REF!-X135</f>
        <v>#REF!</v>
      </c>
      <c r="AK135" s="126">
        <f t="shared" si="81"/>
        <v>0</v>
      </c>
      <c r="AL135" s="125" t="e">
        <f t="shared" si="82"/>
        <v>#REF!</v>
      </c>
      <c r="AM135" s="158"/>
      <c r="AN135" s="158"/>
      <c r="AO135" s="158"/>
      <c r="AP135" s="158"/>
      <c r="AQ135" s="158"/>
      <c r="AR135" s="158"/>
      <c r="AS135" s="158"/>
      <c r="AT135" s="158"/>
      <c r="AU135" s="158"/>
      <c r="AV135" s="158"/>
      <c r="AW135" s="158"/>
      <c r="AX135" s="158"/>
      <c r="AY135" s="158"/>
      <c r="AZ135" s="158"/>
      <c r="BA135" s="158"/>
      <c r="BB135" s="158"/>
      <c r="BC135" s="158"/>
      <c r="BD135" s="158"/>
      <c r="BE135" s="158"/>
      <c r="BF135" s="158"/>
      <c r="BG135" s="158"/>
      <c r="BH135" s="158"/>
      <c r="BI135" s="158"/>
      <c r="BJ135" s="158"/>
      <c r="BK135" s="158"/>
      <c r="BL135" s="158"/>
      <c r="BM135" s="158"/>
      <c r="BN135" s="158"/>
      <c r="BO135" s="158"/>
      <c r="BP135" s="158"/>
      <c r="BQ135" s="158"/>
      <c r="BR135" s="158"/>
      <c r="BS135" s="158"/>
      <c r="BT135" s="158"/>
      <c r="BU135" s="158"/>
      <c r="BV135" s="158"/>
      <c r="BW135" s="158"/>
      <c r="BX135" s="158"/>
      <c r="BY135" s="158"/>
      <c r="BZ135" s="158"/>
      <c r="CA135" s="158"/>
      <c r="CB135" s="158"/>
      <c r="CC135" s="158"/>
      <c r="CD135" s="158"/>
      <c r="CE135" s="158"/>
      <c r="CF135" s="158"/>
      <c r="CG135" s="158"/>
      <c r="CH135" s="158"/>
      <c r="CI135" s="158"/>
      <c r="CJ135" s="158"/>
      <c r="CK135" s="158"/>
      <c r="CL135" s="158"/>
      <c r="CM135" s="158"/>
      <c r="CN135" s="158"/>
      <c r="CO135" s="158"/>
      <c r="CP135" s="158"/>
      <c r="CQ135" s="158"/>
      <c r="CR135" s="158"/>
      <c r="CS135" s="158"/>
      <c r="CT135" s="158"/>
      <c r="CU135" s="158"/>
      <c r="CV135" s="158"/>
      <c r="CW135" s="158"/>
      <c r="CX135" s="158"/>
      <c r="CY135" s="158"/>
      <c r="CZ135" s="158"/>
      <c r="DA135" s="158"/>
      <c r="DB135" s="158"/>
      <c r="DC135" s="158"/>
      <c r="DD135" s="158"/>
      <c r="DE135" s="158"/>
      <c r="DF135" s="158"/>
      <c r="DG135" s="158"/>
      <c r="DH135" s="158"/>
      <c r="DI135" s="158"/>
      <c r="DJ135" s="158"/>
      <c r="DK135" s="158"/>
      <c r="DL135" s="158"/>
      <c r="DM135" s="158"/>
      <c r="DN135" s="158"/>
      <c r="DO135" s="158"/>
      <c r="DP135" s="158"/>
      <c r="DQ135" s="158"/>
      <c r="DR135" s="158"/>
      <c r="DS135" s="158"/>
      <c r="DT135" s="158"/>
      <c r="DU135" s="158"/>
      <c r="DV135" s="158"/>
      <c r="DW135" s="158"/>
      <c r="DX135" s="158"/>
      <c r="DY135" s="158"/>
      <c r="DZ135" s="158"/>
      <c r="EA135" s="158"/>
      <c r="EB135" s="158"/>
      <c r="EC135" s="158"/>
      <c r="ED135" s="158"/>
      <c r="EE135" s="158"/>
      <c r="EF135" s="158"/>
      <c r="EG135" s="158"/>
      <c r="EH135" s="158"/>
      <c r="EI135" s="158"/>
      <c r="EJ135" s="158"/>
      <c r="EK135" s="158"/>
      <c r="EL135" s="158"/>
      <c r="EM135" s="158"/>
      <c r="EN135" s="158"/>
      <c r="EO135" s="158"/>
      <c r="EP135" s="158"/>
      <c r="EQ135" s="158"/>
      <c r="ER135" s="158"/>
      <c r="ES135" s="158"/>
      <c r="ET135" s="158"/>
      <c r="EU135" s="158"/>
      <c r="EV135" s="158"/>
      <c r="EW135" s="158"/>
      <c r="EX135" s="158"/>
      <c r="EY135" s="158"/>
      <c r="EZ135" s="158"/>
      <c r="FA135" s="158"/>
      <c r="FB135" s="158"/>
      <c r="FC135" s="158"/>
      <c r="FD135" s="158"/>
      <c r="FE135" s="158"/>
      <c r="FF135" s="158"/>
      <c r="FG135" s="158"/>
      <c r="FH135" s="158"/>
      <c r="FI135" s="158"/>
      <c r="FJ135" s="158"/>
      <c r="FK135" s="158"/>
      <c r="FL135" s="158"/>
      <c r="FM135" s="158"/>
      <c r="FN135" s="158"/>
      <c r="FO135" s="158"/>
      <c r="FP135" s="158"/>
      <c r="FQ135" s="158"/>
      <c r="FR135" s="158"/>
      <c r="FS135" s="158"/>
      <c r="FT135" s="158"/>
      <c r="FU135" s="158"/>
      <c r="FV135" s="158"/>
      <c r="FW135" s="158"/>
      <c r="FX135" s="158"/>
      <c r="FY135" s="158"/>
      <c r="FZ135" s="158"/>
      <c r="GA135" s="158"/>
      <c r="GB135" s="158"/>
      <c r="GC135" s="158"/>
      <c r="GD135" s="158"/>
      <c r="GE135" s="158"/>
      <c r="GF135" s="158"/>
      <c r="GG135" s="158"/>
      <c r="GH135" s="158"/>
      <c r="GI135" s="158"/>
      <c r="GJ135" s="158"/>
      <c r="GK135" s="158"/>
      <c r="GL135" s="158"/>
      <c r="GM135" s="158"/>
      <c r="GN135" s="158"/>
      <c r="GO135" s="158"/>
      <c r="GP135" s="158"/>
      <c r="GQ135" s="158"/>
      <c r="GR135" s="158"/>
      <c r="GS135" s="158"/>
      <c r="GT135" s="158"/>
      <c r="GU135" s="158"/>
      <c r="GV135" s="158"/>
      <c r="GW135" s="158"/>
      <c r="GX135" s="158"/>
      <c r="GY135" s="158"/>
      <c r="GZ135" s="158"/>
      <c r="HA135" s="158"/>
      <c r="HB135" s="158"/>
      <c r="HC135" s="158"/>
      <c r="HD135" s="158"/>
      <c r="HE135" s="158"/>
      <c r="HF135" s="158"/>
      <c r="HG135" s="158"/>
      <c r="HH135" s="158"/>
      <c r="HI135" s="158"/>
      <c r="HJ135" s="158"/>
      <c r="HK135" s="158"/>
      <c r="HL135" s="158"/>
      <c r="HM135" s="158"/>
      <c r="HN135" s="158"/>
      <c r="HO135" s="158"/>
      <c r="HP135" s="158"/>
      <c r="HQ135" s="158"/>
      <c r="HR135" s="158"/>
      <c r="HS135" s="158"/>
      <c r="HT135" s="158"/>
      <c r="HU135" s="158"/>
      <c r="HV135" s="158"/>
      <c r="HW135" s="158"/>
      <c r="HX135" s="158"/>
      <c r="HY135" s="158"/>
      <c r="HZ135" s="158"/>
      <c r="IA135" s="158"/>
      <c r="IB135" s="158"/>
      <c r="IC135" s="158"/>
      <c r="ID135" s="158"/>
      <c r="IE135" s="158"/>
      <c r="IF135" s="158"/>
      <c r="IG135" s="158"/>
      <c r="IH135" s="158"/>
    </row>
    <row r="136" spans="1:242" s="159" customFormat="1" ht="11.25">
      <c r="A136" s="113" t="s">
        <v>283</v>
      </c>
      <c r="B136" s="113"/>
      <c r="C136" s="114" t="s">
        <v>45</v>
      </c>
      <c r="D136" s="114" t="s">
        <v>284</v>
      </c>
      <c r="E136" s="115"/>
      <c r="F136" s="116"/>
      <c r="G136" s="117">
        <v>6520200</v>
      </c>
      <c r="H136" s="118">
        <v>38550</v>
      </c>
      <c r="I136" s="119">
        <f t="shared" si="67"/>
        <v>6000</v>
      </c>
      <c r="J136" s="120">
        <f t="shared" si="68"/>
        <v>0</v>
      </c>
      <c r="K136" s="120">
        <f t="shared" si="69"/>
        <v>0</v>
      </c>
      <c r="L136" s="120" t="e">
        <f>#REF!</f>
        <v>#REF!</v>
      </c>
      <c r="M136" s="120" t="e">
        <f>#REF!</f>
        <v>#REF!</v>
      </c>
      <c r="N136" s="121" t="e">
        <f t="shared" si="70"/>
        <v>#REF!</v>
      </c>
      <c r="O136" s="122" t="e">
        <f t="shared" si="71"/>
        <v>#REF!</v>
      </c>
      <c r="P136" s="119">
        <v>6000</v>
      </c>
      <c r="Q136" s="120">
        <v>0</v>
      </c>
      <c r="R136" s="120">
        <v>0</v>
      </c>
      <c r="S136" s="122">
        <f t="shared" si="72"/>
        <v>6000</v>
      </c>
      <c r="T136" s="123">
        <v>6000</v>
      </c>
      <c r="U136" s="124">
        <v>0</v>
      </c>
      <c r="V136" s="120">
        <v>0</v>
      </c>
      <c r="W136" s="120">
        <v>0</v>
      </c>
      <c r="X136" s="120">
        <v>0</v>
      </c>
      <c r="Y136" s="125">
        <f t="shared" si="73"/>
        <v>6000</v>
      </c>
      <c r="Z136" s="123">
        <f t="shared" si="74"/>
        <v>0</v>
      </c>
      <c r="AA136" s="124">
        <f t="shared" si="75"/>
        <v>0</v>
      </c>
      <c r="AB136" s="124">
        <f t="shared" si="76"/>
        <v>0</v>
      </c>
      <c r="AC136" s="124" t="e">
        <f>L136-#REF!</f>
        <v>#REF!</v>
      </c>
      <c r="AD136" s="124" t="e">
        <f>M136-#REF!</f>
        <v>#REF!</v>
      </c>
      <c r="AE136" s="125" t="e">
        <f t="shared" si="77"/>
        <v>#REF!</v>
      </c>
      <c r="AF136" s="123">
        <f t="shared" si="78"/>
        <v>0</v>
      </c>
      <c r="AG136" s="124">
        <f t="shared" si="79"/>
        <v>0</v>
      </c>
      <c r="AH136" s="124">
        <f t="shared" si="80"/>
        <v>0</v>
      </c>
      <c r="AI136" s="124" t="e">
        <f>#REF!-W136</f>
        <v>#REF!</v>
      </c>
      <c r="AJ136" s="124" t="e">
        <f>#REF!-X136</f>
        <v>#REF!</v>
      </c>
      <c r="AK136" s="126">
        <f t="shared" si="81"/>
        <v>0</v>
      </c>
      <c r="AL136" s="125" t="e">
        <f t="shared" si="82"/>
        <v>#REF!</v>
      </c>
      <c r="AM136" s="158"/>
      <c r="AN136" s="158"/>
      <c r="AO136" s="158"/>
      <c r="AP136" s="158"/>
      <c r="AQ136" s="158"/>
      <c r="AR136" s="158"/>
      <c r="AS136" s="158"/>
      <c r="AT136" s="158"/>
      <c r="AU136" s="158"/>
      <c r="AV136" s="158"/>
      <c r="AW136" s="158"/>
      <c r="AX136" s="158"/>
      <c r="AY136" s="158"/>
      <c r="AZ136" s="158"/>
      <c r="BA136" s="158"/>
      <c r="BB136" s="158"/>
      <c r="BC136" s="158"/>
      <c r="BD136" s="158"/>
      <c r="BE136" s="158"/>
      <c r="BF136" s="158"/>
      <c r="BG136" s="158"/>
      <c r="BH136" s="158"/>
      <c r="BI136" s="158"/>
      <c r="BJ136" s="158"/>
      <c r="BK136" s="158"/>
      <c r="BL136" s="158"/>
      <c r="BM136" s="158"/>
      <c r="BN136" s="158"/>
      <c r="BO136" s="158"/>
      <c r="BP136" s="158"/>
      <c r="BQ136" s="158"/>
      <c r="BR136" s="158"/>
      <c r="BS136" s="158"/>
      <c r="BT136" s="158"/>
      <c r="BU136" s="158"/>
      <c r="BV136" s="158"/>
      <c r="BW136" s="158"/>
      <c r="BX136" s="158"/>
      <c r="BY136" s="158"/>
      <c r="BZ136" s="158"/>
      <c r="CA136" s="158"/>
      <c r="CB136" s="158"/>
      <c r="CC136" s="158"/>
      <c r="CD136" s="158"/>
      <c r="CE136" s="158"/>
      <c r="CF136" s="158"/>
      <c r="CG136" s="158"/>
      <c r="CH136" s="158"/>
      <c r="CI136" s="158"/>
      <c r="CJ136" s="158"/>
      <c r="CK136" s="158"/>
      <c r="CL136" s="158"/>
      <c r="CM136" s="158"/>
      <c r="CN136" s="158"/>
      <c r="CO136" s="158"/>
      <c r="CP136" s="158"/>
      <c r="CQ136" s="158"/>
      <c r="CR136" s="158"/>
      <c r="CS136" s="158"/>
      <c r="CT136" s="158"/>
      <c r="CU136" s="158"/>
      <c r="CV136" s="158"/>
      <c r="CW136" s="158"/>
      <c r="CX136" s="158"/>
      <c r="CY136" s="158"/>
      <c r="CZ136" s="158"/>
      <c r="DA136" s="158"/>
      <c r="DB136" s="158"/>
      <c r="DC136" s="158"/>
      <c r="DD136" s="158"/>
      <c r="DE136" s="158"/>
      <c r="DF136" s="158"/>
      <c r="DG136" s="158"/>
      <c r="DH136" s="158"/>
      <c r="DI136" s="158"/>
      <c r="DJ136" s="158"/>
      <c r="DK136" s="158"/>
      <c r="DL136" s="158"/>
      <c r="DM136" s="158"/>
      <c r="DN136" s="158"/>
      <c r="DO136" s="158"/>
      <c r="DP136" s="158"/>
      <c r="DQ136" s="158"/>
      <c r="DR136" s="158"/>
      <c r="DS136" s="158"/>
      <c r="DT136" s="158"/>
      <c r="DU136" s="158"/>
      <c r="DV136" s="158"/>
      <c r="DW136" s="158"/>
      <c r="DX136" s="158"/>
      <c r="DY136" s="158"/>
      <c r="DZ136" s="158"/>
      <c r="EA136" s="158"/>
      <c r="EB136" s="158"/>
      <c r="EC136" s="158"/>
      <c r="ED136" s="158"/>
      <c r="EE136" s="158"/>
      <c r="EF136" s="158"/>
      <c r="EG136" s="158"/>
      <c r="EH136" s="158"/>
      <c r="EI136" s="158"/>
      <c r="EJ136" s="158"/>
      <c r="EK136" s="158"/>
      <c r="EL136" s="158"/>
      <c r="EM136" s="158"/>
      <c r="EN136" s="158"/>
      <c r="EO136" s="158"/>
      <c r="EP136" s="158"/>
      <c r="EQ136" s="158"/>
      <c r="ER136" s="158"/>
      <c r="ES136" s="158"/>
      <c r="ET136" s="158"/>
      <c r="EU136" s="158"/>
      <c r="EV136" s="158"/>
      <c r="EW136" s="158"/>
      <c r="EX136" s="158"/>
      <c r="EY136" s="158"/>
      <c r="EZ136" s="158"/>
      <c r="FA136" s="158"/>
      <c r="FB136" s="158"/>
      <c r="FC136" s="158"/>
      <c r="FD136" s="158"/>
      <c r="FE136" s="158"/>
      <c r="FF136" s="158"/>
      <c r="FG136" s="158"/>
      <c r="FH136" s="158"/>
      <c r="FI136" s="158"/>
      <c r="FJ136" s="158"/>
      <c r="FK136" s="158"/>
      <c r="FL136" s="158"/>
      <c r="FM136" s="158"/>
      <c r="FN136" s="158"/>
      <c r="FO136" s="158"/>
      <c r="FP136" s="158"/>
      <c r="FQ136" s="158"/>
      <c r="FR136" s="158"/>
      <c r="FS136" s="158"/>
      <c r="FT136" s="158"/>
      <c r="FU136" s="158"/>
      <c r="FV136" s="158"/>
      <c r="FW136" s="158"/>
      <c r="FX136" s="158"/>
      <c r="FY136" s="158"/>
      <c r="FZ136" s="158"/>
      <c r="GA136" s="158"/>
      <c r="GB136" s="158"/>
      <c r="GC136" s="158"/>
      <c r="GD136" s="158"/>
      <c r="GE136" s="158"/>
      <c r="GF136" s="158"/>
      <c r="GG136" s="158"/>
      <c r="GH136" s="158"/>
      <c r="GI136" s="158"/>
      <c r="GJ136" s="158"/>
      <c r="GK136" s="158"/>
      <c r="GL136" s="158"/>
      <c r="GM136" s="158"/>
      <c r="GN136" s="158"/>
      <c r="GO136" s="158"/>
      <c r="GP136" s="158"/>
      <c r="GQ136" s="158"/>
      <c r="GR136" s="158"/>
      <c r="GS136" s="158"/>
      <c r="GT136" s="158"/>
      <c r="GU136" s="158"/>
      <c r="GV136" s="158"/>
      <c r="GW136" s="158"/>
      <c r="GX136" s="158"/>
      <c r="GY136" s="158"/>
      <c r="GZ136" s="158"/>
      <c r="HA136" s="158"/>
      <c r="HB136" s="158"/>
      <c r="HC136" s="158"/>
      <c r="HD136" s="158"/>
      <c r="HE136" s="158"/>
      <c r="HF136" s="158"/>
      <c r="HG136" s="158"/>
      <c r="HH136" s="158"/>
      <c r="HI136" s="158"/>
      <c r="HJ136" s="158"/>
      <c r="HK136" s="158"/>
      <c r="HL136" s="158"/>
      <c r="HM136" s="158"/>
      <c r="HN136" s="158"/>
      <c r="HO136" s="158"/>
      <c r="HP136" s="158"/>
      <c r="HQ136" s="158"/>
      <c r="HR136" s="158"/>
      <c r="HS136" s="158"/>
      <c r="HT136" s="158"/>
      <c r="HU136" s="158"/>
      <c r="HV136" s="158"/>
      <c r="HW136" s="158"/>
      <c r="HX136" s="158"/>
      <c r="HY136" s="158"/>
      <c r="HZ136" s="158"/>
      <c r="IA136" s="158"/>
      <c r="IB136" s="158"/>
      <c r="IC136" s="158"/>
      <c r="ID136" s="158"/>
      <c r="IE136" s="158"/>
      <c r="IF136" s="158"/>
      <c r="IG136" s="158"/>
      <c r="IH136" s="158"/>
    </row>
    <row r="137" spans="1:242" s="159" customFormat="1" ht="11.25">
      <c r="A137" s="113" t="s">
        <v>33</v>
      </c>
      <c r="B137" s="113"/>
      <c r="C137" s="114"/>
      <c r="D137" s="114"/>
      <c r="E137" s="115"/>
      <c r="F137" s="116"/>
      <c r="G137" s="117"/>
      <c r="H137" s="118"/>
      <c r="I137" s="119">
        <f t="shared" si="67"/>
        <v>0</v>
      </c>
      <c r="J137" s="120">
        <f t="shared" si="68"/>
        <v>0</v>
      </c>
      <c r="K137" s="120">
        <f t="shared" si="69"/>
        <v>0</v>
      </c>
      <c r="L137" s="120" t="e">
        <f>#REF!</f>
        <v>#REF!</v>
      </c>
      <c r="M137" s="120" t="e">
        <f>#REF!</f>
        <v>#REF!</v>
      </c>
      <c r="N137" s="121" t="e">
        <f t="shared" si="70"/>
        <v>#REF!</v>
      </c>
      <c r="O137" s="122" t="e">
        <f t="shared" si="71"/>
        <v>#REF!</v>
      </c>
      <c r="P137" s="119">
        <v>0</v>
      </c>
      <c r="Q137" s="120">
        <v>0</v>
      </c>
      <c r="R137" s="120">
        <v>0</v>
      </c>
      <c r="S137" s="122">
        <f t="shared" si="72"/>
        <v>0</v>
      </c>
      <c r="T137" s="123">
        <v>0</v>
      </c>
      <c r="U137" s="124">
        <v>0</v>
      </c>
      <c r="V137" s="120">
        <v>0</v>
      </c>
      <c r="W137" s="120">
        <v>0</v>
      </c>
      <c r="X137" s="120">
        <v>0</v>
      </c>
      <c r="Y137" s="125">
        <f t="shared" si="73"/>
        <v>0</v>
      </c>
      <c r="Z137" s="123">
        <f t="shared" si="74"/>
        <v>0</v>
      </c>
      <c r="AA137" s="124">
        <f t="shared" si="75"/>
        <v>0</v>
      </c>
      <c r="AB137" s="124">
        <f t="shared" si="76"/>
        <v>0</v>
      </c>
      <c r="AC137" s="124" t="e">
        <f>L137-#REF!</f>
        <v>#REF!</v>
      </c>
      <c r="AD137" s="124" t="e">
        <f>M137-#REF!</f>
        <v>#REF!</v>
      </c>
      <c r="AE137" s="125" t="e">
        <f t="shared" si="77"/>
        <v>#REF!</v>
      </c>
      <c r="AF137" s="123">
        <f t="shared" si="78"/>
        <v>0</v>
      </c>
      <c r="AG137" s="124">
        <f t="shared" si="79"/>
        <v>0</v>
      </c>
      <c r="AH137" s="124">
        <f t="shared" si="80"/>
        <v>0</v>
      </c>
      <c r="AI137" s="124" t="e">
        <f>#REF!-W137</f>
        <v>#REF!</v>
      </c>
      <c r="AJ137" s="124" t="e">
        <f>#REF!-X137</f>
        <v>#REF!</v>
      </c>
      <c r="AK137" s="126">
        <f t="shared" si="81"/>
        <v>0</v>
      </c>
      <c r="AL137" s="125" t="e">
        <f t="shared" si="82"/>
        <v>#REF!</v>
      </c>
      <c r="AM137" s="158"/>
      <c r="AN137" s="158"/>
      <c r="AO137" s="158"/>
      <c r="AP137" s="158"/>
      <c r="AQ137" s="158"/>
      <c r="AR137" s="158"/>
      <c r="AS137" s="158"/>
      <c r="AT137" s="158"/>
      <c r="AU137" s="158"/>
      <c r="AV137" s="158"/>
      <c r="AW137" s="158"/>
      <c r="AX137" s="158"/>
      <c r="AY137" s="158"/>
      <c r="AZ137" s="158"/>
      <c r="BA137" s="158"/>
      <c r="BB137" s="158"/>
      <c r="BC137" s="158"/>
      <c r="BD137" s="158"/>
      <c r="BE137" s="158"/>
      <c r="BF137" s="158"/>
      <c r="BG137" s="158"/>
      <c r="BH137" s="158"/>
      <c r="BI137" s="158"/>
      <c r="BJ137" s="158"/>
      <c r="BK137" s="158"/>
      <c r="BL137" s="158"/>
      <c r="BM137" s="158"/>
      <c r="BN137" s="158"/>
      <c r="BO137" s="158"/>
      <c r="BP137" s="158"/>
      <c r="BQ137" s="158"/>
      <c r="BR137" s="158"/>
      <c r="BS137" s="158"/>
      <c r="BT137" s="158"/>
      <c r="BU137" s="158"/>
      <c r="BV137" s="158"/>
      <c r="BW137" s="158"/>
      <c r="BX137" s="158"/>
      <c r="BY137" s="158"/>
      <c r="BZ137" s="158"/>
      <c r="CA137" s="158"/>
      <c r="CB137" s="158"/>
      <c r="CC137" s="158"/>
      <c r="CD137" s="158"/>
      <c r="CE137" s="158"/>
      <c r="CF137" s="158"/>
      <c r="CG137" s="158"/>
      <c r="CH137" s="158"/>
      <c r="CI137" s="158"/>
      <c r="CJ137" s="158"/>
      <c r="CK137" s="158"/>
      <c r="CL137" s="158"/>
      <c r="CM137" s="158"/>
      <c r="CN137" s="158"/>
      <c r="CO137" s="158"/>
      <c r="CP137" s="158"/>
      <c r="CQ137" s="158"/>
      <c r="CR137" s="158"/>
      <c r="CS137" s="158"/>
      <c r="CT137" s="158"/>
      <c r="CU137" s="158"/>
      <c r="CV137" s="158"/>
      <c r="CW137" s="158"/>
      <c r="CX137" s="158"/>
      <c r="CY137" s="158"/>
      <c r="CZ137" s="158"/>
      <c r="DA137" s="158"/>
      <c r="DB137" s="158"/>
      <c r="DC137" s="158"/>
      <c r="DD137" s="158"/>
      <c r="DE137" s="158"/>
      <c r="DF137" s="158"/>
      <c r="DG137" s="158"/>
      <c r="DH137" s="158"/>
      <c r="DI137" s="158"/>
      <c r="DJ137" s="158"/>
      <c r="DK137" s="158"/>
      <c r="DL137" s="158"/>
      <c r="DM137" s="158"/>
      <c r="DN137" s="158"/>
      <c r="DO137" s="158"/>
      <c r="DP137" s="158"/>
      <c r="DQ137" s="158"/>
      <c r="DR137" s="158"/>
      <c r="DS137" s="158"/>
      <c r="DT137" s="158"/>
      <c r="DU137" s="158"/>
      <c r="DV137" s="158"/>
      <c r="DW137" s="158"/>
      <c r="DX137" s="158"/>
      <c r="DY137" s="158"/>
      <c r="DZ137" s="158"/>
      <c r="EA137" s="158"/>
      <c r="EB137" s="158"/>
      <c r="EC137" s="158"/>
      <c r="ED137" s="158"/>
      <c r="EE137" s="158"/>
      <c r="EF137" s="158"/>
      <c r="EG137" s="158"/>
      <c r="EH137" s="158"/>
      <c r="EI137" s="158"/>
      <c r="EJ137" s="158"/>
      <c r="EK137" s="158"/>
      <c r="EL137" s="158"/>
      <c r="EM137" s="158"/>
      <c r="EN137" s="158"/>
      <c r="EO137" s="158"/>
      <c r="EP137" s="158"/>
      <c r="EQ137" s="158"/>
      <c r="ER137" s="158"/>
      <c r="ES137" s="158"/>
      <c r="ET137" s="158"/>
      <c r="EU137" s="158"/>
      <c r="EV137" s="158"/>
      <c r="EW137" s="158"/>
      <c r="EX137" s="158"/>
      <c r="EY137" s="158"/>
      <c r="EZ137" s="158"/>
      <c r="FA137" s="158"/>
      <c r="FB137" s="158"/>
      <c r="FC137" s="158"/>
      <c r="FD137" s="158"/>
      <c r="FE137" s="158"/>
      <c r="FF137" s="158"/>
      <c r="FG137" s="158"/>
      <c r="FH137" s="158"/>
      <c r="FI137" s="158"/>
      <c r="FJ137" s="158"/>
      <c r="FK137" s="158"/>
      <c r="FL137" s="158"/>
      <c r="FM137" s="158"/>
      <c r="FN137" s="158"/>
      <c r="FO137" s="158"/>
      <c r="FP137" s="158"/>
      <c r="FQ137" s="158"/>
      <c r="FR137" s="158"/>
      <c r="FS137" s="158"/>
      <c r="FT137" s="158"/>
      <c r="FU137" s="158"/>
      <c r="FV137" s="158"/>
      <c r="FW137" s="158"/>
      <c r="FX137" s="158"/>
      <c r="FY137" s="158"/>
      <c r="FZ137" s="158"/>
      <c r="GA137" s="158"/>
      <c r="GB137" s="158"/>
      <c r="GC137" s="158"/>
      <c r="GD137" s="158"/>
      <c r="GE137" s="158"/>
      <c r="GF137" s="158"/>
      <c r="GG137" s="158"/>
      <c r="GH137" s="158"/>
      <c r="GI137" s="158"/>
      <c r="GJ137" s="158"/>
      <c r="GK137" s="158"/>
      <c r="GL137" s="158"/>
      <c r="GM137" s="158"/>
      <c r="GN137" s="158"/>
      <c r="GO137" s="158"/>
      <c r="GP137" s="158"/>
      <c r="GQ137" s="158"/>
      <c r="GR137" s="158"/>
      <c r="GS137" s="158"/>
      <c r="GT137" s="158"/>
      <c r="GU137" s="158"/>
      <c r="GV137" s="158"/>
      <c r="GW137" s="158"/>
      <c r="GX137" s="158"/>
      <c r="GY137" s="158"/>
      <c r="GZ137" s="158"/>
      <c r="HA137" s="158"/>
      <c r="HB137" s="158"/>
      <c r="HC137" s="158"/>
      <c r="HD137" s="158"/>
      <c r="HE137" s="158"/>
      <c r="HF137" s="158"/>
      <c r="HG137" s="158"/>
      <c r="HH137" s="158"/>
      <c r="HI137" s="158"/>
      <c r="HJ137" s="158"/>
      <c r="HK137" s="158"/>
      <c r="HL137" s="158"/>
      <c r="HM137" s="158"/>
      <c r="HN137" s="158"/>
      <c r="HO137" s="158"/>
      <c r="HP137" s="158"/>
      <c r="HQ137" s="158"/>
      <c r="HR137" s="158"/>
      <c r="HS137" s="158"/>
      <c r="HT137" s="158"/>
      <c r="HU137" s="158"/>
      <c r="HV137" s="158"/>
      <c r="HW137" s="158"/>
      <c r="HX137" s="158"/>
      <c r="HY137" s="158"/>
      <c r="HZ137" s="158"/>
      <c r="IA137" s="158"/>
      <c r="IB137" s="158"/>
      <c r="IC137" s="158"/>
      <c r="ID137" s="158"/>
      <c r="IE137" s="158"/>
      <c r="IF137" s="158"/>
      <c r="IG137" s="158"/>
      <c r="IH137" s="158"/>
    </row>
    <row r="138" spans="1:242" s="159" customFormat="1" ht="11.25">
      <c r="A138" s="113" t="s">
        <v>33</v>
      </c>
      <c r="B138" s="113"/>
      <c r="C138" s="114"/>
      <c r="D138" s="114"/>
      <c r="E138" s="115"/>
      <c r="F138" s="116"/>
      <c r="G138" s="117"/>
      <c r="H138" s="118"/>
      <c r="I138" s="119">
        <f t="shared" si="67"/>
        <v>0</v>
      </c>
      <c r="J138" s="120">
        <f t="shared" si="68"/>
        <v>0</v>
      </c>
      <c r="K138" s="120">
        <f t="shared" si="69"/>
        <v>0</v>
      </c>
      <c r="L138" s="120" t="e">
        <f>#REF!</f>
        <v>#REF!</v>
      </c>
      <c r="M138" s="120" t="e">
        <f>#REF!</f>
        <v>#REF!</v>
      </c>
      <c r="N138" s="121" t="e">
        <f t="shared" si="70"/>
        <v>#REF!</v>
      </c>
      <c r="O138" s="122" t="e">
        <f t="shared" si="71"/>
        <v>#REF!</v>
      </c>
      <c r="P138" s="119">
        <v>0</v>
      </c>
      <c r="Q138" s="120">
        <v>0</v>
      </c>
      <c r="R138" s="120">
        <v>0</v>
      </c>
      <c r="S138" s="122">
        <f t="shared" si="72"/>
        <v>0</v>
      </c>
      <c r="T138" s="123">
        <v>0</v>
      </c>
      <c r="U138" s="124">
        <v>0</v>
      </c>
      <c r="V138" s="120">
        <v>0</v>
      </c>
      <c r="W138" s="120">
        <v>0</v>
      </c>
      <c r="X138" s="120">
        <v>0</v>
      </c>
      <c r="Y138" s="125">
        <f t="shared" si="73"/>
        <v>0</v>
      </c>
      <c r="Z138" s="123">
        <f t="shared" si="74"/>
        <v>0</v>
      </c>
      <c r="AA138" s="124">
        <f t="shared" si="75"/>
        <v>0</v>
      </c>
      <c r="AB138" s="124">
        <f t="shared" si="76"/>
        <v>0</v>
      </c>
      <c r="AC138" s="124" t="e">
        <f>L138-#REF!</f>
        <v>#REF!</v>
      </c>
      <c r="AD138" s="124" t="e">
        <f>M138-#REF!</f>
        <v>#REF!</v>
      </c>
      <c r="AE138" s="125" t="e">
        <f t="shared" si="77"/>
        <v>#REF!</v>
      </c>
      <c r="AF138" s="123">
        <f t="shared" si="78"/>
        <v>0</v>
      </c>
      <c r="AG138" s="124">
        <f t="shared" si="79"/>
        <v>0</v>
      </c>
      <c r="AH138" s="124">
        <f t="shared" si="80"/>
        <v>0</v>
      </c>
      <c r="AI138" s="124" t="e">
        <f>#REF!-W138</f>
        <v>#REF!</v>
      </c>
      <c r="AJ138" s="124" t="e">
        <f>#REF!-X138</f>
        <v>#REF!</v>
      </c>
      <c r="AK138" s="126">
        <f t="shared" si="81"/>
        <v>0</v>
      </c>
      <c r="AL138" s="125" t="e">
        <f t="shared" si="82"/>
        <v>#REF!</v>
      </c>
      <c r="AM138" s="158"/>
      <c r="AN138" s="158"/>
      <c r="AO138" s="158"/>
      <c r="AP138" s="158"/>
      <c r="AQ138" s="158"/>
      <c r="AR138" s="158"/>
      <c r="AS138" s="158"/>
      <c r="AT138" s="158"/>
      <c r="AU138" s="158"/>
      <c r="AV138" s="158"/>
      <c r="AW138" s="158"/>
      <c r="AX138" s="158"/>
      <c r="AY138" s="158"/>
      <c r="AZ138" s="158"/>
      <c r="BA138" s="158"/>
      <c r="BB138" s="158"/>
      <c r="BC138" s="158"/>
      <c r="BD138" s="158"/>
      <c r="BE138" s="158"/>
      <c r="BF138" s="158"/>
      <c r="BG138" s="158"/>
      <c r="BH138" s="158"/>
      <c r="BI138" s="158"/>
      <c r="BJ138" s="158"/>
      <c r="BK138" s="158"/>
      <c r="BL138" s="158"/>
      <c r="BM138" s="158"/>
      <c r="BN138" s="158"/>
      <c r="BO138" s="158"/>
      <c r="BP138" s="158"/>
      <c r="BQ138" s="158"/>
      <c r="BR138" s="158"/>
      <c r="BS138" s="158"/>
      <c r="BT138" s="158"/>
      <c r="BU138" s="158"/>
      <c r="BV138" s="158"/>
      <c r="BW138" s="158"/>
      <c r="BX138" s="158"/>
      <c r="BY138" s="158"/>
      <c r="BZ138" s="158"/>
      <c r="CA138" s="158"/>
      <c r="CB138" s="158"/>
      <c r="CC138" s="158"/>
      <c r="CD138" s="158"/>
      <c r="CE138" s="158"/>
      <c r="CF138" s="158"/>
      <c r="CG138" s="158"/>
      <c r="CH138" s="158"/>
      <c r="CI138" s="158"/>
      <c r="CJ138" s="158"/>
      <c r="CK138" s="158"/>
      <c r="CL138" s="158"/>
      <c r="CM138" s="158"/>
      <c r="CN138" s="158"/>
      <c r="CO138" s="158"/>
      <c r="CP138" s="158"/>
      <c r="CQ138" s="158"/>
      <c r="CR138" s="158"/>
      <c r="CS138" s="158"/>
      <c r="CT138" s="158"/>
      <c r="CU138" s="158"/>
      <c r="CV138" s="158"/>
      <c r="CW138" s="158"/>
      <c r="CX138" s="158"/>
      <c r="CY138" s="158"/>
      <c r="CZ138" s="158"/>
      <c r="DA138" s="158"/>
      <c r="DB138" s="158"/>
      <c r="DC138" s="158"/>
      <c r="DD138" s="158"/>
      <c r="DE138" s="158"/>
      <c r="DF138" s="158"/>
      <c r="DG138" s="158"/>
      <c r="DH138" s="158"/>
      <c r="DI138" s="158"/>
      <c r="DJ138" s="158"/>
      <c r="DK138" s="158"/>
      <c r="DL138" s="158"/>
      <c r="DM138" s="158"/>
      <c r="DN138" s="158"/>
      <c r="DO138" s="158"/>
      <c r="DP138" s="158"/>
      <c r="DQ138" s="158"/>
      <c r="DR138" s="158"/>
      <c r="DS138" s="158"/>
      <c r="DT138" s="158"/>
      <c r="DU138" s="158"/>
      <c r="DV138" s="158"/>
      <c r="DW138" s="158"/>
      <c r="DX138" s="158"/>
      <c r="DY138" s="158"/>
      <c r="DZ138" s="158"/>
      <c r="EA138" s="158"/>
      <c r="EB138" s="158"/>
      <c r="EC138" s="158"/>
      <c r="ED138" s="158"/>
      <c r="EE138" s="158"/>
      <c r="EF138" s="158"/>
      <c r="EG138" s="158"/>
      <c r="EH138" s="158"/>
      <c r="EI138" s="158"/>
      <c r="EJ138" s="158"/>
      <c r="EK138" s="158"/>
      <c r="EL138" s="158"/>
      <c r="EM138" s="158"/>
      <c r="EN138" s="158"/>
      <c r="EO138" s="158"/>
      <c r="EP138" s="158"/>
      <c r="EQ138" s="158"/>
      <c r="ER138" s="158"/>
      <c r="ES138" s="158"/>
      <c r="ET138" s="158"/>
      <c r="EU138" s="158"/>
      <c r="EV138" s="158"/>
      <c r="EW138" s="158"/>
      <c r="EX138" s="158"/>
      <c r="EY138" s="158"/>
      <c r="EZ138" s="158"/>
      <c r="FA138" s="158"/>
      <c r="FB138" s="158"/>
      <c r="FC138" s="158"/>
      <c r="FD138" s="158"/>
      <c r="FE138" s="158"/>
      <c r="FF138" s="158"/>
      <c r="FG138" s="158"/>
      <c r="FH138" s="158"/>
      <c r="FI138" s="158"/>
      <c r="FJ138" s="158"/>
      <c r="FK138" s="158"/>
      <c r="FL138" s="158"/>
      <c r="FM138" s="158"/>
      <c r="FN138" s="158"/>
      <c r="FO138" s="158"/>
      <c r="FP138" s="158"/>
      <c r="FQ138" s="158"/>
      <c r="FR138" s="158"/>
      <c r="FS138" s="158"/>
      <c r="FT138" s="158"/>
      <c r="FU138" s="158"/>
      <c r="FV138" s="158"/>
      <c r="FW138" s="158"/>
      <c r="FX138" s="158"/>
      <c r="FY138" s="158"/>
      <c r="FZ138" s="158"/>
      <c r="GA138" s="158"/>
      <c r="GB138" s="158"/>
      <c r="GC138" s="158"/>
      <c r="GD138" s="158"/>
      <c r="GE138" s="158"/>
      <c r="GF138" s="158"/>
      <c r="GG138" s="158"/>
      <c r="GH138" s="158"/>
      <c r="GI138" s="158"/>
      <c r="GJ138" s="158"/>
      <c r="GK138" s="158"/>
      <c r="GL138" s="158"/>
      <c r="GM138" s="158"/>
      <c r="GN138" s="158"/>
      <c r="GO138" s="158"/>
      <c r="GP138" s="158"/>
      <c r="GQ138" s="158"/>
      <c r="GR138" s="158"/>
      <c r="GS138" s="158"/>
      <c r="GT138" s="158"/>
      <c r="GU138" s="158"/>
      <c r="GV138" s="158"/>
      <c r="GW138" s="158"/>
      <c r="GX138" s="158"/>
      <c r="GY138" s="158"/>
      <c r="GZ138" s="158"/>
      <c r="HA138" s="158"/>
      <c r="HB138" s="158"/>
      <c r="HC138" s="158"/>
      <c r="HD138" s="158"/>
      <c r="HE138" s="158"/>
      <c r="HF138" s="158"/>
      <c r="HG138" s="158"/>
      <c r="HH138" s="158"/>
      <c r="HI138" s="158"/>
      <c r="HJ138" s="158"/>
      <c r="HK138" s="158"/>
      <c r="HL138" s="158"/>
      <c r="HM138" s="158"/>
      <c r="HN138" s="158"/>
      <c r="HO138" s="158"/>
      <c r="HP138" s="158"/>
      <c r="HQ138" s="158"/>
      <c r="HR138" s="158"/>
      <c r="HS138" s="158"/>
      <c r="HT138" s="158"/>
      <c r="HU138" s="158"/>
      <c r="HV138" s="158"/>
      <c r="HW138" s="158"/>
      <c r="HX138" s="158"/>
      <c r="HY138" s="158"/>
      <c r="HZ138" s="158"/>
      <c r="IA138" s="158"/>
      <c r="IB138" s="158"/>
      <c r="IC138" s="158"/>
      <c r="ID138" s="158"/>
      <c r="IE138" s="158"/>
      <c r="IF138" s="158"/>
      <c r="IG138" s="158"/>
      <c r="IH138" s="158"/>
    </row>
    <row r="139" spans="1:242" s="159" customFormat="1" ht="11.25">
      <c r="A139" s="113" t="s">
        <v>33</v>
      </c>
      <c r="B139" s="113"/>
      <c r="C139" s="114"/>
      <c r="D139" s="114"/>
      <c r="E139" s="115"/>
      <c r="F139" s="116"/>
      <c r="G139" s="117"/>
      <c r="H139" s="118"/>
      <c r="I139" s="119">
        <f t="shared" si="67"/>
        <v>0</v>
      </c>
      <c r="J139" s="120">
        <f t="shared" si="68"/>
        <v>0</v>
      </c>
      <c r="K139" s="120">
        <f t="shared" si="69"/>
        <v>0</v>
      </c>
      <c r="L139" s="120" t="e">
        <f>#REF!</f>
        <v>#REF!</v>
      </c>
      <c r="M139" s="120" t="e">
        <f>#REF!</f>
        <v>#REF!</v>
      </c>
      <c r="N139" s="121" t="e">
        <f t="shared" si="70"/>
        <v>#REF!</v>
      </c>
      <c r="O139" s="122" t="e">
        <f t="shared" si="71"/>
        <v>#REF!</v>
      </c>
      <c r="P139" s="119">
        <v>0</v>
      </c>
      <c r="Q139" s="120">
        <v>0</v>
      </c>
      <c r="R139" s="120">
        <v>0</v>
      </c>
      <c r="S139" s="122">
        <f t="shared" si="72"/>
        <v>0</v>
      </c>
      <c r="T139" s="123">
        <v>0</v>
      </c>
      <c r="U139" s="124">
        <v>0</v>
      </c>
      <c r="V139" s="120">
        <v>0</v>
      </c>
      <c r="W139" s="120">
        <v>0</v>
      </c>
      <c r="X139" s="120">
        <v>0</v>
      </c>
      <c r="Y139" s="125">
        <f t="shared" si="73"/>
        <v>0</v>
      </c>
      <c r="Z139" s="123">
        <f t="shared" si="74"/>
        <v>0</v>
      </c>
      <c r="AA139" s="124">
        <f t="shared" si="75"/>
        <v>0</v>
      </c>
      <c r="AB139" s="124">
        <f t="shared" si="76"/>
        <v>0</v>
      </c>
      <c r="AC139" s="124" t="e">
        <f>L139-#REF!</f>
        <v>#REF!</v>
      </c>
      <c r="AD139" s="124" t="e">
        <f>M139-#REF!</f>
        <v>#REF!</v>
      </c>
      <c r="AE139" s="125" t="e">
        <f t="shared" si="77"/>
        <v>#REF!</v>
      </c>
      <c r="AF139" s="123">
        <f t="shared" si="78"/>
        <v>0</v>
      </c>
      <c r="AG139" s="124">
        <f t="shared" si="79"/>
        <v>0</v>
      </c>
      <c r="AH139" s="124">
        <f t="shared" si="80"/>
        <v>0</v>
      </c>
      <c r="AI139" s="124" t="e">
        <f>#REF!-W139</f>
        <v>#REF!</v>
      </c>
      <c r="AJ139" s="124" t="e">
        <f>#REF!-X139</f>
        <v>#REF!</v>
      </c>
      <c r="AK139" s="126">
        <f t="shared" si="81"/>
        <v>0</v>
      </c>
      <c r="AL139" s="125" t="e">
        <f t="shared" si="82"/>
        <v>#REF!</v>
      </c>
      <c r="AM139" s="158"/>
      <c r="AN139" s="158"/>
      <c r="AO139" s="158"/>
      <c r="AP139" s="158"/>
      <c r="AQ139" s="158"/>
      <c r="AR139" s="158"/>
      <c r="AS139" s="158"/>
      <c r="AT139" s="158"/>
      <c r="AU139" s="158"/>
      <c r="AV139" s="158"/>
      <c r="AW139" s="158"/>
      <c r="AX139" s="158"/>
      <c r="AY139" s="158"/>
      <c r="AZ139" s="158"/>
      <c r="BA139" s="158"/>
      <c r="BB139" s="158"/>
      <c r="BC139" s="158"/>
      <c r="BD139" s="158"/>
      <c r="BE139" s="158"/>
      <c r="BF139" s="158"/>
      <c r="BG139" s="158"/>
      <c r="BH139" s="158"/>
      <c r="BI139" s="158"/>
      <c r="BJ139" s="158"/>
      <c r="BK139" s="158"/>
      <c r="BL139" s="158"/>
      <c r="BM139" s="158"/>
      <c r="BN139" s="158"/>
      <c r="BO139" s="158"/>
      <c r="BP139" s="158"/>
      <c r="BQ139" s="158"/>
      <c r="BR139" s="158"/>
      <c r="BS139" s="158"/>
      <c r="BT139" s="158"/>
      <c r="BU139" s="158"/>
      <c r="BV139" s="158"/>
      <c r="BW139" s="158"/>
      <c r="BX139" s="158"/>
      <c r="BY139" s="158"/>
      <c r="BZ139" s="158"/>
      <c r="CA139" s="158"/>
      <c r="CB139" s="158"/>
      <c r="CC139" s="158"/>
      <c r="CD139" s="158"/>
      <c r="CE139" s="158"/>
      <c r="CF139" s="158"/>
      <c r="CG139" s="158"/>
      <c r="CH139" s="158"/>
      <c r="CI139" s="158"/>
      <c r="CJ139" s="158"/>
      <c r="CK139" s="158"/>
      <c r="CL139" s="158"/>
      <c r="CM139" s="158"/>
      <c r="CN139" s="158"/>
      <c r="CO139" s="158"/>
      <c r="CP139" s="158"/>
      <c r="CQ139" s="158"/>
      <c r="CR139" s="158"/>
      <c r="CS139" s="158"/>
      <c r="CT139" s="158"/>
      <c r="CU139" s="158"/>
      <c r="CV139" s="158"/>
      <c r="CW139" s="158"/>
      <c r="CX139" s="158"/>
      <c r="CY139" s="158"/>
      <c r="CZ139" s="158"/>
      <c r="DA139" s="158"/>
      <c r="DB139" s="158"/>
      <c r="DC139" s="158"/>
      <c r="DD139" s="158"/>
      <c r="DE139" s="158"/>
      <c r="DF139" s="158"/>
      <c r="DG139" s="158"/>
      <c r="DH139" s="158"/>
      <c r="DI139" s="158"/>
      <c r="DJ139" s="158"/>
      <c r="DK139" s="158"/>
      <c r="DL139" s="158"/>
      <c r="DM139" s="158"/>
      <c r="DN139" s="158"/>
      <c r="DO139" s="158"/>
      <c r="DP139" s="158"/>
      <c r="DQ139" s="158"/>
      <c r="DR139" s="158"/>
      <c r="DS139" s="158"/>
      <c r="DT139" s="158"/>
      <c r="DU139" s="158"/>
      <c r="DV139" s="158"/>
      <c r="DW139" s="158"/>
      <c r="DX139" s="158"/>
      <c r="DY139" s="158"/>
      <c r="DZ139" s="158"/>
      <c r="EA139" s="158"/>
      <c r="EB139" s="158"/>
      <c r="EC139" s="158"/>
      <c r="ED139" s="158"/>
      <c r="EE139" s="158"/>
      <c r="EF139" s="158"/>
      <c r="EG139" s="158"/>
      <c r="EH139" s="158"/>
      <c r="EI139" s="158"/>
      <c r="EJ139" s="158"/>
      <c r="EK139" s="158"/>
      <c r="EL139" s="158"/>
      <c r="EM139" s="158"/>
      <c r="EN139" s="158"/>
      <c r="EO139" s="158"/>
      <c r="EP139" s="158"/>
      <c r="EQ139" s="158"/>
      <c r="ER139" s="158"/>
      <c r="ES139" s="158"/>
      <c r="ET139" s="158"/>
      <c r="EU139" s="158"/>
      <c r="EV139" s="158"/>
      <c r="EW139" s="158"/>
      <c r="EX139" s="158"/>
      <c r="EY139" s="158"/>
      <c r="EZ139" s="158"/>
      <c r="FA139" s="158"/>
      <c r="FB139" s="158"/>
      <c r="FC139" s="158"/>
      <c r="FD139" s="158"/>
      <c r="FE139" s="158"/>
      <c r="FF139" s="158"/>
      <c r="FG139" s="158"/>
      <c r="FH139" s="158"/>
      <c r="FI139" s="158"/>
      <c r="FJ139" s="158"/>
      <c r="FK139" s="158"/>
      <c r="FL139" s="158"/>
      <c r="FM139" s="158"/>
      <c r="FN139" s="158"/>
      <c r="FO139" s="158"/>
      <c r="FP139" s="158"/>
      <c r="FQ139" s="158"/>
      <c r="FR139" s="158"/>
      <c r="FS139" s="158"/>
      <c r="FT139" s="158"/>
      <c r="FU139" s="158"/>
      <c r="FV139" s="158"/>
      <c r="FW139" s="158"/>
      <c r="FX139" s="158"/>
      <c r="FY139" s="158"/>
      <c r="FZ139" s="158"/>
      <c r="GA139" s="158"/>
      <c r="GB139" s="158"/>
      <c r="GC139" s="158"/>
      <c r="GD139" s="158"/>
      <c r="GE139" s="158"/>
      <c r="GF139" s="158"/>
      <c r="GG139" s="158"/>
      <c r="GH139" s="158"/>
      <c r="GI139" s="158"/>
      <c r="GJ139" s="158"/>
      <c r="GK139" s="158"/>
      <c r="GL139" s="158"/>
      <c r="GM139" s="158"/>
      <c r="GN139" s="158"/>
      <c r="GO139" s="158"/>
      <c r="GP139" s="158"/>
      <c r="GQ139" s="158"/>
      <c r="GR139" s="158"/>
      <c r="GS139" s="158"/>
      <c r="GT139" s="158"/>
      <c r="GU139" s="158"/>
      <c r="GV139" s="158"/>
      <c r="GW139" s="158"/>
      <c r="GX139" s="158"/>
      <c r="GY139" s="158"/>
      <c r="GZ139" s="158"/>
      <c r="HA139" s="158"/>
      <c r="HB139" s="158"/>
      <c r="HC139" s="158"/>
      <c r="HD139" s="158"/>
      <c r="HE139" s="158"/>
      <c r="HF139" s="158"/>
      <c r="HG139" s="158"/>
      <c r="HH139" s="158"/>
      <c r="HI139" s="158"/>
      <c r="HJ139" s="158"/>
      <c r="HK139" s="158"/>
      <c r="HL139" s="158"/>
      <c r="HM139" s="158"/>
      <c r="HN139" s="158"/>
      <c r="HO139" s="158"/>
      <c r="HP139" s="158"/>
      <c r="HQ139" s="158"/>
      <c r="HR139" s="158"/>
      <c r="HS139" s="158"/>
      <c r="HT139" s="158"/>
      <c r="HU139" s="158"/>
      <c r="HV139" s="158"/>
      <c r="HW139" s="158"/>
      <c r="HX139" s="158"/>
      <c r="HY139" s="158"/>
      <c r="HZ139" s="158"/>
      <c r="IA139" s="158"/>
      <c r="IB139" s="158"/>
      <c r="IC139" s="158"/>
      <c r="ID139" s="158"/>
      <c r="IE139" s="158"/>
      <c r="IF139" s="158"/>
      <c r="IG139" s="158"/>
      <c r="IH139" s="158"/>
    </row>
    <row r="140" spans="1:242" s="159" customFormat="1" ht="11.25">
      <c r="A140" s="113" t="s">
        <v>33</v>
      </c>
      <c r="B140" s="113"/>
      <c r="C140" s="114"/>
      <c r="D140" s="114"/>
      <c r="E140" s="115"/>
      <c r="F140" s="116"/>
      <c r="G140" s="117"/>
      <c r="H140" s="118"/>
      <c r="I140" s="119">
        <f t="shared" si="67"/>
        <v>0</v>
      </c>
      <c r="J140" s="120">
        <f t="shared" si="68"/>
        <v>0</v>
      </c>
      <c r="K140" s="120">
        <f t="shared" si="69"/>
        <v>0</v>
      </c>
      <c r="L140" s="120" t="e">
        <f>#REF!</f>
        <v>#REF!</v>
      </c>
      <c r="M140" s="120" t="e">
        <f>#REF!</f>
        <v>#REF!</v>
      </c>
      <c r="N140" s="121" t="e">
        <f t="shared" si="70"/>
        <v>#REF!</v>
      </c>
      <c r="O140" s="122" t="e">
        <f t="shared" si="71"/>
        <v>#REF!</v>
      </c>
      <c r="P140" s="119">
        <v>0</v>
      </c>
      <c r="Q140" s="120">
        <v>0</v>
      </c>
      <c r="R140" s="120">
        <v>0</v>
      </c>
      <c r="S140" s="122">
        <f t="shared" si="72"/>
        <v>0</v>
      </c>
      <c r="T140" s="123">
        <v>0</v>
      </c>
      <c r="U140" s="124">
        <v>0</v>
      </c>
      <c r="V140" s="120">
        <v>0</v>
      </c>
      <c r="W140" s="120">
        <v>0</v>
      </c>
      <c r="X140" s="120">
        <v>0</v>
      </c>
      <c r="Y140" s="125">
        <f t="shared" si="73"/>
        <v>0</v>
      </c>
      <c r="Z140" s="123">
        <f t="shared" si="74"/>
        <v>0</v>
      </c>
      <c r="AA140" s="124">
        <f t="shared" si="75"/>
        <v>0</v>
      </c>
      <c r="AB140" s="124">
        <f t="shared" si="76"/>
        <v>0</v>
      </c>
      <c r="AC140" s="124" t="e">
        <f>L140-#REF!</f>
        <v>#REF!</v>
      </c>
      <c r="AD140" s="124" t="e">
        <f>M140-#REF!</f>
        <v>#REF!</v>
      </c>
      <c r="AE140" s="125" t="e">
        <f t="shared" si="77"/>
        <v>#REF!</v>
      </c>
      <c r="AF140" s="123">
        <f t="shared" si="78"/>
        <v>0</v>
      </c>
      <c r="AG140" s="124">
        <f t="shared" si="79"/>
        <v>0</v>
      </c>
      <c r="AH140" s="124">
        <f t="shared" si="80"/>
        <v>0</v>
      </c>
      <c r="AI140" s="124" t="e">
        <f>#REF!-W140</f>
        <v>#REF!</v>
      </c>
      <c r="AJ140" s="124" t="e">
        <f>#REF!-X140</f>
        <v>#REF!</v>
      </c>
      <c r="AK140" s="126">
        <f t="shared" si="81"/>
        <v>0</v>
      </c>
      <c r="AL140" s="125" t="e">
        <f t="shared" si="82"/>
        <v>#REF!</v>
      </c>
      <c r="AM140" s="158"/>
      <c r="AN140" s="158"/>
      <c r="AO140" s="158"/>
      <c r="AP140" s="158"/>
      <c r="AQ140" s="158"/>
      <c r="AR140" s="158"/>
      <c r="AS140" s="158"/>
      <c r="AT140" s="158"/>
      <c r="AU140" s="158"/>
      <c r="AV140" s="158"/>
      <c r="AW140" s="158"/>
      <c r="AX140" s="158"/>
      <c r="AY140" s="158"/>
      <c r="AZ140" s="158"/>
      <c r="BA140" s="158"/>
      <c r="BB140" s="158"/>
      <c r="BC140" s="158"/>
      <c r="BD140" s="158"/>
      <c r="BE140" s="158"/>
      <c r="BF140" s="158"/>
      <c r="BG140" s="158"/>
      <c r="BH140" s="158"/>
      <c r="BI140" s="158"/>
      <c r="BJ140" s="158"/>
      <c r="BK140" s="158"/>
      <c r="BL140" s="158"/>
      <c r="BM140" s="158"/>
      <c r="BN140" s="158"/>
      <c r="BO140" s="158"/>
      <c r="BP140" s="158"/>
      <c r="BQ140" s="158"/>
      <c r="BR140" s="158"/>
      <c r="BS140" s="158"/>
      <c r="BT140" s="158"/>
      <c r="BU140" s="158"/>
      <c r="BV140" s="158"/>
      <c r="BW140" s="158"/>
      <c r="BX140" s="158"/>
      <c r="BY140" s="158"/>
      <c r="BZ140" s="158"/>
      <c r="CA140" s="158"/>
      <c r="CB140" s="158"/>
      <c r="CC140" s="158"/>
      <c r="CD140" s="158"/>
      <c r="CE140" s="158"/>
      <c r="CF140" s="158"/>
      <c r="CG140" s="158"/>
      <c r="CH140" s="158"/>
      <c r="CI140" s="158"/>
      <c r="CJ140" s="158"/>
      <c r="CK140" s="158"/>
      <c r="CL140" s="158"/>
      <c r="CM140" s="158"/>
      <c r="CN140" s="158"/>
      <c r="CO140" s="158"/>
      <c r="CP140" s="158"/>
      <c r="CQ140" s="158"/>
      <c r="CR140" s="158"/>
      <c r="CS140" s="158"/>
      <c r="CT140" s="158"/>
      <c r="CU140" s="158"/>
      <c r="CV140" s="158"/>
      <c r="CW140" s="158"/>
      <c r="CX140" s="158"/>
      <c r="CY140" s="158"/>
      <c r="CZ140" s="158"/>
      <c r="DA140" s="158"/>
      <c r="DB140" s="158"/>
      <c r="DC140" s="158"/>
      <c r="DD140" s="158"/>
      <c r="DE140" s="158"/>
      <c r="DF140" s="158"/>
      <c r="DG140" s="158"/>
      <c r="DH140" s="158"/>
      <c r="DI140" s="158"/>
      <c r="DJ140" s="158"/>
      <c r="DK140" s="158"/>
      <c r="DL140" s="158"/>
      <c r="DM140" s="158"/>
      <c r="DN140" s="158"/>
      <c r="DO140" s="158"/>
      <c r="DP140" s="158"/>
      <c r="DQ140" s="158"/>
      <c r="DR140" s="158"/>
      <c r="DS140" s="158"/>
      <c r="DT140" s="158"/>
      <c r="DU140" s="158"/>
      <c r="DV140" s="158"/>
      <c r="DW140" s="158"/>
      <c r="DX140" s="158"/>
      <c r="DY140" s="158"/>
      <c r="DZ140" s="158"/>
      <c r="EA140" s="158"/>
      <c r="EB140" s="158"/>
      <c r="EC140" s="158"/>
      <c r="ED140" s="158"/>
      <c r="EE140" s="158"/>
      <c r="EF140" s="158"/>
      <c r="EG140" s="158"/>
      <c r="EH140" s="158"/>
      <c r="EI140" s="158"/>
      <c r="EJ140" s="158"/>
      <c r="EK140" s="158"/>
      <c r="EL140" s="158"/>
      <c r="EM140" s="158"/>
      <c r="EN140" s="158"/>
      <c r="EO140" s="158"/>
      <c r="EP140" s="158"/>
      <c r="EQ140" s="158"/>
      <c r="ER140" s="158"/>
      <c r="ES140" s="158"/>
      <c r="ET140" s="158"/>
      <c r="EU140" s="158"/>
      <c r="EV140" s="158"/>
      <c r="EW140" s="158"/>
      <c r="EX140" s="158"/>
      <c r="EY140" s="158"/>
      <c r="EZ140" s="158"/>
      <c r="FA140" s="158"/>
      <c r="FB140" s="158"/>
      <c r="FC140" s="158"/>
      <c r="FD140" s="158"/>
      <c r="FE140" s="158"/>
      <c r="FF140" s="158"/>
      <c r="FG140" s="158"/>
      <c r="FH140" s="158"/>
      <c r="FI140" s="158"/>
      <c r="FJ140" s="158"/>
      <c r="FK140" s="158"/>
      <c r="FL140" s="158"/>
      <c r="FM140" s="158"/>
      <c r="FN140" s="158"/>
      <c r="FO140" s="158"/>
      <c r="FP140" s="158"/>
      <c r="FQ140" s="158"/>
      <c r="FR140" s="158"/>
      <c r="FS140" s="158"/>
      <c r="FT140" s="158"/>
      <c r="FU140" s="158"/>
      <c r="FV140" s="158"/>
      <c r="FW140" s="158"/>
      <c r="FX140" s="158"/>
      <c r="FY140" s="158"/>
      <c r="FZ140" s="158"/>
      <c r="GA140" s="158"/>
      <c r="GB140" s="158"/>
      <c r="GC140" s="158"/>
      <c r="GD140" s="158"/>
      <c r="GE140" s="158"/>
      <c r="GF140" s="158"/>
      <c r="GG140" s="158"/>
      <c r="GH140" s="158"/>
      <c r="GI140" s="158"/>
      <c r="GJ140" s="158"/>
      <c r="GK140" s="158"/>
      <c r="GL140" s="158"/>
      <c r="GM140" s="158"/>
      <c r="GN140" s="158"/>
      <c r="GO140" s="158"/>
      <c r="GP140" s="158"/>
      <c r="GQ140" s="158"/>
      <c r="GR140" s="158"/>
      <c r="GS140" s="158"/>
      <c r="GT140" s="158"/>
      <c r="GU140" s="158"/>
      <c r="GV140" s="158"/>
      <c r="GW140" s="158"/>
      <c r="GX140" s="158"/>
      <c r="GY140" s="158"/>
      <c r="GZ140" s="158"/>
      <c r="HA140" s="158"/>
      <c r="HB140" s="158"/>
      <c r="HC140" s="158"/>
      <c r="HD140" s="158"/>
      <c r="HE140" s="158"/>
      <c r="HF140" s="158"/>
      <c r="HG140" s="158"/>
      <c r="HH140" s="158"/>
      <c r="HI140" s="158"/>
      <c r="HJ140" s="158"/>
      <c r="HK140" s="158"/>
      <c r="HL140" s="158"/>
      <c r="HM140" s="158"/>
      <c r="HN140" s="158"/>
      <c r="HO140" s="158"/>
      <c r="HP140" s="158"/>
      <c r="HQ140" s="158"/>
      <c r="HR140" s="158"/>
      <c r="HS140" s="158"/>
      <c r="HT140" s="158"/>
      <c r="HU140" s="158"/>
      <c r="HV140" s="158"/>
      <c r="HW140" s="158"/>
      <c r="HX140" s="158"/>
      <c r="HY140" s="158"/>
      <c r="HZ140" s="158"/>
      <c r="IA140" s="158"/>
      <c r="IB140" s="158"/>
      <c r="IC140" s="158"/>
      <c r="ID140" s="158"/>
      <c r="IE140" s="158"/>
      <c r="IF140" s="158"/>
      <c r="IG140" s="158"/>
      <c r="IH140" s="158"/>
    </row>
    <row r="141" spans="1:242" s="159" customFormat="1" ht="11.25">
      <c r="A141" s="113" t="s">
        <v>33</v>
      </c>
      <c r="B141" s="113"/>
      <c r="C141" s="114"/>
      <c r="D141" s="114"/>
      <c r="E141" s="115"/>
      <c r="F141" s="116"/>
      <c r="G141" s="117"/>
      <c r="H141" s="118"/>
      <c r="I141" s="119">
        <f t="shared" si="67"/>
        <v>0</v>
      </c>
      <c r="J141" s="120">
        <f t="shared" si="68"/>
        <v>0</v>
      </c>
      <c r="K141" s="120">
        <f t="shared" si="69"/>
        <v>0</v>
      </c>
      <c r="L141" s="120" t="e">
        <f>#REF!</f>
        <v>#REF!</v>
      </c>
      <c r="M141" s="120" t="e">
        <f>#REF!</f>
        <v>#REF!</v>
      </c>
      <c r="N141" s="121" t="e">
        <f t="shared" si="70"/>
        <v>#REF!</v>
      </c>
      <c r="O141" s="122" t="e">
        <f t="shared" si="71"/>
        <v>#REF!</v>
      </c>
      <c r="P141" s="119">
        <v>0</v>
      </c>
      <c r="Q141" s="120">
        <v>0</v>
      </c>
      <c r="R141" s="120">
        <v>0</v>
      </c>
      <c r="S141" s="122">
        <f t="shared" si="72"/>
        <v>0</v>
      </c>
      <c r="T141" s="123">
        <v>0</v>
      </c>
      <c r="U141" s="124">
        <v>0</v>
      </c>
      <c r="V141" s="120">
        <v>0</v>
      </c>
      <c r="W141" s="120">
        <v>0</v>
      </c>
      <c r="X141" s="120">
        <v>0</v>
      </c>
      <c r="Y141" s="125">
        <f t="shared" si="73"/>
        <v>0</v>
      </c>
      <c r="Z141" s="123">
        <f t="shared" si="74"/>
        <v>0</v>
      </c>
      <c r="AA141" s="124">
        <f t="shared" si="75"/>
        <v>0</v>
      </c>
      <c r="AB141" s="124">
        <f t="shared" si="76"/>
        <v>0</v>
      </c>
      <c r="AC141" s="124" t="e">
        <f>L141-#REF!</f>
        <v>#REF!</v>
      </c>
      <c r="AD141" s="124" t="e">
        <f>M141-#REF!</f>
        <v>#REF!</v>
      </c>
      <c r="AE141" s="125" t="e">
        <f t="shared" si="77"/>
        <v>#REF!</v>
      </c>
      <c r="AF141" s="123">
        <f t="shared" si="78"/>
        <v>0</v>
      </c>
      <c r="AG141" s="124">
        <f t="shared" si="79"/>
        <v>0</v>
      </c>
      <c r="AH141" s="124">
        <f t="shared" si="80"/>
        <v>0</v>
      </c>
      <c r="AI141" s="124" t="e">
        <f>#REF!-W141</f>
        <v>#REF!</v>
      </c>
      <c r="AJ141" s="124" t="e">
        <f>#REF!-X141</f>
        <v>#REF!</v>
      </c>
      <c r="AK141" s="126">
        <f t="shared" si="81"/>
        <v>0</v>
      </c>
      <c r="AL141" s="125" t="e">
        <f t="shared" si="82"/>
        <v>#REF!</v>
      </c>
      <c r="AM141" s="158"/>
      <c r="AN141" s="158"/>
      <c r="AO141" s="158"/>
      <c r="AP141" s="158"/>
      <c r="AQ141" s="158"/>
      <c r="AR141" s="158"/>
      <c r="AS141" s="158"/>
      <c r="AT141" s="158"/>
      <c r="AU141" s="158"/>
      <c r="AV141" s="158"/>
      <c r="AW141" s="158"/>
      <c r="AX141" s="158"/>
      <c r="AY141" s="158"/>
      <c r="AZ141" s="158"/>
      <c r="BA141" s="158"/>
      <c r="BB141" s="158"/>
      <c r="BC141" s="158"/>
      <c r="BD141" s="158"/>
      <c r="BE141" s="158"/>
      <c r="BF141" s="158"/>
      <c r="BG141" s="158"/>
      <c r="BH141" s="158"/>
      <c r="BI141" s="158"/>
      <c r="BJ141" s="158"/>
      <c r="BK141" s="158"/>
      <c r="BL141" s="158"/>
      <c r="BM141" s="158"/>
      <c r="BN141" s="158"/>
      <c r="BO141" s="158"/>
      <c r="BP141" s="158"/>
      <c r="BQ141" s="158"/>
      <c r="BR141" s="158"/>
      <c r="BS141" s="158"/>
      <c r="BT141" s="158"/>
      <c r="BU141" s="158"/>
      <c r="BV141" s="158"/>
      <c r="BW141" s="158"/>
      <c r="BX141" s="158"/>
      <c r="BY141" s="158"/>
      <c r="BZ141" s="158"/>
      <c r="CA141" s="158"/>
      <c r="CB141" s="158"/>
      <c r="CC141" s="158"/>
      <c r="CD141" s="158"/>
      <c r="CE141" s="158"/>
      <c r="CF141" s="158"/>
      <c r="CG141" s="158"/>
      <c r="CH141" s="158"/>
      <c r="CI141" s="158"/>
      <c r="CJ141" s="158"/>
      <c r="CK141" s="158"/>
      <c r="CL141" s="158"/>
      <c r="CM141" s="158"/>
      <c r="CN141" s="158"/>
      <c r="CO141" s="158"/>
      <c r="CP141" s="158"/>
      <c r="CQ141" s="158"/>
      <c r="CR141" s="158"/>
      <c r="CS141" s="158"/>
      <c r="CT141" s="158"/>
      <c r="CU141" s="158"/>
      <c r="CV141" s="158"/>
      <c r="CW141" s="158"/>
      <c r="CX141" s="158"/>
      <c r="CY141" s="158"/>
      <c r="CZ141" s="158"/>
      <c r="DA141" s="158"/>
      <c r="DB141" s="158"/>
      <c r="DC141" s="158"/>
      <c r="DD141" s="158"/>
      <c r="DE141" s="158"/>
      <c r="DF141" s="158"/>
      <c r="DG141" s="158"/>
      <c r="DH141" s="158"/>
      <c r="DI141" s="158"/>
      <c r="DJ141" s="158"/>
      <c r="DK141" s="158"/>
      <c r="DL141" s="158"/>
      <c r="DM141" s="158"/>
      <c r="DN141" s="158"/>
      <c r="DO141" s="158"/>
      <c r="DP141" s="158"/>
      <c r="DQ141" s="158"/>
      <c r="DR141" s="158"/>
      <c r="DS141" s="158"/>
      <c r="DT141" s="158"/>
      <c r="DU141" s="158"/>
      <c r="DV141" s="158"/>
      <c r="DW141" s="158"/>
      <c r="DX141" s="158"/>
      <c r="DY141" s="158"/>
      <c r="DZ141" s="158"/>
      <c r="EA141" s="158"/>
      <c r="EB141" s="158"/>
      <c r="EC141" s="158"/>
      <c r="ED141" s="158"/>
      <c r="EE141" s="158"/>
      <c r="EF141" s="158"/>
      <c r="EG141" s="158"/>
      <c r="EH141" s="158"/>
      <c r="EI141" s="158"/>
      <c r="EJ141" s="158"/>
      <c r="EK141" s="158"/>
      <c r="EL141" s="158"/>
      <c r="EM141" s="158"/>
      <c r="EN141" s="158"/>
      <c r="EO141" s="158"/>
      <c r="EP141" s="158"/>
      <c r="EQ141" s="158"/>
      <c r="ER141" s="158"/>
      <c r="ES141" s="158"/>
      <c r="ET141" s="158"/>
      <c r="EU141" s="158"/>
      <c r="EV141" s="158"/>
      <c r="EW141" s="158"/>
      <c r="EX141" s="158"/>
      <c r="EY141" s="158"/>
      <c r="EZ141" s="158"/>
      <c r="FA141" s="158"/>
      <c r="FB141" s="158"/>
      <c r="FC141" s="158"/>
      <c r="FD141" s="158"/>
      <c r="FE141" s="158"/>
      <c r="FF141" s="158"/>
      <c r="FG141" s="158"/>
      <c r="FH141" s="158"/>
      <c r="FI141" s="158"/>
      <c r="FJ141" s="158"/>
      <c r="FK141" s="158"/>
      <c r="FL141" s="158"/>
      <c r="FM141" s="158"/>
      <c r="FN141" s="158"/>
      <c r="FO141" s="158"/>
      <c r="FP141" s="158"/>
      <c r="FQ141" s="158"/>
      <c r="FR141" s="158"/>
      <c r="FS141" s="158"/>
      <c r="FT141" s="158"/>
      <c r="FU141" s="158"/>
      <c r="FV141" s="158"/>
      <c r="FW141" s="158"/>
      <c r="FX141" s="158"/>
      <c r="FY141" s="158"/>
      <c r="FZ141" s="158"/>
      <c r="GA141" s="158"/>
      <c r="GB141" s="158"/>
      <c r="GC141" s="158"/>
      <c r="GD141" s="158"/>
      <c r="GE141" s="158"/>
      <c r="GF141" s="158"/>
      <c r="GG141" s="158"/>
      <c r="GH141" s="158"/>
      <c r="GI141" s="158"/>
      <c r="GJ141" s="158"/>
      <c r="GK141" s="158"/>
      <c r="GL141" s="158"/>
      <c r="GM141" s="158"/>
      <c r="GN141" s="158"/>
      <c r="GO141" s="158"/>
      <c r="GP141" s="158"/>
      <c r="GQ141" s="158"/>
      <c r="GR141" s="158"/>
      <c r="GS141" s="158"/>
      <c r="GT141" s="158"/>
      <c r="GU141" s="158"/>
      <c r="GV141" s="158"/>
      <c r="GW141" s="158"/>
      <c r="GX141" s="158"/>
      <c r="GY141" s="158"/>
      <c r="GZ141" s="158"/>
      <c r="HA141" s="158"/>
      <c r="HB141" s="158"/>
      <c r="HC141" s="158"/>
      <c r="HD141" s="158"/>
      <c r="HE141" s="158"/>
      <c r="HF141" s="158"/>
      <c r="HG141" s="158"/>
      <c r="HH141" s="158"/>
      <c r="HI141" s="158"/>
      <c r="HJ141" s="158"/>
      <c r="HK141" s="158"/>
      <c r="HL141" s="158"/>
      <c r="HM141" s="158"/>
      <c r="HN141" s="158"/>
      <c r="HO141" s="158"/>
      <c r="HP141" s="158"/>
      <c r="HQ141" s="158"/>
      <c r="HR141" s="158"/>
      <c r="HS141" s="158"/>
      <c r="HT141" s="158"/>
      <c r="HU141" s="158"/>
      <c r="HV141" s="158"/>
      <c r="HW141" s="158"/>
      <c r="HX141" s="158"/>
      <c r="HY141" s="158"/>
      <c r="HZ141" s="158"/>
      <c r="IA141" s="158"/>
      <c r="IB141" s="158"/>
      <c r="IC141" s="158"/>
      <c r="ID141" s="158"/>
      <c r="IE141" s="158"/>
      <c r="IF141" s="158"/>
      <c r="IG141" s="158"/>
      <c r="IH141" s="158"/>
    </row>
    <row r="142" spans="1:242" s="159" customFormat="1" ht="11.25">
      <c r="A142" s="113" t="s">
        <v>33</v>
      </c>
      <c r="B142" s="113"/>
      <c r="C142" s="114"/>
      <c r="D142" s="114"/>
      <c r="E142" s="115"/>
      <c r="F142" s="116"/>
      <c r="G142" s="117"/>
      <c r="H142" s="118"/>
      <c r="I142" s="119">
        <f t="shared" si="67"/>
        <v>0</v>
      </c>
      <c r="J142" s="120">
        <f t="shared" si="68"/>
        <v>0</v>
      </c>
      <c r="K142" s="120">
        <f t="shared" si="69"/>
        <v>0</v>
      </c>
      <c r="L142" s="120" t="e">
        <f>#REF!</f>
        <v>#REF!</v>
      </c>
      <c r="M142" s="120" t="e">
        <f>#REF!</f>
        <v>#REF!</v>
      </c>
      <c r="N142" s="121" t="e">
        <f t="shared" si="70"/>
        <v>#REF!</v>
      </c>
      <c r="O142" s="122" t="e">
        <f t="shared" si="71"/>
        <v>#REF!</v>
      </c>
      <c r="P142" s="119">
        <v>0</v>
      </c>
      <c r="Q142" s="120">
        <v>0</v>
      </c>
      <c r="R142" s="120">
        <v>0</v>
      </c>
      <c r="S142" s="122">
        <f t="shared" si="72"/>
        <v>0</v>
      </c>
      <c r="T142" s="123">
        <v>0</v>
      </c>
      <c r="U142" s="124">
        <v>0</v>
      </c>
      <c r="V142" s="120">
        <v>0</v>
      </c>
      <c r="W142" s="120">
        <v>0</v>
      </c>
      <c r="X142" s="120">
        <v>0</v>
      </c>
      <c r="Y142" s="125">
        <f t="shared" si="73"/>
        <v>0</v>
      </c>
      <c r="Z142" s="123">
        <f t="shared" si="74"/>
        <v>0</v>
      </c>
      <c r="AA142" s="124">
        <f t="shared" si="75"/>
        <v>0</v>
      </c>
      <c r="AB142" s="124">
        <f t="shared" si="76"/>
        <v>0</v>
      </c>
      <c r="AC142" s="124" t="e">
        <f>L142-#REF!</f>
        <v>#REF!</v>
      </c>
      <c r="AD142" s="124" t="e">
        <f>M142-#REF!</f>
        <v>#REF!</v>
      </c>
      <c r="AE142" s="125" t="e">
        <f t="shared" si="77"/>
        <v>#REF!</v>
      </c>
      <c r="AF142" s="123">
        <f t="shared" si="78"/>
        <v>0</v>
      </c>
      <c r="AG142" s="124">
        <f t="shared" si="79"/>
        <v>0</v>
      </c>
      <c r="AH142" s="124">
        <f t="shared" si="80"/>
        <v>0</v>
      </c>
      <c r="AI142" s="124" t="e">
        <f>#REF!-W142</f>
        <v>#REF!</v>
      </c>
      <c r="AJ142" s="124" t="e">
        <f>#REF!-X142</f>
        <v>#REF!</v>
      </c>
      <c r="AK142" s="126">
        <f t="shared" si="81"/>
        <v>0</v>
      </c>
      <c r="AL142" s="125" t="e">
        <f t="shared" si="82"/>
        <v>#REF!</v>
      </c>
      <c r="AM142" s="158"/>
      <c r="AN142" s="158"/>
      <c r="AO142" s="158"/>
      <c r="AP142" s="158"/>
      <c r="AQ142" s="158"/>
      <c r="AR142" s="158"/>
      <c r="AS142" s="158"/>
      <c r="AT142" s="158"/>
      <c r="AU142" s="158"/>
      <c r="AV142" s="158"/>
      <c r="AW142" s="158"/>
      <c r="AX142" s="158"/>
      <c r="AY142" s="158"/>
      <c r="AZ142" s="158"/>
      <c r="BA142" s="158"/>
      <c r="BB142" s="158"/>
      <c r="BC142" s="158"/>
      <c r="BD142" s="158"/>
      <c r="BE142" s="158"/>
      <c r="BF142" s="158"/>
      <c r="BG142" s="158"/>
      <c r="BH142" s="158"/>
      <c r="BI142" s="158"/>
      <c r="BJ142" s="158"/>
      <c r="BK142" s="158"/>
      <c r="BL142" s="158"/>
      <c r="BM142" s="158"/>
      <c r="BN142" s="158"/>
      <c r="BO142" s="158"/>
      <c r="BP142" s="158"/>
      <c r="BQ142" s="158"/>
      <c r="BR142" s="158"/>
      <c r="BS142" s="158"/>
      <c r="BT142" s="158"/>
      <c r="BU142" s="158"/>
      <c r="BV142" s="158"/>
      <c r="BW142" s="158"/>
      <c r="BX142" s="158"/>
      <c r="BY142" s="158"/>
      <c r="BZ142" s="158"/>
      <c r="CA142" s="158"/>
      <c r="CB142" s="158"/>
      <c r="CC142" s="158"/>
      <c r="CD142" s="158"/>
      <c r="CE142" s="158"/>
      <c r="CF142" s="158"/>
      <c r="CG142" s="158"/>
      <c r="CH142" s="158"/>
      <c r="CI142" s="158"/>
      <c r="CJ142" s="158"/>
      <c r="CK142" s="158"/>
      <c r="CL142" s="158"/>
      <c r="CM142" s="158"/>
      <c r="CN142" s="158"/>
      <c r="CO142" s="158"/>
      <c r="CP142" s="158"/>
      <c r="CQ142" s="158"/>
      <c r="CR142" s="158"/>
      <c r="CS142" s="158"/>
      <c r="CT142" s="158"/>
      <c r="CU142" s="158"/>
      <c r="CV142" s="158"/>
      <c r="CW142" s="158"/>
      <c r="CX142" s="158"/>
      <c r="CY142" s="158"/>
      <c r="CZ142" s="158"/>
      <c r="DA142" s="158"/>
      <c r="DB142" s="158"/>
      <c r="DC142" s="158"/>
      <c r="DD142" s="158"/>
      <c r="DE142" s="158"/>
      <c r="DF142" s="158"/>
      <c r="DG142" s="158"/>
      <c r="DH142" s="158"/>
      <c r="DI142" s="158"/>
      <c r="DJ142" s="158"/>
      <c r="DK142" s="158"/>
      <c r="DL142" s="158"/>
      <c r="DM142" s="158"/>
      <c r="DN142" s="158"/>
      <c r="DO142" s="158"/>
      <c r="DP142" s="158"/>
      <c r="DQ142" s="158"/>
      <c r="DR142" s="158"/>
      <c r="DS142" s="158"/>
      <c r="DT142" s="158"/>
      <c r="DU142" s="158"/>
      <c r="DV142" s="158"/>
      <c r="DW142" s="158"/>
      <c r="DX142" s="158"/>
      <c r="DY142" s="158"/>
      <c r="DZ142" s="158"/>
      <c r="EA142" s="158"/>
      <c r="EB142" s="158"/>
      <c r="EC142" s="158"/>
      <c r="ED142" s="158"/>
      <c r="EE142" s="158"/>
      <c r="EF142" s="158"/>
      <c r="EG142" s="158"/>
      <c r="EH142" s="158"/>
      <c r="EI142" s="158"/>
      <c r="EJ142" s="158"/>
      <c r="EK142" s="158"/>
      <c r="EL142" s="158"/>
      <c r="EM142" s="158"/>
      <c r="EN142" s="158"/>
      <c r="EO142" s="158"/>
      <c r="EP142" s="158"/>
      <c r="EQ142" s="158"/>
      <c r="ER142" s="158"/>
      <c r="ES142" s="158"/>
      <c r="ET142" s="158"/>
      <c r="EU142" s="158"/>
      <c r="EV142" s="158"/>
      <c r="EW142" s="158"/>
      <c r="EX142" s="158"/>
      <c r="EY142" s="158"/>
      <c r="EZ142" s="158"/>
      <c r="FA142" s="158"/>
      <c r="FB142" s="158"/>
      <c r="FC142" s="158"/>
      <c r="FD142" s="158"/>
      <c r="FE142" s="158"/>
      <c r="FF142" s="158"/>
      <c r="FG142" s="158"/>
      <c r="FH142" s="158"/>
      <c r="FI142" s="158"/>
      <c r="FJ142" s="158"/>
      <c r="FK142" s="158"/>
      <c r="FL142" s="158"/>
      <c r="FM142" s="158"/>
      <c r="FN142" s="158"/>
      <c r="FO142" s="158"/>
      <c r="FP142" s="158"/>
      <c r="FQ142" s="158"/>
      <c r="FR142" s="158"/>
      <c r="FS142" s="158"/>
      <c r="FT142" s="158"/>
      <c r="FU142" s="158"/>
      <c r="FV142" s="158"/>
      <c r="FW142" s="158"/>
      <c r="FX142" s="158"/>
      <c r="FY142" s="158"/>
      <c r="FZ142" s="158"/>
      <c r="GA142" s="158"/>
      <c r="GB142" s="158"/>
      <c r="GC142" s="158"/>
      <c r="GD142" s="158"/>
      <c r="GE142" s="158"/>
      <c r="GF142" s="158"/>
      <c r="GG142" s="158"/>
      <c r="GH142" s="158"/>
      <c r="GI142" s="158"/>
      <c r="GJ142" s="158"/>
      <c r="GK142" s="158"/>
      <c r="GL142" s="158"/>
      <c r="GM142" s="158"/>
      <c r="GN142" s="158"/>
      <c r="GO142" s="158"/>
      <c r="GP142" s="158"/>
      <c r="GQ142" s="158"/>
      <c r="GR142" s="158"/>
      <c r="GS142" s="158"/>
      <c r="GT142" s="158"/>
      <c r="GU142" s="158"/>
      <c r="GV142" s="158"/>
      <c r="GW142" s="158"/>
      <c r="GX142" s="158"/>
      <c r="GY142" s="158"/>
      <c r="GZ142" s="158"/>
      <c r="HA142" s="158"/>
      <c r="HB142" s="158"/>
      <c r="HC142" s="158"/>
      <c r="HD142" s="158"/>
      <c r="HE142" s="158"/>
      <c r="HF142" s="158"/>
      <c r="HG142" s="158"/>
      <c r="HH142" s="158"/>
      <c r="HI142" s="158"/>
      <c r="HJ142" s="158"/>
      <c r="HK142" s="158"/>
      <c r="HL142" s="158"/>
      <c r="HM142" s="158"/>
      <c r="HN142" s="158"/>
      <c r="HO142" s="158"/>
      <c r="HP142" s="158"/>
      <c r="HQ142" s="158"/>
      <c r="HR142" s="158"/>
      <c r="HS142" s="158"/>
      <c r="HT142" s="158"/>
      <c r="HU142" s="158"/>
      <c r="HV142" s="158"/>
      <c r="HW142" s="158"/>
      <c r="HX142" s="158"/>
      <c r="HY142" s="158"/>
      <c r="HZ142" s="158"/>
      <c r="IA142" s="158"/>
      <c r="IB142" s="158"/>
      <c r="IC142" s="158"/>
      <c r="ID142" s="158"/>
      <c r="IE142" s="158"/>
      <c r="IF142" s="158"/>
      <c r="IG142" s="158"/>
      <c r="IH142" s="158"/>
    </row>
    <row r="143" spans="1:242" s="159" customFormat="1" ht="11.25">
      <c r="A143" s="113"/>
      <c r="B143" s="113"/>
      <c r="C143" s="114"/>
      <c r="D143" s="114"/>
      <c r="E143" s="115"/>
      <c r="F143" s="116"/>
      <c r="G143" s="117"/>
      <c r="H143" s="118"/>
      <c r="I143" s="119"/>
      <c r="J143" s="120"/>
      <c r="K143" s="120"/>
      <c r="L143" s="120"/>
      <c r="M143" s="120"/>
      <c r="N143" s="121"/>
      <c r="O143" s="122"/>
      <c r="P143" s="119"/>
      <c r="Q143" s="120"/>
      <c r="R143" s="120"/>
      <c r="S143" s="122"/>
      <c r="T143" s="123"/>
      <c r="U143" s="124"/>
      <c r="V143" s="120"/>
      <c r="W143" s="120"/>
      <c r="X143" s="120"/>
      <c r="Y143" s="125"/>
      <c r="Z143" s="123"/>
      <c r="AA143" s="124"/>
      <c r="AB143" s="124"/>
      <c r="AC143" s="124"/>
      <c r="AD143" s="124"/>
      <c r="AE143" s="125"/>
      <c r="AF143" s="123"/>
      <c r="AG143" s="124"/>
      <c r="AH143" s="124"/>
      <c r="AI143" s="124"/>
      <c r="AJ143" s="124"/>
      <c r="AK143" s="126"/>
      <c r="AL143" s="125"/>
      <c r="AM143" s="158"/>
      <c r="AN143" s="158"/>
      <c r="AO143" s="158"/>
      <c r="AP143" s="158"/>
      <c r="AQ143" s="158"/>
      <c r="AR143" s="158"/>
      <c r="AS143" s="158"/>
      <c r="AT143" s="158"/>
      <c r="AU143" s="158"/>
      <c r="AV143" s="158"/>
      <c r="AW143" s="158"/>
      <c r="AX143" s="158"/>
      <c r="AY143" s="158"/>
      <c r="AZ143" s="158"/>
      <c r="BA143" s="158"/>
      <c r="BB143" s="158"/>
      <c r="BC143" s="158"/>
      <c r="BD143" s="158"/>
      <c r="BE143" s="158"/>
      <c r="BF143" s="158"/>
      <c r="BG143" s="158"/>
      <c r="BH143" s="158"/>
      <c r="BI143" s="158"/>
      <c r="BJ143" s="158"/>
      <c r="BK143" s="158"/>
      <c r="BL143" s="158"/>
      <c r="BM143" s="158"/>
      <c r="BN143" s="158"/>
      <c r="BO143" s="158"/>
      <c r="BP143" s="158"/>
      <c r="BQ143" s="158"/>
      <c r="BR143" s="158"/>
      <c r="BS143" s="158"/>
      <c r="BT143" s="158"/>
      <c r="BU143" s="158"/>
      <c r="BV143" s="158"/>
      <c r="BW143" s="158"/>
      <c r="BX143" s="158"/>
      <c r="BY143" s="158"/>
      <c r="BZ143" s="158"/>
      <c r="CA143" s="158"/>
      <c r="CB143" s="158"/>
      <c r="CC143" s="158"/>
      <c r="CD143" s="158"/>
      <c r="CE143" s="158"/>
      <c r="CF143" s="158"/>
      <c r="CG143" s="158"/>
      <c r="CH143" s="158"/>
      <c r="CI143" s="158"/>
      <c r="CJ143" s="158"/>
      <c r="CK143" s="158"/>
      <c r="CL143" s="158"/>
      <c r="CM143" s="158"/>
      <c r="CN143" s="158"/>
      <c r="CO143" s="158"/>
      <c r="CP143" s="158"/>
      <c r="CQ143" s="158"/>
      <c r="CR143" s="158"/>
      <c r="CS143" s="158"/>
      <c r="CT143" s="158"/>
      <c r="CU143" s="158"/>
      <c r="CV143" s="158"/>
      <c r="CW143" s="158"/>
      <c r="CX143" s="158"/>
      <c r="CY143" s="158"/>
      <c r="CZ143" s="158"/>
      <c r="DA143" s="158"/>
      <c r="DB143" s="158"/>
      <c r="DC143" s="158"/>
      <c r="DD143" s="158"/>
      <c r="DE143" s="158"/>
      <c r="DF143" s="158"/>
      <c r="DG143" s="158"/>
      <c r="DH143" s="158"/>
      <c r="DI143" s="158"/>
      <c r="DJ143" s="158"/>
      <c r="DK143" s="158"/>
      <c r="DL143" s="158"/>
      <c r="DM143" s="158"/>
      <c r="DN143" s="158"/>
      <c r="DO143" s="158"/>
      <c r="DP143" s="158"/>
      <c r="DQ143" s="158"/>
      <c r="DR143" s="158"/>
      <c r="DS143" s="158"/>
      <c r="DT143" s="158"/>
      <c r="DU143" s="158"/>
      <c r="DV143" s="158"/>
      <c r="DW143" s="158"/>
      <c r="DX143" s="158"/>
      <c r="DY143" s="158"/>
      <c r="DZ143" s="158"/>
      <c r="EA143" s="158"/>
      <c r="EB143" s="158"/>
      <c r="EC143" s="158"/>
      <c r="ED143" s="158"/>
      <c r="EE143" s="158"/>
      <c r="EF143" s="158"/>
      <c r="EG143" s="158"/>
      <c r="EH143" s="158"/>
      <c r="EI143" s="158"/>
      <c r="EJ143" s="158"/>
      <c r="EK143" s="158"/>
      <c r="EL143" s="158"/>
      <c r="EM143" s="158"/>
      <c r="EN143" s="158"/>
      <c r="EO143" s="158"/>
      <c r="EP143" s="158"/>
      <c r="EQ143" s="158"/>
      <c r="ER143" s="158"/>
      <c r="ES143" s="158"/>
      <c r="ET143" s="158"/>
      <c r="EU143" s="158"/>
      <c r="EV143" s="158"/>
      <c r="EW143" s="158"/>
      <c r="EX143" s="158"/>
      <c r="EY143" s="158"/>
      <c r="EZ143" s="158"/>
      <c r="FA143" s="158"/>
      <c r="FB143" s="158"/>
      <c r="FC143" s="158"/>
      <c r="FD143" s="158"/>
      <c r="FE143" s="158"/>
      <c r="FF143" s="158"/>
      <c r="FG143" s="158"/>
      <c r="FH143" s="158"/>
      <c r="FI143" s="158"/>
      <c r="FJ143" s="158"/>
      <c r="FK143" s="158"/>
      <c r="FL143" s="158"/>
      <c r="FM143" s="158"/>
      <c r="FN143" s="158"/>
      <c r="FO143" s="158"/>
      <c r="FP143" s="158"/>
      <c r="FQ143" s="158"/>
      <c r="FR143" s="158"/>
      <c r="FS143" s="158"/>
      <c r="FT143" s="158"/>
      <c r="FU143" s="158"/>
      <c r="FV143" s="158"/>
      <c r="FW143" s="158"/>
      <c r="FX143" s="158"/>
      <c r="FY143" s="158"/>
      <c r="FZ143" s="158"/>
      <c r="GA143" s="158"/>
      <c r="GB143" s="158"/>
      <c r="GC143" s="158"/>
      <c r="GD143" s="158"/>
      <c r="GE143" s="158"/>
      <c r="GF143" s="158"/>
      <c r="GG143" s="158"/>
      <c r="GH143" s="158"/>
      <c r="GI143" s="158"/>
      <c r="GJ143" s="158"/>
      <c r="GK143" s="158"/>
      <c r="GL143" s="158"/>
      <c r="GM143" s="158"/>
      <c r="GN143" s="158"/>
      <c r="GO143" s="158"/>
      <c r="GP143" s="158"/>
      <c r="GQ143" s="158"/>
      <c r="GR143" s="158"/>
      <c r="GS143" s="158"/>
      <c r="GT143" s="158"/>
      <c r="GU143" s="158"/>
      <c r="GV143" s="158"/>
      <c r="GW143" s="158"/>
      <c r="GX143" s="158"/>
      <c r="GY143" s="158"/>
      <c r="GZ143" s="158"/>
      <c r="HA143" s="158"/>
      <c r="HB143" s="158"/>
      <c r="HC143" s="158"/>
      <c r="HD143" s="158"/>
      <c r="HE143" s="158"/>
      <c r="HF143" s="158"/>
      <c r="HG143" s="158"/>
      <c r="HH143" s="158"/>
      <c r="HI143" s="158"/>
      <c r="HJ143" s="158"/>
      <c r="HK143" s="158"/>
      <c r="HL143" s="158"/>
      <c r="HM143" s="158"/>
      <c r="HN143" s="158"/>
      <c r="HO143" s="158"/>
      <c r="HP143" s="158"/>
      <c r="HQ143" s="158"/>
      <c r="HR143" s="158"/>
      <c r="HS143" s="158"/>
      <c r="HT143" s="158"/>
      <c r="HU143" s="158"/>
      <c r="HV143" s="158"/>
      <c r="HW143" s="158"/>
      <c r="HX143" s="158"/>
      <c r="HY143" s="158"/>
      <c r="HZ143" s="158"/>
      <c r="IA143" s="158"/>
      <c r="IB143" s="158"/>
      <c r="IC143" s="158"/>
      <c r="ID143" s="158"/>
      <c r="IE143" s="158"/>
      <c r="IF143" s="158"/>
      <c r="IG143" s="158"/>
      <c r="IH143" s="158"/>
    </row>
    <row r="144" spans="1:242" ht="13.5" thickBot="1">
      <c r="A144" s="21" t="s">
        <v>34</v>
      </c>
      <c r="B144" s="22"/>
      <c r="C144" s="23"/>
      <c r="D144" s="23"/>
      <c r="E144" s="23"/>
      <c r="F144" s="23"/>
      <c r="G144" s="97"/>
      <c r="H144" s="95"/>
      <c r="I144" s="54">
        <f t="shared" ref="I144:AL144" si="83">SUM(I128:I143)</f>
        <v>30827000</v>
      </c>
      <c r="J144" s="54">
        <f t="shared" si="83"/>
        <v>7253000</v>
      </c>
      <c r="K144" s="54">
        <f t="shared" si="83"/>
        <v>0</v>
      </c>
      <c r="L144" s="54" t="e">
        <f t="shared" si="83"/>
        <v>#REF!</v>
      </c>
      <c r="M144" s="54" t="e">
        <f t="shared" si="83"/>
        <v>#REF!</v>
      </c>
      <c r="N144" s="54" t="e">
        <f t="shared" si="83"/>
        <v>#REF!</v>
      </c>
      <c r="O144" s="54" t="e">
        <f t="shared" si="83"/>
        <v>#REF!</v>
      </c>
      <c r="P144" s="54">
        <f t="shared" si="83"/>
        <v>30827000</v>
      </c>
      <c r="Q144" s="54">
        <f t="shared" si="83"/>
        <v>7253000</v>
      </c>
      <c r="R144" s="54">
        <f t="shared" si="83"/>
        <v>0</v>
      </c>
      <c r="S144" s="54">
        <f t="shared" si="83"/>
        <v>38080000</v>
      </c>
      <c r="T144" s="54">
        <f t="shared" si="83"/>
        <v>30827000</v>
      </c>
      <c r="U144" s="54">
        <f t="shared" si="83"/>
        <v>7253000</v>
      </c>
      <c r="V144" s="54">
        <f t="shared" si="83"/>
        <v>0</v>
      </c>
      <c r="W144" s="54">
        <f t="shared" si="83"/>
        <v>252841.55610061015</v>
      </c>
      <c r="X144" s="54">
        <f t="shared" si="83"/>
        <v>0</v>
      </c>
      <c r="Y144" s="54">
        <f t="shared" si="83"/>
        <v>38332841.556100607</v>
      </c>
      <c r="Z144" s="54">
        <f t="shared" si="83"/>
        <v>0</v>
      </c>
      <c r="AA144" s="54">
        <f t="shared" si="83"/>
        <v>0</v>
      </c>
      <c r="AB144" s="54">
        <f t="shared" si="83"/>
        <v>0</v>
      </c>
      <c r="AC144" s="54" t="e">
        <f t="shared" si="83"/>
        <v>#REF!</v>
      </c>
      <c r="AD144" s="54" t="e">
        <f t="shared" si="83"/>
        <v>#REF!</v>
      </c>
      <c r="AE144" s="54" t="e">
        <f t="shared" si="83"/>
        <v>#REF!</v>
      </c>
      <c r="AF144" s="54">
        <f t="shared" si="83"/>
        <v>0</v>
      </c>
      <c r="AG144" s="54">
        <f t="shared" si="83"/>
        <v>0</v>
      </c>
      <c r="AH144" s="54">
        <f t="shared" si="83"/>
        <v>0</v>
      </c>
      <c r="AI144" s="54" t="e">
        <f t="shared" si="83"/>
        <v>#REF!</v>
      </c>
      <c r="AJ144" s="54" t="e">
        <f t="shared" si="83"/>
        <v>#REF!</v>
      </c>
      <c r="AK144" s="54">
        <f t="shared" si="83"/>
        <v>0</v>
      </c>
      <c r="AL144" s="55" t="e">
        <f t="shared" si="83"/>
        <v>#REF!</v>
      </c>
    </row>
    <row r="145" spans="1:38" ht="13.5" thickTop="1">
      <c r="A145" s="16"/>
      <c r="B145" s="16"/>
      <c r="C145" s="17"/>
      <c r="D145" s="17"/>
      <c r="E145" s="17"/>
      <c r="F145" s="1"/>
      <c r="G145" s="96"/>
      <c r="H145" s="96"/>
      <c r="I145" s="18"/>
      <c r="J145" s="19"/>
      <c r="K145" s="19"/>
      <c r="L145" s="19"/>
      <c r="M145" s="19"/>
      <c r="N145" s="27"/>
      <c r="O145" s="28"/>
      <c r="P145" s="18"/>
      <c r="Q145" s="19"/>
      <c r="R145" s="19"/>
      <c r="S145" s="28"/>
      <c r="T145" s="18"/>
      <c r="U145" s="19"/>
      <c r="V145" s="19"/>
      <c r="W145" s="19"/>
      <c r="X145" s="19"/>
      <c r="Y145" s="28"/>
      <c r="Z145" s="18"/>
      <c r="AA145" s="19"/>
      <c r="AB145" s="19"/>
      <c r="AC145" s="19"/>
      <c r="AD145" s="19"/>
      <c r="AE145" s="28"/>
      <c r="AF145" s="18"/>
      <c r="AG145" s="19"/>
      <c r="AH145" s="19"/>
      <c r="AI145" s="19"/>
      <c r="AJ145" s="19"/>
      <c r="AK145" s="48"/>
      <c r="AL145" s="28"/>
    </row>
    <row r="146" spans="1:38">
      <c r="A146" s="16"/>
      <c r="B146" s="16"/>
      <c r="C146" s="17"/>
      <c r="D146" s="17"/>
      <c r="E146" s="17"/>
      <c r="F146" s="1"/>
      <c r="G146" s="96"/>
      <c r="H146" s="96"/>
      <c r="I146" s="18"/>
      <c r="J146" s="19"/>
      <c r="K146" s="19"/>
      <c r="L146" s="19"/>
      <c r="M146" s="19"/>
      <c r="N146" s="27"/>
      <c r="O146" s="28"/>
      <c r="P146" s="18"/>
      <c r="Q146" s="19"/>
      <c r="R146" s="19"/>
      <c r="S146" s="28"/>
      <c r="T146" s="18"/>
      <c r="U146" s="19"/>
      <c r="V146" s="19"/>
      <c r="W146" s="19"/>
      <c r="X146" s="19"/>
      <c r="Y146" s="28"/>
      <c r="Z146" s="18"/>
      <c r="AA146" s="19"/>
      <c r="AB146" s="19"/>
      <c r="AC146" s="19"/>
      <c r="AD146" s="19"/>
      <c r="AE146" s="28"/>
      <c r="AF146" s="18"/>
      <c r="AG146" s="19"/>
      <c r="AH146" s="19"/>
      <c r="AI146" s="19"/>
      <c r="AJ146" s="19"/>
      <c r="AK146" s="48"/>
      <c r="AL146" s="28"/>
    </row>
    <row r="147" spans="1:38" ht="13.5" thickBot="1">
      <c r="A147" s="21" t="s">
        <v>35</v>
      </c>
      <c r="B147" s="22"/>
      <c r="C147" s="23"/>
      <c r="D147" s="23"/>
      <c r="E147" s="59"/>
      <c r="F147" s="24"/>
      <c r="G147" s="98"/>
      <c r="H147" s="98"/>
      <c r="I147" s="25">
        <f t="shared" ref="I147:AL147" si="84">I81+I125+I144</f>
        <v>458162000</v>
      </c>
      <c r="J147" s="26">
        <f t="shared" si="84"/>
        <v>54292000</v>
      </c>
      <c r="K147" s="26">
        <f t="shared" si="84"/>
        <v>560900</v>
      </c>
      <c r="L147" s="26" t="e">
        <f t="shared" si="84"/>
        <v>#REF!</v>
      </c>
      <c r="M147" s="26" t="e">
        <f t="shared" si="84"/>
        <v>#REF!</v>
      </c>
      <c r="N147" s="29" t="e">
        <f t="shared" si="84"/>
        <v>#REF!</v>
      </c>
      <c r="O147" s="30" t="e">
        <f t="shared" si="84"/>
        <v>#REF!</v>
      </c>
      <c r="P147" s="25">
        <f t="shared" si="84"/>
        <v>458162000</v>
      </c>
      <c r="Q147" s="26">
        <f t="shared" si="84"/>
        <v>54292000</v>
      </c>
      <c r="R147" s="26">
        <f t="shared" si="84"/>
        <v>560900</v>
      </c>
      <c r="S147" s="30">
        <f t="shared" si="84"/>
        <v>513014900</v>
      </c>
      <c r="T147" s="25">
        <f t="shared" si="84"/>
        <v>458162000</v>
      </c>
      <c r="U147" s="26">
        <f t="shared" si="84"/>
        <v>54292000</v>
      </c>
      <c r="V147" s="26">
        <f t="shared" si="84"/>
        <v>560900</v>
      </c>
      <c r="W147" s="26">
        <f t="shared" si="84"/>
        <v>2560000.0000000005</v>
      </c>
      <c r="X147" s="26">
        <f t="shared" si="84"/>
        <v>285000</v>
      </c>
      <c r="Y147" s="30">
        <f t="shared" si="84"/>
        <v>515859900.00000006</v>
      </c>
      <c r="Z147" s="25">
        <f t="shared" si="84"/>
        <v>0</v>
      </c>
      <c r="AA147" s="26">
        <f t="shared" si="84"/>
        <v>0</v>
      </c>
      <c r="AB147" s="26">
        <f t="shared" si="84"/>
        <v>0</v>
      </c>
      <c r="AC147" s="26" t="e">
        <f t="shared" si="84"/>
        <v>#REF!</v>
      </c>
      <c r="AD147" s="26" t="e">
        <f t="shared" si="84"/>
        <v>#REF!</v>
      </c>
      <c r="AE147" s="30" t="e">
        <f t="shared" si="84"/>
        <v>#REF!</v>
      </c>
      <c r="AF147" s="25">
        <f t="shared" si="84"/>
        <v>0</v>
      </c>
      <c r="AG147" s="26">
        <f t="shared" si="84"/>
        <v>0</v>
      </c>
      <c r="AH147" s="26">
        <f t="shared" si="84"/>
        <v>0</v>
      </c>
      <c r="AI147" s="26" t="e">
        <f t="shared" si="84"/>
        <v>#REF!</v>
      </c>
      <c r="AJ147" s="26" t="e">
        <f t="shared" si="84"/>
        <v>#REF!</v>
      </c>
      <c r="AK147" s="49" t="e">
        <f t="shared" si="84"/>
        <v>#REF!</v>
      </c>
      <c r="AL147" s="30" t="e">
        <f t="shared" si="84"/>
        <v>#REF!</v>
      </c>
    </row>
    <row r="148" spans="1:38" ht="13.5" thickTop="1"/>
  </sheetData>
  <mergeCells count="6">
    <mergeCell ref="E4:F4"/>
    <mergeCell ref="AF4:AL4"/>
    <mergeCell ref="I4:O4"/>
    <mergeCell ref="P4:S4"/>
    <mergeCell ref="T4:Y4"/>
    <mergeCell ref="Z4:AE4"/>
  </mergeCells>
  <phoneticPr fontId="0" type="noConversion"/>
  <printOptions horizontalCentered="1" gridLines="1"/>
  <pageMargins left="0.19685039370078741" right="0.19685039370078741" top="0.98425196850393704" bottom="0.98425196850393704" header="0.51181102362204722" footer="0.51181102362204722"/>
  <pageSetup paperSize="9" scale="69" orientation="landscape" r:id="rId1"/>
  <headerFooter alignWithMargins="0">
    <oddFooter>&amp;L&amp;F&amp;C&amp;D &amp;T&amp;RPage &amp;P</oddFooter>
  </headerFooter>
  <rowBreaks count="2" manualBreakCount="2">
    <brk id="82" max="12" man="1"/>
    <brk id="125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5FC41-E600-493D-BEC5-2A7E7A75BB75}">
  <dimension ref="A1:G53"/>
  <sheetViews>
    <sheetView tabSelected="1" workbookViewId="0">
      <selection activeCell="E20" sqref="E20"/>
    </sheetView>
  </sheetViews>
  <sheetFormatPr defaultRowHeight="12.75"/>
  <cols>
    <col min="1" max="1" width="19.83203125" customWidth="1"/>
    <col min="4" max="4" width="45.5" customWidth="1"/>
    <col min="5" max="7" width="10.5" customWidth="1"/>
  </cols>
  <sheetData>
    <row r="1" spans="1:7" ht="15">
      <c r="A1" s="62" t="s">
        <v>36</v>
      </c>
      <c r="B1" s="63"/>
      <c r="C1" s="64"/>
      <c r="D1" s="65"/>
      <c r="E1" s="160"/>
      <c r="F1" s="160"/>
      <c r="G1" s="160"/>
    </row>
    <row r="2" spans="1:7">
      <c r="A2" s="69" t="s">
        <v>302</v>
      </c>
      <c r="B2" s="70"/>
      <c r="C2" s="71"/>
      <c r="D2" s="72"/>
      <c r="E2" s="161"/>
      <c r="F2" s="161"/>
      <c r="G2" s="161"/>
    </row>
    <row r="3" spans="1:7" ht="24" thickBot="1">
      <c r="A3" s="77" t="s">
        <v>37</v>
      </c>
      <c r="B3" s="70"/>
      <c r="C3" s="71"/>
      <c r="D3" s="65"/>
      <c r="E3" s="160"/>
      <c r="F3" s="160"/>
      <c r="G3" s="160"/>
    </row>
    <row r="4" spans="1:7" ht="13.5" thickBot="1">
      <c r="A4" s="81"/>
      <c r="B4" s="82"/>
      <c r="C4" s="83"/>
      <c r="D4" s="84"/>
      <c r="E4" s="162"/>
      <c r="F4" s="162"/>
      <c r="G4" s="162"/>
    </row>
    <row r="5" spans="1:7" ht="21">
      <c r="A5" s="168" t="s">
        <v>22</v>
      </c>
      <c r="B5" s="163" t="s">
        <v>23</v>
      </c>
      <c r="C5" s="163" t="s">
        <v>24</v>
      </c>
      <c r="D5" s="163" t="s">
        <v>25</v>
      </c>
      <c r="E5" s="164" t="s">
        <v>303</v>
      </c>
      <c r="F5" s="164" t="s">
        <v>304</v>
      </c>
      <c r="G5" s="164" t="s">
        <v>305</v>
      </c>
    </row>
    <row r="6" spans="1:7" ht="24" customHeight="1">
      <c r="A6" s="165" t="s">
        <v>174</v>
      </c>
      <c r="B6" s="165" t="s">
        <v>175</v>
      </c>
      <c r="C6" s="166" t="s">
        <v>45</v>
      </c>
      <c r="D6" s="166" t="s">
        <v>176</v>
      </c>
      <c r="E6" s="167" t="b">
        <v>1</v>
      </c>
      <c r="F6" s="167" t="b">
        <v>0</v>
      </c>
      <c r="G6" s="167" t="b">
        <v>0</v>
      </c>
    </row>
    <row r="7" spans="1:7" ht="24" customHeight="1">
      <c r="A7" s="165" t="s">
        <v>188</v>
      </c>
      <c r="B7" s="165"/>
      <c r="C7" s="166" t="s">
        <v>45</v>
      </c>
      <c r="D7" s="166" t="s">
        <v>189</v>
      </c>
      <c r="E7" s="167" t="b">
        <v>1</v>
      </c>
      <c r="F7" s="167" t="b">
        <v>0</v>
      </c>
      <c r="G7" s="167" t="b">
        <v>0</v>
      </c>
    </row>
    <row r="8" spans="1:7" ht="24" customHeight="1">
      <c r="A8" s="165" t="s">
        <v>190</v>
      </c>
      <c r="B8" s="165"/>
      <c r="C8" s="166" t="s">
        <v>45</v>
      </c>
      <c r="D8" s="166" t="s">
        <v>191</v>
      </c>
      <c r="E8" s="167" t="b">
        <v>0</v>
      </c>
      <c r="F8" s="167" t="b">
        <v>1</v>
      </c>
      <c r="G8" s="167" t="b">
        <v>0</v>
      </c>
    </row>
    <row r="9" spans="1:7" ht="24" customHeight="1">
      <c r="A9" s="165" t="s">
        <v>192</v>
      </c>
      <c r="B9" s="165"/>
      <c r="C9" s="166" t="s">
        <v>45</v>
      </c>
      <c r="D9" s="166" t="s">
        <v>193</v>
      </c>
      <c r="E9" s="167" t="b">
        <v>0</v>
      </c>
      <c r="F9" s="167" t="b">
        <v>1</v>
      </c>
      <c r="G9" s="167" t="b">
        <v>0</v>
      </c>
    </row>
    <row r="10" spans="1:7" ht="24" customHeight="1">
      <c r="A10" s="165" t="s">
        <v>194</v>
      </c>
      <c r="B10" s="165" t="s">
        <v>195</v>
      </c>
      <c r="C10" s="166" t="s">
        <v>45</v>
      </c>
      <c r="D10" s="166" t="s">
        <v>196</v>
      </c>
      <c r="E10" s="167" t="b">
        <v>1</v>
      </c>
      <c r="F10" s="167" t="b">
        <v>0</v>
      </c>
      <c r="G10" s="167" t="b">
        <v>0</v>
      </c>
    </row>
    <row r="11" spans="1:7" ht="24" customHeight="1">
      <c r="A11" s="165" t="s">
        <v>197</v>
      </c>
      <c r="B11" s="165"/>
      <c r="C11" s="166" t="s">
        <v>45</v>
      </c>
      <c r="D11" s="166" t="s">
        <v>198</v>
      </c>
      <c r="E11" s="167" t="b">
        <v>1</v>
      </c>
      <c r="F11" s="167" t="b">
        <v>0</v>
      </c>
      <c r="G11" s="167" t="b">
        <v>0</v>
      </c>
    </row>
    <row r="12" spans="1:7" ht="24" customHeight="1">
      <c r="A12" s="165" t="s">
        <v>199</v>
      </c>
      <c r="B12" s="165" t="s">
        <v>200</v>
      </c>
      <c r="C12" s="166" t="s">
        <v>45</v>
      </c>
      <c r="D12" s="166" t="s">
        <v>201</v>
      </c>
      <c r="E12" s="167" t="b">
        <v>0</v>
      </c>
      <c r="F12" s="167" t="b">
        <v>1</v>
      </c>
      <c r="G12" s="167" t="b">
        <v>0</v>
      </c>
    </row>
    <row r="13" spans="1:7" ht="24" customHeight="1">
      <c r="A13" s="165" t="s">
        <v>202</v>
      </c>
      <c r="B13" s="165" t="s">
        <v>203</v>
      </c>
      <c r="C13" s="166" t="s">
        <v>123</v>
      </c>
      <c r="D13" s="166" t="s">
        <v>204</v>
      </c>
      <c r="E13" s="167" t="b">
        <v>0</v>
      </c>
      <c r="F13" s="167" t="b">
        <v>0</v>
      </c>
      <c r="G13" s="167" t="b">
        <v>0</v>
      </c>
    </row>
    <row r="14" spans="1:7" ht="24" customHeight="1">
      <c r="A14" s="165" t="s">
        <v>205</v>
      </c>
      <c r="B14" s="165"/>
      <c r="C14" s="166" t="s">
        <v>45</v>
      </c>
      <c r="D14" s="166" t="s">
        <v>206</v>
      </c>
      <c r="E14" s="167" t="b">
        <v>0</v>
      </c>
      <c r="F14" s="167" t="b">
        <v>1</v>
      </c>
      <c r="G14" s="167" t="b">
        <v>0</v>
      </c>
    </row>
    <row r="15" spans="1:7" ht="24" customHeight="1">
      <c r="A15" s="165" t="s">
        <v>207</v>
      </c>
      <c r="B15" s="165" t="s">
        <v>208</v>
      </c>
      <c r="C15" s="166" t="s">
        <v>45</v>
      </c>
      <c r="D15" s="166" t="s">
        <v>209</v>
      </c>
      <c r="E15" s="167" t="b">
        <v>1</v>
      </c>
      <c r="F15" s="167" t="b">
        <v>0</v>
      </c>
      <c r="G15" s="167" t="b">
        <v>0</v>
      </c>
    </row>
    <row r="16" spans="1:7" ht="24" customHeight="1">
      <c r="A16" s="165" t="s">
        <v>210</v>
      </c>
      <c r="B16" s="165"/>
      <c r="C16" s="166" t="s">
        <v>45</v>
      </c>
      <c r="D16" s="166"/>
      <c r="E16" s="167" t="b">
        <v>1</v>
      </c>
      <c r="F16" s="167" t="b">
        <v>0</v>
      </c>
      <c r="G16" s="167" t="b">
        <v>0</v>
      </c>
    </row>
    <row r="17" spans="1:7" ht="24" customHeight="1">
      <c r="A17" s="165" t="s">
        <v>211</v>
      </c>
      <c r="B17" s="165"/>
      <c r="C17" s="166" t="s">
        <v>183</v>
      </c>
      <c r="D17" s="166" t="s">
        <v>212</v>
      </c>
      <c r="E17" s="167" t="b">
        <v>1</v>
      </c>
      <c r="F17" s="167" t="b">
        <v>0</v>
      </c>
      <c r="G17" s="167" t="b">
        <v>0</v>
      </c>
    </row>
    <row r="18" spans="1:7" ht="24" customHeight="1">
      <c r="A18" s="165" t="s">
        <v>213</v>
      </c>
      <c r="B18" s="165"/>
      <c r="C18" s="166" t="s">
        <v>45</v>
      </c>
      <c r="D18" s="166" t="s">
        <v>214</v>
      </c>
      <c r="E18" s="167" t="b">
        <v>1</v>
      </c>
      <c r="F18" s="167" t="b">
        <v>0</v>
      </c>
      <c r="G18" s="167" t="b">
        <v>0</v>
      </c>
    </row>
    <row r="19" spans="1:7" ht="24" customHeight="1">
      <c r="A19" s="165" t="s">
        <v>215</v>
      </c>
      <c r="B19" s="165"/>
      <c r="C19" s="166" t="s">
        <v>45</v>
      </c>
      <c r="D19" s="166" t="s">
        <v>216</v>
      </c>
      <c r="E19" s="167" t="b">
        <v>0</v>
      </c>
      <c r="F19" s="167" t="b">
        <v>1</v>
      </c>
      <c r="G19" s="167" t="b">
        <v>0</v>
      </c>
    </row>
    <row r="20" spans="1:7" ht="24" customHeight="1">
      <c r="A20" s="165" t="s">
        <v>217</v>
      </c>
      <c r="B20" s="165"/>
      <c r="C20" s="166" t="s">
        <v>45</v>
      </c>
      <c r="D20" s="166" t="s">
        <v>218</v>
      </c>
      <c r="E20" s="167" t="b">
        <v>1</v>
      </c>
      <c r="F20" s="167" t="b">
        <v>0</v>
      </c>
      <c r="G20" s="167" t="b">
        <v>0</v>
      </c>
    </row>
    <row r="21" spans="1:7" ht="24" customHeight="1">
      <c r="A21" s="165" t="s">
        <v>219</v>
      </c>
      <c r="B21" s="165"/>
      <c r="C21" s="166" t="s">
        <v>45</v>
      </c>
      <c r="D21" s="166" t="s">
        <v>220</v>
      </c>
      <c r="E21" s="167" t="b">
        <v>1</v>
      </c>
      <c r="F21" s="167" t="b">
        <v>0</v>
      </c>
      <c r="G21" s="167" t="b">
        <v>0</v>
      </c>
    </row>
    <row r="22" spans="1:7" ht="24" customHeight="1">
      <c r="A22" s="165" t="s">
        <v>221</v>
      </c>
      <c r="B22" s="165" t="s">
        <v>222</v>
      </c>
      <c r="C22" s="166" t="s">
        <v>45</v>
      </c>
      <c r="D22" s="166" t="s">
        <v>223</v>
      </c>
      <c r="E22" s="167" t="b">
        <v>1</v>
      </c>
      <c r="F22" s="167" t="b">
        <v>0</v>
      </c>
      <c r="G22" s="167" t="b">
        <v>0</v>
      </c>
    </row>
    <row r="23" spans="1:7" ht="24" customHeight="1">
      <c r="A23" s="165" t="s">
        <v>224</v>
      </c>
      <c r="B23" s="165"/>
      <c r="C23" s="166" t="s">
        <v>45</v>
      </c>
      <c r="D23" s="166" t="s">
        <v>225</v>
      </c>
      <c r="E23" s="167" t="b">
        <v>1</v>
      </c>
      <c r="F23" s="167" t="b">
        <v>0</v>
      </c>
      <c r="G23" s="167" t="b">
        <v>0</v>
      </c>
    </row>
    <row r="24" spans="1:7" ht="24" customHeight="1">
      <c r="A24" s="165" t="s">
        <v>226</v>
      </c>
      <c r="B24" s="165"/>
      <c r="C24" s="166" t="s">
        <v>45</v>
      </c>
      <c r="D24" s="166" t="s">
        <v>227</v>
      </c>
      <c r="E24" s="167" t="b">
        <v>1</v>
      </c>
      <c r="F24" s="167" t="b">
        <v>0</v>
      </c>
      <c r="G24" s="167" t="b">
        <v>0</v>
      </c>
    </row>
    <row r="25" spans="1:7" ht="24" customHeight="1">
      <c r="A25" s="165" t="s">
        <v>226</v>
      </c>
      <c r="B25" s="165"/>
      <c r="C25" s="166" t="s">
        <v>45</v>
      </c>
      <c r="D25" s="166" t="s">
        <v>228</v>
      </c>
      <c r="E25" s="167" t="b">
        <v>1</v>
      </c>
      <c r="F25" s="167" t="b">
        <v>0</v>
      </c>
      <c r="G25" s="167" t="b">
        <v>0</v>
      </c>
    </row>
    <row r="26" spans="1:7" ht="24" customHeight="1">
      <c r="A26" s="165" t="s">
        <v>229</v>
      </c>
      <c r="B26" s="165"/>
      <c r="C26" s="166" t="s">
        <v>45</v>
      </c>
      <c r="D26" s="166" t="s">
        <v>230</v>
      </c>
      <c r="E26" s="167" t="b">
        <v>0</v>
      </c>
      <c r="F26" s="167" t="b">
        <v>1</v>
      </c>
      <c r="G26" s="167" t="b">
        <v>0</v>
      </c>
    </row>
    <row r="27" spans="1:7" ht="24" customHeight="1">
      <c r="A27" s="165" t="s">
        <v>231</v>
      </c>
      <c r="B27" s="165"/>
      <c r="C27" s="166" t="s">
        <v>45</v>
      </c>
      <c r="D27" s="166" t="s">
        <v>232</v>
      </c>
      <c r="E27" s="167" t="b">
        <v>1</v>
      </c>
      <c r="F27" s="167" t="b">
        <v>0</v>
      </c>
      <c r="G27" s="167" t="b">
        <v>0</v>
      </c>
    </row>
    <row r="28" spans="1:7" ht="24" customHeight="1">
      <c r="A28" s="165" t="s">
        <v>233</v>
      </c>
      <c r="B28" s="165"/>
      <c r="C28" s="166" t="s">
        <v>45</v>
      </c>
      <c r="D28" s="166" t="s">
        <v>234</v>
      </c>
      <c r="E28" s="167" t="b">
        <v>1</v>
      </c>
      <c r="F28" s="167" t="b">
        <v>0</v>
      </c>
      <c r="G28" s="167" t="b">
        <v>0</v>
      </c>
    </row>
    <row r="29" spans="1:7" ht="24" customHeight="1">
      <c r="A29" s="165" t="s">
        <v>233</v>
      </c>
      <c r="B29" s="165"/>
      <c r="C29" s="166" t="s">
        <v>45</v>
      </c>
      <c r="D29" s="166" t="s">
        <v>235</v>
      </c>
      <c r="E29" s="167" t="b">
        <v>1</v>
      </c>
      <c r="F29" s="167" t="b">
        <v>0</v>
      </c>
      <c r="G29" s="167" t="b">
        <v>0</v>
      </c>
    </row>
    <row r="30" spans="1:7" ht="24" customHeight="1">
      <c r="A30" s="165" t="s">
        <v>236</v>
      </c>
      <c r="B30" s="165"/>
      <c r="C30" s="166" t="s">
        <v>45</v>
      </c>
      <c r="D30" s="166" t="s">
        <v>237</v>
      </c>
      <c r="E30" s="167" t="b">
        <v>1</v>
      </c>
      <c r="F30" s="167" t="b">
        <v>0</v>
      </c>
      <c r="G30" s="167" t="b">
        <v>0</v>
      </c>
    </row>
    <row r="31" spans="1:7" ht="24" customHeight="1">
      <c r="A31" s="165" t="s">
        <v>238</v>
      </c>
      <c r="B31" s="165"/>
      <c r="C31" s="166" t="s">
        <v>45</v>
      </c>
      <c r="D31" s="166" t="s">
        <v>239</v>
      </c>
      <c r="E31" s="167" t="b">
        <v>1</v>
      </c>
      <c r="F31" s="167" t="b">
        <v>0</v>
      </c>
      <c r="G31" s="167" t="b">
        <v>0</v>
      </c>
    </row>
    <row r="32" spans="1:7" ht="24" customHeight="1">
      <c r="A32" s="165" t="s">
        <v>240</v>
      </c>
      <c r="B32" s="165"/>
      <c r="C32" s="166" t="s">
        <v>45</v>
      </c>
      <c r="D32" s="166" t="s">
        <v>241</v>
      </c>
      <c r="E32" s="167" t="b">
        <v>1</v>
      </c>
      <c r="F32" s="167" t="b">
        <v>0</v>
      </c>
      <c r="G32" s="167" t="b">
        <v>0</v>
      </c>
    </row>
    <row r="33" spans="1:7" ht="24" customHeight="1">
      <c r="A33" s="165" t="s">
        <v>242</v>
      </c>
      <c r="B33" s="165"/>
      <c r="C33" s="166" t="s">
        <v>45</v>
      </c>
      <c r="D33" s="166" t="s">
        <v>243</v>
      </c>
      <c r="E33" s="167" t="b">
        <v>0</v>
      </c>
      <c r="F33" s="167" t="b">
        <v>1</v>
      </c>
      <c r="G33" s="167" t="b">
        <v>0</v>
      </c>
    </row>
    <row r="34" spans="1:7" ht="24" customHeight="1">
      <c r="A34" s="165" t="s">
        <v>244</v>
      </c>
      <c r="B34" s="165"/>
      <c r="C34" s="166" t="s">
        <v>45</v>
      </c>
      <c r="D34" s="166" t="s">
        <v>245</v>
      </c>
      <c r="E34" s="167" t="b">
        <v>1</v>
      </c>
      <c r="F34" s="167" t="b">
        <v>0</v>
      </c>
      <c r="G34" s="167" t="b">
        <v>0</v>
      </c>
    </row>
    <row r="35" spans="1:7" ht="24" customHeight="1">
      <c r="A35" s="165" t="s">
        <v>246</v>
      </c>
      <c r="B35" s="165"/>
      <c r="C35" s="166" t="s">
        <v>45</v>
      </c>
      <c r="D35" s="166" t="s">
        <v>247</v>
      </c>
      <c r="E35" s="167" t="b">
        <v>1</v>
      </c>
      <c r="F35" s="167" t="b">
        <v>0</v>
      </c>
      <c r="G35" s="167" t="b">
        <v>0</v>
      </c>
    </row>
    <row r="36" spans="1:7" ht="24" customHeight="1">
      <c r="A36" s="165" t="s">
        <v>246</v>
      </c>
      <c r="B36" s="165"/>
      <c r="C36" s="166" t="s">
        <v>45</v>
      </c>
      <c r="D36" s="166" t="s">
        <v>248</v>
      </c>
      <c r="E36" s="167" t="b">
        <v>1</v>
      </c>
      <c r="F36" s="167" t="b">
        <v>0</v>
      </c>
      <c r="G36" s="167" t="b">
        <v>0</v>
      </c>
    </row>
    <row r="37" spans="1:7" ht="24" customHeight="1">
      <c r="A37" s="165" t="s">
        <v>249</v>
      </c>
      <c r="B37" s="165" t="s">
        <v>152</v>
      </c>
      <c r="C37" s="166" t="s">
        <v>45</v>
      </c>
      <c r="D37" s="166" t="s">
        <v>250</v>
      </c>
      <c r="E37" s="167" t="b">
        <v>1</v>
      </c>
      <c r="F37" s="167" t="b">
        <v>0</v>
      </c>
      <c r="G37" s="167" t="b">
        <v>0</v>
      </c>
    </row>
    <row r="38" spans="1:7" ht="24" customHeight="1">
      <c r="A38" s="165" t="s">
        <v>251</v>
      </c>
      <c r="B38" s="165" t="s">
        <v>252</v>
      </c>
      <c r="C38" s="166" t="s">
        <v>45</v>
      </c>
      <c r="D38" s="166" t="s">
        <v>253</v>
      </c>
      <c r="E38" s="167" t="b">
        <v>1</v>
      </c>
      <c r="F38" s="167" t="b">
        <v>0</v>
      </c>
      <c r="G38" s="167" t="b">
        <v>0</v>
      </c>
    </row>
    <row r="39" spans="1:7" ht="24" customHeight="1">
      <c r="A39" s="165" t="s">
        <v>254</v>
      </c>
      <c r="B39" s="165"/>
      <c r="C39" s="166" t="s">
        <v>45</v>
      </c>
      <c r="D39" s="166" t="s">
        <v>255</v>
      </c>
      <c r="E39" s="167" t="b">
        <v>1</v>
      </c>
      <c r="F39" s="167" t="b">
        <v>0</v>
      </c>
      <c r="G39" s="167" t="b">
        <v>0</v>
      </c>
    </row>
    <row r="40" spans="1:7" ht="24" customHeight="1">
      <c r="A40" s="165" t="s">
        <v>256</v>
      </c>
      <c r="B40" s="165"/>
      <c r="C40" s="166" t="s">
        <v>45</v>
      </c>
      <c r="D40" s="166" t="s">
        <v>257</v>
      </c>
      <c r="E40" s="167" t="b">
        <v>1</v>
      </c>
      <c r="F40" s="167" t="b">
        <v>0</v>
      </c>
      <c r="G40" s="167" t="b">
        <v>0</v>
      </c>
    </row>
    <row r="41" spans="1:7" ht="24" customHeight="1">
      <c r="A41" s="165" t="s">
        <v>258</v>
      </c>
      <c r="B41" s="165"/>
      <c r="C41" s="166" t="s">
        <v>45</v>
      </c>
      <c r="D41" s="166" t="s">
        <v>259</v>
      </c>
      <c r="E41" s="167" t="b">
        <v>1</v>
      </c>
      <c r="F41" s="167" t="b">
        <v>0</v>
      </c>
      <c r="G41" s="167" t="b">
        <v>0</v>
      </c>
    </row>
    <row r="42" spans="1:7" ht="24" customHeight="1">
      <c r="A42" s="165" t="s">
        <v>260</v>
      </c>
      <c r="B42" s="165" t="s">
        <v>261</v>
      </c>
      <c r="C42" s="166" t="s">
        <v>45</v>
      </c>
      <c r="D42" s="166" t="s">
        <v>262</v>
      </c>
      <c r="E42" s="167" t="b">
        <v>1</v>
      </c>
      <c r="F42" s="167" t="b">
        <v>0</v>
      </c>
      <c r="G42" s="167" t="b">
        <v>0</v>
      </c>
    </row>
    <row r="43" spans="1:7" ht="24" customHeight="1">
      <c r="A43" s="165"/>
      <c r="B43" s="165"/>
      <c r="C43" s="166"/>
      <c r="D43" s="166"/>
      <c r="E43" s="167" t="b">
        <v>1</v>
      </c>
      <c r="F43" s="167" t="b">
        <v>0</v>
      </c>
      <c r="G43" s="167" t="b">
        <v>0</v>
      </c>
    </row>
    <row r="44" spans="1:7" ht="24" customHeight="1">
      <c r="A44" s="165" t="s">
        <v>264</v>
      </c>
      <c r="B44" s="165"/>
      <c r="C44" s="166"/>
      <c r="D44" s="166"/>
      <c r="E44" s="167" t="b">
        <v>1</v>
      </c>
      <c r="F44" s="167" t="b">
        <v>0</v>
      </c>
      <c r="G44" s="167" t="b">
        <v>0</v>
      </c>
    </row>
    <row r="45" spans="1:7" ht="24" customHeight="1">
      <c r="A45" s="165" t="s">
        <v>265</v>
      </c>
      <c r="B45" s="165" t="s">
        <v>266</v>
      </c>
      <c r="C45" s="166" t="s">
        <v>45</v>
      </c>
      <c r="D45" s="166" t="s">
        <v>267</v>
      </c>
      <c r="E45" s="167" t="b">
        <v>0</v>
      </c>
      <c r="F45" s="167" t="b">
        <v>1</v>
      </c>
      <c r="G45" s="167" t="b">
        <v>0</v>
      </c>
    </row>
    <row r="46" spans="1:7" ht="24" customHeight="1">
      <c r="A46" s="165" t="s">
        <v>268</v>
      </c>
      <c r="B46" s="165"/>
      <c r="C46" s="166" t="s">
        <v>45</v>
      </c>
      <c r="D46" s="166" t="s">
        <v>269</v>
      </c>
      <c r="E46" s="167" t="b">
        <v>1</v>
      </c>
      <c r="F46" s="167" t="b">
        <v>0</v>
      </c>
      <c r="G46" s="167" t="b">
        <v>0</v>
      </c>
    </row>
    <row r="47" spans="1:7" ht="24" customHeight="1">
      <c r="A47" s="165" t="s">
        <v>270</v>
      </c>
      <c r="B47" s="165" t="s">
        <v>271</v>
      </c>
      <c r="C47" s="166" t="s">
        <v>123</v>
      </c>
      <c r="D47" s="166" t="s">
        <v>267</v>
      </c>
      <c r="E47" s="167" t="b">
        <v>0</v>
      </c>
      <c r="F47" s="167" t="b">
        <v>1</v>
      </c>
      <c r="G47" s="167" t="b">
        <v>0</v>
      </c>
    </row>
    <row r="48" spans="1:7" ht="24" customHeight="1">
      <c r="A48" s="165" t="s">
        <v>272</v>
      </c>
      <c r="B48" s="165" t="s">
        <v>273</v>
      </c>
      <c r="C48" s="166" t="s">
        <v>45</v>
      </c>
      <c r="D48" s="166" t="s">
        <v>274</v>
      </c>
      <c r="E48" s="167" t="b">
        <v>1</v>
      </c>
      <c r="F48" s="167" t="b">
        <v>0</v>
      </c>
      <c r="G48" s="167" t="b">
        <v>0</v>
      </c>
    </row>
    <row r="49" spans="1:7" ht="24" customHeight="1">
      <c r="A49" s="165" t="s">
        <v>275</v>
      </c>
      <c r="B49" s="165" t="s">
        <v>132</v>
      </c>
      <c r="C49" s="166" t="s">
        <v>45</v>
      </c>
      <c r="D49" s="166" t="s">
        <v>267</v>
      </c>
      <c r="E49" s="167" t="b">
        <v>0</v>
      </c>
      <c r="F49" s="167" t="b">
        <v>1</v>
      </c>
      <c r="G49" s="167" t="b">
        <v>0</v>
      </c>
    </row>
    <row r="50" spans="1:7" ht="24" customHeight="1">
      <c r="A50" s="165" t="s">
        <v>276</v>
      </c>
      <c r="B50" s="165" t="s">
        <v>157</v>
      </c>
      <c r="C50" s="166" t="s">
        <v>45</v>
      </c>
      <c r="D50" s="166" t="s">
        <v>277</v>
      </c>
      <c r="E50" s="167" t="b">
        <v>0</v>
      </c>
      <c r="F50" s="167" t="b">
        <v>1</v>
      </c>
      <c r="G50" s="167" t="b">
        <v>0</v>
      </c>
    </row>
    <row r="51" spans="1:7" ht="24" customHeight="1">
      <c r="A51" s="165" t="s">
        <v>278</v>
      </c>
      <c r="B51" s="165" t="s">
        <v>279</v>
      </c>
      <c r="C51" s="166" t="s">
        <v>45</v>
      </c>
      <c r="D51" s="166" t="s">
        <v>267</v>
      </c>
      <c r="E51" s="167" t="b">
        <v>0</v>
      </c>
      <c r="F51" s="167" t="b">
        <v>1</v>
      </c>
      <c r="G51" s="167" t="b">
        <v>0</v>
      </c>
    </row>
    <row r="52" spans="1:7" ht="24" customHeight="1">
      <c r="A52" s="165" t="s">
        <v>280</v>
      </c>
      <c r="B52" s="165" t="s">
        <v>281</v>
      </c>
      <c r="C52" s="166" t="s">
        <v>45</v>
      </c>
      <c r="D52" s="166" t="s">
        <v>282</v>
      </c>
      <c r="E52" s="167" t="b">
        <v>1</v>
      </c>
      <c r="F52" s="167" t="b">
        <v>0</v>
      </c>
      <c r="G52" s="167" t="b">
        <v>0</v>
      </c>
    </row>
    <row r="53" spans="1:7" ht="24" customHeight="1">
      <c r="A53" s="165" t="s">
        <v>283</v>
      </c>
      <c r="B53" s="165"/>
      <c r="C53" s="166" t="s">
        <v>45</v>
      </c>
      <c r="D53" s="166" t="s">
        <v>284</v>
      </c>
      <c r="E53" s="167" t="b">
        <v>1</v>
      </c>
      <c r="F53" s="167" t="b">
        <v>0</v>
      </c>
      <c r="G53" s="167" t="b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FECCD-E010-4B94-A077-C9D35F50A17B}">
  <dimension ref="A1:II133"/>
  <sheetViews>
    <sheetView zoomScaleNormal="100" workbookViewId="0">
      <pane ySplit="5" topLeftCell="A6" activePane="bottomLeft" state="frozen"/>
      <selection pane="bottomLeft" activeCell="E113" sqref="E113"/>
    </sheetView>
  </sheetViews>
  <sheetFormatPr defaultColWidth="9.33203125" defaultRowHeight="12.75"/>
  <cols>
    <col min="1" max="1" width="43.83203125" style="6" customWidth="1"/>
    <col min="2" max="2" width="11.1640625" style="6" customWidth="1"/>
    <col min="3" max="3" width="18" style="15" customWidth="1"/>
    <col min="4" max="4" width="35.5" style="15" customWidth="1"/>
    <col min="5" max="5" width="13.1640625" style="15" customWidth="1"/>
    <col min="6" max="190" width="9.33203125" style="5"/>
    <col min="191" max="16384" width="9.33203125" style="6"/>
  </cols>
  <sheetData>
    <row r="1" spans="1:190" ht="15">
      <c r="A1" s="62" t="s">
        <v>36</v>
      </c>
      <c r="B1" s="63"/>
      <c r="C1" s="64"/>
      <c r="D1" s="65"/>
      <c r="E1" s="160"/>
    </row>
    <row r="2" spans="1:190">
      <c r="A2" s="69" t="s">
        <v>302</v>
      </c>
      <c r="B2" s="70"/>
      <c r="C2" s="71"/>
      <c r="D2" s="72"/>
      <c r="E2" s="161"/>
    </row>
    <row r="3" spans="1:190" ht="24" thickBot="1">
      <c r="A3" s="77" t="s">
        <v>37</v>
      </c>
      <c r="B3" s="70"/>
      <c r="C3" s="71"/>
      <c r="D3" s="65"/>
      <c r="E3" s="160"/>
    </row>
    <row r="4" spans="1:190" ht="13.5" thickBot="1">
      <c r="A4" s="81"/>
      <c r="B4" s="82"/>
      <c r="C4" s="83"/>
      <c r="D4" s="84"/>
      <c r="E4" s="162"/>
    </row>
    <row r="5" spans="1:190" s="15" customFormat="1">
      <c r="A5" s="168" t="s">
        <v>22</v>
      </c>
      <c r="B5" s="163" t="s">
        <v>23</v>
      </c>
      <c r="C5" s="163" t="s">
        <v>24</v>
      </c>
      <c r="D5" s="163" t="s">
        <v>25</v>
      </c>
      <c r="E5" s="164" t="s">
        <v>306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</row>
    <row r="6" spans="1:190" s="157" customFormat="1" ht="11.25">
      <c r="A6" s="165" t="s">
        <v>43</v>
      </c>
      <c r="B6" s="165" t="s">
        <v>44</v>
      </c>
      <c r="C6" s="166" t="s">
        <v>45</v>
      </c>
      <c r="D6" s="166" t="s">
        <v>46</v>
      </c>
      <c r="E6" s="166" t="s">
        <v>308</v>
      </c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</row>
    <row r="7" spans="1:190" s="157" customFormat="1" ht="11.25">
      <c r="A7" s="165" t="s">
        <v>43</v>
      </c>
      <c r="B7" s="165" t="s">
        <v>44</v>
      </c>
      <c r="C7" s="166" t="s">
        <v>45</v>
      </c>
      <c r="D7" s="166" t="s">
        <v>47</v>
      </c>
      <c r="E7" s="166" t="s">
        <v>308</v>
      </c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</row>
    <row r="8" spans="1:190" s="157" customFormat="1" ht="11.25">
      <c r="A8" s="165" t="s">
        <v>48</v>
      </c>
      <c r="B8" s="165" t="s">
        <v>49</v>
      </c>
      <c r="C8" s="166" t="s">
        <v>45</v>
      </c>
      <c r="D8" s="166" t="s">
        <v>50</v>
      </c>
      <c r="E8" s="166" t="s">
        <v>308</v>
      </c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</row>
    <row r="9" spans="1:190" s="157" customFormat="1" ht="11.25">
      <c r="A9" s="165" t="s">
        <v>51</v>
      </c>
      <c r="B9" s="165" t="s">
        <v>49</v>
      </c>
      <c r="C9" s="166" t="s">
        <v>45</v>
      </c>
      <c r="D9" s="166" t="s">
        <v>52</v>
      </c>
      <c r="E9" s="166" t="s">
        <v>308</v>
      </c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</row>
    <row r="10" spans="1:190" s="157" customFormat="1" ht="11.25">
      <c r="A10" s="165" t="s">
        <v>53</v>
      </c>
      <c r="B10" s="165" t="s">
        <v>49</v>
      </c>
      <c r="C10" s="166" t="s">
        <v>45</v>
      </c>
      <c r="D10" s="166" t="s">
        <v>54</v>
      </c>
      <c r="E10" s="166" t="s">
        <v>308</v>
      </c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</row>
    <row r="11" spans="1:190" s="157" customFormat="1" ht="11.25">
      <c r="A11" s="165" t="s">
        <v>55</v>
      </c>
      <c r="B11" s="165" t="s">
        <v>49</v>
      </c>
      <c r="C11" s="166" t="s">
        <v>45</v>
      </c>
      <c r="D11" s="166" t="s">
        <v>50</v>
      </c>
      <c r="E11" s="166" t="s">
        <v>308</v>
      </c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</row>
    <row r="12" spans="1:190" s="157" customFormat="1" ht="11.25">
      <c r="A12" s="165" t="s">
        <v>56</v>
      </c>
      <c r="B12" s="165"/>
      <c r="C12" s="166" t="s">
        <v>45</v>
      </c>
      <c r="D12" s="166" t="s">
        <v>57</v>
      </c>
      <c r="E12" s="166" t="s">
        <v>308</v>
      </c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</row>
    <row r="13" spans="1:190" s="157" customFormat="1" ht="11.25">
      <c r="A13" s="165" t="s">
        <v>56</v>
      </c>
      <c r="B13" s="165" t="s">
        <v>49</v>
      </c>
      <c r="C13" s="166" t="s">
        <v>45</v>
      </c>
      <c r="D13" s="166" t="s">
        <v>58</v>
      </c>
      <c r="E13" s="166" t="s">
        <v>308</v>
      </c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</row>
    <row r="14" spans="1:190" s="157" customFormat="1" ht="11.25">
      <c r="A14" s="165" t="s">
        <v>59</v>
      </c>
      <c r="B14" s="165" t="s">
        <v>49</v>
      </c>
      <c r="C14" s="166" t="s">
        <v>45</v>
      </c>
      <c r="D14" s="166" t="s">
        <v>60</v>
      </c>
      <c r="E14" s="166" t="s">
        <v>308</v>
      </c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</row>
    <row r="15" spans="1:190" s="157" customFormat="1" ht="22.5">
      <c r="A15" s="165" t="s">
        <v>61</v>
      </c>
      <c r="B15" s="165"/>
      <c r="C15" s="166" t="s">
        <v>45</v>
      </c>
      <c r="D15" s="166" t="s">
        <v>62</v>
      </c>
      <c r="E15" s="166" t="s">
        <v>308</v>
      </c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</row>
    <row r="16" spans="1:190" s="157" customFormat="1" ht="11.25">
      <c r="A16" s="165" t="s">
        <v>63</v>
      </c>
      <c r="B16" s="165" t="s">
        <v>64</v>
      </c>
      <c r="C16" s="166" t="s">
        <v>45</v>
      </c>
      <c r="D16" s="166" t="s">
        <v>65</v>
      </c>
      <c r="E16" s="166" t="s">
        <v>308</v>
      </c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</row>
    <row r="17" spans="1:190" s="157" customFormat="1" ht="11.25">
      <c r="A17" s="165" t="s">
        <v>66</v>
      </c>
      <c r="B17" s="165"/>
      <c r="C17" s="166" t="s">
        <v>45</v>
      </c>
      <c r="D17" s="166" t="s">
        <v>67</v>
      </c>
      <c r="E17" s="166" t="s">
        <v>308</v>
      </c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</row>
    <row r="18" spans="1:190" s="157" customFormat="1" ht="11.25">
      <c r="A18" s="165" t="s">
        <v>68</v>
      </c>
      <c r="B18" s="165"/>
      <c r="C18" s="166" t="s">
        <v>45</v>
      </c>
      <c r="D18" s="166" t="s">
        <v>69</v>
      </c>
      <c r="E18" s="166" t="s">
        <v>308</v>
      </c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6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156"/>
      <c r="DW18" s="156"/>
      <c r="DX18" s="156"/>
      <c r="DY18" s="156"/>
      <c r="DZ18" s="156"/>
      <c r="EA18" s="156"/>
      <c r="EB18" s="156"/>
      <c r="EC18" s="156"/>
      <c r="ED18" s="156"/>
      <c r="EE18" s="156"/>
      <c r="EF18" s="156"/>
      <c r="EG18" s="156"/>
      <c r="EH18" s="156"/>
      <c r="EI18" s="156"/>
      <c r="EJ18" s="156"/>
      <c r="EK18" s="156"/>
      <c r="EL18" s="156"/>
      <c r="EM18" s="156"/>
      <c r="EN18" s="156"/>
      <c r="EO18" s="156"/>
      <c r="EP18" s="156"/>
      <c r="EQ18" s="156"/>
      <c r="ER18" s="156"/>
      <c r="ES18" s="156"/>
      <c r="ET18" s="156"/>
      <c r="EU18" s="156"/>
      <c r="EV18" s="156"/>
      <c r="EW18" s="156"/>
      <c r="EX18" s="156"/>
      <c r="EY18" s="156"/>
      <c r="EZ18" s="156"/>
      <c r="FA18" s="156"/>
      <c r="FB18" s="156"/>
      <c r="FC18" s="156"/>
      <c r="FD18" s="156"/>
      <c r="FE18" s="156"/>
      <c r="FF18" s="156"/>
      <c r="FG18" s="156"/>
      <c r="FH18" s="156"/>
      <c r="FI18" s="156"/>
      <c r="FJ18" s="156"/>
      <c r="FK18" s="156"/>
      <c r="FL18" s="156"/>
      <c r="FM18" s="156"/>
      <c r="FN18" s="156"/>
      <c r="FO18" s="156"/>
      <c r="FP18" s="156"/>
      <c r="FQ18" s="156"/>
      <c r="FR18" s="156"/>
      <c r="FS18" s="156"/>
      <c r="FT18" s="156"/>
      <c r="FU18" s="156"/>
      <c r="FV18" s="156"/>
      <c r="FW18" s="156"/>
      <c r="FX18" s="156"/>
      <c r="FY18" s="156"/>
      <c r="FZ18" s="156"/>
      <c r="GA18" s="156"/>
      <c r="GB18" s="156"/>
      <c r="GC18" s="156"/>
      <c r="GD18" s="156"/>
      <c r="GE18" s="156"/>
      <c r="GF18" s="156"/>
      <c r="GG18" s="156"/>
      <c r="GH18" s="156"/>
    </row>
    <row r="19" spans="1:190" s="157" customFormat="1" ht="11.25">
      <c r="A19" s="165" t="s">
        <v>70</v>
      </c>
      <c r="B19" s="165"/>
      <c r="C19" s="166" t="s">
        <v>45</v>
      </c>
      <c r="D19" s="166" t="s">
        <v>71</v>
      </c>
      <c r="E19" s="166" t="s">
        <v>308</v>
      </c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156"/>
      <c r="EW19" s="156"/>
      <c r="EX19" s="156"/>
      <c r="EY19" s="156"/>
      <c r="EZ19" s="156"/>
      <c r="FA19" s="156"/>
      <c r="FB19" s="156"/>
      <c r="FC19" s="156"/>
      <c r="FD19" s="156"/>
      <c r="FE19" s="156"/>
      <c r="FF19" s="156"/>
      <c r="FG19" s="156"/>
      <c r="FH19" s="156"/>
      <c r="FI19" s="156"/>
      <c r="FJ19" s="156"/>
      <c r="FK19" s="156"/>
      <c r="FL19" s="156"/>
      <c r="FM19" s="156"/>
      <c r="FN19" s="156"/>
      <c r="FO19" s="156"/>
      <c r="FP19" s="156"/>
      <c r="FQ19" s="156"/>
      <c r="FR19" s="156"/>
      <c r="FS19" s="156"/>
      <c r="FT19" s="156"/>
      <c r="FU19" s="156"/>
      <c r="FV19" s="156"/>
      <c r="FW19" s="156"/>
      <c r="FX19" s="156"/>
      <c r="FY19" s="156"/>
      <c r="FZ19" s="156"/>
      <c r="GA19" s="156"/>
      <c r="GB19" s="156"/>
      <c r="GC19" s="156"/>
      <c r="GD19" s="156"/>
      <c r="GE19" s="156"/>
      <c r="GF19" s="156"/>
      <c r="GG19" s="156"/>
      <c r="GH19" s="156"/>
    </row>
    <row r="20" spans="1:190" s="157" customFormat="1" ht="22.5">
      <c r="A20" s="165" t="s">
        <v>72</v>
      </c>
      <c r="B20" s="165" t="s">
        <v>73</v>
      </c>
      <c r="C20" s="166" t="s">
        <v>45</v>
      </c>
      <c r="D20" s="166" t="s">
        <v>74</v>
      </c>
      <c r="E20" s="166" t="s">
        <v>308</v>
      </c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</row>
    <row r="21" spans="1:190" s="157" customFormat="1" ht="11.25">
      <c r="A21" s="165" t="s">
        <v>75</v>
      </c>
      <c r="B21" s="165" t="s">
        <v>76</v>
      </c>
      <c r="C21" s="166" t="s">
        <v>45</v>
      </c>
      <c r="D21" s="166" t="s">
        <v>77</v>
      </c>
      <c r="E21" s="166" t="s">
        <v>307</v>
      </c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</row>
    <row r="22" spans="1:190" s="157" customFormat="1" ht="11.25">
      <c r="A22" s="165" t="s">
        <v>78</v>
      </c>
      <c r="B22" s="165"/>
      <c r="C22" s="166" t="s">
        <v>45</v>
      </c>
      <c r="D22" s="166" t="s">
        <v>79</v>
      </c>
      <c r="E22" s="166" t="s">
        <v>308</v>
      </c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</row>
    <row r="23" spans="1:190" s="157" customFormat="1" ht="11.25">
      <c r="A23" s="165" t="s">
        <v>80</v>
      </c>
      <c r="B23" s="165"/>
      <c r="C23" s="166" t="s">
        <v>45</v>
      </c>
      <c r="D23" s="166" t="s">
        <v>81</v>
      </c>
      <c r="E23" s="166" t="s">
        <v>308</v>
      </c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</row>
    <row r="24" spans="1:190" s="157" customFormat="1" ht="11.25">
      <c r="A24" s="165" t="s">
        <v>82</v>
      </c>
      <c r="B24" s="165"/>
      <c r="C24" s="166" t="s">
        <v>45</v>
      </c>
      <c r="D24" s="166" t="s">
        <v>83</v>
      </c>
      <c r="E24" s="166" t="s">
        <v>308</v>
      </c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</row>
    <row r="25" spans="1:190" s="157" customFormat="1" ht="11.25">
      <c r="A25" s="165" t="s">
        <v>84</v>
      </c>
      <c r="B25" s="165"/>
      <c r="C25" s="166" t="s">
        <v>85</v>
      </c>
      <c r="D25" s="166" t="s">
        <v>86</v>
      </c>
      <c r="E25" s="166" t="s">
        <v>307</v>
      </c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</row>
    <row r="26" spans="1:190" s="157" customFormat="1" ht="11.25">
      <c r="A26" s="165" t="s">
        <v>87</v>
      </c>
      <c r="B26" s="165"/>
      <c r="C26" s="166" t="s">
        <v>45</v>
      </c>
      <c r="D26" s="166" t="s">
        <v>88</v>
      </c>
      <c r="E26" s="166" t="s">
        <v>308</v>
      </c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</row>
    <row r="27" spans="1:190" s="157" customFormat="1" ht="11.25">
      <c r="A27" s="165" t="s">
        <v>89</v>
      </c>
      <c r="B27" s="165"/>
      <c r="C27" s="166" t="s">
        <v>45</v>
      </c>
      <c r="D27" s="166" t="s">
        <v>90</v>
      </c>
      <c r="E27" s="166" t="s">
        <v>307</v>
      </c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</row>
    <row r="28" spans="1:190" s="157" customFormat="1" ht="11.25">
      <c r="A28" s="165" t="s">
        <v>91</v>
      </c>
      <c r="B28" s="165" t="s">
        <v>92</v>
      </c>
      <c r="C28" s="166" t="s">
        <v>45</v>
      </c>
      <c r="D28" s="166" t="s">
        <v>93</v>
      </c>
      <c r="E28" s="166" t="s">
        <v>308</v>
      </c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</row>
    <row r="29" spans="1:190" s="157" customFormat="1" ht="11.25">
      <c r="A29" s="165" t="s">
        <v>94</v>
      </c>
      <c r="B29" s="165"/>
      <c r="C29" s="166" t="s">
        <v>45</v>
      </c>
      <c r="D29" s="166" t="s">
        <v>95</v>
      </c>
      <c r="E29" s="166" t="s">
        <v>308</v>
      </c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</row>
    <row r="30" spans="1:190" s="157" customFormat="1" ht="11.25">
      <c r="A30" s="165" t="s">
        <v>96</v>
      </c>
      <c r="B30" s="165" t="s">
        <v>97</v>
      </c>
      <c r="C30" s="166" t="s">
        <v>45</v>
      </c>
      <c r="D30" s="166" t="s">
        <v>98</v>
      </c>
      <c r="E30" s="166" t="s">
        <v>308</v>
      </c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</row>
    <row r="31" spans="1:190" s="157" customFormat="1" ht="11.25">
      <c r="A31" s="165" t="s">
        <v>99</v>
      </c>
      <c r="B31" s="165"/>
      <c r="C31" s="166" t="s">
        <v>45</v>
      </c>
      <c r="D31" s="166" t="s">
        <v>100</v>
      </c>
      <c r="E31" s="166" t="s">
        <v>308</v>
      </c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</row>
    <row r="32" spans="1:190" s="157" customFormat="1" ht="22.5">
      <c r="A32" s="165" t="s">
        <v>101</v>
      </c>
      <c r="B32" s="165" t="s">
        <v>102</v>
      </c>
      <c r="C32" s="166" t="s">
        <v>45</v>
      </c>
      <c r="D32" s="166" t="s">
        <v>103</v>
      </c>
      <c r="E32" s="166" t="s">
        <v>307</v>
      </c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</row>
    <row r="33" spans="1:190" s="157" customFormat="1" ht="11.25">
      <c r="A33" s="165" t="s">
        <v>104</v>
      </c>
      <c r="B33" s="165" t="s">
        <v>105</v>
      </c>
      <c r="C33" s="166" t="s">
        <v>45</v>
      </c>
      <c r="D33" s="166" t="s">
        <v>106</v>
      </c>
      <c r="E33" s="166" t="s">
        <v>308</v>
      </c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</row>
    <row r="34" spans="1:190" s="157" customFormat="1" ht="11.25">
      <c r="A34" s="165" t="s">
        <v>107</v>
      </c>
      <c r="B34" s="165"/>
      <c r="C34" s="166" t="s">
        <v>45</v>
      </c>
      <c r="D34" s="166" t="s">
        <v>108</v>
      </c>
      <c r="E34" s="166" t="s">
        <v>308</v>
      </c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</row>
    <row r="35" spans="1:190" s="157" customFormat="1" ht="11.25">
      <c r="A35" s="165" t="s">
        <v>109</v>
      </c>
      <c r="B35" s="165" t="s">
        <v>110</v>
      </c>
      <c r="C35" s="166" t="s">
        <v>45</v>
      </c>
      <c r="D35" s="166" t="s">
        <v>98</v>
      </c>
      <c r="E35" s="166" t="s">
        <v>308</v>
      </c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</row>
    <row r="36" spans="1:190" s="157" customFormat="1" ht="22.5">
      <c r="A36" s="165" t="s">
        <v>111</v>
      </c>
      <c r="B36" s="165" t="s">
        <v>112</v>
      </c>
      <c r="C36" s="166" t="s">
        <v>45</v>
      </c>
      <c r="D36" s="166" t="s">
        <v>113</v>
      </c>
      <c r="E36" s="166" t="s">
        <v>308</v>
      </c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</row>
    <row r="37" spans="1:190" s="157" customFormat="1" ht="11.25">
      <c r="A37" s="165" t="s">
        <v>114</v>
      </c>
      <c r="B37" s="165" t="s">
        <v>115</v>
      </c>
      <c r="C37" s="166" t="s">
        <v>45</v>
      </c>
      <c r="D37" s="166" t="s">
        <v>116</v>
      </c>
      <c r="E37" s="166" t="s">
        <v>308</v>
      </c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</row>
    <row r="38" spans="1:190" s="157" customFormat="1" ht="11.25">
      <c r="A38" s="165" t="s">
        <v>117</v>
      </c>
      <c r="B38" s="165"/>
      <c r="C38" s="166" t="s">
        <v>45</v>
      </c>
      <c r="D38" s="166" t="s">
        <v>118</v>
      </c>
      <c r="E38" s="166" t="s">
        <v>308</v>
      </c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</row>
    <row r="39" spans="1:190" s="157" customFormat="1" ht="11.25">
      <c r="A39" s="165" t="s">
        <v>119</v>
      </c>
      <c r="B39" s="165"/>
      <c r="C39" s="166" t="s">
        <v>45</v>
      </c>
      <c r="D39" s="166" t="s">
        <v>120</v>
      </c>
      <c r="E39" s="166" t="s">
        <v>308</v>
      </c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</row>
    <row r="40" spans="1:190" s="157" customFormat="1" ht="11.25">
      <c r="A40" s="165" t="s">
        <v>121</v>
      </c>
      <c r="B40" s="165" t="s">
        <v>122</v>
      </c>
      <c r="C40" s="166" t="s">
        <v>123</v>
      </c>
      <c r="D40" s="166" t="s">
        <v>124</v>
      </c>
      <c r="E40" s="166" t="s">
        <v>307</v>
      </c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</row>
    <row r="41" spans="1:190" s="157" customFormat="1" ht="11.25">
      <c r="A41" s="165" t="s">
        <v>125</v>
      </c>
      <c r="B41" s="165" t="s">
        <v>122</v>
      </c>
      <c r="C41" s="166" t="s">
        <v>45</v>
      </c>
      <c r="D41" s="166" t="s">
        <v>126</v>
      </c>
      <c r="E41" s="166" t="s">
        <v>307</v>
      </c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</row>
    <row r="42" spans="1:190" s="157" customFormat="1" ht="11.25">
      <c r="A42" s="165" t="s">
        <v>127</v>
      </c>
      <c r="B42" s="165" t="s">
        <v>122</v>
      </c>
      <c r="C42" s="166" t="s">
        <v>123</v>
      </c>
      <c r="D42" s="166" t="s">
        <v>128</v>
      </c>
      <c r="E42" s="166" t="s">
        <v>307</v>
      </c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</row>
    <row r="43" spans="1:190" s="157" customFormat="1" ht="11.25">
      <c r="A43" s="165" t="s">
        <v>129</v>
      </c>
      <c r="B43" s="165"/>
      <c r="C43" s="166" t="s">
        <v>45</v>
      </c>
      <c r="D43" s="166" t="s">
        <v>130</v>
      </c>
      <c r="E43" s="166" t="s">
        <v>308</v>
      </c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6"/>
      <c r="BN43" s="156"/>
      <c r="BO43" s="156"/>
      <c r="BP43" s="156"/>
      <c r="BQ43" s="156"/>
      <c r="BR43" s="156"/>
      <c r="BS43" s="156"/>
      <c r="BT43" s="156"/>
      <c r="BU43" s="156"/>
      <c r="BV43" s="156"/>
      <c r="BW43" s="156"/>
      <c r="BX43" s="156"/>
      <c r="BY43" s="156"/>
      <c r="BZ43" s="156"/>
      <c r="CA43" s="156"/>
      <c r="CB43" s="156"/>
      <c r="CC43" s="156"/>
      <c r="CD43" s="156"/>
      <c r="CE43" s="156"/>
      <c r="CF43" s="156"/>
      <c r="CG43" s="156"/>
      <c r="CH43" s="156"/>
      <c r="CI43" s="156"/>
      <c r="CJ43" s="156"/>
      <c r="CK43" s="156"/>
      <c r="CL43" s="156"/>
      <c r="CM43" s="156"/>
      <c r="CN43" s="156"/>
      <c r="CO43" s="156"/>
      <c r="CP43" s="156"/>
      <c r="CQ43" s="156"/>
      <c r="CR43" s="156"/>
      <c r="CS43" s="156"/>
      <c r="CT43" s="156"/>
      <c r="CU43" s="156"/>
      <c r="CV43" s="156"/>
      <c r="CW43" s="156"/>
      <c r="CX43" s="156"/>
      <c r="CY43" s="156"/>
      <c r="CZ43" s="156"/>
      <c r="DA43" s="156"/>
      <c r="DB43" s="156"/>
      <c r="DC43" s="156"/>
      <c r="DD43" s="156"/>
      <c r="DE43" s="156"/>
      <c r="DF43" s="156"/>
      <c r="DG43" s="156"/>
      <c r="DH43" s="156"/>
      <c r="DI43" s="156"/>
      <c r="DJ43" s="156"/>
      <c r="DK43" s="156"/>
      <c r="DL43" s="156"/>
      <c r="DM43" s="156"/>
      <c r="DN43" s="156"/>
      <c r="DO43" s="156"/>
      <c r="DP43" s="156"/>
      <c r="DQ43" s="156"/>
      <c r="DR43" s="156"/>
      <c r="DS43" s="156"/>
      <c r="DT43" s="156"/>
      <c r="DU43" s="156"/>
      <c r="DV43" s="156"/>
      <c r="DW43" s="156"/>
      <c r="DX43" s="156"/>
      <c r="DY43" s="156"/>
      <c r="DZ43" s="156"/>
      <c r="EA43" s="156"/>
      <c r="EB43" s="156"/>
      <c r="EC43" s="156"/>
      <c r="ED43" s="156"/>
      <c r="EE43" s="156"/>
      <c r="EF43" s="156"/>
      <c r="EG43" s="156"/>
      <c r="EH43" s="156"/>
      <c r="EI43" s="156"/>
      <c r="EJ43" s="156"/>
      <c r="EK43" s="156"/>
      <c r="EL43" s="156"/>
      <c r="EM43" s="156"/>
      <c r="EN43" s="156"/>
      <c r="EO43" s="156"/>
      <c r="EP43" s="156"/>
      <c r="EQ43" s="156"/>
      <c r="ER43" s="156"/>
      <c r="ES43" s="156"/>
      <c r="ET43" s="156"/>
      <c r="EU43" s="156"/>
      <c r="EV43" s="156"/>
      <c r="EW43" s="156"/>
      <c r="EX43" s="156"/>
      <c r="EY43" s="156"/>
      <c r="EZ43" s="156"/>
      <c r="FA43" s="156"/>
      <c r="FB43" s="156"/>
      <c r="FC43" s="156"/>
      <c r="FD43" s="156"/>
      <c r="FE43" s="156"/>
      <c r="FF43" s="156"/>
      <c r="FG43" s="156"/>
      <c r="FH43" s="156"/>
      <c r="FI43" s="156"/>
      <c r="FJ43" s="156"/>
      <c r="FK43" s="156"/>
      <c r="FL43" s="156"/>
      <c r="FM43" s="156"/>
      <c r="FN43" s="156"/>
      <c r="FO43" s="156"/>
      <c r="FP43" s="156"/>
      <c r="FQ43" s="156"/>
      <c r="FR43" s="156"/>
      <c r="FS43" s="156"/>
      <c r="FT43" s="156"/>
      <c r="FU43" s="156"/>
      <c r="FV43" s="156"/>
      <c r="FW43" s="156"/>
      <c r="FX43" s="156"/>
      <c r="FY43" s="156"/>
      <c r="FZ43" s="156"/>
      <c r="GA43" s="156"/>
      <c r="GB43" s="156"/>
      <c r="GC43" s="156"/>
      <c r="GD43" s="156"/>
      <c r="GE43" s="156"/>
      <c r="GF43" s="156"/>
      <c r="GG43" s="156"/>
      <c r="GH43" s="156"/>
    </row>
    <row r="44" spans="1:190" s="157" customFormat="1" ht="11.25">
      <c r="A44" s="165" t="s">
        <v>131</v>
      </c>
      <c r="B44" s="165" t="s">
        <v>132</v>
      </c>
      <c r="C44" s="166" t="s">
        <v>45</v>
      </c>
      <c r="D44" s="166" t="s">
        <v>133</v>
      </c>
      <c r="E44" s="166" t="s">
        <v>308</v>
      </c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6"/>
      <c r="BN44" s="156"/>
      <c r="BO44" s="156"/>
      <c r="BP44" s="156"/>
      <c r="BQ44" s="156"/>
      <c r="BR44" s="156"/>
      <c r="BS44" s="156"/>
      <c r="BT44" s="156"/>
      <c r="BU44" s="156"/>
      <c r="BV44" s="156"/>
      <c r="BW44" s="156"/>
      <c r="BX44" s="156"/>
      <c r="BY44" s="156"/>
      <c r="BZ44" s="156"/>
      <c r="CA44" s="156"/>
      <c r="CB44" s="156"/>
      <c r="CC44" s="156"/>
      <c r="CD44" s="156"/>
      <c r="CE44" s="156"/>
      <c r="CF44" s="156"/>
      <c r="CG44" s="156"/>
      <c r="CH44" s="156"/>
      <c r="CI44" s="156"/>
      <c r="CJ44" s="156"/>
      <c r="CK44" s="156"/>
      <c r="CL44" s="156"/>
      <c r="CM44" s="156"/>
      <c r="CN44" s="156"/>
      <c r="CO44" s="156"/>
      <c r="CP44" s="156"/>
      <c r="CQ44" s="156"/>
      <c r="CR44" s="156"/>
      <c r="CS44" s="156"/>
      <c r="CT44" s="156"/>
      <c r="CU44" s="156"/>
      <c r="CV44" s="156"/>
      <c r="CW44" s="156"/>
      <c r="CX44" s="156"/>
      <c r="CY44" s="156"/>
      <c r="CZ44" s="156"/>
      <c r="DA44" s="156"/>
      <c r="DB44" s="156"/>
      <c r="DC44" s="156"/>
      <c r="DD44" s="156"/>
      <c r="DE44" s="156"/>
      <c r="DF44" s="156"/>
      <c r="DG44" s="156"/>
      <c r="DH44" s="156"/>
      <c r="DI44" s="156"/>
      <c r="DJ44" s="156"/>
      <c r="DK44" s="156"/>
      <c r="DL44" s="156"/>
      <c r="DM44" s="156"/>
      <c r="DN44" s="156"/>
      <c r="DO44" s="156"/>
      <c r="DP44" s="156"/>
      <c r="DQ44" s="156"/>
      <c r="DR44" s="156"/>
      <c r="DS44" s="156"/>
      <c r="DT44" s="156"/>
      <c r="DU44" s="156"/>
      <c r="DV44" s="156"/>
      <c r="DW44" s="156"/>
      <c r="DX44" s="156"/>
      <c r="DY44" s="156"/>
      <c r="DZ44" s="156"/>
      <c r="EA44" s="156"/>
      <c r="EB44" s="156"/>
      <c r="EC44" s="156"/>
      <c r="ED44" s="156"/>
      <c r="EE44" s="156"/>
      <c r="EF44" s="156"/>
      <c r="EG44" s="156"/>
      <c r="EH44" s="156"/>
      <c r="EI44" s="156"/>
      <c r="EJ44" s="156"/>
      <c r="EK44" s="156"/>
      <c r="EL44" s="156"/>
      <c r="EM44" s="156"/>
      <c r="EN44" s="156"/>
      <c r="EO44" s="156"/>
      <c r="EP44" s="156"/>
      <c r="EQ44" s="156"/>
      <c r="ER44" s="156"/>
      <c r="ES44" s="156"/>
      <c r="ET44" s="156"/>
      <c r="EU44" s="156"/>
      <c r="EV44" s="156"/>
      <c r="EW44" s="156"/>
      <c r="EX44" s="156"/>
      <c r="EY44" s="156"/>
      <c r="EZ44" s="156"/>
      <c r="FA44" s="156"/>
      <c r="FB44" s="156"/>
      <c r="FC44" s="156"/>
      <c r="FD44" s="156"/>
      <c r="FE44" s="156"/>
      <c r="FF44" s="156"/>
      <c r="FG44" s="156"/>
      <c r="FH44" s="156"/>
      <c r="FI44" s="156"/>
      <c r="FJ44" s="156"/>
      <c r="FK44" s="156"/>
      <c r="FL44" s="156"/>
      <c r="FM44" s="156"/>
      <c r="FN44" s="156"/>
      <c r="FO44" s="156"/>
      <c r="FP44" s="156"/>
      <c r="FQ44" s="156"/>
      <c r="FR44" s="156"/>
      <c r="FS44" s="156"/>
      <c r="FT44" s="156"/>
      <c r="FU44" s="156"/>
      <c r="FV44" s="156"/>
      <c r="FW44" s="156"/>
      <c r="FX44" s="156"/>
      <c r="FY44" s="156"/>
      <c r="FZ44" s="156"/>
      <c r="GA44" s="156"/>
      <c r="GB44" s="156"/>
      <c r="GC44" s="156"/>
      <c r="GD44" s="156"/>
      <c r="GE44" s="156"/>
      <c r="GF44" s="156"/>
      <c r="GG44" s="156"/>
      <c r="GH44" s="156"/>
    </row>
    <row r="45" spans="1:190" s="157" customFormat="1" ht="11.25">
      <c r="A45" s="165" t="s">
        <v>134</v>
      </c>
      <c r="B45" s="165" t="s">
        <v>135</v>
      </c>
      <c r="C45" s="166" t="s">
        <v>45</v>
      </c>
      <c r="D45" s="166" t="s">
        <v>124</v>
      </c>
      <c r="E45" s="166" t="s">
        <v>307</v>
      </c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  <c r="DV45" s="156"/>
      <c r="DW45" s="156"/>
      <c r="DX45" s="156"/>
      <c r="DY45" s="156"/>
      <c r="DZ45" s="156"/>
      <c r="EA45" s="156"/>
      <c r="EB45" s="156"/>
      <c r="EC45" s="156"/>
      <c r="ED45" s="156"/>
      <c r="EE45" s="156"/>
      <c r="EF45" s="156"/>
      <c r="EG45" s="156"/>
      <c r="EH45" s="156"/>
      <c r="EI45" s="156"/>
      <c r="EJ45" s="156"/>
      <c r="EK45" s="156"/>
      <c r="EL45" s="156"/>
      <c r="EM45" s="156"/>
      <c r="EN45" s="156"/>
      <c r="EO45" s="156"/>
      <c r="EP45" s="156"/>
      <c r="EQ45" s="156"/>
      <c r="ER45" s="156"/>
      <c r="ES45" s="156"/>
      <c r="ET45" s="156"/>
      <c r="EU45" s="156"/>
      <c r="EV45" s="156"/>
      <c r="EW45" s="156"/>
      <c r="EX45" s="156"/>
      <c r="EY45" s="156"/>
      <c r="EZ45" s="156"/>
      <c r="FA45" s="156"/>
      <c r="FB45" s="156"/>
      <c r="FC45" s="156"/>
      <c r="FD45" s="156"/>
      <c r="FE45" s="156"/>
      <c r="FF45" s="156"/>
      <c r="FG45" s="156"/>
      <c r="FH45" s="156"/>
      <c r="FI45" s="156"/>
      <c r="FJ45" s="156"/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</row>
    <row r="46" spans="1:190" s="157" customFormat="1" ht="11.25">
      <c r="A46" s="165" t="s">
        <v>136</v>
      </c>
      <c r="B46" s="165"/>
      <c r="C46" s="166" t="s">
        <v>45</v>
      </c>
      <c r="D46" s="166" t="s">
        <v>137</v>
      </c>
      <c r="E46" s="166" t="s">
        <v>308</v>
      </c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6"/>
      <c r="BN46" s="156"/>
      <c r="BO46" s="156"/>
      <c r="BP46" s="156"/>
      <c r="BQ46" s="156"/>
      <c r="BR46" s="156"/>
      <c r="BS46" s="156"/>
      <c r="BT46" s="156"/>
      <c r="BU46" s="156"/>
      <c r="BV46" s="156"/>
      <c r="BW46" s="156"/>
      <c r="BX46" s="156"/>
      <c r="BY46" s="156"/>
      <c r="BZ46" s="156"/>
      <c r="CA46" s="156"/>
      <c r="CB46" s="156"/>
      <c r="CC46" s="156"/>
      <c r="CD46" s="156"/>
      <c r="CE46" s="156"/>
      <c r="CF46" s="156"/>
      <c r="CG46" s="156"/>
      <c r="CH46" s="156"/>
      <c r="CI46" s="156"/>
      <c r="CJ46" s="156"/>
      <c r="CK46" s="156"/>
      <c r="CL46" s="156"/>
      <c r="CM46" s="156"/>
      <c r="CN46" s="156"/>
      <c r="CO46" s="156"/>
      <c r="CP46" s="156"/>
      <c r="CQ46" s="156"/>
      <c r="CR46" s="156"/>
      <c r="CS46" s="156"/>
      <c r="CT46" s="156"/>
      <c r="CU46" s="156"/>
      <c r="CV46" s="156"/>
      <c r="CW46" s="156"/>
      <c r="CX46" s="156"/>
      <c r="CY46" s="156"/>
      <c r="CZ46" s="156"/>
      <c r="DA46" s="156"/>
      <c r="DB46" s="156"/>
      <c r="DC46" s="156"/>
      <c r="DD46" s="156"/>
      <c r="DE46" s="156"/>
      <c r="DF46" s="156"/>
      <c r="DG46" s="156"/>
      <c r="DH46" s="156"/>
      <c r="DI46" s="156"/>
      <c r="DJ46" s="156"/>
      <c r="DK46" s="156"/>
      <c r="DL46" s="156"/>
      <c r="DM46" s="156"/>
      <c r="DN46" s="156"/>
      <c r="DO46" s="156"/>
      <c r="DP46" s="156"/>
      <c r="DQ46" s="156"/>
      <c r="DR46" s="156"/>
      <c r="DS46" s="156"/>
      <c r="DT46" s="156"/>
      <c r="DU46" s="156"/>
      <c r="DV46" s="156"/>
      <c r="DW46" s="156"/>
      <c r="DX46" s="156"/>
      <c r="DY46" s="156"/>
      <c r="DZ46" s="156"/>
      <c r="EA46" s="156"/>
      <c r="EB46" s="156"/>
      <c r="EC46" s="156"/>
      <c r="ED46" s="156"/>
      <c r="EE46" s="156"/>
      <c r="EF46" s="156"/>
      <c r="EG46" s="156"/>
      <c r="EH46" s="156"/>
      <c r="EI46" s="156"/>
      <c r="EJ46" s="156"/>
      <c r="EK46" s="156"/>
      <c r="EL46" s="156"/>
      <c r="EM46" s="156"/>
      <c r="EN46" s="156"/>
      <c r="EO46" s="156"/>
      <c r="EP46" s="156"/>
      <c r="EQ46" s="156"/>
      <c r="ER46" s="156"/>
      <c r="ES46" s="156"/>
      <c r="ET46" s="156"/>
      <c r="EU46" s="156"/>
      <c r="EV46" s="156"/>
      <c r="EW46" s="156"/>
      <c r="EX46" s="156"/>
      <c r="EY46" s="156"/>
      <c r="EZ46" s="156"/>
      <c r="FA46" s="156"/>
      <c r="FB46" s="156"/>
      <c r="FC46" s="156"/>
      <c r="FD46" s="156"/>
      <c r="FE46" s="156"/>
      <c r="FF46" s="156"/>
      <c r="FG46" s="156"/>
      <c r="FH46" s="156"/>
      <c r="FI46" s="156"/>
      <c r="FJ46" s="156"/>
      <c r="FK46" s="156"/>
      <c r="FL46" s="156"/>
      <c r="FM46" s="156"/>
      <c r="FN46" s="156"/>
      <c r="FO46" s="156"/>
      <c r="FP46" s="156"/>
      <c r="FQ46" s="156"/>
      <c r="FR46" s="156"/>
      <c r="FS46" s="156"/>
      <c r="FT46" s="156"/>
      <c r="FU46" s="156"/>
      <c r="FV46" s="156"/>
      <c r="FW46" s="156"/>
      <c r="FX46" s="156"/>
      <c r="FY46" s="156"/>
      <c r="FZ46" s="156"/>
      <c r="GA46" s="156"/>
      <c r="GB46" s="156"/>
      <c r="GC46" s="156"/>
      <c r="GD46" s="156"/>
      <c r="GE46" s="156"/>
      <c r="GF46" s="156"/>
      <c r="GG46" s="156"/>
      <c r="GH46" s="156"/>
    </row>
    <row r="47" spans="1:190" s="157" customFormat="1" ht="11.25">
      <c r="A47" s="165" t="s">
        <v>138</v>
      </c>
      <c r="B47" s="165"/>
      <c r="C47" s="166" t="s">
        <v>45</v>
      </c>
      <c r="D47" s="166" t="s">
        <v>139</v>
      </c>
      <c r="E47" s="166" t="s">
        <v>308</v>
      </c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56"/>
      <c r="BN47" s="156"/>
      <c r="BO47" s="156"/>
      <c r="BP47" s="156"/>
      <c r="BQ47" s="156"/>
      <c r="BR47" s="156"/>
      <c r="BS47" s="156"/>
      <c r="BT47" s="156"/>
      <c r="BU47" s="156"/>
      <c r="BV47" s="156"/>
      <c r="BW47" s="156"/>
      <c r="BX47" s="156"/>
      <c r="BY47" s="156"/>
      <c r="BZ47" s="156"/>
      <c r="CA47" s="156"/>
      <c r="CB47" s="156"/>
      <c r="CC47" s="156"/>
      <c r="CD47" s="156"/>
      <c r="CE47" s="156"/>
      <c r="CF47" s="156"/>
      <c r="CG47" s="156"/>
      <c r="CH47" s="156"/>
      <c r="CI47" s="156"/>
      <c r="CJ47" s="156"/>
      <c r="CK47" s="156"/>
      <c r="CL47" s="156"/>
      <c r="CM47" s="156"/>
      <c r="CN47" s="156"/>
      <c r="CO47" s="156"/>
      <c r="CP47" s="156"/>
      <c r="CQ47" s="156"/>
      <c r="CR47" s="156"/>
      <c r="CS47" s="156"/>
      <c r="CT47" s="156"/>
      <c r="CU47" s="156"/>
      <c r="CV47" s="156"/>
      <c r="CW47" s="156"/>
      <c r="CX47" s="156"/>
      <c r="CY47" s="156"/>
      <c r="CZ47" s="156"/>
      <c r="DA47" s="156"/>
      <c r="DB47" s="156"/>
      <c r="DC47" s="156"/>
      <c r="DD47" s="156"/>
      <c r="DE47" s="156"/>
      <c r="DF47" s="156"/>
      <c r="DG47" s="156"/>
      <c r="DH47" s="156"/>
      <c r="DI47" s="156"/>
      <c r="DJ47" s="156"/>
      <c r="DK47" s="156"/>
      <c r="DL47" s="156"/>
      <c r="DM47" s="156"/>
      <c r="DN47" s="156"/>
      <c r="DO47" s="156"/>
      <c r="DP47" s="156"/>
      <c r="DQ47" s="156"/>
      <c r="DR47" s="156"/>
      <c r="DS47" s="156"/>
      <c r="DT47" s="156"/>
      <c r="DU47" s="156"/>
      <c r="DV47" s="156"/>
      <c r="DW47" s="156"/>
      <c r="DX47" s="156"/>
      <c r="DY47" s="156"/>
      <c r="DZ47" s="156"/>
      <c r="EA47" s="156"/>
      <c r="EB47" s="156"/>
      <c r="EC47" s="156"/>
      <c r="ED47" s="156"/>
      <c r="EE47" s="156"/>
      <c r="EF47" s="156"/>
      <c r="EG47" s="156"/>
      <c r="EH47" s="156"/>
      <c r="EI47" s="156"/>
      <c r="EJ47" s="156"/>
      <c r="EK47" s="156"/>
      <c r="EL47" s="156"/>
      <c r="EM47" s="156"/>
      <c r="EN47" s="156"/>
      <c r="EO47" s="156"/>
      <c r="EP47" s="156"/>
      <c r="EQ47" s="156"/>
      <c r="ER47" s="156"/>
      <c r="ES47" s="156"/>
      <c r="ET47" s="156"/>
      <c r="EU47" s="156"/>
      <c r="EV47" s="156"/>
      <c r="EW47" s="156"/>
      <c r="EX47" s="156"/>
      <c r="EY47" s="156"/>
      <c r="EZ47" s="156"/>
      <c r="FA47" s="156"/>
      <c r="FB47" s="156"/>
      <c r="FC47" s="156"/>
      <c r="FD47" s="156"/>
      <c r="FE47" s="156"/>
      <c r="FF47" s="156"/>
      <c r="FG47" s="156"/>
      <c r="FH47" s="156"/>
      <c r="FI47" s="156"/>
      <c r="FJ47" s="156"/>
      <c r="FK47" s="156"/>
      <c r="FL47" s="156"/>
      <c r="FM47" s="156"/>
      <c r="FN47" s="156"/>
      <c r="FO47" s="156"/>
      <c r="FP47" s="156"/>
      <c r="FQ47" s="156"/>
      <c r="FR47" s="156"/>
      <c r="FS47" s="156"/>
      <c r="FT47" s="156"/>
      <c r="FU47" s="156"/>
      <c r="FV47" s="156"/>
      <c r="FW47" s="156"/>
      <c r="FX47" s="156"/>
      <c r="FY47" s="156"/>
      <c r="FZ47" s="156"/>
      <c r="GA47" s="156"/>
      <c r="GB47" s="156"/>
      <c r="GC47" s="156"/>
      <c r="GD47" s="156"/>
      <c r="GE47" s="156"/>
      <c r="GF47" s="156"/>
      <c r="GG47" s="156"/>
      <c r="GH47" s="156"/>
    </row>
    <row r="48" spans="1:190" s="157" customFormat="1" ht="11.25">
      <c r="A48" s="165" t="s">
        <v>140</v>
      </c>
      <c r="B48" s="165" t="s">
        <v>141</v>
      </c>
      <c r="C48" s="166" t="s">
        <v>45</v>
      </c>
      <c r="D48" s="166" t="s">
        <v>142</v>
      </c>
      <c r="E48" s="166" t="s">
        <v>307</v>
      </c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56"/>
      <c r="BN48" s="156"/>
      <c r="BO48" s="156"/>
      <c r="BP48" s="156"/>
      <c r="BQ48" s="156"/>
      <c r="BR48" s="156"/>
      <c r="BS48" s="156"/>
      <c r="BT48" s="156"/>
      <c r="BU48" s="156"/>
      <c r="BV48" s="156"/>
      <c r="BW48" s="156"/>
      <c r="BX48" s="156"/>
      <c r="BY48" s="156"/>
      <c r="BZ48" s="156"/>
      <c r="CA48" s="156"/>
      <c r="CB48" s="156"/>
      <c r="CC48" s="156"/>
      <c r="CD48" s="156"/>
      <c r="CE48" s="156"/>
      <c r="CF48" s="156"/>
      <c r="CG48" s="156"/>
      <c r="CH48" s="156"/>
      <c r="CI48" s="156"/>
      <c r="CJ48" s="156"/>
      <c r="CK48" s="156"/>
      <c r="CL48" s="156"/>
      <c r="CM48" s="156"/>
      <c r="CN48" s="156"/>
      <c r="CO48" s="156"/>
      <c r="CP48" s="156"/>
      <c r="CQ48" s="156"/>
      <c r="CR48" s="156"/>
      <c r="CS48" s="156"/>
      <c r="CT48" s="156"/>
      <c r="CU48" s="156"/>
      <c r="CV48" s="156"/>
      <c r="CW48" s="156"/>
      <c r="CX48" s="156"/>
      <c r="CY48" s="156"/>
      <c r="CZ48" s="156"/>
      <c r="DA48" s="156"/>
      <c r="DB48" s="156"/>
      <c r="DC48" s="156"/>
      <c r="DD48" s="156"/>
      <c r="DE48" s="156"/>
      <c r="DF48" s="156"/>
      <c r="DG48" s="156"/>
      <c r="DH48" s="156"/>
      <c r="DI48" s="156"/>
      <c r="DJ48" s="156"/>
      <c r="DK48" s="156"/>
      <c r="DL48" s="156"/>
      <c r="DM48" s="156"/>
      <c r="DN48" s="156"/>
      <c r="DO48" s="156"/>
      <c r="DP48" s="156"/>
      <c r="DQ48" s="156"/>
      <c r="DR48" s="156"/>
      <c r="DS48" s="156"/>
      <c r="DT48" s="156"/>
      <c r="DU48" s="156"/>
      <c r="DV48" s="156"/>
      <c r="DW48" s="156"/>
      <c r="DX48" s="156"/>
      <c r="DY48" s="156"/>
      <c r="DZ48" s="156"/>
      <c r="EA48" s="156"/>
      <c r="EB48" s="156"/>
      <c r="EC48" s="156"/>
      <c r="ED48" s="156"/>
      <c r="EE48" s="156"/>
      <c r="EF48" s="156"/>
      <c r="EG48" s="156"/>
      <c r="EH48" s="156"/>
      <c r="EI48" s="156"/>
      <c r="EJ48" s="156"/>
      <c r="EK48" s="156"/>
      <c r="EL48" s="156"/>
      <c r="EM48" s="156"/>
      <c r="EN48" s="156"/>
      <c r="EO48" s="156"/>
      <c r="EP48" s="156"/>
      <c r="EQ48" s="156"/>
      <c r="ER48" s="156"/>
      <c r="ES48" s="156"/>
      <c r="ET48" s="156"/>
      <c r="EU48" s="156"/>
      <c r="EV48" s="156"/>
      <c r="EW48" s="156"/>
      <c r="EX48" s="156"/>
      <c r="EY48" s="156"/>
      <c r="EZ48" s="156"/>
      <c r="FA48" s="156"/>
      <c r="FB48" s="156"/>
      <c r="FC48" s="156"/>
      <c r="FD48" s="156"/>
      <c r="FE48" s="156"/>
      <c r="FF48" s="156"/>
      <c r="FG48" s="156"/>
      <c r="FH48" s="156"/>
      <c r="FI48" s="156"/>
      <c r="FJ48" s="156"/>
      <c r="FK48" s="156"/>
      <c r="FL48" s="156"/>
      <c r="FM48" s="156"/>
      <c r="FN48" s="156"/>
      <c r="FO48" s="156"/>
      <c r="FP48" s="156"/>
      <c r="FQ48" s="156"/>
      <c r="FR48" s="156"/>
      <c r="FS48" s="156"/>
      <c r="FT48" s="156"/>
      <c r="FU48" s="156"/>
      <c r="FV48" s="156"/>
      <c r="FW48" s="156"/>
      <c r="FX48" s="156"/>
      <c r="FY48" s="156"/>
      <c r="FZ48" s="156"/>
      <c r="GA48" s="156"/>
      <c r="GB48" s="156"/>
      <c r="GC48" s="156"/>
      <c r="GD48" s="156"/>
      <c r="GE48" s="156"/>
      <c r="GF48" s="156"/>
      <c r="GG48" s="156"/>
      <c r="GH48" s="156"/>
    </row>
    <row r="49" spans="1:190" s="157" customFormat="1" ht="11.25">
      <c r="A49" s="165" t="s">
        <v>143</v>
      </c>
      <c r="B49" s="165" t="s">
        <v>144</v>
      </c>
      <c r="C49" s="166" t="s">
        <v>45</v>
      </c>
      <c r="D49" s="166" t="s">
        <v>145</v>
      </c>
      <c r="E49" s="166" t="s">
        <v>308</v>
      </c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156"/>
      <c r="BN49" s="156"/>
      <c r="BO49" s="156"/>
      <c r="BP49" s="156"/>
      <c r="BQ49" s="156"/>
      <c r="BR49" s="156"/>
      <c r="BS49" s="156"/>
      <c r="BT49" s="156"/>
      <c r="BU49" s="156"/>
      <c r="BV49" s="156"/>
      <c r="BW49" s="156"/>
      <c r="BX49" s="156"/>
      <c r="BY49" s="156"/>
      <c r="BZ49" s="156"/>
      <c r="CA49" s="156"/>
      <c r="CB49" s="156"/>
      <c r="CC49" s="156"/>
      <c r="CD49" s="156"/>
      <c r="CE49" s="156"/>
      <c r="CF49" s="156"/>
      <c r="CG49" s="156"/>
      <c r="CH49" s="156"/>
      <c r="CI49" s="156"/>
      <c r="CJ49" s="156"/>
      <c r="CK49" s="156"/>
      <c r="CL49" s="156"/>
      <c r="CM49" s="156"/>
      <c r="CN49" s="156"/>
      <c r="CO49" s="156"/>
      <c r="CP49" s="156"/>
      <c r="CQ49" s="156"/>
      <c r="CR49" s="156"/>
      <c r="CS49" s="156"/>
      <c r="CT49" s="156"/>
      <c r="CU49" s="156"/>
      <c r="CV49" s="156"/>
      <c r="CW49" s="156"/>
      <c r="CX49" s="156"/>
      <c r="CY49" s="156"/>
      <c r="CZ49" s="156"/>
      <c r="DA49" s="156"/>
      <c r="DB49" s="156"/>
      <c r="DC49" s="156"/>
      <c r="DD49" s="156"/>
      <c r="DE49" s="156"/>
      <c r="DF49" s="156"/>
      <c r="DG49" s="156"/>
      <c r="DH49" s="156"/>
      <c r="DI49" s="156"/>
      <c r="DJ49" s="156"/>
      <c r="DK49" s="156"/>
      <c r="DL49" s="156"/>
      <c r="DM49" s="156"/>
      <c r="DN49" s="156"/>
      <c r="DO49" s="156"/>
      <c r="DP49" s="156"/>
      <c r="DQ49" s="156"/>
      <c r="DR49" s="156"/>
      <c r="DS49" s="156"/>
      <c r="DT49" s="156"/>
      <c r="DU49" s="156"/>
      <c r="DV49" s="156"/>
      <c r="DW49" s="156"/>
      <c r="DX49" s="156"/>
      <c r="DY49" s="156"/>
      <c r="DZ49" s="156"/>
      <c r="EA49" s="156"/>
      <c r="EB49" s="156"/>
      <c r="EC49" s="156"/>
      <c r="ED49" s="156"/>
      <c r="EE49" s="156"/>
      <c r="EF49" s="156"/>
      <c r="EG49" s="156"/>
      <c r="EH49" s="156"/>
      <c r="EI49" s="156"/>
      <c r="EJ49" s="156"/>
      <c r="EK49" s="156"/>
      <c r="EL49" s="156"/>
      <c r="EM49" s="156"/>
      <c r="EN49" s="156"/>
      <c r="EO49" s="156"/>
      <c r="EP49" s="156"/>
      <c r="EQ49" s="156"/>
      <c r="ER49" s="156"/>
      <c r="ES49" s="156"/>
      <c r="ET49" s="156"/>
      <c r="EU49" s="156"/>
      <c r="EV49" s="156"/>
      <c r="EW49" s="156"/>
      <c r="EX49" s="156"/>
      <c r="EY49" s="156"/>
      <c r="EZ49" s="156"/>
      <c r="FA49" s="156"/>
      <c r="FB49" s="156"/>
      <c r="FC49" s="156"/>
      <c r="FD49" s="156"/>
      <c r="FE49" s="156"/>
      <c r="FF49" s="156"/>
      <c r="FG49" s="156"/>
      <c r="FH49" s="156"/>
      <c r="FI49" s="156"/>
      <c r="FJ49" s="156"/>
      <c r="FK49" s="156"/>
      <c r="FL49" s="156"/>
      <c r="FM49" s="156"/>
      <c r="FN49" s="156"/>
      <c r="FO49" s="156"/>
      <c r="FP49" s="156"/>
      <c r="FQ49" s="156"/>
      <c r="FR49" s="156"/>
      <c r="FS49" s="156"/>
      <c r="FT49" s="156"/>
      <c r="FU49" s="156"/>
      <c r="FV49" s="156"/>
      <c r="FW49" s="156"/>
      <c r="FX49" s="156"/>
      <c r="FY49" s="156"/>
      <c r="FZ49" s="156"/>
      <c r="GA49" s="156"/>
      <c r="GB49" s="156"/>
      <c r="GC49" s="156"/>
      <c r="GD49" s="156"/>
      <c r="GE49" s="156"/>
      <c r="GF49" s="156"/>
      <c r="GG49" s="156"/>
      <c r="GH49" s="156"/>
    </row>
    <row r="50" spans="1:190" s="157" customFormat="1" ht="11.25">
      <c r="A50" s="165" t="s">
        <v>146</v>
      </c>
      <c r="B50" s="165" t="s">
        <v>147</v>
      </c>
      <c r="C50" s="166" t="s">
        <v>45</v>
      </c>
      <c r="D50" s="166" t="s">
        <v>148</v>
      </c>
      <c r="E50" s="166" t="s">
        <v>307</v>
      </c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6"/>
      <c r="AN50" s="156"/>
      <c r="AO50" s="156"/>
      <c r="AP50" s="156"/>
      <c r="AQ50" s="156"/>
      <c r="AR50" s="156"/>
      <c r="AS50" s="156"/>
      <c r="AT50" s="156"/>
      <c r="AU50" s="156"/>
      <c r="AV50" s="156"/>
      <c r="AW50" s="156"/>
      <c r="AX50" s="156"/>
      <c r="AY50" s="156"/>
      <c r="AZ50" s="156"/>
      <c r="BA50" s="156"/>
      <c r="BB50" s="156"/>
      <c r="BC50" s="156"/>
      <c r="BD50" s="156"/>
      <c r="BE50" s="156"/>
      <c r="BF50" s="156"/>
      <c r="BG50" s="156"/>
      <c r="BH50" s="156"/>
      <c r="BI50" s="156"/>
      <c r="BJ50" s="156"/>
      <c r="BK50" s="156"/>
      <c r="BL50" s="156"/>
      <c r="BM50" s="156"/>
      <c r="BN50" s="156"/>
      <c r="BO50" s="156"/>
      <c r="BP50" s="156"/>
      <c r="BQ50" s="156"/>
      <c r="BR50" s="156"/>
      <c r="BS50" s="156"/>
      <c r="BT50" s="156"/>
      <c r="BU50" s="156"/>
      <c r="BV50" s="156"/>
      <c r="BW50" s="156"/>
      <c r="BX50" s="156"/>
      <c r="BY50" s="156"/>
      <c r="BZ50" s="156"/>
      <c r="CA50" s="156"/>
      <c r="CB50" s="156"/>
      <c r="CC50" s="156"/>
      <c r="CD50" s="156"/>
      <c r="CE50" s="156"/>
      <c r="CF50" s="156"/>
      <c r="CG50" s="156"/>
      <c r="CH50" s="156"/>
      <c r="CI50" s="156"/>
      <c r="CJ50" s="156"/>
      <c r="CK50" s="156"/>
      <c r="CL50" s="156"/>
      <c r="CM50" s="156"/>
      <c r="CN50" s="156"/>
      <c r="CO50" s="156"/>
      <c r="CP50" s="156"/>
      <c r="CQ50" s="156"/>
      <c r="CR50" s="156"/>
      <c r="CS50" s="156"/>
      <c r="CT50" s="156"/>
      <c r="CU50" s="156"/>
      <c r="CV50" s="156"/>
      <c r="CW50" s="156"/>
      <c r="CX50" s="156"/>
      <c r="CY50" s="156"/>
      <c r="CZ50" s="156"/>
      <c r="DA50" s="156"/>
      <c r="DB50" s="156"/>
      <c r="DC50" s="156"/>
      <c r="DD50" s="156"/>
      <c r="DE50" s="156"/>
      <c r="DF50" s="156"/>
      <c r="DG50" s="156"/>
      <c r="DH50" s="156"/>
      <c r="DI50" s="156"/>
      <c r="DJ50" s="156"/>
      <c r="DK50" s="156"/>
      <c r="DL50" s="156"/>
      <c r="DM50" s="156"/>
      <c r="DN50" s="156"/>
      <c r="DO50" s="156"/>
      <c r="DP50" s="156"/>
      <c r="DQ50" s="156"/>
      <c r="DR50" s="156"/>
      <c r="DS50" s="156"/>
      <c r="DT50" s="156"/>
      <c r="DU50" s="156"/>
      <c r="DV50" s="156"/>
      <c r="DW50" s="156"/>
      <c r="DX50" s="156"/>
      <c r="DY50" s="156"/>
      <c r="DZ50" s="156"/>
      <c r="EA50" s="156"/>
      <c r="EB50" s="156"/>
      <c r="EC50" s="156"/>
      <c r="ED50" s="156"/>
      <c r="EE50" s="156"/>
      <c r="EF50" s="156"/>
      <c r="EG50" s="156"/>
      <c r="EH50" s="156"/>
      <c r="EI50" s="156"/>
      <c r="EJ50" s="156"/>
      <c r="EK50" s="156"/>
      <c r="EL50" s="156"/>
      <c r="EM50" s="156"/>
      <c r="EN50" s="156"/>
      <c r="EO50" s="156"/>
      <c r="EP50" s="156"/>
      <c r="EQ50" s="156"/>
      <c r="ER50" s="156"/>
      <c r="ES50" s="156"/>
      <c r="ET50" s="156"/>
      <c r="EU50" s="156"/>
      <c r="EV50" s="156"/>
      <c r="EW50" s="156"/>
      <c r="EX50" s="156"/>
      <c r="EY50" s="156"/>
      <c r="EZ50" s="156"/>
      <c r="FA50" s="156"/>
      <c r="FB50" s="156"/>
      <c r="FC50" s="156"/>
      <c r="FD50" s="156"/>
      <c r="FE50" s="156"/>
      <c r="FF50" s="156"/>
      <c r="FG50" s="156"/>
      <c r="FH50" s="156"/>
      <c r="FI50" s="156"/>
      <c r="FJ50" s="156"/>
      <c r="FK50" s="156"/>
      <c r="FL50" s="156"/>
      <c r="FM50" s="156"/>
      <c r="FN50" s="156"/>
      <c r="FO50" s="156"/>
      <c r="FP50" s="156"/>
      <c r="FQ50" s="156"/>
      <c r="FR50" s="156"/>
      <c r="FS50" s="156"/>
      <c r="FT50" s="156"/>
      <c r="FU50" s="156"/>
      <c r="FV50" s="156"/>
      <c r="FW50" s="156"/>
      <c r="FX50" s="156"/>
      <c r="FY50" s="156"/>
      <c r="FZ50" s="156"/>
      <c r="GA50" s="156"/>
      <c r="GB50" s="156"/>
      <c r="GC50" s="156"/>
      <c r="GD50" s="156"/>
      <c r="GE50" s="156"/>
      <c r="GF50" s="156"/>
      <c r="GG50" s="156"/>
      <c r="GH50" s="156"/>
    </row>
    <row r="51" spans="1:190" s="157" customFormat="1" ht="11.25">
      <c r="A51" s="165" t="s">
        <v>149</v>
      </c>
      <c r="B51" s="165" t="s">
        <v>147</v>
      </c>
      <c r="C51" s="166" t="s">
        <v>45</v>
      </c>
      <c r="D51" s="166" t="s">
        <v>150</v>
      </c>
      <c r="E51" s="166" t="s">
        <v>307</v>
      </c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  <c r="AA51" s="156"/>
      <c r="AB51" s="156"/>
      <c r="AC51" s="156"/>
      <c r="AD51" s="156"/>
      <c r="AE51" s="156"/>
      <c r="AF51" s="156"/>
      <c r="AG51" s="156"/>
      <c r="AH51" s="156"/>
      <c r="AI51" s="156"/>
      <c r="AJ51" s="156"/>
      <c r="AK51" s="156"/>
      <c r="AL51" s="156"/>
      <c r="AM51" s="156"/>
      <c r="AN51" s="156"/>
      <c r="AO51" s="156"/>
      <c r="AP51" s="156"/>
      <c r="AQ51" s="156"/>
      <c r="AR51" s="156"/>
      <c r="AS51" s="156"/>
      <c r="AT51" s="156"/>
      <c r="AU51" s="156"/>
      <c r="AV51" s="156"/>
      <c r="AW51" s="156"/>
      <c r="AX51" s="156"/>
      <c r="AY51" s="156"/>
      <c r="AZ51" s="156"/>
      <c r="BA51" s="156"/>
      <c r="BB51" s="156"/>
      <c r="BC51" s="156"/>
      <c r="BD51" s="156"/>
      <c r="BE51" s="156"/>
      <c r="BF51" s="156"/>
      <c r="BG51" s="156"/>
      <c r="BH51" s="156"/>
      <c r="BI51" s="156"/>
      <c r="BJ51" s="156"/>
      <c r="BK51" s="156"/>
      <c r="BL51" s="156"/>
      <c r="BM51" s="156"/>
      <c r="BN51" s="156"/>
      <c r="BO51" s="156"/>
      <c r="BP51" s="156"/>
      <c r="BQ51" s="156"/>
      <c r="BR51" s="156"/>
      <c r="BS51" s="156"/>
      <c r="BT51" s="156"/>
      <c r="BU51" s="156"/>
      <c r="BV51" s="156"/>
      <c r="BW51" s="156"/>
      <c r="BX51" s="156"/>
      <c r="BY51" s="156"/>
      <c r="BZ51" s="156"/>
      <c r="CA51" s="156"/>
      <c r="CB51" s="156"/>
      <c r="CC51" s="156"/>
      <c r="CD51" s="156"/>
      <c r="CE51" s="156"/>
      <c r="CF51" s="156"/>
      <c r="CG51" s="156"/>
      <c r="CH51" s="156"/>
      <c r="CI51" s="156"/>
      <c r="CJ51" s="156"/>
      <c r="CK51" s="156"/>
      <c r="CL51" s="156"/>
      <c r="CM51" s="156"/>
      <c r="CN51" s="156"/>
      <c r="CO51" s="156"/>
      <c r="CP51" s="156"/>
      <c r="CQ51" s="156"/>
      <c r="CR51" s="156"/>
      <c r="CS51" s="156"/>
      <c r="CT51" s="156"/>
      <c r="CU51" s="156"/>
      <c r="CV51" s="156"/>
      <c r="CW51" s="156"/>
      <c r="CX51" s="156"/>
      <c r="CY51" s="156"/>
      <c r="CZ51" s="156"/>
      <c r="DA51" s="156"/>
      <c r="DB51" s="156"/>
      <c r="DC51" s="156"/>
      <c r="DD51" s="156"/>
      <c r="DE51" s="156"/>
      <c r="DF51" s="156"/>
      <c r="DG51" s="156"/>
      <c r="DH51" s="156"/>
      <c r="DI51" s="156"/>
      <c r="DJ51" s="156"/>
      <c r="DK51" s="156"/>
      <c r="DL51" s="156"/>
      <c r="DM51" s="156"/>
      <c r="DN51" s="156"/>
      <c r="DO51" s="156"/>
      <c r="DP51" s="156"/>
      <c r="DQ51" s="156"/>
      <c r="DR51" s="156"/>
      <c r="DS51" s="156"/>
      <c r="DT51" s="156"/>
      <c r="DU51" s="156"/>
      <c r="DV51" s="156"/>
      <c r="DW51" s="156"/>
      <c r="DX51" s="156"/>
      <c r="DY51" s="156"/>
      <c r="DZ51" s="156"/>
      <c r="EA51" s="156"/>
      <c r="EB51" s="156"/>
      <c r="EC51" s="156"/>
      <c r="ED51" s="156"/>
      <c r="EE51" s="156"/>
      <c r="EF51" s="156"/>
      <c r="EG51" s="156"/>
      <c r="EH51" s="156"/>
      <c r="EI51" s="156"/>
      <c r="EJ51" s="156"/>
      <c r="EK51" s="156"/>
      <c r="EL51" s="156"/>
      <c r="EM51" s="156"/>
      <c r="EN51" s="156"/>
      <c r="EO51" s="156"/>
      <c r="EP51" s="156"/>
      <c r="EQ51" s="156"/>
      <c r="ER51" s="156"/>
      <c r="ES51" s="156"/>
      <c r="ET51" s="156"/>
      <c r="EU51" s="156"/>
      <c r="EV51" s="156"/>
      <c r="EW51" s="156"/>
      <c r="EX51" s="156"/>
      <c r="EY51" s="156"/>
      <c r="EZ51" s="156"/>
      <c r="FA51" s="156"/>
      <c r="FB51" s="156"/>
      <c r="FC51" s="156"/>
      <c r="FD51" s="156"/>
      <c r="FE51" s="156"/>
      <c r="FF51" s="156"/>
      <c r="FG51" s="156"/>
      <c r="FH51" s="156"/>
      <c r="FI51" s="156"/>
      <c r="FJ51" s="156"/>
      <c r="FK51" s="156"/>
      <c r="FL51" s="156"/>
      <c r="FM51" s="156"/>
      <c r="FN51" s="156"/>
      <c r="FO51" s="156"/>
      <c r="FP51" s="156"/>
      <c r="FQ51" s="156"/>
      <c r="FR51" s="156"/>
      <c r="FS51" s="156"/>
      <c r="FT51" s="156"/>
      <c r="FU51" s="156"/>
      <c r="FV51" s="156"/>
      <c r="FW51" s="156"/>
      <c r="FX51" s="156"/>
      <c r="FY51" s="156"/>
      <c r="FZ51" s="156"/>
      <c r="GA51" s="156"/>
      <c r="GB51" s="156"/>
      <c r="GC51" s="156"/>
      <c r="GD51" s="156"/>
      <c r="GE51" s="156"/>
      <c r="GF51" s="156"/>
      <c r="GG51" s="156"/>
      <c r="GH51" s="156"/>
    </row>
    <row r="52" spans="1:190" s="157" customFormat="1" ht="11.25">
      <c r="A52" s="165" t="s">
        <v>151</v>
      </c>
      <c r="B52" s="165" t="s">
        <v>152</v>
      </c>
      <c r="C52" s="166" t="s">
        <v>45</v>
      </c>
      <c r="D52" s="166" t="s">
        <v>153</v>
      </c>
      <c r="E52" s="166" t="s">
        <v>307</v>
      </c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AL52" s="156"/>
      <c r="AM52" s="156"/>
      <c r="AN52" s="156"/>
      <c r="AO52" s="156"/>
      <c r="AP52" s="156"/>
      <c r="AQ52" s="156"/>
      <c r="AR52" s="156"/>
      <c r="AS52" s="156"/>
      <c r="AT52" s="156"/>
      <c r="AU52" s="156"/>
      <c r="AV52" s="156"/>
      <c r="AW52" s="156"/>
      <c r="AX52" s="156"/>
      <c r="AY52" s="156"/>
      <c r="AZ52" s="156"/>
      <c r="BA52" s="156"/>
      <c r="BB52" s="156"/>
      <c r="BC52" s="156"/>
      <c r="BD52" s="156"/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  <c r="CC52" s="156"/>
      <c r="CD52" s="156"/>
      <c r="CE52" s="156"/>
      <c r="CF52" s="156"/>
      <c r="CG52" s="156"/>
      <c r="CH52" s="156"/>
      <c r="CI52" s="156"/>
      <c r="CJ52" s="156"/>
      <c r="CK52" s="156"/>
      <c r="CL52" s="156"/>
      <c r="CM52" s="156"/>
      <c r="CN52" s="156"/>
      <c r="CO52" s="156"/>
      <c r="CP52" s="156"/>
      <c r="CQ52" s="156"/>
      <c r="CR52" s="156"/>
      <c r="CS52" s="156"/>
      <c r="CT52" s="156"/>
      <c r="CU52" s="156"/>
      <c r="CV52" s="156"/>
      <c r="CW52" s="156"/>
      <c r="CX52" s="156"/>
      <c r="CY52" s="156"/>
      <c r="CZ52" s="156"/>
      <c r="DA52" s="156"/>
      <c r="DB52" s="156"/>
      <c r="DC52" s="156"/>
      <c r="DD52" s="156"/>
      <c r="DE52" s="156"/>
      <c r="DF52" s="156"/>
      <c r="DG52" s="156"/>
      <c r="DH52" s="156"/>
      <c r="DI52" s="156"/>
      <c r="DJ52" s="156"/>
      <c r="DK52" s="156"/>
      <c r="DL52" s="156"/>
      <c r="DM52" s="156"/>
      <c r="DN52" s="156"/>
      <c r="DO52" s="156"/>
      <c r="DP52" s="156"/>
      <c r="DQ52" s="156"/>
      <c r="DR52" s="156"/>
      <c r="DS52" s="156"/>
      <c r="DT52" s="156"/>
      <c r="DU52" s="156"/>
      <c r="DV52" s="156"/>
      <c r="DW52" s="156"/>
      <c r="DX52" s="156"/>
      <c r="DY52" s="156"/>
      <c r="DZ52" s="156"/>
      <c r="EA52" s="156"/>
      <c r="EB52" s="156"/>
      <c r="EC52" s="156"/>
      <c r="ED52" s="156"/>
      <c r="EE52" s="156"/>
      <c r="EF52" s="156"/>
      <c r="EG52" s="156"/>
      <c r="EH52" s="156"/>
      <c r="EI52" s="156"/>
      <c r="EJ52" s="156"/>
      <c r="EK52" s="156"/>
      <c r="EL52" s="156"/>
      <c r="EM52" s="156"/>
      <c r="EN52" s="156"/>
      <c r="EO52" s="156"/>
      <c r="EP52" s="156"/>
      <c r="EQ52" s="156"/>
      <c r="ER52" s="156"/>
      <c r="ES52" s="156"/>
      <c r="ET52" s="156"/>
      <c r="EU52" s="156"/>
      <c r="EV52" s="156"/>
      <c r="EW52" s="156"/>
      <c r="EX52" s="156"/>
      <c r="EY52" s="156"/>
      <c r="EZ52" s="156"/>
      <c r="FA52" s="156"/>
      <c r="FB52" s="156"/>
      <c r="FC52" s="156"/>
      <c r="FD52" s="156"/>
      <c r="FE52" s="156"/>
      <c r="FF52" s="156"/>
      <c r="FG52" s="156"/>
      <c r="FH52" s="156"/>
      <c r="FI52" s="156"/>
      <c r="FJ52" s="156"/>
      <c r="FK52" s="156"/>
      <c r="FL52" s="156"/>
      <c r="FM52" s="156"/>
      <c r="FN52" s="156"/>
      <c r="FO52" s="156"/>
      <c r="FP52" s="156"/>
      <c r="FQ52" s="156"/>
      <c r="FR52" s="156"/>
      <c r="FS52" s="156"/>
      <c r="FT52" s="156"/>
      <c r="FU52" s="156"/>
      <c r="FV52" s="156"/>
      <c r="FW52" s="156"/>
      <c r="FX52" s="156"/>
      <c r="FY52" s="156"/>
      <c r="FZ52" s="156"/>
      <c r="GA52" s="156"/>
      <c r="GB52" s="156"/>
      <c r="GC52" s="156"/>
      <c r="GD52" s="156"/>
      <c r="GE52" s="156"/>
      <c r="GF52" s="156"/>
      <c r="GG52" s="156"/>
      <c r="GH52" s="156"/>
    </row>
    <row r="53" spans="1:190" s="157" customFormat="1" ht="11.25">
      <c r="A53" s="165" t="s">
        <v>154</v>
      </c>
      <c r="B53" s="165"/>
      <c r="C53" s="166" t="s">
        <v>45</v>
      </c>
      <c r="D53" s="166" t="s">
        <v>155</v>
      </c>
      <c r="E53" s="166" t="s">
        <v>307</v>
      </c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156"/>
      <c r="AK53" s="156"/>
      <c r="AL53" s="156"/>
      <c r="AM53" s="156"/>
      <c r="AN53" s="156"/>
      <c r="AO53" s="156"/>
      <c r="AP53" s="156"/>
      <c r="AQ53" s="156"/>
      <c r="AR53" s="156"/>
      <c r="AS53" s="156"/>
      <c r="AT53" s="156"/>
      <c r="AU53" s="156"/>
      <c r="AV53" s="156"/>
      <c r="AW53" s="156"/>
      <c r="AX53" s="156"/>
      <c r="AY53" s="156"/>
      <c r="AZ53" s="156"/>
      <c r="BA53" s="156"/>
      <c r="BB53" s="156"/>
      <c r="BC53" s="156"/>
      <c r="BD53" s="156"/>
      <c r="BE53" s="156"/>
      <c r="BF53" s="156"/>
      <c r="BG53" s="156"/>
      <c r="BH53" s="156"/>
      <c r="BI53" s="156"/>
      <c r="BJ53" s="156"/>
      <c r="BK53" s="156"/>
      <c r="BL53" s="156"/>
      <c r="BM53" s="156"/>
      <c r="BN53" s="156"/>
      <c r="BO53" s="156"/>
      <c r="BP53" s="156"/>
      <c r="BQ53" s="156"/>
      <c r="BR53" s="156"/>
      <c r="BS53" s="156"/>
      <c r="BT53" s="156"/>
      <c r="BU53" s="156"/>
      <c r="BV53" s="156"/>
      <c r="BW53" s="156"/>
      <c r="BX53" s="156"/>
      <c r="BY53" s="156"/>
      <c r="BZ53" s="156"/>
      <c r="CA53" s="156"/>
      <c r="CB53" s="156"/>
      <c r="CC53" s="156"/>
      <c r="CD53" s="156"/>
      <c r="CE53" s="156"/>
      <c r="CF53" s="156"/>
      <c r="CG53" s="156"/>
      <c r="CH53" s="156"/>
      <c r="CI53" s="156"/>
      <c r="CJ53" s="156"/>
      <c r="CK53" s="156"/>
      <c r="CL53" s="156"/>
      <c r="CM53" s="156"/>
      <c r="CN53" s="156"/>
      <c r="CO53" s="156"/>
      <c r="CP53" s="156"/>
      <c r="CQ53" s="156"/>
      <c r="CR53" s="156"/>
      <c r="CS53" s="156"/>
      <c r="CT53" s="156"/>
      <c r="CU53" s="156"/>
      <c r="CV53" s="156"/>
      <c r="CW53" s="156"/>
      <c r="CX53" s="156"/>
      <c r="CY53" s="156"/>
      <c r="CZ53" s="156"/>
      <c r="DA53" s="156"/>
      <c r="DB53" s="156"/>
      <c r="DC53" s="156"/>
      <c r="DD53" s="156"/>
      <c r="DE53" s="156"/>
      <c r="DF53" s="156"/>
      <c r="DG53" s="156"/>
      <c r="DH53" s="156"/>
      <c r="DI53" s="156"/>
      <c r="DJ53" s="156"/>
      <c r="DK53" s="156"/>
      <c r="DL53" s="156"/>
      <c r="DM53" s="156"/>
      <c r="DN53" s="156"/>
      <c r="DO53" s="156"/>
      <c r="DP53" s="156"/>
      <c r="DQ53" s="156"/>
      <c r="DR53" s="156"/>
      <c r="DS53" s="156"/>
      <c r="DT53" s="156"/>
      <c r="DU53" s="156"/>
      <c r="DV53" s="156"/>
      <c r="DW53" s="156"/>
      <c r="DX53" s="156"/>
      <c r="DY53" s="156"/>
      <c r="DZ53" s="156"/>
      <c r="EA53" s="156"/>
      <c r="EB53" s="156"/>
      <c r="EC53" s="156"/>
      <c r="ED53" s="156"/>
      <c r="EE53" s="156"/>
      <c r="EF53" s="156"/>
      <c r="EG53" s="156"/>
      <c r="EH53" s="156"/>
      <c r="EI53" s="156"/>
      <c r="EJ53" s="156"/>
      <c r="EK53" s="156"/>
      <c r="EL53" s="156"/>
      <c r="EM53" s="156"/>
      <c r="EN53" s="156"/>
      <c r="EO53" s="156"/>
      <c r="EP53" s="156"/>
      <c r="EQ53" s="156"/>
      <c r="ER53" s="156"/>
      <c r="ES53" s="156"/>
      <c r="ET53" s="156"/>
      <c r="EU53" s="156"/>
      <c r="EV53" s="156"/>
      <c r="EW53" s="156"/>
      <c r="EX53" s="156"/>
      <c r="EY53" s="156"/>
      <c r="EZ53" s="156"/>
      <c r="FA53" s="156"/>
      <c r="FB53" s="156"/>
      <c r="FC53" s="156"/>
      <c r="FD53" s="156"/>
      <c r="FE53" s="156"/>
      <c r="FF53" s="156"/>
      <c r="FG53" s="156"/>
      <c r="FH53" s="156"/>
      <c r="FI53" s="156"/>
      <c r="FJ53" s="156"/>
      <c r="FK53" s="156"/>
      <c r="FL53" s="156"/>
      <c r="FM53" s="156"/>
      <c r="FN53" s="156"/>
      <c r="FO53" s="156"/>
      <c r="FP53" s="156"/>
      <c r="FQ53" s="156"/>
      <c r="FR53" s="156"/>
      <c r="FS53" s="156"/>
      <c r="FT53" s="156"/>
      <c r="FU53" s="156"/>
      <c r="FV53" s="156"/>
      <c r="FW53" s="156"/>
      <c r="FX53" s="156"/>
      <c r="FY53" s="156"/>
      <c r="FZ53" s="156"/>
      <c r="GA53" s="156"/>
      <c r="GB53" s="156"/>
      <c r="GC53" s="156"/>
      <c r="GD53" s="156"/>
      <c r="GE53" s="156"/>
      <c r="GF53" s="156"/>
      <c r="GG53" s="156"/>
      <c r="GH53" s="156"/>
    </row>
    <row r="54" spans="1:190" s="157" customFormat="1" ht="11.25">
      <c r="A54" s="165" t="s">
        <v>156</v>
      </c>
      <c r="B54" s="165" t="s">
        <v>157</v>
      </c>
      <c r="C54" s="166" t="s">
        <v>45</v>
      </c>
      <c r="D54" s="166" t="s">
        <v>158</v>
      </c>
      <c r="E54" s="166" t="s">
        <v>308</v>
      </c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  <c r="AE54" s="156"/>
      <c r="AF54" s="156"/>
      <c r="AG54" s="156"/>
      <c r="AH54" s="156"/>
      <c r="AI54" s="156"/>
      <c r="AJ54" s="156"/>
      <c r="AK54" s="156"/>
      <c r="AL54" s="156"/>
      <c r="AM54" s="156"/>
      <c r="AN54" s="156"/>
      <c r="AO54" s="156"/>
      <c r="AP54" s="156"/>
      <c r="AQ54" s="156"/>
      <c r="AR54" s="156"/>
      <c r="AS54" s="156"/>
      <c r="AT54" s="156"/>
      <c r="AU54" s="156"/>
      <c r="AV54" s="156"/>
      <c r="AW54" s="156"/>
      <c r="AX54" s="156"/>
      <c r="AY54" s="156"/>
      <c r="AZ54" s="156"/>
      <c r="BA54" s="156"/>
      <c r="BB54" s="156"/>
      <c r="BC54" s="156"/>
      <c r="BD54" s="156"/>
      <c r="BE54" s="156"/>
      <c r="BF54" s="156"/>
      <c r="BG54" s="156"/>
      <c r="BH54" s="156"/>
      <c r="BI54" s="156"/>
      <c r="BJ54" s="156"/>
      <c r="BK54" s="156"/>
      <c r="BL54" s="156"/>
      <c r="BM54" s="156"/>
      <c r="BN54" s="156"/>
      <c r="BO54" s="156"/>
      <c r="BP54" s="156"/>
      <c r="BQ54" s="156"/>
      <c r="BR54" s="156"/>
      <c r="BS54" s="156"/>
      <c r="BT54" s="156"/>
      <c r="BU54" s="156"/>
      <c r="BV54" s="156"/>
      <c r="BW54" s="156"/>
      <c r="BX54" s="156"/>
      <c r="BY54" s="156"/>
      <c r="BZ54" s="156"/>
      <c r="CA54" s="156"/>
      <c r="CB54" s="156"/>
      <c r="CC54" s="156"/>
      <c r="CD54" s="156"/>
      <c r="CE54" s="156"/>
      <c r="CF54" s="156"/>
      <c r="CG54" s="156"/>
      <c r="CH54" s="156"/>
      <c r="CI54" s="156"/>
      <c r="CJ54" s="156"/>
      <c r="CK54" s="156"/>
      <c r="CL54" s="156"/>
      <c r="CM54" s="156"/>
      <c r="CN54" s="156"/>
      <c r="CO54" s="156"/>
      <c r="CP54" s="156"/>
      <c r="CQ54" s="156"/>
      <c r="CR54" s="156"/>
      <c r="CS54" s="156"/>
      <c r="CT54" s="156"/>
      <c r="CU54" s="156"/>
      <c r="CV54" s="156"/>
      <c r="CW54" s="156"/>
      <c r="CX54" s="156"/>
      <c r="CY54" s="156"/>
      <c r="CZ54" s="156"/>
      <c r="DA54" s="156"/>
      <c r="DB54" s="156"/>
      <c r="DC54" s="156"/>
      <c r="DD54" s="156"/>
      <c r="DE54" s="156"/>
      <c r="DF54" s="156"/>
      <c r="DG54" s="156"/>
      <c r="DH54" s="156"/>
      <c r="DI54" s="156"/>
      <c r="DJ54" s="156"/>
      <c r="DK54" s="156"/>
      <c r="DL54" s="156"/>
      <c r="DM54" s="156"/>
      <c r="DN54" s="156"/>
      <c r="DO54" s="156"/>
      <c r="DP54" s="156"/>
      <c r="DQ54" s="156"/>
      <c r="DR54" s="156"/>
      <c r="DS54" s="156"/>
      <c r="DT54" s="156"/>
      <c r="DU54" s="156"/>
      <c r="DV54" s="156"/>
      <c r="DW54" s="156"/>
      <c r="DX54" s="156"/>
      <c r="DY54" s="156"/>
      <c r="DZ54" s="156"/>
      <c r="EA54" s="156"/>
      <c r="EB54" s="156"/>
      <c r="EC54" s="156"/>
      <c r="ED54" s="156"/>
      <c r="EE54" s="156"/>
      <c r="EF54" s="156"/>
      <c r="EG54" s="156"/>
      <c r="EH54" s="156"/>
      <c r="EI54" s="156"/>
      <c r="EJ54" s="156"/>
      <c r="EK54" s="156"/>
      <c r="EL54" s="156"/>
      <c r="EM54" s="156"/>
      <c r="EN54" s="156"/>
      <c r="EO54" s="156"/>
      <c r="EP54" s="156"/>
      <c r="EQ54" s="156"/>
      <c r="ER54" s="156"/>
      <c r="ES54" s="156"/>
      <c r="ET54" s="156"/>
      <c r="EU54" s="156"/>
      <c r="EV54" s="156"/>
      <c r="EW54" s="156"/>
      <c r="EX54" s="156"/>
      <c r="EY54" s="156"/>
      <c r="EZ54" s="156"/>
      <c r="FA54" s="156"/>
      <c r="FB54" s="156"/>
      <c r="FC54" s="156"/>
      <c r="FD54" s="156"/>
      <c r="FE54" s="156"/>
      <c r="FF54" s="156"/>
      <c r="FG54" s="156"/>
      <c r="FH54" s="156"/>
      <c r="FI54" s="156"/>
      <c r="FJ54" s="156"/>
      <c r="FK54" s="156"/>
      <c r="FL54" s="156"/>
      <c r="FM54" s="156"/>
      <c r="FN54" s="156"/>
      <c r="FO54" s="156"/>
      <c r="FP54" s="156"/>
      <c r="FQ54" s="156"/>
      <c r="FR54" s="156"/>
      <c r="FS54" s="156"/>
      <c r="FT54" s="156"/>
      <c r="FU54" s="156"/>
      <c r="FV54" s="156"/>
      <c r="FW54" s="156"/>
      <c r="FX54" s="156"/>
      <c r="FY54" s="156"/>
      <c r="FZ54" s="156"/>
      <c r="GA54" s="156"/>
      <c r="GB54" s="156"/>
      <c r="GC54" s="156"/>
      <c r="GD54" s="156"/>
      <c r="GE54" s="156"/>
      <c r="GF54" s="156"/>
      <c r="GG54" s="156"/>
      <c r="GH54" s="156"/>
    </row>
    <row r="55" spans="1:190" s="157" customFormat="1" ht="11.25">
      <c r="A55" s="165" t="s">
        <v>159</v>
      </c>
      <c r="B55" s="165"/>
      <c r="C55" s="166" t="s">
        <v>45</v>
      </c>
      <c r="D55" s="166" t="s">
        <v>160</v>
      </c>
      <c r="E55" s="166" t="s">
        <v>308</v>
      </c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6"/>
      <c r="AD55" s="156"/>
      <c r="AE55" s="156"/>
      <c r="AF55" s="156"/>
      <c r="AG55" s="156"/>
      <c r="AH55" s="156"/>
      <c r="AI55" s="156"/>
      <c r="AJ55" s="156"/>
      <c r="AK55" s="156"/>
      <c r="AL55" s="156"/>
      <c r="AM55" s="156"/>
      <c r="AN55" s="156"/>
      <c r="AO55" s="156"/>
      <c r="AP55" s="156"/>
      <c r="AQ55" s="156"/>
      <c r="AR55" s="156"/>
      <c r="AS55" s="156"/>
      <c r="AT55" s="156"/>
      <c r="AU55" s="156"/>
      <c r="AV55" s="156"/>
      <c r="AW55" s="156"/>
      <c r="AX55" s="156"/>
      <c r="AY55" s="156"/>
      <c r="AZ55" s="156"/>
      <c r="BA55" s="156"/>
      <c r="BB55" s="156"/>
      <c r="BC55" s="156"/>
      <c r="BD55" s="156"/>
      <c r="BE55" s="156"/>
      <c r="BF55" s="156"/>
      <c r="BG55" s="156"/>
      <c r="BH55" s="156"/>
      <c r="BI55" s="156"/>
      <c r="BJ55" s="156"/>
      <c r="BK55" s="156"/>
      <c r="BL55" s="156"/>
      <c r="BM55" s="156"/>
      <c r="BN55" s="156"/>
      <c r="BO55" s="156"/>
      <c r="BP55" s="156"/>
      <c r="BQ55" s="156"/>
      <c r="BR55" s="156"/>
      <c r="BS55" s="156"/>
      <c r="BT55" s="156"/>
      <c r="BU55" s="156"/>
      <c r="BV55" s="156"/>
      <c r="BW55" s="156"/>
      <c r="BX55" s="156"/>
      <c r="BY55" s="156"/>
      <c r="BZ55" s="156"/>
      <c r="CA55" s="156"/>
      <c r="CB55" s="156"/>
      <c r="CC55" s="156"/>
      <c r="CD55" s="156"/>
      <c r="CE55" s="156"/>
      <c r="CF55" s="156"/>
      <c r="CG55" s="156"/>
      <c r="CH55" s="156"/>
      <c r="CI55" s="156"/>
      <c r="CJ55" s="156"/>
      <c r="CK55" s="156"/>
      <c r="CL55" s="156"/>
      <c r="CM55" s="156"/>
      <c r="CN55" s="156"/>
      <c r="CO55" s="156"/>
      <c r="CP55" s="156"/>
      <c r="CQ55" s="156"/>
      <c r="CR55" s="156"/>
      <c r="CS55" s="156"/>
      <c r="CT55" s="156"/>
      <c r="CU55" s="156"/>
      <c r="CV55" s="156"/>
      <c r="CW55" s="156"/>
      <c r="CX55" s="156"/>
      <c r="CY55" s="156"/>
      <c r="CZ55" s="156"/>
      <c r="DA55" s="156"/>
      <c r="DB55" s="156"/>
      <c r="DC55" s="156"/>
      <c r="DD55" s="156"/>
      <c r="DE55" s="156"/>
      <c r="DF55" s="156"/>
      <c r="DG55" s="156"/>
      <c r="DH55" s="156"/>
      <c r="DI55" s="156"/>
      <c r="DJ55" s="156"/>
      <c r="DK55" s="156"/>
      <c r="DL55" s="156"/>
      <c r="DM55" s="156"/>
      <c r="DN55" s="156"/>
      <c r="DO55" s="156"/>
      <c r="DP55" s="156"/>
      <c r="DQ55" s="156"/>
      <c r="DR55" s="156"/>
      <c r="DS55" s="156"/>
      <c r="DT55" s="156"/>
      <c r="DU55" s="156"/>
      <c r="DV55" s="156"/>
      <c r="DW55" s="156"/>
      <c r="DX55" s="156"/>
      <c r="DY55" s="156"/>
      <c r="DZ55" s="156"/>
      <c r="EA55" s="156"/>
      <c r="EB55" s="156"/>
      <c r="EC55" s="156"/>
      <c r="ED55" s="156"/>
      <c r="EE55" s="156"/>
      <c r="EF55" s="156"/>
      <c r="EG55" s="156"/>
      <c r="EH55" s="156"/>
      <c r="EI55" s="156"/>
      <c r="EJ55" s="156"/>
      <c r="EK55" s="156"/>
      <c r="EL55" s="156"/>
      <c r="EM55" s="156"/>
      <c r="EN55" s="156"/>
      <c r="EO55" s="156"/>
      <c r="EP55" s="156"/>
      <c r="EQ55" s="156"/>
      <c r="ER55" s="156"/>
      <c r="ES55" s="156"/>
      <c r="ET55" s="156"/>
      <c r="EU55" s="156"/>
      <c r="EV55" s="156"/>
      <c r="EW55" s="156"/>
      <c r="EX55" s="156"/>
      <c r="EY55" s="156"/>
      <c r="EZ55" s="156"/>
      <c r="FA55" s="156"/>
      <c r="FB55" s="156"/>
      <c r="FC55" s="156"/>
      <c r="FD55" s="156"/>
      <c r="FE55" s="156"/>
      <c r="FF55" s="156"/>
      <c r="FG55" s="156"/>
      <c r="FH55" s="156"/>
      <c r="FI55" s="156"/>
      <c r="FJ55" s="156"/>
      <c r="FK55" s="156"/>
      <c r="FL55" s="156"/>
      <c r="FM55" s="156"/>
      <c r="FN55" s="156"/>
      <c r="FO55" s="156"/>
      <c r="FP55" s="156"/>
      <c r="FQ55" s="156"/>
      <c r="FR55" s="156"/>
      <c r="FS55" s="156"/>
      <c r="FT55" s="156"/>
      <c r="FU55" s="156"/>
      <c r="FV55" s="156"/>
      <c r="FW55" s="156"/>
      <c r="FX55" s="156"/>
      <c r="FY55" s="156"/>
      <c r="FZ55" s="156"/>
      <c r="GA55" s="156"/>
      <c r="GB55" s="156"/>
      <c r="GC55" s="156"/>
      <c r="GD55" s="156"/>
      <c r="GE55" s="156"/>
      <c r="GF55" s="156"/>
      <c r="GG55" s="156"/>
      <c r="GH55" s="156"/>
    </row>
    <row r="56" spans="1:190" s="157" customFormat="1" ht="11.25">
      <c r="A56" s="165" t="s">
        <v>161</v>
      </c>
      <c r="B56" s="165" t="s">
        <v>162</v>
      </c>
      <c r="C56" s="166" t="s">
        <v>45</v>
      </c>
      <c r="D56" s="166" t="s">
        <v>163</v>
      </c>
      <c r="E56" s="166" t="s">
        <v>308</v>
      </c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6"/>
      <c r="AF56" s="156"/>
      <c r="AG56" s="156"/>
      <c r="AH56" s="156"/>
      <c r="AI56" s="156"/>
      <c r="AJ56" s="156"/>
      <c r="AK56" s="156"/>
      <c r="AL56" s="156"/>
      <c r="AM56" s="156"/>
      <c r="AN56" s="156"/>
      <c r="AO56" s="156"/>
      <c r="AP56" s="156"/>
      <c r="AQ56" s="156"/>
      <c r="AR56" s="156"/>
      <c r="AS56" s="156"/>
      <c r="AT56" s="156"/>
      <c r="AU56" s="156"/>
      <c r="AV56" s="156"/>
      <c r="AW56" s="156"/>
      <c r="AX56" s="156"/>
      <c r="AY56" s="156"/>
      <c r="AZ56" s="156"/>
      <c r="BA56" s="156"/>
      <c r="BB56" s="156"/>
      <c r="BC56" s="156"/>
      <c r="BD56" s="156"/>
      <c r="BE56" s="156"/>
      <c r="BF56" s="156"/>
      <c r="BG56" s="156"/>
      <c r="BH56" s="156"/>
      <c r="BI56" s="156"/>
      <c r="BJ56" s="156"/>
      <c r="BK56" s="156"/>
      <c r="BL56" s="156"/>
      <c r="BM56" s="156"/>
      <c r="BN56" s="156"/>
      <c r="BO56" s="156"/>
      <c r="BP56" s="156"/>
      <c r="BQ56" s="156"/>
      <c r="BR56" s="156"/>
      <c r="BS56" s="156"/>
      <c r="BT56" s="156"/>
      <c r="BU56" s="156"/>
      <c r="BV56" s="156"/>
      <c r="BW56" s="156"/>
      <c r="BX56" s="156"/>
      <c r="BY56" s="156"/>
      <c r="BZ56" s="156"/>
      <c r="CA56" s="156"/>
      <c r="CB56" s="156"/>
      <c r="CC56" s="156"/>
      <c r="CD56" s="156"/>
      <c r="CE56" s="156"/>
      <c r="CF56" s="156"/>
      <c r="CG56" s="156"/>
      <c r="CH56" s="156"/>
      <c r="CI56" s="156"/>
      <c r="CJ56" s="156"/>
      <c r="CK56" s="156"/>
      <c r="CL56" s="156"/>
      <c r="CM56" s="156"/>
      <c r="CN56" s="156"/>
      <c r="CO56" s="156"/>
      <c r="CP56" s="156"/>
      <c r="CQ56" s="156"/>
      <c r="CR56" s="156"/>
      <c r="CS56" s="156"/>
      <c r="CT56" s="156"/>
      <c r="CU56" s="156"/>
      <c r="CV56" s="156"/>
      <c r="CW56" s="156"/>
      <c r="CX56" s="156"/>
      <c r="CY56" s="156"/>
      <c r="CZ56" s="156"/>
      <c r="DA56" s="156"/>
      <c r="DB56" s="156"/>
      <c r="DC56" s="156"/>
      <c r="DD56" s="156"/>
      <c r="DE56" s="156"/>
      <c r="DF56" s="156"/>
      <c r="DG56" s="156"/>
      <c r="DH56" s="156"/>
      <c r="DI56" s="156"/>
      <c r="DJ56" s="156"/>
      <c r="DK56" s="156"/>
      <c r="DL56" s="156"/>
      <c r="DM56" s="156"/>
      <c r="DN56" s="156"/>
      <c r="DO56" s="156"/>
      <c r="DP56" s="156"/>
      <c r="DQ56" s="156"/>
      <c r="DR56" s="156"/>
      <c r="DS56" s="156"/>
      <c r="DT56" s="156"/>
      <c r="DU56" s="156"/>
      <c r="DV56" s="156"/>
      <c r="DW56" s="156"/>
      <c r="DX56" s="156"/>
      <c r="DY56" s="156"/>
      <c r="DZ56" s="156"/>
      <c r="EA56" s="156"/>
      <c r="EB56" s="156"/>
      <c r="EC56" s="156"/>
      <c r="ED56" s="156"/>
      <c r="EE56" s="156"/>
      <c r="EF56" s="156"/>
      <c r="EG56" s="156"/>
      <c r="EH56" s="156"/>
      <c r="EI56" s="156"/>
      <c r="EJ56" s="156"/>
      <c r="EK56" s="156"/>
      <c r="EL56" s="156"/>
      <c r="EM56" s="156"/>
      <c r="EN56" s="156"/>
      <c r="EO56" s="156"/>
      <c r="EP56" s="156"/>
      <c r="EQ56" s="156"/>
      <c r="ER56" s="156"/>
      <c r="ES56" s="156"/>
      <c r="ET56" s="156"/>
      <c r="EU56" s="156"/>
      <c r="EV56" s="156"/>
      <c r="EW56" s="156"/>
      <c r="EX56" s="156"/>
      <c r="EY56" s="156"/>
      <c r="EZ56" s="156"/>
      <c r="FA56" s="156"/>
      <c r="FB56" s="156"/>
      <c r="FC56" s="156"/>
      <c r="FD56" s="156"/>
      <c r="FE56" s="156"/>
      <c r="FF56" s="156"/>
      <c r="FG56" s="156"/>
      <c r="FH56" s="156"/>
      <c r="FI56" s="156"/>
      <c r="FJ56" s="156"/>
      <c r="FK56" s="156"/>
      <c r="FL56" s="156"/>
      <c r="FM56" s="156"/>
      <c r="FN56" s="156"/>
      <c r="FO56" s="156"/>
      <c r="FP56" s="156"/>
      <c r="FQ56" s="156"/>
      <c r="FR56" s="156"/>
      <c r="FS56" s="156"/>
      <c r="FT56" s="156"/>
      <c r="FU56" s="156"/>
      <c r="FV56" s="156"/>
      <c r="FW56" s="156"/>
      <c r="FX56" s="156"/>
      <c r="FY56" s="156"/>
      <c r="FZ56" s="156"/>
      <c r="GA56" s="156"/>
      <c r="GB56" s="156"/>
      <c r="GC56" s="156"/>
      <c r="GD56" s="156"/>
      <c r="GE56" s="156"/>
      <c r="GF56" s="156"/>
      <c r="GG56" s="156"/>
      <c r="GH56" s="156"/>
    </row>
    <row r="57" spans="1:190" s="157" customFormat="1" ht="11.25">
      <c r="A57" s="165" t="s">
        <v>164</v>
      </c>
      <c r="B57" s="165"/>
      <c r="C57" s="166" t="s">
        <v>45</v>
      </c>
      <c r="D57" s="166" t="s">
        <v>165</v>
      </c>
      <c r="E57" s="166" t="s">
        <v>308</v>
      </c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156"/>
      <c r="AR57" s="156"/>
      <c r="AS57" s="156"/>
      <c r="AT57" s="156"/>
      <c r="AU57" s="156"/>
      <c r="AV57" s="156"/>
      <c r="AW57" s="156"/>
      <c r="AX57" s="156"/>
      <c r="AY57" s="156"/>
      <c r="AZ57" s="156"/>
      <c r="BA57" s="156"/>
      <c r="BB57" s="156"/>
      <c r="BC57" s="156"/>
      <c r="BD57" s="156"/>
      <c r="BE57" s="156"/>
      <c r="BF57" s="156"/>
      <c r="BG57" s="156"/>
      <c r="BH57" s="156"/>
      <c r="BI57" s="156"/>
      <c r="BJ57" s="156"/>
      <c r="BK57" s="156"/>
      <c r="BL57" s="156"/>
      <c r="BM57" s="156"/>
      <c r="BN57" s="156"/>
      <c r="BO57" s="156"/>
      <c r="BP57" s="156"/>
      <c r="BQ57" s="156"/>
      <c r="BR57" s="156"/>
      <c r="BS57" s="156"/>
      <c r="BT57" s="156"/>
      <c r="BU57" s="156"/>
      <c r="BV57" s="156"/>
      <c r="BW57" s="156"/>
      <c r="BX57" s="156"/>
      <c r="BY57" s="156"/>
      <c r="BZ57" s="156"/>
      <c r="CA57" s="156"/>
      <c r="CB57" s="156"/>
      <c r="CC57" s="156"/>
      <c r="CD57" s="156"/>
      <c r="CE57" s="156"/>
      <c r="CF57" s="156"/>
      <c r="CG57" s="156"/>
      <c r="CH57" s="156"/>
      <c r="CI57" s="156"/>
      <c r="CJ57" s="156"/>
      <c r="CK57" s="156"/>
      <c r="CL57" s="156"/>
      <c r="CM57" s="156"/>
      <c r="CN57" s="156"/>
      <c r="CO57" s="156"/>
      <c r="CP57" s="156"/>
      <c r="CQ57" s="156"/>
      <c r="CR57" s="156"/>
      <c r="CS57" s="156"/>
      <c r="CT57" s="156"/>
      <c r="CU57" s="156"/>
      <c r="CV57" s="156"/>
      <c r="CW57" s="156"/>
      <c r="CX57" s="156"/>
      <c r="CY57" s="156"/>
      <c r="CZ57" s="156"/>
      <c r="DA57" s="156"/>
      <c r="DB57" s="156"/>
      <c r="DC57" s="156"/>
      <c r="DD57" s="156"/>
      <c r="DE57" s="156"/>
      <c r="DF57" s="156"/>
      <c r="DG57" s="156"/>
      <c r="DH57" s="156"/>
      <c r="DI57" s="156"/>
      <c r="DJ57" s="156"/>
      <c r="DK57" s="156"/>
      <c r="DL57" s="156"/>
      <c r="DM57" s="156"/>
      <c r="DN57" s="156"/>
      <c r="DO57" s="156"/>
      <c r="DP57" s="156"/>
      <c r="DQ57" s="156"/>
      <c r="DR57" s="156"/>
      <c r="DS57" s="156"/>
      <c r="DT57" s="156"/>
      <c r="DU57" s="156"/>
      <c r="DV57" s="156"/>
      <c r="DW57" s="156"/>
      <c r="DX57" s="156"/>
      <c r="DY57" s="156"/>
      <c r="DZ57" s="156"/>
      <c r="EA57" s="156"/>
      <c r="EB57" s="156"/>
      <c r="EC57" s="156"/>
      <c r="ED57" s="156"/>
      <c r="EE57" s="156"/>
      <c r="EF57" s="156"/>
      <c r="EG57" s="156"/>
      <c r="EH57" s="156"/>
      <c r="EI57" s="156"/>
      <c r="EJ57" s="156"/>
      <c r="EK57" s="156"/>
      <c r="EL57" s="156"/>
      <c r="EM57" s="156"/>
      <c r="EN57" s="156"/>
      <c r="EO57" s="156"/>
      <c r="EP57" s="156"/>
      <c r="EQ57" s="156"/>
      <c r="ER57" s="156"/>
      <c r="ES57" s="156"/>
      <c r="ET57" s="156"/>
      <c r="EU57" s="156"/>
      <c r="EV57" s="156"/>
      <c r="EW57" s="156"/>
      <c r="EX57" s="156"/>
      <c r="EY57" s="156"/>
      <c r="EZ57" s="156"/>
      <c r="FA57" s="156"/>
      <c r="FB57" s="156"/>
      <c r="FC57" s="156"/>
      <c r="FD57" s="156"/>
      <c r="FE57" s="156"/>
      <c r="FF57" s="156"/>
      <c r="FG57" s="156"/>
      <c r="FH57" s="156"/>
      <c r="FI57" s="156"/>
      <c r="FJ57" s="156"/>
      <c r="FK57" s="156"/>
      <c r="FL57" s="156"/>
      <c r="FM57" s="156"/>
      <c r="FN57" s="156"/>
      <c r="FO57" s="156"/>
      <c r="FP57" s="156"/>
      <c r="FQ57" s="156"/>
      <c r="FR57" s="156"/>
      <c r="FS57" s="156"/>
      <c r="FT57" s="156"/>
      <c r="FU57" s="156"/>
      <c r="FV57" s="156"/>
      <c r="FW57" s="156"/>
      <c r="FX57" s="156"/>
      <c r="FY57" s="156"/>
      <c r="FZ57" s="156"/>
      <c r="GA57" s="156"/>
      <c r="GB57" s="156"/>
      <c r="GC57" s="156"/>
      <c r="GD57" s="156"/>
      <c r="GE57" s="156"/>
      <c r="GF57" s="156"/>
      <c r="GG57" s="156"/>
      <c r="GH57" s="156"/>
    </row>
    <row r="58" spans="1:190" s="157" customFormat="1" ht="11.25">
      <c r="A58" s="165" t="s">
        <v>166</v>
      </c>
      <c r="B58" s="165"/>
      <c r="C58" s="166" t="s">
        <v>45</v>
      </c>
      <c r="D58" s="166" t="s">
        <v>165</v>
      </c>
      <c r="E58" s="166" t="s">
        <v>308</v>
      </c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6"/>
      <c r="AF58" s="156"/>
      <c r="AG58" s="156"/>
      <c r="AH58" s="156"/>
      <c r="AI58" s="156"/>
      <c r="AJ58" s="156"/>
      <c r="AK58" s="156"/>
      <c r="AL58" s="156"/>
      <c r="AM58" s="156"/>
      <c r="AN58" s="156"/>
      <c r="AO58" s="156"/>
      <c r="AP58" s="156"/>
      <c r="AQ58" s="156"/>
      <c r="AR58" s="156"/>
      <c r="AS58" s="156"/>
      <c r="AT58" s="156"/>
      <c r="AU58" s="156"/>
      <c r="AV58" s="156"/>
      <c r="AW58" s="156"/>
      <c r="AX58" s="156"/>
      <c r="AY58" s="156"/>
      <c r="AZ58" s="156"/>
      <c r="BA58" s="156"/>
      <c r="BB58" s="156"/>
      <c r="BC58" s="156"/>
      <c r="BD58" s="156"/>
      <c r="BE58" s="156"/>
      <c r="BF58" s="156"/>
      <c r="BG58" s="156"/>
      <c r="BH58" s="156"/>
      <c r="BI58" s="156"/>
      <c r="BJ58" s="156"/>
      <c r="BK58" s="156"/>
      <c r="BL58" s="156"/>
      <c r="BM58" s="156"/>
      <c r="BN58" s="156"/>
      <c r="BO58" s="156"/>
      <c r="BP58" s="156"/>
      <c r="BQ58" s="156"/>
      <c r="BR58" s="156"/>
      <c r="BS58" s="156"/>
      <c r="BT58" s="156"/>
      <c r="BU58" s="156"/>
      <c r="BV58" s="156"/>
      <c r="BW58" s="156"/>
      <c r="BX58" s="156"/>
      <c r="BY58" s="156"/>
      <c r="BZ58" s="156"/>
      <c r="CA58" s="156"/>
      <c r="CB58" s="156"/>
      <c r="CC58" s="156"/>
      <c r="CD58" s="156"/>
      <c r="CE58" s="156"/>
      <c r="CF58" s="156"/>
      <c r="CG58" s="156"/>
      <c r="CH58" s="156"/>
      <c r="CI58" s="156"/>
      <c r="CJ58" s="156"/>
      <c r="CK58" s="156"/>
      <c r="CL58" s="156"/>
      <c r="CM58" s="156"/>
      <c r="CN58" s="156"/>
      <c r="CO58" s="156"/>
      <c r="CP58" s="156"/>
      <c r="CQ58" s="156"/>
      <c r="CR58" s="156"/>
      <c r="CS58" s="156"/>
      <c r="CT58" s="156"/>
      <c r="CU58" s="156"/>
      <c r="CV58" s="156"/>
      <c r="CW58" s="156"/>
      <c r="CX58" s="156"/>
      <c r="CY58" s="156"/>
      <c r="CZ58" s="156"/>
      <c r="DA58" s="156"/>
      <c r="DB58" s="156"/>
      <c r="DC58" s="156"/>
      <c r="DD58" s="156"/>
      <c r="DE58" s="156"/>
      <c r="DF58" s="156"/>
      <c r="DG58" s="156"/>
      <c r="DH58" s="156"/>
      <c r="DI58" s="156"/>
      <c r="DJ58" s="156"/>
      <c r="DK58" s="156"/>
      <c r="DL58" s="156"/>
      <c r="DM58" s="156"/>
      <c r="DN58" s="156"/>
      <c r="DO58" s="156"/>
      <c r="DP58" s="156"/>
      <c r="DQ58" s="156"/>
      <c r="DR58" s="156"/>
      <c r="DS58" s="156"/>
      <c r="DT58" s="156"/>
      <c r="DU58" s="156"/>
      <c r="DV58" s="156"/>
      <c r="DW58" s="156"/>
      <c r="DX58" s="156"/>
      <c r="DY58" s="156"/>
      <c r="DZ58" s="156"/>
      <c r="EA58" s="156"/>
      <c r="EB58" s="156"/>
      <c r="EC58" s="156"/>
      <c r="ED58" s="156"/>
      <c r="EE58" s="156"/>
      <c r="EF58" s="156"/>
      <c r="EG58" s="156"/>
      <c r="EH58" s="156"/>
      <c r="EI58" s="156"/>
      <c r="EJ58" s="156"/>
      <c r="EK58" s="156"/>
      <c r="EL58" s="156"/>
      <c r="EM58" s="156"/>
      <c r="EN58" s="156"/>
      <c r="EO58" s="156"/>
      <c r="EP58" s="156"/>
      <c r="EQ58" s="156"/>
      <c r="ER58" s="156"/>
      <c r="ES58" s="156"/>
      <c r="ET58" s="156"/>
      <c r="EU58" s="156"/>
      <c r="EV58" s="156"/>
      <c r="EW58" s="156"/>
      <c r="EX58" s="156"/>
      <c r="EY58" s="156"/>
      <c r="EZ58" s="156"/>
      <c r="FA58" s="156"/>
      <c r="FB58" s="156"/>
      <c r="FC58" s="156"/>
      <c r="FD58" s="156"/>
      <c r="FE58" s="156"/>
      <c r="FF58" s="156"/>
      <c r="FG58" s="156"/>
      <c r="FH58" s="156"/>
      <c r="FI58" s="156"/>
      <c r="FJ58" s="156"/>
      <c r="FK58" s="156"/>
      <c r="FL58" s="156"/>
      <c r="FM58" s="156"/>
      <c r="FN58" s="156"/>
      <c r="FO58" s="156"/>
      <c r="FP58" s="156"/>
      <c r="FQ58" s="156"/>
      <c r="FR58" s="156"/>
      <c r="FS58" s="156"/>
      <c r="FT58" s="156"/>
      <c r="FU58" s="156"/>
      <c r="FV58" s="156"/>
      <c r="FW58" s="156"/>
      <c r="FX58" s="156"/>
      <c r="FY58" s="156"/>
      <c r="FZ58" s="156"/>
      <c r="GA58" s="156"/>
      <c r="GB58" s="156"/>
      <c r="GC58" s="156"/>
      <c r="GD58" s="156"/>
      <c r="GE58" s="156"/>
      <c r="GF58" s="156"/>
      <c r="GG58" s="156"/>
      <c r="GH58" s="156"/>
    </row>
    <row r="59" spans="1:190" s="157" customFormat="1" ht="11.25">
      <c r="A59" s="165" t="s">
        <v>167</v>
      </c>
      <c r="B59" s="165"/>
      <c r="C59" s="166" t="s">
        <v>45</v>
      </c>
      <c r="D59" s="166" t="s">
        <v>168</v>
      </c>
      <c r="E59" s="166" t="s">
        <v>308</v>
      </c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  <c r="AE59" s="156"/>
      <c r="AF59" s="156"/>
      <c r="AG59" s="156"/>
      <c r="AH59" s="156"/>
      <c r="AI59" s="156"/>
      <c r="AJ59" s="156"/>
      <c r="AK59" s="156"/>
      <c r="AL59" s="156"/>
      <c r="AM59" s="156"/>
      <c r="AN59" s="156"/>
      <c r="AO59" s="156"/>
      <c r="AP59" s="156"/>
      <c r="AQ59" s="156"/>
      <c r="AR59" s="156"/>
      <c r="AS59" s="156"/>
      <c r="AT59" s="156"/>
      <c r="AU59" s="156"/>
      <c r="AV59" s="156"/>
      <c r="AW59" s="156"/>
      <c r="AX59" s="156"/>
      <c r="AY59" s="156"/>
      <c r="AZ59" s="156"/>
      <c r="BA59" s="156"/>
      <c r="BB59" s="156"/>
      <c r="BC59" s="156"/>
      <c r="BD59" s="156"/>
      <c r="BE59" s="156"/>
      <c r="BF59" s="156"/>
      <c r="BG59" s="156"/>
      <c r="BH59" s="156"/>
      <c r="BI59" s="156"/>
      <c r="BJ59" s="156"/>
      <c r="BK59" s="156"/>
      <c r="BL59" s="156"/>
      <c r="BM59" s="156"/>
      <c r="BN59" s="156"/>
      <c r="BO59" s="156"/>
      <c r="BP59" s="156"/>
      <c r="BQ59" s="156"/>
      <c r="BR59" s="156"/>
      <c r="BS59" s="156"/>
      <c r="BT59" s="156"/>
      <c r="BU59" s="156"/>
      <c r="BV59" s="156"/>
      <c r="BW59" s="156"/>
      <c r="BX59" s="156"/>
      <c r="BY59" s="156"/>
      <c r="BZ59" s="156"/>
      <c r="CA59" s="156"/>
      <c r="CB59" s="156"/>
      <c r="CC59" s="156"/>
      <c r="CD59" s="156"/>
      <c r="CE59" s="156"/>
      <c r="CF59" s="156"/>
      <c r="CG59" s="156"/>
      <c r="CH59" s="156"/>
      <c r="CI59" s="156"/>
      <c r="CJ59" s="156"/>
      <c r="CK59" s="156"/>
      <c r="CL59" s="156"/>
      <c r="CM59" s="156"/>
      <c r="CN59" s="156"/>
      <c r="CO59" s="156"/>
      <c r="CP59" s="156"/>
      <c r="CQ59" s="156"/>
      <c r="CR59" s="156"/>
      <c r="CS59" s="156"/>
      <c r="CT59" s="156"/>
      <c r="CU59" s="156"/>
      <c r="CV59" s="156"/>
      <c r="CW59" s="156"/>
      <c r="CX59" s="156"/>
      <c r="CY59" s="156"/>
      <c r="CZ59" s="156"/>
      <c r="DA59" s="156"/>
      <c r="DB59" s="156"/>
      <c r="DC59" s="156"/>
      <c r="DD59" s="156"/>
      <c r="DE59" s="156"/>
      <c r="DF59" s="156"/>
      <c r="DG59" s="156"/>
      <c r="DH59" s="156"/>
      <c r="DI59" s="156"/>
      <c r="DJ59" s="156"/>
      <c r="DK59" s="156"/>
      <c r="DL59" s="156"/>
      <c r="DM59" s="156"/>
      <c r="DN59" s="156"/>
      <c r="DO59" s="156"/>
      <c r="DP59" s="156"/>
      <c r="DQ59" s="156"/>
      <c r="DR59" s="156"/>
      <c r="DS59" s="156"/>
      <c r="DT59" s="156"/>
      <c r="DU59" s="156"/>
      <c r="DV59" s="156"/>
      <c r="DW59" s="156"/>
      <c r="DX59" s="156"/>
      <c r="DY59" s="156"/>
      <c r="DZ59" s="156"/>
      <c r="EA59" s="156"/>
      <c r="EB59" s="156"/>
      <c r="EC59" s="156"/>
      <c r="ED59" s="156"/>
      <c r="EE59" s="156"/>
      <c r="EF59" s="156"/>
      <c r="EG59" s="156"/>
      <c r="EH59" s="156"/>
      <c r="EI59" s="156"/>
      <c r="EJ59" s="156"/>
      <c r="EK59" s="156"/>
      <c r="EL59" s="156"/>
      <c r="EM59" s="156"/>
      <c r="EN59" s="156"/>
      <c r="EO59" s="156"/>
      <c r="EP59" s="156"/>
      <c r="EQ59" s="156"/>
      <c r="ER59" s="156"/>
      <c r="ES59" s="156"/>
      <c r="ET59" s="156"/>
      <c r="EU59" s="156"/>
      <c r="EV59" s="156"/>
      <c r="EW59" s="156"/>
      <c r="EX59" s="156"/>
      <c r="EY59" s="156"/>
      <c r="EZ59" s="156"/>
      <c r="FA59" s="156"/>
      <c r="FB59" s="156"/>
      <c r="FC59" s="156"/>
      <c r="FD59" s="156"/>
      <c r="FE59" s="156"/>
      <c r="FF59" s="156"/>
      <c r="FG59" s="156"/>
      <c r="FH59" s="156"/>
      <c r="FI59" s="156"/>
      <c r="FJ59" s="156"/>
      <c r="FK59" s="156"/>
      <c r="FL59" s="156"/>
      <c r="FM59" s="156"/>
      <c r="FN59" s="156"/>
      <c r="FO59" s="156"/>
      <c r="FP59" s="156"/>
      <c r="FQ59" s="156"/>
      <c r="FR59" s="156"/>
      <c r="FS59" s="156"/>
      <c r="FT59" s="156"/>
      <c r="FU59" s="156"/>
      <c r="FV59" s="156"/>
      <c r="FW59" s="156"/>
      <c r="FX59" s="156"/>
      <c r="FY59" s="156"/>
      <c r="FZ59" s="156"/>
      <c r="GA59" s="156"/>
      <c r="GB59" s="156"/>
      <c r="GC59" s="156"/>
      <c r="GD59" s="156"/>
      <c r="GE59" s="156"/>
      <c r="GF59" s="156"/>
      <c r="GG59" s="156"/>
      <c r="GH59" s="156"/>
    </row>
    <row r="60" spans="1:190" s="157" customFormat="1" ht="11.25">
      <c r="A60" s="165" t="s">
        <v>169</v>
      </c>
      <c r="B60" s="165" t="s">
        <v>170</v>
      </c>
      <c r="C60" s="166" t="s">
        <v>45</v>
      </c>
      <c r="D60" s="166" t="s">
        <v>171</v>
      </c>
      <c r="E60" s="166" t="s">
        <v>308</v>
      </c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  <c r="AO60" s="156"/>
      <c r="AP60" s="156"/>
      <c r="AQ60" s="156"/>
      <c r="AR60" s="156"/>
      <c r="AS60" s="156"/>
      <c r="AT60" s="156"/>
      <c r="AU60" s="156"/>
      <c r="AV60" s="156"/>
      <c r="AW60" s="156"/>
      <c r="AX60" s="156"/>
      <c r="AY60" s="156"/>
      <c r="AZ60" s="156"/>
      <c r="BA60" s="156"/>
      <c r="BB60" s="156"/>
      <c r="BC60" s="156"/>
      <c r="BD60" s="156"/>
      <c r="BE60" s="156"/>
      <c r="BF60" s="156"/>
      <c r="BG60" s="156"/>
      <c r="BH60" s="156"/>
      <c r="BI60" s="156"/>
      <c r="BJ60" s="156"/>
      <c r="BK60" s="156"/>
      <c r="BL60" s="156"/>
      <c r="BM60" s="156"/>
      <c r="BN60" s="156"/>
      <c r="BO60" s="156"/>
      <c r="BP60" s="156"/>
      <c r="BQ60" s="156"/>
      <c r="BR60" s="156"/>
      <c r="BS60" s="156"/>
      <c r="BT60" s="156"/>
      <c r="BU60" s="156"/>
      <c r="BV60" s="156"/>
      <c r="BW60" s="156"/>
      <c r="BX60" s="156"/>
      <c r="BY60" s="156"/>
      <c r="BZ60" s="156"/>
      <c r="CA60" s="156"/>
      <c r="CB60" s="156"/>
      <c r="CC60" s="156"/>
      <c r="CD60" s="156"/>
      <c r="CE60" s="156"/>
      <c r="CF60" s="156"/>
      <c r="CG60" s="156"/>
      <c r="CH60" s="156"/>
      <c r="CI60" s="156"/>
      <c r="CJ60" s="156"/>
      <c r="CK60" s="156"/>
      <c r="CL60" s="156"/>
      <c r="CM60" s="156"/>
      <c r="CN60" s="156"/>
      <c r="CO60" s="156"/>
      <c r="CP60" s="156"/>
      <c r="CQ60" s="156"/>
      <c r="CR60" s="156"/>
      <c r="CS60" s="156"/>
      <c r="CT60" s="156"/>
      <c r="CU60" s="156"/>
      <c r="CV60" s="156"/>
      <c r="CW60" s="156"/>
      <c r="CX60" s="156"/>
      <c r="CY60" s="156"/>
      <c r="CZ60" s="156"/>
      <c r="DA60" s="156"/>
      <c r="DB60" s="156"/>
      <c r="DC60" s="156"/>
      <c r="DD60" s="156"/>
      <c r="DE60" s="156"/>
      <c r="DF60" s="156"/>
      <c r="DG60" s="156"/>
      <c r="DH60" s="156"/>
      <c r="DI60" s="156"/>
      <c r="DJ60" s="156"/>
      <c r="DK60" s="156"/>
      <c r="DL60" s="156"/>
      <c r="DM60" s="156"/>
      <c r="DN60" s="156"/>
      <c r="DO60" s="156"/>
      <c r="DP60" s="156"/>
      <c r="DQ60" s="156"/>
      <c r="DR60" s="156"/>
      <c r="DS60" s="156"/>
      <c r="DT60" s="156"/>
      <c r="DU60" s="156"/>
      <c r="DV60" s="156"/>
      <c r="DW60" s="156"/>
      <c r="DX60" s="156"/>
      <c r="DY60" s="156"/>
      <c r="DZ60" s="156"/>
      <c r="EA60" s="156"/>
      <c r="EB60" s="156"/>
      <c r="EC60" s="156"/>
      <c r="ED60" s="156"/>
      <c r="EE60" s="156"/>
      <c r="EF60" s="156"/>
      <c r="EG60" s="156"/>
      <c r="EH60" s="156"/>
      <c r="EI60" s="156"/>
      <c r="EJ60" s="156"/>
      <c r="EK60" s="156"/>
      <c r="EL60" s="156"/>
      <c r="EM60" s="156"/>
      <c r="EN60" s="156"/>
      <c r="EO60" s="156"/>
      <c r="EP60" s="156"/>
      <c r="EQ60" s="156"/>
      <c r="ER60" s="156"/>
      <c r="ES60" s="156"/>
      <c r="ET60" s="156"/>
      <c r="EU60" s="156"/>
      <c r="EV60" s="156"/>
      <c r="EW60" s="156"/>
      <c r="EX60" s="156"/>
      <c r="EY60" s="156"/>
      <c r="EZ60" s="156"/>
      <c r="FA60" s="156"/>
      <c r="FB60" s="156"/>
      <c r="FC60" s="156"/>
      <c r="FD60" s="156"/>
      <c r="FE60" s="156"/>
      <c r="FF60" s="156"/>
      <c r="FG60" s="156"/>
      <c r="FH60" s="156"/>
      <c r="FI60" s="156"/>
      <c r="FJ60" s="156"/>
      <c r="FK60" s="156"/>
      <c r="FL60" s="156"/>
      <c r="FM60" s="156"/>
      <c r="FN60" s="156"/>
      <c r="FO60" s="156"/>
      <c r="FP60" s="156"/>
      <c r="FQ60" s="156"/>
      <c r="FR60" s="156"/>
      <c r="FS60" s="156"/>
      <c r="FT60" s="156"/>
      <c r="FU60" s="156"/>
      <c r="FV60" s="156"/>
      <c r="FW60" s="156"/>
      <c r="FX60" s="156"/>
      <c r="FY60" s="156"/>
      <c r="FZ60" s="156"/>
      <c r="GA60" s="156"/>
      <c r="GB60" s="156"/>
      <c r="GC60" s="156"/>
      <c r="GD60" s="156"/>
      <c r="GE60" s="156"/>
      <c r="GF60" s="156"/>
      <c r="GG60" s="156"/>
      <c r="GH60" s="156"/>
    </row>
    <row r="61" spans="1:190" s="157" customFormat="1" ht="22.5">
      <c r="A61" s="165" t="s">
        <v>172</v>
      </c>
      <c r="B61" s="165" t="s">
        <v>170</v>
      </c>
      <c r="C61" s="166" t="s">
        <v>45</v>
      </c>
      <c r="D61" s="166" t="s">
        <v>173</v>
      </c>
      <c r="E61" s="166" t="s">
        <v>308</v>
      </c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6"/>
      <c r="BN61" s="156"/>
      <c r="BO61" s="156"/>
      <c r="BP61" s="156"/>
      <c r="BQ61" s="156"/>
      <c r="BR61" s="156"/>
      <c r="BS61" s="156"/>
      <c r="BT61" s="156"/>
      <c r="BU61" s="156"/>
      <c r="BV61" s="156"/>
      <c r="BW61" s="156"/>
      <c r="BX61" s="156"/>
      <c r="BY61" s="156"/>
      <c r="BZ61" s="156"/>
      <c r="CA61" s="156"/>
      <c r="CB61" s="156"/>
      <c r="CC61" s="156"/>
      <c r="CD61" s="156"/>
      <c r="CE61" s="156"/>
      <c r="CF61" s="156"/>
      <c r="CG61" s="156"/>
      <c r="CH61" s="156"/>
      <c r="CI61" s="156"/>
      <c r="CJ61" s="156"/>
      <c r="CK61" s="156"/>
      <c r="CL61" s="156"/>
      <c r="CM61" s="156"/>
      <c r="CN61" s="156"/>
      <c r="CO61" s="156"/>
      <c r="CP61" s="156"/>
      <c r="CQ61" s="156"/>
      <c r="CR61" s="156"/>
      <c r="CS61" s="156"/>
      <c r="CT61" s="156"/>
      <c r="CU61" s="156"/>
      <c r="CV61" s="156"/>
      <c r="CW61" s="156"/>
      <c r="CX61" s="156"/>
      <c r="CY61" s="156"/>
      <c r="CZ61" s="156"/>
      <c r="DA61" s="156"/>
      <c r="DB61" s="156"/>
      <c r="DC61" s="156"/>
      <c r="DD61" s="156"/>
      <c r="DE61" s="156"/>
      <c r="DF61" s="156"/>
      <c r="DG61" s="156"/>
      <c r="DH61" s="156"/>
      <c r="DI61" s="156"/>
      <c r="DJ61" s="156"/>
      <c r="DK61" s="156"/>
      <c r="DL61" s="156"/>
      <c r="DM61" s="156"/>
      <c r="DN61" s="156"/>
      <c r="DO61" s="156"/>
      <c r="DP61" s="156"/>
      <c r="DQ61" s="156"/>
      <c r="DR61" s="156"/>
      <c r="DS61" s="156"/>
      <c r="DT61" s="156"/>
      <c r="DU61" s="156"/>
      <c r="DV61" s="156"/>
      <c r="DW61" s="156"/>
      <c r="DX61" s="156"/>
      <c r="DY61" s="156"/>
      <c r="DZ61" s="156"/>
      <c r="EA61" s="156"/>
      <c r="EB61" s="156"/>
      <c r="EC61" s="156"/>
      <c r="ED61" s="156"/>
      <c r="EE61" s="156"/>
      <c r="EF61" s="156"/>
      <c r="EG61" s="156"/>
      <c r="EH61" s="156"/>
      <c r="EI61" s="156"/>
      <c r="EJ61" s="156"/>
      <c r="EK61" s="156"/>
      <c r="EL61" s="156"/>
      <c r="EM61" s="156"/>
      <c r="EN61" s="156"/>
      <c r="EO61" s="156"/>
      <c r="EP61" s="156"/>
      <c r="EQ61" s="156"/>
      <c r="ER61" s="156"/>
      <c r="ES61" s="156"/>
      <c r="ET61" s="156"/>
      <c r="EU61" s="156"/>
      <c r="EV61" s="156"/>
      <c r="EW61" s="156"/>
      <c r="EX61" s="156"/>
      <c r="EY61" s="156"/>
      <c r="EZ61" s="156"/>
      <c r="FA61" s="156"/>
      <c r="FB61" s="156"/>
      <c r="FC61" s="156"/>
      <c r="FD61" s="156"/>
      <c r="FE61" s="156"/>
      <c r="FF61" s="156"/>
      <c r="FG61" s="156"/>
      <c r="FH61" s="156"/>
      <c r="FI61" s="156"/>
      <c r="FJ61" s="156"/>
      <c r="FK61" s="156"/>
      <c r="FL61" s="156"/>
      <c r="FM61" s="156"/>
      <c r="FN61" s="156"/>
      <c r="FO61" s="156"/>
      <c r="FP61" s="156"/>
      <c r="FQ61" s="156"/>
      <c r="FR61" s="156"/>
      <c r="FS61" s="156"/>
      <c r="FT61" s="156"/>
      <c r="FU61" s="156"/>
      <c r="FV61" s="156"/>
      <c r="FW61" s="156"/>
      <c r="FX61" s="156"/>
      <c r="FY61" s="156"/>
      <c r="FZ61" s="156"/>
      <c r="GA61" s="156"/>
      <c r="GB61" s="156"/>
      <c r="GC61" s="156"/>
      <c r="GD61" s="156"/>
      <c r="GE61" s="156"/>
      <c r="GF61" s="156"/>
      <c r="GG61" s="156"/>
      <c r="GH61" s="156"/>
    </row>
    <row r="62" spans="1:190" s="157" customFormat="1" ht="11.25">
      <c r="A62" s="165" t="s">
        <v>172</v>
      </c>
      <c r="B62" s="165" t="s">
        <v>170</v>
      </c>
      <c r="C62" s="166" t="s">
        <v>45</v>
      </c>
      <c r="D62" s="166" t="s">
        <v>116</v>
      </c>
      <c r="E62" s="166" t="s">
        <v>308</v>
      </c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6"/>
      <c r="BN62" s="156"/>
      <c r="BO62" s="156"/>
      <c r="BP62" s="156"/>
      <c r="BQ62" s="156"/>
      <c r="BR62" s="156"/>
      <c r="BS62" s="156"/>
      <c r="BT62" s="156"/>
      <c r="BU62" s="156"/>
      <c r="BV62" s="156"/>
      <c r="BW62" s="156"/>
      <c r="BX62" s="156"/>
      <c r="BY62" s="156"/>
      <c r="BZ62" s="156"/>
      <c r="CA62" s="156"/>
      <c r="CB62" s="156"/>
      <c r="CC62" s="156"/>
      <c r="CD62" s="156"/>
      <c r="CE62" s="156"/>
      <c r="CF62" s="156"/>
      <c r="CG62" s="156"/>
      <c r="CH62" s="156"/>
      <c r="CI62" s="156"/>
      <c r="CJ62" s="156"/>
      <c r="CK62" s="156"/>
      <c r="CL62" s="156"/>
      <c r="CM62" s="156"/>
      <c r="CN62" s="156"/>
      <c r="CO62" s="156"/>
      <c r="CP62" s="156"/>
      <c r="CQ62" s="156"/>
      <c r="CR62" s="156"/>
      <c r="CS62" s="156"/>
      <c r="CT62" s="156"/>
      <c r="CU62" s="156"/>
      <c r="CV62" s="156"/>
      <c r="CW62" s="156"/>
      <c r="CX62" s="156"/>
      <c r="CY62" s="156"/>
      <c r="CZ62" s="156"/>
      <c r="DA62" s="156"/>
      <c r="DB62" s="156"/>
      <c r="DC62" s="156"/>
      <c r="DD62" s="156"/>
      <c r="DE62" s="156"/>
      <c r="DF62" s="156"/>
      <c r="DG62" s="156"/>
      <c r="DH62" s="156"/>
      <c r="DI62" s="156"/>
      <c r="DJ62" s="156"/>
      <c r="DK62" s="156"/>
      <c r="DL62" s="156"/>
      <c r="DM62" s="156"/>
      <c r="DN62" s="156"/>
      <c r="DO62" s="156"/>
      <c r="DP62" s="156"/>
      <c r="DQ62" s="156"/>
      <c r="DR62" s="156"/>
      <c r="DS62" s="156"/>
      <c r="DT62" s="156"/>
      <c r="DU62" s="156"/>
      <c r="DV62" s="156"/>
      <c r="DW62" s="156"/>
      <c r="DX62" s="156"/>
      <c r="DY62" s="156"/>
      <c r="DZ62" s="156"/>
      <c r="EA62" s="156"/>
      <c r="EB62" s="156"/>
      <c r="EC62" s="156"/>
      <c r="ED62" s="156"/>
      <c r="EE62" s="156"/>
      <c r="EF62" s="156"/>
      <c r="EG62" s="156"/>
      <c r="EH62" s="156"/>
      <c r="EI62" s="156"/>
      <c r="EJ62" s="156"/>
      <c r="EK62" s="156"/>
      <c r="EL62" s="156"/>
      <c r="EM62" s="156"/>
      <c r="EN62" s="156"/>
      <c r="EO62" s="156"/>
      <c r="EP62" s="156"/>
      <c r="EQ62" s="156"/>
      <c r="ER62" s="156"/>
      <c r="ES62" s="156"/>
      <c r="ET62" s="156"/>
      <c r="EU62" s="156"/>
      <c r="EV62" s="156"/>
      <c r="EW62" s="156"/>
      <c r="EX62" s="156"/>
      <c r="EY62" s="156"/>
      <c r="EZ62" s="156"/>
      <c r="FA62" s="156"/>
      <c r="FB62" s="156"/>
      <c r="FC62" s="156"/>
      <c r="FD62" s="156"/>
      <c r="FE62" s="156"/>
      <c r="FF62" s="156"/>
      <c r="FG62" s="156"/>
      <c r="FH62" s="156"/>
      <c r="FI62" s="156"/>
      <c r="FJ62" s="156"/>
      <c r="FK62" s="156"/>
      <c r="FL62" s="156"/>
      <c r="FM62" s="156"/>
      <c r="FN62" s="156"/>
      <c r="FO62" s="156"/>
      <c r="FP62" s="156"/>
      <c r="FQ62" s="156"/>
      <c r="FR62" s="156"/>
      <c r="FS62" s="156"/>
      <c r="FT62" s="156"/>
      <c r="FU62" s="156"/>
      <c r="FV62" s="156"/>
      <c r="FW62" s="156"/>
      <c r="FX62" s="156"/>
      <c r="FY62" s="156"/>
      <c r="FZ62" s="156"/>
      <c r="GA62" s="156"/>
      <c r="GB62" s="156"/>
      <c r="GC62" s="156"/>
      <c r="GD62" s="156"/>
      <c r="GE62" s="156"/>
      <c r="GF62" s="156"/>
      <c r="GG62" s="156"/>
      <c r="GH62" s="156"/>
    </row>
    <row r="63" spans="1:190" s="157" customFormat="1" ht="11.25">
      <c r="A63" s="165" t="s">
        <v>174</v>
      </c>
      <c r="B63" s="165" t="s">
        <v>175</v>
      </c>
      <c r="C63" s="166" t="s">
        <v>45</v>
      </c>
      <c r="D63" s="166" t="s">
        <v>176</v>
      </c>
      <c r="E63" s="166" t="s">
        <v>308</v>
      </c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6"/>
      <c r="BN63" s="156"/>
      <c r="BO63" s="156"/>
      <c r="BP63" s="156"/>
      <c r="BQ63" s="156"/>
      <c r="BR63" s="156"/>
      <c r="BS63" s="156"/>
      <c r="BT63" s="156"/>
      <c r="BU63" s="156"/>
      <c r="BV63" s="156"/>
      <c r="BW63" s="156"/>
      <c r="BX63" s="156"/>
      <c r="BY63" s="156"/>
      <c r="BZ63" s="156"/>
      <c r="CA63" s="156"/>
      <c r="CB63" s="156"/>
      <c r="CC63" s="156"/>
      <c r="CD63" s="156"/>
      <c r="CE63" s="156"/>
      <c r="CF63" s="156"/>
      <c r="CG63" s="156"/>
      <c r="CH63" s="156"/>
      <c r="CI63" s="156"/>
      <c r="CJ63" s="156"/>
      <c r="CK63" s="156"/>
      <c r="CL63" s="156"/>
      <c r="CM63" s="156"/>
      <c r="CN63" s="156"/>
      <c r="CO63" s="156"/>
      <c r="CP63" s="156"/>
      <c r="CQ63" s="156"/>
      <c r="CR63" s="156"/>
      <c r="CS63" s="156"/>
      <c r="CT63" s="156"/>
      <c r="CU63" s="156"/>
      <c r="CV63" s="156"/>
      <c r="CW63" s="156"/>
      <c r="CX63" s="156"/>
      <c r="CY63" s="156"/>
      <c r="CZ63" s="156"/>
      <c r="DA63" s="156"/>
      <c r="DB63" s="156"/>
      <c r="DC63" s="156"/>
      <c r="DD63" s="156"/>
      <c r="DE63" s="156"/>
      <c r="DF63" s="156"/>
      <c r="DG63" s="156"/>
      <c r="DH63" s="156"/>
      <c r="DI63" s="156"/>
      <c r="DJ63" s="156"/>
      <c r="DK63" s="156"/>
      <c r="DL63" s="156"/>
      <c r="DM63" s="156"/>
      <c r="DN63" s="156"/>
      <c r="DO63" s="156"/>
      <c r="DP63" s="156"/>
      <c r="DQ63" s="156"/>
      <c r="DR63" s="156"/>
      <c r="DS63" s="156"/>
      <c r="DT63" s="156"/>
      <c r="DU63" s="156"/>
      <c r="DV63" s="156"/>
      <c r="DW63" s="156"/>
      <c r="DX63" s="156"/>
      <c r="DY63" s="156"/>
      <c r="DZ63" s="156"/>
      <c r="EA63" s="156"/>
      <c r="EB63" s="156"/>
      <c r="EC63" s="156"/>
      <c r="ED63" s="156"/>
      <c r="EE63" s="156"/>
      <c r="EF63" s="156"/>
      <c r="EG63" s="156"/>
      <c r="EH63" s="156"/>
      <c r="EI63" s="156"/>
      <c r="EJ63" s="156"/>
      <c r="EK63" s="156"/>
      <c r="EL63" s="156"/>
      <c r="EM63" s="156"/>
      <c r="EN63" s="156"/>
      <c r="EO63" s="156"/>
      <c r="EP63" s="156"/>
      <c r="EQ63" s="156"/>
      <c r="ER63" s="156"/>
      <c r="ES63" s="156"/>
      <c r="ET63" s="156"/>
      <c r="EU63" s="156"/>
      <c r="EV63" s="156"/>
      <c r="EW63" s="156"/>
      <c r="EX63" s="156"/>
      <c r="EY63" s="156"/>
      <c r="EZ63" s="156"/>
      <c r="FA63" s="156"/>
      <c r="FB63" s="156"/>
      <c r="FC63" s="156"/>
      <c r="FD63" s="156"/>
      <c r="FE63" s="156"/>
      <c r="FF63" s="156"/>
      <c r="FG63" s="156"/>
      <c r="FH63" s="156"/>
      <c r="FI63" s="156"/>
      <c r="FJ63" s="156"/>
      <c r="FK63" s="156"/>
      <c r="FL63" s="156"/>
      <c r="FM63" s="156"/>
      <c r="FN63" s="156"/>
      <c r="FO63" s="156"/>
      <c r="FP63" s="156"/>
      <c r="FQ63" s="156"/>
      <c r="FR63" s="156"/>
      <c r="FS63" s="156"/>
      <c r="FT63" s="156"/>
      <c r="FU63" s="156"/>
      <c r="FV63" s="156"/>
      <c r="FW63" s="156"/>
      <c r="FX63" s="156"/>
      <c r="FY63" s="156"/>
      <c r="FZ63" s="156"/>
      <c r="GA63" s="156"/>
      <c r="GB63" s="156"/>
      <c r="GC63" s="156"/>
      <c r="GD63" s="156"/>
      <c r="GE63" s="156"/>
      <c r="GF63" s="156"/>
      <c r="GG63" s="156"/>
      <c r="GH63" s="156"/>
    </row>
    <row r="64" spans="1:190" s="157" customFormat="1" ht="11.25">
      <c r="A64" s="165" t="s">
        <v>177</v>
      </c>
      <c r="B64" s="165" t="s">
        <v>175</v>
      </c>
      <c r="C64" s="166" t="s">
        <v>45</v>
      </c>
      <c r="D64" s="166" t="s">
        <v>178</v>
      </c>
      <c r="E64" s="166" t="s">
        <v>307</v>
      </c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6"/>
      <c r="BN64" s="156"/>
      <c r="BO64" s="156"/>
      <c r="BP64" s="156"/>
      <c r="BQ64" s="156"/>
      <c r="BR64" s="156"/>
      <c r="BS64" s="156"/>
      <c r="BT64" s="156"/>
      <c r="BU64" s="156"/>
      <c r="BV64" s="156"/>
      <c r="BW64" s="156"/>
      <c r="BX64" s="156"/>
      <c r="BY64" s="156"/>
      <c r="BZ64" s="156"/>
      <c r="CA64" s="156"/>
      <c r="CB64" s="156"/>
      <c r="CC64" s="156"/>
      <c r="CD64" s="156"/>
      <c r="CE64" s="156"/>
      <c r="CF64" s="156"/>
      <c r="CG64" s="156"/>
      <c r="CH64" s="156"/>
      <c r="CI64" s="156"/>
      <c r="CJ64" s="156"/>
      <c r="CK64" s="156"/>
      <c r="CL64" s="156"/>
      <c r="CM64" s="156"/>
      <c r="CN64" s="156"/>
      <c r="CO64" s="156"/>
      <c r="CP64" s="156"/>
      <c r="CQ64" s="156"/>
      <c r="CR64" s="156"/>
      <c r="CS64" s="156"/>
      <c r="CT64" s="156"/>
      <c r="CU64" s="156"/>
      <c r="CV64" s="156"/>
      <c r="CW64" s="156"/>
      <c r="CX64" s="156"/>
      <c r="CY64" s="156"/>
      <c r="CZ64" s="156"/>
      <c r="DA64" s="156"/>
      <c r="DB64" s="156"/>
      <c r="DC64" s="156"/>
      <c r="DD64" s="156"/>
      <c r="DE64" s="156"/>
      <c r="DF64" s="156"/>
      <c r="DG64" s="156"/>
      <c r="DH64" s="156"/>
      <c r="DI64" s="156"/>
      <c r="DJ64" s="156"/>
      <c r="DK64" s="156"/>
      <c r="DL64" s="156"/>
      <c r="DM64" s="156"/>
      <c r="DN64" s="156"/>
      <c r="DO64" s="156"/>
      <c r="DP64" s="156"/>
      <c r="DQ64" s="156"/>
      <c r="DR64" s="156"/>
      <c r="DS64" s="156"/>
      <c r="DT64" s="156"/>
      <c r="DU64" s="156"/>
      <c r="DV64" s="156"/>
      <c r="DW64" s="156"/>
      <c r="DX64" s="156"/>
      <c r="DY64" s="156"/>
      <c r="DZ64" s="156"/>
      <c r="EA64" s="156"/>
      <c r="EB64" s="156"/>
      <c r="EC64" s="156"/>
      <c r="ED64" s="156"/>
      <c r="EE64" s="156"/>
      <c r="EF64" s="156"/>
      <c r="EG64" s="156"/>
      <c r="EH64" s="156"/>
      <c r="EI64" s="156"/>
      <c r="EJ64" s="156"/>
      <c r="EK64" s="156"/>
      <c r="EL64" s="156"/>
      <c r="EM64" s="156"/>
      <c r="EN64" s="156"/>
      <c r="EO64" s="156"/>
      <c r="EP64" s="156"/>
      <c r="EQ64" s="156"/>
      <c r="ER64" s="156"/>
      <c r="ES64" s="156"/>
      <c r="ET64" s="156"/>
      <c r="EU64" s="156"/>
      <c r="EV64" s="156"/>
      <c r="EW64" s="156"/>
      <c r="EX64" s="156"/>
      <c r="EY64" s="156"/>
      <c r="EZ64" s="156"/>
      <c r="FA64" s="156"/>
      <c r="FB64" s="156"/>
      <c r="FC64" s="156"/>
      <c r="FD64" s="156"/>
      <c r="FE64" s="156"/>
      <c r="FF64" s="156"/>
      <c r="FG64" s="156"/>
      <c r="FH64" s="156"/>
      <c r="FI64" s="156"/>
      <c r="FJ64" s="156"/>
      <c r="FK64" s="156"/>
      <c r="FL64" s="156"/>
      <c r="FM64" s="156"/>
      <c r="FN64" s="156"/>
      <c r="FO64" s="156"/>
      <c r="FP64" s="156"/>
      <c r="FQ64" s="156"/>
      <c r="FR64" s="156"/>
      <c r="FS64" s="156"/>
      <c r="FT64" s="156"/>
      <c r="FU64" s="156"/>
      <c r="FV64" s="156"/>
      <c r="FW64" s="156"/>
      <c r="FX64" s="156"/>
      <c r="FY64" s="156"/>
      <c r="FZ64" s="156"/>
      <c r="GA64" s="156"/>
      <c r="GB64" s="156"/>
      <c r="GC64" s="156"/>
      <c r="GD64" s="156"/>
      <c r="GE64" s="156"/>
      <c r="GF64" s="156"/>
      <c r="GG64" s="156"/>
      <c r="GH64" s="156"/>
    </row>
    <row r="65" spans="1:190" s="157" customFormat="1" ht="11.25">
      <c r="A65" s="165" t="s">
        <v>179</v>
      </c>
      <c r="B65" s="165"/>
      <c r="C65" s="166" t="s">
        <v>45</v>
      </c>
      <c r="D65" s="166" t="s">
        <v>180</v>
      </c>
      <c r="E65" s="166" t="s">
        <v>308</v>
      </c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56"/>
      <c r="BN65" s="156"/>
      <c r="BO65" s="156"/>
      <c r="BP65" s="156"/>
      <c r="BQ65" s="156"/>
      <c r="BR65" s="156"/>
      <c r="BS65" s="156"/>
      <c r="BT65" s="156"/>
      <c r="BU65" s="156"/>
      <c r="BV65" s="156"/>
      <c r="BW65" s="156"/>
      <c r="BX65" s="156"/>
      <c r="BY65" s="156"/>
      <c r="BZ65" s="156"/>
      <c r="CA65" s="156"/>
      <c r="CB65" s="156"/>
      <c r="CC65" s="156"/>
      <c r="CD65" s="156"/>
      <c r="CE65" s="156"/>
      <c r="CF65" s="156"/>
      <c r="CG65" s="156"/>
      <c r="CH65" s="156"/>
      <c r="CI65" s="156"/>
      <c r="CJ65" s="156"/>
      <c r="CK65" s="156"/>
      <c r="CL65" s="156"/>
      <c r="CM65" s="156"/>
      <c r="CN65" s="156"/>
      <c r="CO65" s="156"/>
      <c r="CP65" s="156"/>
      <c r="CQ65" s="156"/>
      <c r="CR65" s="156"/>
      <c r="CS65" s="156"/>
      <c r="CT65" s="156"/>
      <c r="CU65" s="156"/>
      <c r="CV65" s="156"/>
      <c r="CW65" s="156"/>
      <c r="CX65" s="156"/>
      <c r="CY65" s="156"/>
      <c r="CZ65" s="156"/>
      <c r="DA65" s="156"/>
      <c r="DB65" s="156"/>
      <c r="DC65" s="156"/>
      <c r="DD65" s="156"/>
      <c r="DE65" s="156"/>
      <c r="DF65" s="156"/>
      <c r="DG65" s="156"/>
      <c r="DH65" s="156"/>
      <c r="DI65" s="156"/>
      <c r="DJ65" s="156"/>
      <c r="DK65" s="156"/>
      <c r="DL65" s="156"/>
      <c r="DM65" s="156"/>
      <c r="DN65" s="156"/>
      <c r="DO65" s="156"/>
      <c r="DP65" s="156"/>
      <c r="DQ65" s="156"/>
      <c r="DR65" s="156"/>
      <c r="DS65" s="156"/>
      <c r="DT65" s="156"/>
      <c r="DU65" s="156"/>
      <c r="DV65" s="156"/>
      <c r="DW65" s="156"/>
      <c r="DX65" s="156"/>
      <c r="DY65" s="156"/>
      <c r="DZ65" s="156"/>
      <c r="EA65" s="156"/>
      <c r="EB65" s="156"/>
      <c r="EC65" s="156"/>
      <c r="ED65" s="156"/>
      <c r="EE65" s="156"/>
      <c r="EF65" s="156"/>
      <c r="EG65" s="156"/>
      <c r="EH65" s="156"/>
      <c r="EI65" s="156"/>
      <c r="EJ65" s="156"/>
      <c r="EK65" s="156"/>
      <c r="EL65" s="156"/>
      <c r="EM65" s="156"/>
      <c r="EN65" s="156"/>
      <c r="EO65" s="156"/>
      <c r="EP65" s="156"/>
      <c r="EQ65" s="156"/>
      <c r="ER65" s="156"/>
      <c r="ES65" s="156"/>
      <c r="ET65" s="156"/>
      <c r="EU65" s="156"/>
      <c r="EV65" s="156"/>
      <c r="EW65" s="156"/>
      <c r="EX65" s="156"/>
      <c r="EY65" s="156"/>
      <c r="EZ65" s="156"/>
      <c r="FA65" s="156"/>
      <c r="FB65" s="156"/>
      <c r="FC65" s="156"/>
      <c r="FD65" s="156"/>
      <c r="FE65" s="156"/>
      <c r="FF65" s="156"/>
      <c r="FG65" s="156"/>
      <c r="FH65" s="156"/>
      <c r="FI65" s="156"/>
      <c r="FJ65" s="156"/>
      <c r="FK65" s="156"/>
      <c r="FL65" s="156"/>
      <c r="FM65" s="156"/>
      <c r="FN65" s="156"/>
      <c r="FO65" s="156"/>
      <c r="FP65" s="156"/>
      <c r="FQ65" s="156"/>
      <c r="FR65" s="156"/>
      <c r="FS65" s="156"/>
      <c r="FT65" s="156"/>
      <c r="FU65" s="156"/>
      <c r="FV65" s="156"/>
      <c r="FW65" s="156"/>
      <c r="FX65" s="156"/>
      <c r="FY65" s="156"/>
      <c r="FZ65" s="156"/>
      <c r="GA65" s="156"/>
      <c r="GB65" s="156"/>
      <c r="GC65" s="156"/>
      <c r="GD65" s="156"/>
      <c r="GE65" s="156"/>
      <c r="GF65" s="156"/>
      <c r="GG65" s="156"/>
      <c r="GH65" s="156"/>
    </row>
    <row r="66" spans="1:190" s="157" customFormat="1" ht="11.25">
      <c r="A66" s="165" t="s">
        <v>181</v>
      </c>
      <c r="B66" s="165" t="s">
        <v>182</v>
      </c>
      <c r="C66" s="166" t="s">
        <v>183</v>
      </c>
      <c r="D66" s="166" t="s">
        <v>124</v>
      </c>
      <c r="E66" s="166" t="s">
        <v>307</v>
      </c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56"/>
      <c r="BN66" s="156"/>
      <c r="BO66" s="156"/>
      <c r="BP66" s="156"/>
      <c r="BQ66" s="156"/>
      <c r="BR66" s="156"/>
      <c r="BS66" s="156"/>
      <c r="BT66" s="156"/>
      <c r="BU66" s="156"/>
      <c r="BV66" s="156"/>
      <c r="BW66" s="156"/>
      <c r="BX66" s="156"/>
      <c r="BY66" s="156"/>
      <c r="BZ66" s="156"/>
      <c r="CA66" s="156"/>
      <c r="CB66" s="156"/>
      <c r="CC66" s="156"/>
      <c r="CD66" s="156"/>
      <c r="CE66" s="156"/>
      <c r="CF66" s="156"/>
      <c r="CG66" s="156"/>
      <c r="CH66" s="156"/>
      <c r="CI66" s="156"/>
      <c r="CJ66" s="156"/>
      <c r="CK66" s="156"/>
      <c r="CL66" s="156"/>
      <c r="CM66" s="156"/>
      <c r="CN66" s="156"/>
      <c r="CO66" s="156"/>
      <c r="CP66" s="156"/>
      <c r="CQ66" s="156"/>
      <c r="CR66" s="156"/>
      <c r="CS66" s="156"/>
      <c r="CT66" s="156"/>
      <c r="CU66" s="156"/>
      <c r="CV66" s="156"/>
      <c r="CW66" s="156"/>
      <c r="CX66" s="156"/>
      <c r="CY66" s="156"/>
      <c r="CZ66" s="156"/>
      <c r="DA66" s="156"/>
      <c r="DB66" s="156"/>
      <c r="DC66" s="156"/>
      <c r="DD66" s="156"/>
      <c r="DE66" s="156"/>
      <c r="DF66" s="156"/>
      <c r="DG66" s="156"/>
      <c r="DH66" s="156"/>
      <c r="DI66" s="156"/>
      <c r="DJ66" s="156"/>
      <c r="DK66" s="156"/>
      <c r="DL66" s="156"/>
      <c r="DM66" s="156"/>
      <c r="DN66" s="156"/>
      <c r="DO66" s="156"/>
      <c r="DP66" s="156"/>
      <c r="DQ66" s="156"/>
      <c r="DR66" s="156"/>
      <c r="DS66" s="156"/>
      <c r="DT66" s="156"/>
      <c r="DU66" s="156"/>
      <c r="DV66" s="156"/>
      <c r="DW66" s="156"/>
      <c r="DX66" s="156"/>
      <c r="DY66" s="156"/>
      <c r="DZ66" s="156"/>
      <c r="EA66" s="156"/>
      <c r="EB66" s="156"/>
      <c r="EC66" s="156"/>
      <c r="ED66" s="156"/>
      <c r="EE66" s="156"/>
      <c r="EF66" s="156"/>
      <c r="EG66" s="156"/>
      <c r="EH66" s="156"/>
      <c r="EI66" s="156"/>
      <c r="EJ66" s="156"/>
      <c r="EK66" s="156"/>
      <c r="EL66" s="156"/>
      <c r="EM66" s="156"/>
      <c r="EN66" s="156"/>
      <c r="EO66" s="156"/>
      <c r="EP66" s="156"/>
      <c r="EQ66" s="156"/>
      <c r="ER66" s="156"/>
      <c r="ES66" s="156"/>
      <c r="ET66" s="156"/>
      <c r="EU66" s="156"/>
      <c r="EV66" s="156"/>
      <c r="EW66" s="156"/>
      <c r="EX66" s="156"/>
      <c r="EY66" s="156"/>
      <c r="EZ66" s="156"/>
      <c r="FA66" s="156"/>
      <c r="FB66" s="156"/>
      <c r="FC66" s="156"/>
      <c r="FD66" s="156"/>
      <c r="FE66" s="156"/>
      <c r="FF66" s="156"/>
      <c r="FG66" s="156"/>
      <c r="FH66" s="156"/>
      <c r="FI66" s="156"/>
      <c r="FJ66" s="156"/>
      <c r="FK66" s="156"/>
      <c r="FL66" s="156"/>
      <c r="FM66" s="156"/>
      <c r="FN66" s="156"/>
      <c r="FO66" s="156"/>
      <c r="FP66" s="156"/>
      <c r="FQ66" s="156"/>
      <c r="FR66" s="156"/>
      <c r="FS66" s="156"/>
      <c r="FT66" s="156"/>
      <c r="FU66" s="156"/>
      <c r="FV66" s="156"/>
      <c r="FW66" s="156"/>
      <c r="FX66" s="156"/>
      <c r="FY66" s="156"/>
      <c r="FZ66" s="156"/>
      <c r="GA66" s="156"/>
      <c r="GB66" s="156"/>
      <c r="GC66" s="156"/>
      <c r="GD66" s="156"/>
      <c r="GE66" s="156"/>
      <c r="GF66" s="156"/>
      <c r="GG66" s="156"/>
      <c r="GH66" s="156"/>
    </row>
    <row r="67" spans="1:190" s="157" customFormat="1" ht="11.25">
      <c r="A67" s="165" t="s">
        <v>181</v>
      </c>
      <c r="B67" s="165" t="s">
        <v>182</v>
      </c>
      <c r="C67" s="166" t="s">
        <v>183</v>
      </c>
      <c r="D67" s="166" t="s">
        <v>184</v>
      </c>
      <c r="E67" s="166" t="s">
        <v>307</v>
      </c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156"/>
      <c r="BN67" s="156"/>
      <c r="BO67" s="156"/>
      <c r="BP67" s="156"/>
      <c r="BQ67" s="156"/>
      <c r="BR67" s="156"/>
      <c r="BS67" s="156"/>
      <c r="BT67" s="156"/>
      <c r="BU67" s="156"/>
      <c r="BV67" s="156"/>
      <c r="BW67" s="156"/>
      <c r="BX67" s="156"/>
      <c r="BY67" s="156"/>
      <c r="BZ67" s="156"/>
      <c r="CA67" s="156"/>
      <c r="CB67" s="156"/>
      <c r="CC67" s="156"/>
      <c r="CD67" s="156"/>
      <c r="CE67" s="156"/>
      <c r="CF67" s="156"/>
      <c r="CG67" s="156"/>
      <c r="CH67" s="156"/>
      <c r="CI67" s="156"/>
      <c r="CJ67" s="156"/>
      <c r="CK67" s="156"/>
      <c r="CL67" s="156"/>
      <c r="CM67" s="156"/>
      <c r="CN67" s="156"/>
      <c r="CO67" s="156"/>
      <c r="CP67" s="156"/>
      <c r="CQ67" s="156"/>
      <c r="CR67" s="156"/>
      <c r="CS67" s="156"/>
      <c r="CT67" s="156"/>
      <c r="CU67" s="156"/>
      <c r="CV67" s="156"/>
      <c r="CW67" s="156"/>
      <c r="CX67" s="156"/>
      <c r="CY67" s="156"/>
      <c r="CZ67" s="156"/>
      <c r="DA67" s="156"/>
      <c r="DB67" s="156"/>
      <c r="DC67" s="156"/>
      <c r="DD67" s="156"/>
      <c r="DE67" s="156"/>
      <c r="DF67" s="156"/>
      <c r="DG67" s="156"/>
      <c r="DH67" s="156"/>
      <c r="DI67" s="156"/>
      <c r="DJ67" s="156"/>
      <c r="DK67" s="156"/>
      <c r="DL67" s="156"/>
      <c r="DM67" s="156"/>
      <c r="DN67" s="156"/>
      <c r="DO67" s="156"/>
      <c r="DP67" s="156"/>
      <c r="DQ67" s="156"/>
      <c r="DR67" s="156"/>
      <c r="DS67" s="156"/>
      <c r="DT67" s="156"/>
      <c r="DU67" s="156"/>
      <c r="DV67" s="156"/>
      <c r="DW67" s="156"/>
      <c r="DX67" s="156"/>
      <c r="DY67" s="156"/>
      <c r="DZ67" s="156"/>
      <c r="EA67" s="156"/>
      <c r="EB67" s="156"/>
      <c r="EC67" s="156"/>
      <c r="ED67" s="156"/>
      <c r="EE67" s="156"/>
      <c r="EF67" s="156"/>
      <c r="EG67" s="156"/>
      <c r="EH67" s="156"/>
      <c r="EI67" s="156"/>
      <c r="EJ67" s="156"/>
      <c r="EK67" s="156"/>
      <c r="EL67" s="156"/>
      <c r="EM67" s="156"/>
      <c r="EN67" s="156"/>
      <c r="EO67" s="156"/>
      <c r="EP67" s="156"/>
      <c r="EQ67" s="156"/>
      <c r="ER67" s="156"/>
      <c r="ES67" s="156"/>
      <c r="ET67" s="156"/>
      <c r="EU67" s="156"/>
      <c r="EV67" s="156"/>
      <c r="EW67" s="156"/>
      <c r="EX67" s="156"/>
      <c r="EY67" s="156"/>
      <c r="EZ67" s="156"/>
      <c r="FA67" s="156"/>
      <c r="FB67" s="156"/>
      <c r="FC67" s="156"/>
      <c r="FD67" s="156"/>
      <c r="FE67" s="156"/>
      <c r="FF67" s="156"/>
      <c r="FG67" s="156"/>
      <c r="FH67" s="156"/>
      <c r="FI67" s="156"/>
      <c r="FJ67" s="156"/>
      <c r="FK67" s="156"/>
      <c r="FL67" s="156"/>
      <c r="FM67" s="156"/>
      <c r="FN67" s="156"/>
      <c r="FO67" s="156"/>
      <c r="FP67" s="156"/>
      <c r="FQ67" s="156"/>
      <c r="FR67" s="156"/>
      <c r="FS67" s="156"/>
      <c r="FT67" s="156"/>
      <c r="FU67" s="156"/>
      <c r="FV67" s="156"/>
      <c r="FW67" s="156"/>
      <c r="FX67" s="156"/>
      <c r="FY67" s="156"/>
      <c r="FZ67" s="156"/>
      <c r="GA67" s="156"/>
      <c r="GB67" s="156"/>
      <c r="GC67" s="156"/>
      <c r="GD67" s="156"/>
      <c r="GE67" s="156"/>
      <c r="GF67" s="156"/>
      <c r="GG67" s="156"/>
      <c r="GH67" s="156"/>
    </row>
    <row r="68" spans="1:190" s="157" customFormat="1" ht="11.25">
      <c r="A68" s="165" t="s">
        <v>185</v>
      </c>
      <c r="B68" s="165"/>
      <c r="C68" s="166" t="s">
        <v>45</v>
      </c>
      <c r="D68" s="166" t="s">
        <v>186</v>
      </c>
      <c r="E68" s="166" t="s">
        <v>308</v>
      </c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156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56"/>
      <c r="BL68" s="156"/>
      <c r="BM68" s="156"/>
      <c r="BN68" s="156"/>
      <c r="BO68" s="156"/>
      <c r="BP68" s="156"/>
      <c r="BQ68" s="156"/>
      <c r="BR68" s="156"/>
      <c r="BS68" s="156"/>
      <c r="BT68" s="156"/>
      <c r="BU68" s="156"/>
      <c r="BV68" s="156"/>
      <c r="BW68" s="156"/>
      <c r="BX68" s="156"/>
      <c r="BY68" s="156"/>
      <c r="BZ68" s="156"/>
      <c r="CA68" s="156"/>
      <c r="CB68" s="156"/>
      <c r="CC68" s="156"/>
      <c r="CD68" s="156"/>
      <c r="CE68" s="156"/>
      <c r="CF68" s="156"/>
      <c r="CG68" s="156"/>
      <c r="CH68" s="156"/>
      <c r="CI68" s="156"/>
      <c r="CJ68" s="156"/>
      <c r="CK68" s="156"/>
      <c r="CL68" s="156"/>
      <c r="CM68" s="156"/>
      <c r="CN68" s="156"/>
      <c r="CO68" s="156"/>
      <c r="CP68" s="156"/>
      <c r="CQ68" s="156"/>
      <c r="CR68" s="156"/>
      <c r="CS68" s="156"/>
      <c r="CT68" s="156"/>
      <c r="CU68" s="156"/>
      <c r="CV68" s="156"/>
      <c r="CW68" s="156"/>
      <c r="CX68" s="156"/>
      <c r="CY68" s="156"/>
      <c r="CZ68" s="156"/>
      <c r="DA68" s="156"/>
      <c r="DB68" s="156"/>
      <c r="DC68" s="156"/>
      <c r="DD68" s="156"/>
      <c r="DE68" s="156"/>
      <c r="DF68" s="156"/>
      <c r="DG68" s="156"/>
      <c r="DH68" s="156"/>
      <c r="DI68" s="156"/>
      <c r="DJ68" s="156"/>
      <c r="DK68" s="156"/>
      <c r="DL68" s="156"/>
      <c r="DM68" s="156"/>
      <c r="DN68" s="156"/>
      <c r="DO68" s="156"/>
      <c r="DP68" s="156"/>
      <c r="DQ68" s="156"/>
      <c r="DR68" s="156"/>
      <c r="DS68" s="156"/>
      <c r="DT68" s="156"/>
      <c r="DU68" s="156"/>
      <c r="DV68" s="156"/>
      <c r="DW68" s="156"/>
      <c r="DX68" s="156"/>
      <c r="DY68" s="156"/>
      <c r="DZ68" s="156"/>
      <c r="EA68" s="156"/>
      <c r="EB68" s="156"/>
      <c r="EC68" s="156"/>
      <c r="ED68" s="156"/>
      <c r="EE68" s="156"/>
      <c r="EF68" s="156"/>
      <c r="EG68" s="156"/>
      <c r="EH68" s="156"/>
      <c r="EI68" s="156"/>
      <c r="EJ68" s="156"/>
      <c r="EK68" s="156"/>
      <c r="EL68" s="156"/>
      <c r="EM68" s="156"/>
      <c r="EN68" s="156"/>
      <c r="EO68" s="156"/>
      <c r="EP68" s="156"/>
      <c r="EQ68" s="156"/>
      <c r="ER68" s="156"/>
      <c r="ES68" s="156"/>
      <c r="ET68" s="156"/>
      <c r="EU68" s="156"/>
      <c r="EV68" s="156"/>
      <c r="EW68" s="156"/>
      <c r="EX68" s="156"/>
      <c r="EY68" s="156"/>
      <c r="EZ68" s="156"/>
      <c r="FA68" s="156"/>
      <c r="FB68" s="156"/>
      <c r="FC68" s="156"/>
      <c r="FD68" s="156"/>
      <c r="FE68" s="156"/>
      <c r="FF68" s="156"/>
      <c r="FG68" s="156"/>
      <c r="FH68" s="156"/>
      <c r="FI68" s="156"/>
      <c r="FJ68" s="156"/>
      <c r="FK68" s="156"/>
      <c r="FL68" s="156"/>
      <c r="FM68" s="156"/>
      <c r="FN68" s="156"/>
      <c r="FO68" s="156"/>
      <c r="FP68" s="156"/>
      <c r="FQ68" s="156"/>
      <c r="FR68" s="156"/>
      <c r="FS68" s="156"/>
      <c r="FT68" s="156"/>
      <c r="FU68" s="156"/>
      <c r="FV68" s="156"/>
      <c r="FW68" s="156"/>
      <c r="FX68" s="156"/>
      <c r="FY68" s="156"/>
      <c r="FZ68" s="156"/>
      <c r="GA68" s="156"/>
      <c r="GB68" s="156"/>
      <c r="GC68" s="156"/>
      <c r="GD68" s="156"/>
      <c r="GE68" s="156"/>
      <c r="GF68" s="156"/>
      <c r="GG68" s="156"/>
      <c r="GH68" s="156"/>
    </row>
    <row r="69" spans="1:190" s="157" customFormat="1" ht="22.5">
      <c r="A69" s="165" t="s">
        <v>188</v>
      </c>
      <c r="B69" s="165"/>
      <c r="C69" s="166" t="s">
        <v>45</v>
      </c>
      <c r="D69" s="166" t="s">
        <v>189</v>
      </c>
      <c r="E69" s="166" t="s">
        <v>308</v>
      </c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56"/>
      <c r="Z69" s="156"/>
      <c r="AA69" s="156"/>
      <c r="AB69" s="156"/>
      <c r="AC69" s="156"/>
      <c r="AD69" s="156"/>
      <c r="AE69" s="156"/>
      <c r="AF69" s="156"/>
      <c r="AG69" s="156"/>
      <c r="AH69" s="156"/>
      <c r="AI69" s="156"/>
      <c r="AJ69" s="156"/>
      <c r="AK69" s="156"/>
      <c r="AL69" s="156"/>
      <c r="AM69" s="156"/>
      <c r="AN69" s="156"/>
      <c r="AO69" s="156"/>
      <c r="AP69" s="156"/>
      <c r="AQ69" s="156"/>
      <c r="AR69" s="156"/>
      <c r="AS69" s="156"/>
      <c r="AT69" s="156"/>
      <c r="AU69" s="156"/>
      <c r="AV69" s="156"/>
      <c r="AW69" s="156"/>
      <c r="AX69" s="156"/>
      <c r="AY69" s="156"/>
      <c r="AZ69" s="156"/>
      <c r="BA69" s="156"/>
      <c r="BB69" s="156"/>
      <c r="BC69" s="156"/>
      <c r="BD69" s="156"/>
      <c r="BE69" s="156"/>
      <c r="BF69" s="156"/>
      <c r="BG69" s="156"/>
      <c r="BH69" s="156"/>
      <c r="BI69" s="156"/>
      <c r="BJ69" s="156"/>
      <c r="BK69" s="156"/>
      <c r="BL69" s="156"/>
      <c r="BM69" s="156"/>
      <c r="BN69" s="156"/>
      <c r="BO69" s="156"/>
      <c r="BP69" s="156"/>
      <c r="BQ69" s="156"/>
      <c r="BR69" s="156"/>
      <c r="BS69" s="156"/>
      <c r="BT69" s="156"/>
      <c r="BU69" s="156"/>
      <c r="BV69" s="156"/>
      <c r="BW69" s="156"/>
      <c r="BX69" s="156"/>
      <c r="BY69" s="156"/>
      <c r="BZ69" s="156"/>
      <c r="CA69" s="156"/>
      <c r="CB69" s="156"/>
      <c r="CC69" s="156"/>
      <c r="CD69" s="156"/>
      <c r="CE69" s="156"/>
      <c r="CF69" s="156"/>
      <c r="CG69" s="156"/>
      <c r="CH69" s="156"/>
      <c r="CI69" s="156"/>
      <c r="CJ69" s="156"/>
      <c r="CK69" s="156"/>
      <c r="CL69" s="156"/>
      <c r="CM69" s="156"/>
      <c r="CN69" s="156"/>
      <c r="CO69" s="156"/>
      <c r="CP69" s="156"/>
      <c r="CQ69" s="156"/>
      <c r="CR69" s="156"/>
      <c r="CS69" s="156"/>
      <c r="CT69" s="156"/>
      <c r="CU69" s="156"/>
      <c r="CV69" s="156"/>
      <c r="CW69" s="156"/>
      <c r="CX69" s="156"/>
      <c r="CY69" s="156"/>
      <c r="CZ69" s="156"/>
      <c r="DA69" s="156"/>
      <c r="DB69" s="156"/>
      <c r="DC69" s="156"/>
      <c r="DD69" s="156"/>
      <c r="DE69" s="156"/>
      <c r="DF69" s="156"/>
      <c r="DG69" s="156"/>
      <c r="DH69" s="156"/>
      <c r="DI69" s="156"/>
      <c r="DJ69" s="156"/>
      <c r="DK69" s="156"/>
      <c r="DL69" s="156"/>
      <c r="DM69" s="156"/>
      <c r="DN69" s="156"/>
      <c r="DO69" s="156"/>
      <c r="DP69" s="156"/>
      <c r="DQ69" s="156"/>
      <c r="DR69" s="156"/>
      <c r="DS69" s="156"/>
      <c r="DT69" s="156"/>
      <c r="DU69" s="156"/>
      <c r="DV69" s="156"/>
      <c r="DW69" s="156"/>
      <c r="DX69" s="156"/>
      <c r="DY69" s="156"/>
      <c r="DZ69" s="156"/>
      <c r="EA69" s="156"/>
      <c r="EB69" s="156"/>
      <c r="EC69" s="156"/>
      <c r="ED69" s="156"/>
      <c r="EE69" s="156"/>
      <c r="EF69" s="156"/>
      <c r="EG69" s="156"/>
      <c r="EH69" s="156"/>
      <c r="EI69" s="156"/>
      <c r="EJ69" s="156"/>
      <c r="EK69" s="156"/>
      <c r="EL69" s="156"/>
      <c r="EM69" s="156"/>
      <c r="EN69" s="156"/>
      <c r="EO69" s="156"/>
      <c r="EP69" s="156"/>
      <c r="EQ69" s="156"/>
      <c r="ER69" s="156"/>
      <c r="ES69" s="156"/>
      <c r="ET69" s="156"/>
      <c r="EU69" s="156"/>
      <c r="EV69" s="156"/>
      <c r="EW69" s="156"/>
      <c r="EX69" s="156"/>
      <c r="EY69" s="156"/>
      <c r="EZ69" s="156"/>
      <c r="FA69" s="156"/>
      <c r="FB69" s="156"/>
      <c r="FC69" s="156"/>
      <c r="FD69" s="156"/>
      <c r="FE69" s="156"/>
      <c r="FF69" s="156"/>
      <c r="FG69" s="156"/>
      <c r="FH69" s="156"/>
      <c r="FI69" s="156"/>
      <c r="FJ69" s="156"/>
      <c r="FK69" s="156"/>
      <c r="FL69" s="156"/>
      <c r="FM69" s="156"/>
      <c r="FN69" s="156"/>
      <c r="FO69" s="156"/>
      <c r="FP69" s="156"/>
      <c r="FQ69" s="156"/>
      <c r="FR69" s="156"/>
      <c r="FS69" s="156"/>
      <c r="FT69" s="156"/>
      <c r="FU69" s="156"/>
      <c r="FV69" s="156"/>
      <c r="FW69" s="156"/>
      <c r="FX69" s="156"/>
      <c r="FY69" s="156"/>
      <c r="FZ69" s="156"/>
      <c r="GA69" s="156"/>
      <c r="GB69" s="156"/>
      <c r="GC69" s="156"/>
      <c r="GD69" s="156"/>
      <c r="GE69" s="156"/>
      <c r="GF69" s="156"/>
      <c r="GG69" s="156"/>
      <c r="GH69" s="156"/>
    </row>
    <row r="70" spans="1:190" s="157" customFormat="1" ht="22.5">
      <c r="A70" s="165" t="s">
        <v>190</v>
      </c>
      <c r="B70" s="165"/>
      <c r="C70" s="166" t="s">
        <v>45</v>
      </c>
      <c r="D70" s="166" t="s">
        <v>191</v>
      </c>
      <c r="E70" s="166" t="s">
        <v>308</v>
      </c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6"/>
      <c r="Z70" s="156"/>
      <c r="AA70" s="156"/>
      <c r="AB70" s="156"/>
      <c r="AC70" s="156"/>
      <c r="AD70" s="156"/>
      <c r="AE70" s="156"/>
      <c r="AF70" s="156"/>
      <c r="AG70" s="156"/>
      <c r="AH70" s="156"/>
      <c r="AI70" s="156"/>
      <c r="AJ70" s="156"/>
      <c r="AK70" s="156"/>
      <c r="AL70" s="156"/>
      <c r="AM70" s="156"/>
      <c r="AN70" s="156"/>
      <c r="AO70" s="156"/>
      <c r="AP70" s="156"/>
      <c r="AQ70" s="156"/>
      <c r="AR70" s="156"/>
      <c r="AS70" s="156"/>
      <c r="AT70" s="156"/>
      <c r="AU70" s="156"/>
      <c r="AV70" s="156"/>
      <c r="AW70" s="156"/>
      <c r="AX70" s="156"/>
      <c r="AY70" s="156"/>
      <c r="AZ70" s="156"/>
      <c r="BA70" s="156"/>
      <c r="BB70" s="156"/>
      <c r="BC70" s="156"/>
      <c r="BD70" s="156"/>
      <c r="BE70" s="156"/>
      <c r="BF70" s="156"/>
      <c r="BG70" s="156"/>
      <c r="BH70" s="156"/>
      <c r="BI70" s="156"/>
      <c r="BJ70" s="156"/>
      <c r="BK70" s="156"/>
      <c r="BL70" s="156"/>
      <c r="BM70" s="156"/>
      <c r="BN70" s="156"/>
      <c r="BO70" s="156"/>
      <c r="BP70" s="156"/>
      <c r="BQ70" s="156"/>
      <c r="BR70" s="156"/>
      <c r="BS70" s="156"/>
      <c r="BT70" s="156"/>
      <c r="BU70" s="156"/>
      <c r="BV70" s="156"/>
      <c r="BW70" s="156"/>
      <c r="BX70" s="156"/>
      <c r="BY70" s="156"/>
      <c r="BZ70" s="156"/>
      <c r="CA70" s="156"/>
      <c r="CB70" s="156"/>
      <c r="CC70" s="156"/>
      <c r="CD70" s="156"/>
      <c r="CE70" s="156"/>
      <c r="CF70" s="156"/>
      <c r="CG70" s="156"/>
      <c r="CH70" s="156"/>
      <c r="CI70" s="156"/>
      <c r="CJ70" s="156"/>
      <c r="CK70" s="156"/>
      <c r="CL70" s="156"/>
      <c r="CM70" s="156"/>
      <c r="CN70" s="156"/>
      <c r="CO70" s="156"/>
      <c r="CP70" s="156"/>
      <c r="CQ70" s="156"/>
      <c r="CR70" s="156"/>
      <c r="CS70" s="156"/>
      <c r="CT70" s="156"/>
      <c r="CU70" s="156"/>
      <c r="CV70" s="156"/>
      <c r="CW70" s="156"/>
      <c r="CX70" s="156"/>
      <c r="CY70" s="156"/>
      <c r="CZ70" s="156"/>
      <c r="DA70" s="156"/>
      <c r="DB70" s="156"/>
      <c r="DC70" s="156"/>
      <c r="DD70" s="156"/>
      <c r="DE70" s="156"/>
      <c r="DF70" s="156"/>
      <c r="DG70" s="156"/>
      <c r="DH70" s="156"/>
      <c r="DI70" s="156"/>
      <c r="DJ70" s="156"/>
      <c r="DK70" s="156"/>
      <c r="DL70" s="156"/>
      <c r="DM70" s="156"/>
      <c r="DN70" s="156"/>
      <c r="DO70" s="156"/>
      <c r="DP70" s="156"/>
      <c r="DQ70" s="156"/>
      <c r="DR70" s="156"/>
      <c r="DS70" s="156"/>
      <c r="DT70" s="156"/>
      <c r="DU70" s="156"/>
      <c r="DV70" s="156"/>
      <c r="DW70" s="156"/>
      <c r="DX70" s="156"/>
      <c r="DY70" s="156"/>
      <c r="DZ70" s="156"/>
      <c r="EA70" s="156"/>
      <c r="EB70" s="156"/>
      <c r="EC70" s="156"/>
      <c r="ED70" s="156"/>
      <c r="EE70" s="156"/>
      <c r="EF70" s="156"/>
      <c r="EG70" s="156"/>
      <c r="EH70" s="156"/>
      <c r="EI70" s="156"/>
      <c r="EJ70" s="156"/>
      <c r="EK70" s="156"/>
      <c r="EL70" s="156"/>
      <c r="EM70" s="156"/>
      <c r="EN70" s="156"/>
      <c r="EO70" s="156"/>
      <c r="EP70" s="156"/>
      <c r="EQ70" s="156"/>
      <c r="ER70" s="156"/>
      <c r="ES70" s="156"/>
      <c r="ET70" s="156"/>
      <c r="EU70" s="156"/>
      <c r="EV70" s="156"/>
      <c r="EW70" s="156"/>
      <c r="EX70" s="156"/>
      <c r="EY70" s="156"/>
      <c r="EZ70" s="156"/>
      <c r="FA70" s="156"/>
      <c r="FB70" s="156"/>
      <c r="FC70" s="156"/>
      <c r="FD70" s="156"/>
      <c r="FE70" s="156"/>
      <c r="FF70" s="156"/>
      <c r="FG70" s="156"/>
      <c r="FH70" s="156"/>
      <c r="FI70" s="156"/>
      <c r="FJ70" s="156"/>
      <c r="FK70" s="156"/>
      <c r="FL70" s="156"/>
      <c r="FM70" s="156"/>
      <c r="FN70" s="156"/>
      <c r="FO70" s="156"/>
      <c r="FP70" s="156"/>
      <c r="FQ70" s="156"/>
      <c r="FR70" s="156"/>
      <c r="FS70" s="156"/>
      <c r="FT70" s="156"/>
      <c r="FU70" s="156"/>
      <c r="FV70" s="156"/>
      <c r="FW70" s="156"/>
      <c r="FX70" s="156"/>
      <c r="FY70" s="156"/>
      <c r="FZ70" s="156"/>
      <c r="GA70" s="156"/>
      <c r="GB70" s="156"/>
      <c r="GC70" s="156"/>
      <c r="GD70" s="156"/>
      <c r="GE70" s="156"/>
      <c r="GF70" s="156"/>
      <c r="GG70" s="156"/>
      <c r="GH70" s="156"/>
    </row>
    <row r="71" spans="1:190" s="157" customFormat="1" ht="11.25">
      <c r="A71" s="165" t="s">
        <v>192</v>
      </c>
      <c r="B71" s="165"/>
      <c r="C71" s="166" t="s">
        <v>45</v>
      </c>
      <c r="D71" s="166" t="s">
        <v>193</v>
      </c>
      <c r="E71" s="166" t="s">
        <v>308</v>
      </c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  <c r="Y71" s="156"/>
      <c r="Z71" s="156"/>
      <c r="AA71" s="156"/>
      <c r="AB71" s="156"/>
      <c r="AC71" s="156"/>
      <c r="AD71" s="156"/>
      <c r="AE71" s="156"/>
      <c r="AF71" s="156"/>
      <c r="AG71" s="156"/>
      <c r="AH71" s="156"/>
      <c r="AI71" s="156"/>
      <c r="AJ71" s="156"/>
      <c r="AK71" s="156"/>
      <c r="AL71" s="156"/>
      <c r="AM71" s="156"/>
      <c r="AN71" s="156"/>
      <c r="AO71" s="156"/>
      <c r="AP71" s="156"/>
      <c r="AQ71" s="156"/>
      <c r="AR71" s="156"/>
      <c r="AS71" s="156"/>
      <c r="AT71" s="156"/>
      <c r="AU71" s="156"/>
      <c r="AV71" s="156"/>
      <c r="AW71" s="156"/>
      <c r="AX71" s="156"/>
      <c r="AY71" s="156"/>
      <c r="AZ71" s="156"/>
      <c r="BA71" s="156"/>
      <c r="BB71" s="156"/>
      <c r="BC71" s="156"/>
      <c r="BD71" s="156"/>
      <c r="BE71" s="156"/>
      <c r="BF71" s="156"/>
      <c r="BG71" s="156"/>
      <c r="BH71" s="156"/>
      <c r="BI71" s="156"/>
      <c r="BJ71" s="156"/>
      <c r="BK71" s="156"/>
      <c r="BL71" s="156"/>
      <c r="BM71" s="156"/>
      <c r="BN71" s="156"/>
      <c r="BO71" s="156"/>
      <c r="BP71" s="156"/>
      <c r="BQ71" s="156"/>
      <c r="BR71" s="156"/>
      <c r="BS71" s="156"/>
      <c r="BT71" s="156"/>
      <c r="BU71" s="156"/>
      <c r="BV71" s="156"/>
      <c r="BW71" s="156"/>
      <c r="BX71" s="156"/>
      <c r="BY71" s="156"/>
      <c r="BZ71" s="156"/>
      <c r="CA71" s="156"/>
      <c r="CB71" s="156"/>
      <c r="CC71" s="156"/>
      <c r="CD71" s="156"/>
      <c r="CE71" s="156"/>
      <c r="CF71" s="156"/>
      <c r="CG71" s="156"/>
      <c r="CH71" s="156"/>
      <c r="CI71" s="156"/>
      <c r="CJ71" s="156"/>
      <c r="CK71" s="156"/>
      <c r="CL71" s="156"/>
      <c r="CM71" s="156"/>
      <c r="CN71" s="156"/>
      <c r="CO71" s="156"/>
      <c r="CP71" s="156"/>
      <c r="CQ71" s="156"/>
      <c r="CR71" s="156"/>
      <c r="CS71" s="156"/>
      <c r="CT71" s="156"/>
      <c r="CU71" s="156"/>
      <c r="CV71" s="156"/>
      <c r="CW71" s="156"/>
      <c r="CX71" s="156"/>
      <c r="CY71" s="156"/>
      <c r="CZ71" s="156"/>
      <c r="DA71" s="156"/>
      <c r="DB71" s="156"/>
      <c r="DC71" s="156"/>
      <c r="DD71" s="156"/>
      <c r="DE71" s="156"/>
      <c r="DF71" s="156"/>
      <c r="DG71" s="156"/>
      <c r="DH71" s="156"/>
      <c r="DI71" s="156"/>
      <c r="DJ71" s="156"/>
      <c r="DK71" s="156"/>
      <c r="DL71" s="156"/>
      <c r="DM71" s="156"/>
      <c r="DN71" s="156"/>
      <c r="DO71" s="156"/>
      <c r="DP71" s="156"/>
      <c r="DQ71" s="156"/>
      <c r="DR71" s="156"/>
      <c r="DS71" s="156"/>
      <c r="DT71" s="156"/>
      <c r="DU71" s="156"/>
      <c r="DV71" s="156"/>
      <c r="DW71" s="156"/>
      <c r="DX71" s="156"/>
      <c r="DY71" s="156"/>
      <c r="DZ71" s="156"/>
      <c r="EA71" s="156"/>
      <c r="EB71" s="156"/>
      <c r="EC71" s="156"/>
      <c r="ED71" s="156"/>
      <c r="EE71" s="156"/>
      <c r="EF71" s="156"/>
      <c r="EG71" s="156"/>
      <c r="EH71" s="156"/>
      <c r="EI71" s="156"/>
      <c r="EJ71" s="156"/>
      <c r="EK71" s="156"/>
      <c r="EL71" s="156"/>
      <c r="EM71" s="156"/>
      <c r="EN71" s="156"/>
      <c r="EO71" s="156"/>
      <c r="EP71" s="156"/>
      <c r="EQ71" s="156"/>
      <c r="ER71" s="156"/>
      <c r="ES71" s="156"/>
      <c r="ET71" s="156"/>
      <c r="EU71" s="156"/>
      <c r="EV71" s="156"/>
      <c r="EW71" s="156"/>
      <c r="EX71" s="156"/>
      <c r="EY71" s="156"/>
      <c r="EZ71" s="156"/>
      <c r="FA71" s="156"/>
      <c r="FB71" s="156"/>
      <c r="FC71" s="156"/>
      <c r="FD71" s="156"/>
      <c r="FE71" s="156"/>
      <c r="FF71" s="156"/>
      <c r="FG71" s="156"/>
      <c r="FH71" s="156"/>
      <c r="FI71" s="156"/>
      <c r="FJ71" s="156"/>
      <c r="FK71" s="156"/>
      <c r="FL71" s="156"/>
      <c r="FM71" s="156"/>
      <c r="FN71" s="156"/>
      <c r="FO71" s="156"/>
      <c r="FP71" s="156"/>
      <c r="FQ71" s="156"/>
      <c r="FR71" s="156"/>
      <c r="FS71" s="156"/>
      <c r="FT71" s="156"/>
      <c r="FU71" s="156"/>
      <c r="FV71" s="156"/>
      <c r="FW71" s="156"/>
      <c r="FX71" s="156"/>
      <c r="FY71" s="156"/>
      <c r="FZ71" s="156"/>
      <c r="GA71" s="156"/>
      <c r="GB71" s="156"/>
      <c r="GC71" s="156"/>
      <c r="GD71" s="156"/>
      <c r="GE71" s="156"/>
      <c r="GF71" s="156"/>
      <c r="GG71" s="156"/>
      <c r="GH71" s="156"/>
    </row>
    <row r="72" spans="1:190" s="157" customFormat="1" ht="11.25">
      <c r="A72" s="165" t="s">
        <v>194</v>
      </c>
      <c r="B72" s="165" t="s">
        <v>195</v>
      </c>
      <c r="C72" s="166" t="s">
        <v>45</v>
      </c>
      <c r="D72" s="166" t="s">
        <v>196</v>
      </c>
      <c r="E72" s="166" t="s">
        <v>308</v>
      </c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56"/>
      <c r="Z72" s="156"/>
      <c r="AA72" s="156"/>
      <c r="AB72" s="156"/>
      <c r="AC72" s="156"/>
      <c r="AD72" s="156"/>
      <c r="AE72" s="156"/>
      <c r="AF72" s="156"/>
      <c r="AG72" s="156"/>
      <c r="AH72" s="156"/>
      <c r="AI72" s="156"/>
      <c r="AJ72" s="156"/>
      <c r="AK72" s="156"/>
      <c r="AL72" s="156"/>
      <c r="AM72" s="156"/>
      <c r="AN72" s="156"/>
      <c r="AO72" s="156"/>
      <c r="AP72" s="156"/>
      <c r="AQ72" s="156"/>
      <c r="AR72" s="156"/>
      <c r="AS72" s="156"/>
      <c r="AT72" s="156"/>
      <c r="AU72" s="156"/>
      <c r="AV72" s="156"/>
      <c r="AW72" s="156"/>
      <c r="AX72" s="156"/>
      <c r="AY72" s="156"/>
      <c r="AZ72" s="156"/>
      <c r="BA72" s="156"/>
      <c r="BB72" s="156"/>
      <c r="BC72" s="156"/>
      <c r="BD72" s="156"/>
      <c r="BE72" s="156"/>
      <c r="BF72" s="156"/>
      <c r="BG72" s="156"/>
      <c r="BH72" s="156"/>
      <c r="BI72" s="156"/>
      <c r="BJ72" s="156"/>
      <c r="BK72" s="156"/>
      <c r="BL72" s="156"/>
      <c r="BM72" s="156"/>
      <c r="BN72" s="156"/>
      <c r="BO72" s="156"/>
      <c r="BP72" s="156"/>
      <c r="BQ72" s="156"/>
      <c r="BR72" s="156"/>
      <c r="BS72" s="156"/>
      <c r="BT72" s="156"/>
      <c r="BU72" s="156"/>
      <c r="BV72" s="156"/>
      <c r="BW72" s="156"/>
      <c r="BX72" s="156"/>
      <c r="BY72" s="156"/>
      <c r="BZ72" s="156"/>
      <c r="CA72" s="156"/>
      <c r="CB72" s="156"/>
      <c r="CC72" s="156"/>
      <c r="CD72" s="156"/>
      <c r="CE72" s="156"/>
      <c r="CF72" s="156"/>
      <c r="CG72" s="156"/>
      <c r="CH72" s="156"/>
      <c r="CI72" s="156"/>
      <c r="CJ72" s="156"/>
      <c r="CK72" s="156"/>
      <c r="CL72" s="156"/>
      <c r="CM72" s="156"/>
      <c r="CN72" s="156"/>
      <c r="CO72" s="156"/>
      <c r="CP72" s="156"/>
      <c r="CQ72" s="156"/>
      <c r="CR72" s="156"/>
      <c r="CS72" s="156"/>
      <c r="CT72" s="156"/>
      <c r="CU72" s="156"/>
      <c r="CV72" s="156"/>
      <c r="CW72" s="156"/>
      <c r="CX72" s="156"/>
      <c r="CY72" s="156"/>
      <c r="CZ72" s="156"/>
      <c r="DA72" s="156"/>
      <c r="DB72" s="156"/>
      <c r="DC72" s="156"/>
      <c r="DD72" s="156"/>
      <c r="DE72" s="156"/>
      <c r="DF72" s="156"/>
      <c r="DG72" s="156"/>
      <c r="DH72" s="156"/>
      <c r="DI72" s="156"/>
      <c r="DJ72" s="156"/>
      <c r="DK72" s="156"/>
      <c r="DL72" s="156"/>
      <c r="DM72" s="156"/>
      <c r="DN72" s="156"/>
      <c r="DO72" s="156"/>
      <c r="DP72" s="156"/>
      <c r="DQ72" s="156"/>
      <c r="DR72" s="156"/>
      <c r="DS72" s="156"/>
      <c r="DT72" s="156"/>
      <c r="DU72" s="156"/>
      <c r="DV72" s="156"/>
      <c r="DW72" s="156"/>
      <c r="DX72" s="156"/>
      <c r="DY72" s="156"/>
      <c r="DZ72" s="156"/>
      <c r="EA72" s="156"/>
      <c r="EB72" s="156"/>
      <c r="EC72" s="156"/>
      <c r="ED72" s="156"/>
      <c r="EE72" s="156"/>
      <c r="EF72" s="156"/>
      <c r="EG72" s="156"/>
      <c r="EH72" s="156"/>
      <c r="EI72" s="156"/>
      <c r="EJ72" s="156"/>
      <c r="EK72" s="156"/>
      <c r="EL72" s="156"/>
      <c r="EM72" s="156"/>
      <c r="EN72" s="156"/>
      <c r="EO72" s="156"/>
      <c r="EP72" s="156"/>
      <c r="EQ72" s="156"/>
      <c r="ER72" s="156"/>
      <c r="ES72" s="156"/>
      <c r="ET72" s="156"/>
      <c r="EU72" s="156"/>
      <c r="EV72" s="156"/>
      <c r="EW72" s="156"/>
      <c r="EX72" s="156"/>
      <c r="EY72" s="156"/>
      <c r="EZ72" s="156"/>
      <c r="FA72" s="156"/>
      <c r="FB72" s="156"/>
      <c r="FC72" s="156"/>
      <c r="FD72" s="156"/>
      <c r="FE72" s="156"/>
      <c r="FF72" s="156"/>
      <c r="FG72" s="156"/>
      <c r="FH72" s="156"/>
      <c r="FI72" s="156"/>
      <c r="FJ72" s="156"/>
      <c r="FK72" s="156"/>
      <c r="FL72" s="156"/>
      <c r="FM72" s="156"/>
      <c r="FN72" s="156"/>
      <c r="FO72" s="156"/>
      <c r="FP72" s="156"/>
      <c r="FQ72" s="156"/>
      <c r="FR72" s="156"/>
      <c r="FS72" s="156"/>
      <c r="FT72" s="156"/>
      <c r="FU72" s="156"/>
      <c r="FV72" s="156"/>
      <c r="FW72" s="156"/>
      <c r="FX72" s="156"/>
      <c r="FY72" s="156"/>
      <c r="FZ72" s="156"/>
      <c r="GA72" s="156"/>
      <c r="GB72" s="156"/>
      <c r="GC72" s="156"/>
      <c r="GD72" s="156"/>
      <c r="GE72" s="156"/>
      <c r="GF72" s="156"/>
      <c r="GG72" s="156"/>
      <c r="GH72" s="156"/>
    </row>
    <row r="73" spans="1:190" s="157" customFormat="1" ht="11.25">
      <c r="A73" s="165" t="s">
        <v>197</v>
      </c>
      <c r="B73" s="165"/>
      <c r="C73" s="166" t="s">
        <v>45</v>
      </c>
      <c r="D73" s="166" t="s">
        <v>198</v>
      </c>
      <c r="E73" s="166" t="s">
        <v>308</v>
      </c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56"/>
      <c r="Z73" s="156"/>
      <c r="AA73" s="156"/>
      <c r="AB73" s="156"/>
      <c r="AC73" s="156"/>
      <c r="AD73" s="156"/>
      <c r="AE73" s="156"/>
      <c r="AF73" s="156"/>
      <c r="AG73" s="156"/>
      <c r="AH73" s="156"/>
      <c r="AI73" s="156"/>
      <c r="AJ73" s="156"/>
      <c r="AK73" s="156"/>
      <c r="AL73" s="156"/>
      <c r="AM73" s="156"/>
      <c r="AN73" s="156"/>
      <c r="AO73" s="156"/>
      <c r="AP73" s="156"/>
      <c r="AQ73" s="156"/>
      <c r="AR73" s="156"/>
      <c r="AS73" s="156"/>
      <c r="AT73" s="156"/>
      <c r="AU73" s="156"/>
      <c r="AV73" s="156"/>
      <c r="AW73" s="156"/>
      <c r="AX73" s="156"/>
      <c r="AY73" s="156"/>
      <c r="AZ73" s="156"/>
      <c r="BA73" s="156"/>
      <c r="BB73" s="156"/>
      <c r="BC73" s="156"/>
      <c r="BD73" s="156"/>
      <c r="BE73" s="156"/>
      <c r="BF73" s="156"/>
      <c r="BG73" s="156"/>
      <c r="BH73" s="156"/>
      <c r="BI73" s="156"/>
      <c r="BJ73" s="156"/>
      <c r="BK73" s="156"/>
      <c r="BL73" s="156"/>
      <c r="BM73" s="156"/>
      <c r="BN73" s="156"/>
      <c r="BO73" s="156"/>
      <c r="BP73" s="156"/>
      <c r="BQ73" s="156"/>
      <c r="BR73" s="156"/>
      <c r="BS73" s="156"/>
      <c r="BT73" s="156"/>
      <c r="BU73" s="156"/>
      <c r="BV73" s="156"/>
      <c r="BW73" s="156"/>
      <c r="BX73" s="156"/>
      <c r="BY73" s="156"/>
      <c r="BZ73" s="156"/>
      <c r="CA73" s="156"/>
      <c r="CB73" s="156"/>
      <c r="CC73" s="156"/>
      <c r="CD73" s="156"/>
      <c r="CE73" s="156"/>
      <c r="CF73" s="156"/>
      <c r="CG73" s="156"/>
      <c r="CH73" s="156"/>
      <c r="CI73" s="156"/>
      <c r="CJ73" s="156"/>
      <c r="CK73" s="156"/>
      <c r="CL73" s="156"/>
      <c r="CM73" s="156"/>
      <c r="CN73" s="156"/>
      <c r="CO73" s="156"/>
      <c r="CP73" s="156"/>
      <c r="CQ73" s="156"/>
      <c r="CR73" s="156"/>
      <c r="CS73" s="156"/>
      <c r="CT73" s="156"/>
      <c r="CU73" s="156"/>
      <c r="CV73" s="156"/>
      <c r="CW73" s="156"/>
      <c r="CX73" s="156"/>
      <c r="CY73" s="156"/>
      <c r="CZ73" s="156"/>
      <c r="DA73" s="156"/>
      <c r="DB73" s="156"/>
      <c r="DC73" s="156"/>
      <c r="DD73" s="156"/>
      <c r="DE73" s="156"/>
      <c r="DF73" s="156"/>
      <c r="DG73" s="156"/>
      <c r="DH73" s="156"/>
      <c r="DI73" s="156"/>
      <c r="DJ73" s="156"/>
      <c r="DK73" s="156"/>
      <c r="DL73" s="156"/>
      <c r="DM73" s="156"/>
      <c r="DN73" s="156"/>
      <c r="DO73" s="156"/>
      <c r="DP73" s="156"/>
      <c r="DQ73" s="156"/>
      <c r="DR73" s="156"/>
      <c r="DS73" s="156"/>
      <c r="DT73" s="156"/>
      <c r="DU73" s="156"/>
      <c r="DV73" s="156"/>
      <c r="DW73" s="156"/>
      <c r="DX73" s="156"/>
      <c r="DY73" s="156"/>
      <c r="DZ73" s="156"/>
      <c r="EA73" s="156"/>
      <c r="EB73" s="156"/>
      <c r="EC73" s="156"/>
      <c r="ED73" s="156"/>
      <c r="EE73" s="156"/>
      <c r="EF73" s="156"/>
      <c r="EG73" s="156"/>
      <c r="EH73" s="156"/>
      <c r="EI73" s="156"/>
      <c r="EJ73" s="156"/>
      <c r="EK73" s="156"/>
      <c r="EL73" s="156"/>
      <c r="EM73" s="156"/>
      <c r="EN73" s="156"/>
      <c r="EO73" s="156"/>
      <c r="EP73" s="156"/>
      <c r="EQ73" s="156"/>
      <c r="ER73" s="156"/>
      <c r="ES73" s="156"/>
      <c r="ET73" s="156"/>
      <c r="EU73" s="156"/>
      <c r="EV73" s="156"/>
      <c r="EW73" s="156"/>
      <c r="EX73" s="156"/>
      <c r="EY73" s="156"/>
      <c r="EZ73" s="156"/>
      <c r="FA73" s="156"/>
      <c r="FB73" s="156"/>
      <c r="FC73" s="156"/>
      <c r="FD73" s="156"/>
      <c r="FE73" s="156"/>
      <c r="FF73" s="156"/>
      <c r="FG73" s="156"/>
      <c r="FH73" s="156"/>
      <c r="FI73" s="156"/>
      <c r="FJ73" s="156"/>
      <c r="FK73" s="156"/>
      <c r="FL73" s="156"/>
      <c r="FM73" s="156"/>
      <c r="FN73" s="156"/>
      <c r="FO73" s="156"/>
      <c r="FP73" s="156"/>
      <c r="FQ73" s="156"/>
      <c r="FR73" s="156"/>
      <c r="FS73" s="156"/>
      <c r="FT73" s="156"/>
      <c r="FU73" s="156"/>
      <c r="FV73" s="156"/>
      <c r="FW73" s="156"/>
      <c r="FX73" s="156"/>
      <c r="FY73" s="156"/>
      <c r="FZ73" s="156"/>
      <c r="GA73" s="156"/>
      <c r="GB73" s="156"/>
      <c r="GC73" s="156"/>
      <c r="GD73" s="156"/>
      <c r="GE73" s="156"/>
      <c r="GF73" s="156"/>
      <c r="GG73" s="156"/>
      <c r="GH73" s="156"/>
    </row>
    <row r="74" spans="1:190" s="157" customFormat="1" ht="11.25">
      <c r="A74" s="165" t="s">
        <v>199</v>
      </c>
      <c r="B74" s="165" t="s">
        <v>200</v>
      </c>
      <c r="C74" s="166" t="s">
        <v>45</v>
      </c>
      <c r="D74" s="166" t="s">
        <v>201</v>
      </c>
      <c r="E74" s="166" t="s">
        <v>308</v>
      </c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  <c r="Y74" s="156"/>
      <c r="Z74" s="156"/>
      <c r="AA74" s="156"/>
      <c r="AB74" s="156"/>
      <c r="AC74" s="156"/>
      <c r="AD74" s="156"/>
      <c r="AE74" s="156"/>
      <c r="AF74" s="156"/>
      <c r="AG74" s="156"/>
      <c r="AH74" s="156"/>
      <c r="AI74" s="156"/>
      <c r="AJ74" s="156"/>
      <c r="AK74" s="156"/>
      <c r="AL74" s="156"/>
      <c r="AM74" s="156"/>
      <c r="AN74" s="156"/>
      <c r="AO74" s="156"/>
      <c r="AP74" s="156"/>
      <c r="AQ74" s="156"/>
      <c r="AR74" s="156"/>
      <c r="AS74" s="156"/>
      <c r="AT74" s="156"/>
      <c r="AU74" s="156"/>
      <c r="AV74" s="156"/>
      <c r="AW74" s="156"/>
      <c r="AX74" s="156"/>
      <c r="AY74" s="156"/>
      <c r="AZ74" s="156"/>
      <c r="BA74" s="156"/>
      <c r="BB74" s="156"/>
      <c r="BC74" s="156"/>
      <c r="BD74" s="156"/>
      <c r="BE74" s="156"/>
      <c r="BF74" s="156"/>
      <c r="BG74" s="156"/>
      <c r="BH74" s="156"/>
      <c r="BI74" s="156"/>
      <c r="BJ74" s="156"/>
      <c r="BK74" s="156"/>
      <c r="BL74" s="156"/>
      <c r="BM74" s="156"/>
      <c r="BN74" s="156"/>
      <c r="BO74" s="156"/>
      <c r="BP74" s="156"/>
      <c r="BQ74" s="156"/>
      <c r="BR74" s="156"/>
      <c r="BS74" s="156"/>
      <c r="BT74" s="156"/>
      <c r="BU74" s="156"/>
      <c r="BV74" s="156"/>
      <c r="BW74" s="156"/>
      <c r="BX74" s="156"/>
      <c r="BY74" s="156"/>
      <c r="BZ74" s="156"/>
      <c r="CA74" s="156"/>
      <c r="CB74" s="156"/>
      <c r="CC74" s="156"/>
      <c r="CD74" s="156"/>
      <c r="CE74" s="156"/>
      <c r="CF74" s="156"/>
      <c r="CG74" s="156"/>
      <c r="CH74" s="156"/>
      <c r="CI74" s="156"/>
      <c r="CJ74" s="156"/>
      <c r="CK74" s="156"/>
      <c r="CL74" s="156"/>
      <c r="CM74" s="156"/>
      <c r="CN74" s="156"/>
      <c r="CO74" s="156"/>
      <c r="CP74" s="156"/>
      <c r="CQ74" s="156"/>
      <c r="CR74" s="156"/>
      <c r="CS74" s="156"/>
      <c r="CT74" s="156"/>
      <c r="CU74" s="156"/>
      <c r="CV74" s="156"/>
      <c r="CW74" s="156"/>
      <c r="CX74" s="156"/>
      <c r="CY74" s="156"/>
      <c r="CZ74" s="156"/>
      <c r="DA74" s="156"/>
      <c r="DB74" s="156"/>
      <c r="DC74" s="156"/>
      <c r="DD74" s="156"/>
      <c r="DE74" s="156"/>
      <c r="DF74" s="156"/>
      <c r="DG74" s="156"/>
      <c r="DH74" s="156"/>
      <c r="DI74" s="156"/>
      <c r="DJ74" s="156"/>
      <c r="DK74" s="156"/>
      <c r="DL74" s="156"/>
      <c r="DM74" s="156"/>
      <c r="DN74" s="156"/>
      <c r="DO74" s="156"/>
      <c r="DP74" s="156"/>
      <c r="DQ74" s="156"/>
      <c r="DR74" s="156"/>
      <c r="DS74" s="156"/>
      <c r="DT74" s="156"/>
      <c r="DU74" s="156"/>
      <c r="DV74" s="156"/>
      <c r="DW74" s="156"/>
      <c r="DX74" s="156"/>
      <c r="DY74" s="156"/>
      <c r="DZ74" s="156"/>
      <c r="EA74" s="156"/>
      <c r="EB74" s="156"/>
      <c r="EC74" s="156"/>
      <c r="ED74" s="156"/>
      <c r="EE74" s="156"/>
      <c r="EF74" s="156"/>
      <c r="EG74" s="156"/>
      <c r="EH74" s="156"/>
      <c r="EI74" s="156"/>
      <c r="EJ74" s="156"/>
      <c r="EK74" s="156"/>
      <c r="EL74" s="156"/>
      <c r="EM74" s="156"/>
      <c r="EN74" s="156"/>
      <c r="EO74" s="156"/>
      <c r="EP74" s="156"/>
      <c r="EQ74" s="156"/>
      <c r="ER74" s="156"/>
      <c r="ES74" s="156"/>
      <c r="ET74" s="156"/>
      <c r="EU74" s="156"/>
      <c r="EV74" s="156"/>
      <c r="EW74" s="156"/>
      <c r="EX74" s="156"/>
      <c r="EY74" s="156"/>
      <c r="EZ74" s="156"/>
      <c r="FA74" s="156"/>
      <c r="FB74" s="156"/>
      <c r="FC74" s="156"/>
      <c r="FD74" s="156"/>
      <c r="FE74" s="156"/>
      <c r="FF74" s="156"/>
      <c r="FG74" s="156"/>
      <c r="FH74" s="156"/>
      <c r="FI74" s="156"/>
      <c r="FJ74" s="156"/>
      <c r="FK74" s="156"/>
      <c r="FL74" s="156"/>
      <c r="FM74" s="156"/>
      <c r="FN74" s="156"/>
      <c r="FO74" s="156"/>
      <c r="FP74" s="156"/>
      <c r="FQ74" s="156"/>
      <c r="FR74" s="156"/>
      <c r="FS74" s="156"/>
      <c r="FT74" s="156"/>
      <c r="FU74" s="156"/>
      <c r="FV74" s="156"/>
      <c r="FW74" s="156"/>
      <c r="FX74" s="156"/>
      <c r="FY74" s="156"/>
      <c r="FZ74" s="156"/>
      <c r="GA74" s="156"/>
      <c r="GB74" s="156"/>
      <c r="GC74" s="156"/>
      <c r="GD74" s="156"/>
      <c r="GE74" s="156"/>
      <c r="GF74" s="156"/>
      <c r="GG74" s="156"/>
      <c r="GH74" s="156"/>
    </row>
    <row r="75" spans="1:190" s="157" customFormat="1" ht="11.25">
      <c r="A75" s="165" t="s">
        <v>202</v>
      </c>
      <c r="B75" s="165" t="s">
        <v>203</v>
      </c>
      <c r="C75" s="166" t="s">
        <v>123</v>
      </c>
      <c r="D75" s="166" t="s">
        <v>204</v>
      </c>
      <c r="E75" s="166" t="s">
        <v>308</v>
      </c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56"/>
      <c r="Z75" s="156"/>
      <c r="AA75" s="156"/>
      <c r="AB75" s="156"/>
      <c r="AC75" s="156"/>
      <c r="AD75" s="156"/>
      <c r="AE75" s="156"/>
      <c r="AF75" s="156"/>
      <c r="AG75" s="156"/>
      <c r="AH75" s="156"/>
      <c r="AI75" s="156"/>
      <c r="AJ75" s="156"/>
      <c r="AK75" s="156"/>
      <c r="AL75" s="156"/>
      <c r="AM75" s="156"/>
      <c r="AN75" s="156"/>
      <c r="AO75" s="156"/>
      <c r="AP75" s="156"/>
      <c r="AQ75" s="156"/>
      <c r="AR75" s="156"/>
      <c r="AS75" s="156"/>
      <c r="AT75" s="156"/>
      <c r="AU75" s="156"/>
      <c r="AV75" s="156"/>
      <c r="AW75" s="156"/>
      <c r="AX75" s="156"/>
      <c r="AY75" s="156"/>
      <c r="AZ75" s="156"/>
      <c r="BA75" s="156"/>
      <c r="BB75" s="156"/>
      <c r="BC75" s="156"/>
      <c r="BD75" s="156"/>
      <c r="BE75" s="156"/>
      <c r="BF75" s="156"/>
      <c r="BG75" s="156"/>
      <c r="BH75" s="156"/>
      <c r="BI75" s="156"/>
      <c r="BJ75" s="156"/>
      <c r="BK75" s="156"/>
      <c r="BL75" s="156"/>
      <c r="BM75" s="156"/>
      <c r="BN75" s="156"/>
      <c r="BO75" s="156"/>
      <c r="BP75" s="156"/>
      <c r="BQ75" s="156"/>
      <c r="BR75" s="156"/>
      <c r="BS75" s="156"/>
      <c r="BT75" s="156"/>
      <c r="BU75" s="156"/>
      <c r="BV75" s="156"/>
      <c r="BW75" s="156"/>
      <c r="BX75" s="156"/>
      <c r="BY75" s="156"/>
      <c r="BZ75" s="156"/>
      <c r="CA75" s="156"/>
      <c r="CB75" s="156"/>
      <c r="CC75" s="156"/>
      <c r="CD75" s="156"/>
      <c r="CE75" s="156"/>
      <c r="CF75" s="156"/>
      <c r="CG75" s="156"/>
      <c r="CH75" s="156"/>
      <c r="CI75" s="156"/>
      <c r="CJ75" s="156"/>
      <c r="CK75" s="156"/>
      <c r="CL75" s="156"/>
      <c r="CM75" s="156"/>
      <c r="CN75" s="156"/>
      <c r="CO75" s="156"/>
      <c r="CP75" s="156"/>
      <c r="CQ75" s="156"/>
      <c r="CR75" s="156"/>
      <c r="CS75" s="156"/>
      <c r="CT75" s="156"/>
      <c r="CU75" s="156"/>
      <c r="CV75" s="156"/>
      <c r="CW75" s="156"/>
      <c r="CX75" s="156"/>
      <c r="CY75" s="156"/>
      <c r="CZ75" s="156"/>
      <c r="DA75" s="156"/>
      <c r="DB75" s="156"/>
      <c r="DC75" s="156"/>
      <c r="DD75" s="156"/>
      <c r="DE75" s="156"/>
      <c r="DF75" s="156"/>
      <c r="DG75" s="156"/>
      <c r="DH75" s="156"/>
      <c r="DI75" s="156"/>
      <c r="DJ75" s="156"/>
      <c r="DK75" s="156"/>
      <c r="DL75" s="156"/>
      <c r="DM75" s="156"/>
      <c r="DN75" s="156"/>
      <c r="DO75" s="156"/>
      <c r="DP75" s="156"/>
      <c r="DQ75" s="156"/>
      <c r="DR75" s="156"/>
      <c r="DS75" s="156"/>
      <c r="DT75" s="156"/>
      <c r="DU75" s="156"/>
      <c r="DV75" s="156"/>
      <c r="DW75" s="156"/>
      <c r="DX75" s="156"/>
      <c r="DY75" s="156"/>
      <c r="DZ75" s="156"/>
      <c r="EA75" s="156"/>
      <c r="EB75" s="156"/>
      <c r="EC75" s="156"/>
      <c r="ED75" s="156"/>
      <c r="EE75" s="156"/>
      <c r="EF75" s="156"/>
      <c r="EG75" s="156"/>
      <c r="EH75" s="156"/>
      <c r="EI75" s="156"/>
      <c r="EJ75" s="156"/>
      <c r="EK75" s="156"/>
      <c r="EL75" s="156"/>
      <c r="EM75" s="156"/>
      <c r="EN75" s="156"/>
      <c r="EO75" s="156"/>
      <c r="EP75" s="156"/>
      <c r="EQ75" s="156"/>
      <c r="ER75" s="156"/>
      <c r="ES75" s="156"/>
      <c r="ET75" s="156"/>
      <c r="EU75" s="156"/>
      <c r="EV75" s="156"/>
      <c r="EW75" s="156"/>
      <c r="EX75" s="156"/>
      <c r="EY75" s="156"/>
      <c r="EZ75" s="156"/>
      <c r="FA75" s="156"/>
      <c r="FB75" s="156"/>
      <c r="FC75" s="156"/>
      <c r="FD75" s="156"/>
      <c r="FE75" s="156"/>
      <c r="FF75" s="156"/>
      <c r="FG75" s="156"/>
      <c r="FH75" s="156"/>
      <c r="FI75" s="156"/>
      <c r="FJ75" s="156"/>
      <c r="FK75" s="156"/>
      <c r="FL75" s="156"/>
      <c r="FM75" s="156"/>
      <c r="FN75" s="156"/>
      <c r="FO75" s="156"/>
      <c r="FP75" s="156"/>
      <c r="FQ75" s="156"/>
      <c r="FR75" s="156"/>
      <c r="FS75" s="156"/>
      <c r="FT75" s="156"/>
      <c r="FU75" s="156"/>
      <c r="FV75" s="156"/>
      <c r="FW75" s="156"/>
      <c r="FX75" s="156"/>
      <c r="FY75" s="156"/>
      <c r="FZ75" s="156"/>
      <c r="GA75" s="156"/>
      <c r="GB75" s="156"/>
      <c r="GC75" s="156"/>
      <c r="GD75" s="156"/>
      <c r="GE75" s="156"/>
      <c r="GF75" s="156"/>
      <c r="GG75" s="156"/>
      <c r="GH75" s="156"/>
    </row>
    <row r="76" spans="1:190" s="157" customFormat="1" ht="11.25">
      <c r="A76" s="165" t="s">
        <v>205</v>
      </c>
      <c r="B76" s="165"/>
      <c r="C76" s="166" t="s">
        <v>45</v>
      </c>
      <c r="D76" s="166" t="s">
        <v>206</v>
      </c>
      <c r="E76" s="166" t="s">
        <v>308</v>
      </c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56"/>
      <c r="Z76" s="156"/>
      <c r="AA76" s="156"/>
      <c r="AB76" s="156"/>
      <c r="AC76" s="156"/>
      <c r="AD76" s="156"/>
      <c r="AE76" s="156"/>
      <c r="AF76" s="156"/>
      <c r="AG76" s="156"/>
      <c r="AH76" s="156"/>
      <c r="AI76" s="156"/>
      <c r="AJ76" s="156"/>
      <c r="AK76" s="156"/>
      <c r="AL76" s="156"/>
      <c r="AM76" s="156"/>
      <c r="AN76" s="156"/>
      <c r="AO76" s="156"/>
      <c r="AP76" s="156"/>
      <c r="AQ76" s="156"/>
      <c r="AR76" s="156"/>
      <c r="AS76" s="156"/>
      <c r="AT76" s="156"/>
      <c r="AU76" s="156"/>
      <c r="AV76" s="156"/>
      <c r="AW76" s="156"/>
      <c r="AX76" s="156"/>
      <c r="AY76" s="156"/>
      <c r="AZ76" s="156"/>
      <c r="BA76" s="156"/>
      <c r="BB76" s="156"/>
      <c r="BC76" s="156"/>
      <c r="BD76" s="156"/>
      <c r="BE76" s="156"/>
      <c r="BF76" s="156"/>
      <c r="BG76" s="156"/>
      <c r="BH76" s="156"/>
      <c r="BI76" s="156"/>
      <c r="BJ76" s="156"/>
      <c r="BK76" s="156"/>
      <c r="BL76" s="156"/>
      <c r="BM76" s="156"/>
      <c r="BN76" s="156"/>
      <c r="BO76" s="156"/>
      <c r="BP76" s="156"/>
      <c r="BQ76" s="156"/>
      <c r="BR76" s="156"/>
      <c r="BS76" s="156"/>
      <c r="BT76" s="156"/>
      <c r="BU76" s="156"/>
      <c r="BV76" s="156"/>
      <c r="BW76" s="156"/>
      <c r="BX76" s="156"/>
      <c r="BY76" s="156"/>
      <c r="BZ76" s="156"/>
      <c r="CA76" s="156"/>
      <c r="CB76" s="156"/>
      <c r="CC76" s="156"/>
      <c r="CD76" s="156"/>
      <c r="CE76" s="156"/>
      <c r="CF76" s="156"/>
      <c r="CG76" s="156"/>
      <c r="CH76" s="156"/>
      <c r="CI76" s="156"/>
      <c r="CJ76" s="156"/>
      <c r="CK76" s="156"/>
      <c r="CL76" s="156"/>
      <c r="CM76" s="156"/>
      <c r="CN76" s="156"/>
      <c r="CO76" s="156"/>
      <c r="CP76" s="156"/>
      <c r="CQ76" s="156"/>
      <c r="CR76" s="156"/>
      <c r="CS76" s="156"/>
      <c r="CT76" s="156"/>
      <c r="CU76" s="156"/>
      <c r="CV76" s="156"/>
      <c r="CW76" s="156"/>
      <c r="CX76" s="156"/>
      <c r="CY76" s="156"/>
      <c r="CZ76" s="156"/>
      <c r="DA76" s="156"/>
      <c r="DB76" s="156"/>
      <c r="DC76" s="156"/>
      <c r="DD76" s="156"/>
      <c r="DE76" s="156"/>
      <c r="DF76" s="156"/>
      <c r="DG76" s="156"/>
      <c r="DH76" s="156"/>
      <c r="DI76" s="156"/>
      <c r="DJ76" s="156"/>
      <c r="DK76" s="156"/>
      <c r="DL76" s="156"/>
      <c r="DM76" s="156"/>
      <c r="DN76" s="156"/>
      <c r="DO76" s="156"/>
      <c r="DP76" s="156"/>
      <c r="DQ76" s="156"/>
      <c r="DR76" s="156"/>
      <c r="DS76" s="156"/>
      <c r="DT76" s="156"/>
      <c r="DU76" s="156"/>
      <c r="DV76" s="156"/>
      <c r="DW76" s="156"/>
      <c r="DX76" s="156"/>
      <c r="DY76" s="156"/>
      <c r="DZ76" s="156"/>
      <c r="EA76" s="156"/>
      <c r="EB76" s="156"/>
      <c r="EC76" s="156"/>
      <c r="ED76" s="156"/>
      <c r="EE76" s="156"/>
      <c r="EF76" s="156"/>
      <c r="EG76" s="156"/>
      <c r="EH76" s="156"/>
      <c r="EI76" s="156"/>
      <c r="EJ76" s="156"/>
      <c r="EK76" s="156"/>
      <c r="EL76" s="156"/>
      <c r="EM76" s="156"/>
      <c r="EN76" s="156"/>
      <c r="EO76" s="156"/>
      <c r="EP76" s="156"/>
      <c r="EQ76" s="156"/>
      <c r="ER76" s="156"/>
      <c r="ES76" s="156"/>
      <c r="ET76" s="156"/>
      <c r="EU76" s="156"/>
      <c r="EV76" s="156"/>
      <c r="EW76" s="156"/>
      <c r="EX76" s="156"/>
      <c r="EY76" s="156"/>
      <c r="EZ76" s="156"/>
      <c r="FA76" s="156"/>
      <c r="FB76" s="156"/>
      <c r="FC76" s="156"/>
      <c r="FD76" s="156"/>
      <c r="FE76" s="156"/>
      <c r="FF76" s="156"/>
      <c r="FG76" s="156"/>
      <c r="FH76" s="156"/>
      <c r="FI76" s="156"/>
      <c r="FJ76" s="156"/>
      <c r="FK76" s="156"/>
      <c r="FL76" s="156"/>
      <c r="FM76" s="156"/>
      <c r="FN76" s="156"/>
      <c r="FO76" s="156"/>
      <c r="FP76" s="156"/>
      <c r="FQ76" s="156"/>
      <c r="FR76" s="156"/>
      <c r="FS76" s="156"/>
      <c r="FT76" s="156"/>
      <c r="FU76" s="156"/>
      <c r="FV76" s="156"/>
      <c r="FW76" s="156"/>
      <c r="FX76" s="156"/>
      <c r="FY76" s="156"/>
      <c r="FZ76" s="156"/>
      <c r="GA76" s="156"/>
      <c r="GB76" s="156"/>
      <c r="GC76" s="156"/>
      <c r="GD76" s="156"/>
      <c r="GE76" s="156"/>
      <c r="GF76" s="156"/>
      <c r="GG76" s="156"/>
      <c r="GH76" s="156"/>
    </row>
    <row r="77" spans="1:190" s="157" customFormat="1" ht="11.25">
      <c r="A77" s="165" t="s">
        <v>207</v>
      </c>
      <c r="B77" s="165" t="s">
        <v>208</v>
      </c>
      <c r="C77" s="166" t="s">
        <v>45</v>
      </c>
      <c r="D77" s="166" t="s">
        <v>209</v>
      </c>
      <c r="E77" s="166" t="s">
        <v>308</v>
      </c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6"/>
      <c r="AB77" s="156"/>
      <c r="AC77" s="156"/>
      <c r="AD77" s="156"/>
      <c r="AE77" s="156"/>
      <c r="AF77" s="156"/>
      <c r="AG77" s="156"/>
      <c r="AH77" s="156"/>
      <c r="AI77" s="156"/>
      <c r="AJ77" s="156"/>
      <c r="AK77" s="156"/>
      <c r="AL77" s="156"/>
      <c r="AM77" s="156"/>
      <c r="AN77" s="156"/>
      <c r="AO77" s="156"/>
      <c r="AP77" s="156"/>
      <c r="AQ77" s="156"/>
      <c r="AR77" s="156"/>
      <c r="AS77" s="156"/>
      <c r="AT77" s="156"/>
      <c r="AU77" s="156"/>
      <c r="AV77" s="156"/>
      <c r="AW77" s="156"/>
      <c r="AX77" s="156"/>
      <c r="AY77" s="156"/>
      <c r="AZ77" s="156"/>
      <c r="BA77" s="156"/>
      <c r="BB77" s="156"/>
      <c r="BC77" s="156"/>
      <c r="BD77" s="156"/>
      <c r="BE77" s="156"/>
      <c r="BF77" s="156"/>
      <c r="BG77" s="156"/>
      <c r="BH77" s="156"/>
      <c r="BI77" s="156"/>
      <c r="BJ77" s="156"/>
      <c r="BK77" s="156"/>
      <c r="BL77" s="156"/>
      <c r="BM77" s="156"/>
      <c r="BN77" s="156"/>
      <c r="BO77" s="156"/>
      <c r="BP77" s="156"/>
      <c r="BQ77" s="156"/>
      <c r="BR77" s="156"/>
      <c r="BS77" s="156"/>
      <c r="BT77" s="156"/>
      <c r="BU77" s="156"/>
      <c r="BV77" s="156"/>
      <c r="BW77" s="156"/>
      <c r="BX77" s="156"/>
      <c r="BY77" s="156"/>
      <c r="BZ77" s="156"/>
      <c r="CA77" s="156"/>
      <c r="CB77" s="156"/>
      <c r="CC77" s="156"/>
      <c r="CD77" s="156"/>
      <c r="CE77" s="156"/>
      <c r="CF77" s="156"/>
      <c r="CG77" s="156"/>
      <c r="CH77" s="156"/>
      <c r="CI77" s="156"/>
      <c r="CJ77" s="156"/>
      <c r="CK77" s="156"/>
      <c r="CL77" s="156"/>
      <c r="CM77" s="156"/>
      <c r="CN77" s="156"/>
      <c r="CO77" s="156"/>
      <c r="CP77" s="156"/>
      <c r="CQ77" s="156"/>
      <c r="CR77" s="156"/>
      <c r="CS77" s="156"/>
      <c r="CT77" s="156"/>
      <c r="CU77" s="156"/>
      <c r="CV77" s="156"/>
      <c r="CW77" s="156"/>
      <c r="CX77" s="156"/>
      <c r="CY77" s="156"/>
      <c r="CZ77" s="156"/>
      <c r="DA77" s="156"/>
      <c r="DB77" s="156"/>
      <c r="DC77" s="156"/>
      <c r="DD77" s="156"/>
      <c r="DE77" s="156"/>
      <c r="DF77" s="156"/>
      <c r="DG77" s="156"/>
      <c r="DH77" s="156"/>
      <c r="DI77" s="156"/>
      <c r="DJ77" s="156"/>
      <c r="DK77" s="156"/>
      <c r="DL77" s="156"/>
      <c r="DM77" s="156"/>
      <c r="DN77" s="156"/>
      <c r="DO77" s="156"/>
      <c r="DP77" s="156"/>
      <c r="DQ77" s="156"/>
      <c r="DR77" s="156"/>
      <c r="DS77" s="156"/>
      <c r="DT77" s="156"/>
      <c r="DU77" s="156"/>
      <c r="DV77" s="156"/>
      <c r="DW77" s="156"/>
      <c r="DX77" s="156"/>
      <c r="DY77" s="156"/>
      <c r="DZ77" s="156"/>
      <c r="EA77" s="156"/>
      <c r="EB77" s="156"/>
      <c r="EC77" s="156"/>
      <c r="ED77" s="156"/>
      <c r="EE77" s="156"/>
      <c r="EF77" s="156"/>
      <c r="EG77" s="156"/>
      <c r="EH77" s="156"/>
      <c r="EI77" s="156"/>
      <c r="EJ77" s="156"/>
      <c r="EK77" s="156"/>
      <c r="EL77" s="156"/>
      <c r="EM77" s="156"/>
      <c r="EN77" s="156"/>
      <c r="EO77" s="156"/>
      <c r="EP77" s="156"/>
      <c r="EQ77" s="156"/>
      <c r="ER77" s="156"/>
      <c r="ES77" s="156"/>
      <c r="ET77" s="156"/>
      <c r="EU77" s="156"/>
      <c r="EV77" s="156"/>
      <c r="EW77" s="156"/>
      <c r="EX77" s="156"/>
      <c r="EY77" s="156"/>
      <c r="EZ77" s="156"/>
      <c r="FA77" s="156"/>
      <c r="FB77" s="156"/>
      <c r="FC77" s="156"/>
      <c r="FD77" s="156"/>
      <c r="FE77" s="156"/>
      <c r="FF77" s="156"/>
      <c r="FG77" s="156"/>
      <c r="FH77" s="156"/>
      <c r="FI77" s="156"/>
      <c r="FJ77" s="156"/>
      <c r="FK77" s="156"/>
      <c r="FL77" s="156"/>
      <c r="FM77" s="156"/>
      <c r="FN77" s="156"/>
      <c r="FO77" s="156"/>
      <c r="FP77" s="156"/>
      <c r="FQ77" s="156"/>
      <c r="FR77" s="156"/>
      <c r="FS77" s="156"/>
      <c r="FT77" s="156"/>
      <c r="FU77" s="156"/>
      <c r="FV77" s="156"/>
      <c r="FW77" s="156"/>
      <c r="FX77" s="156"/>
      <c r="FY77" s="156"/>
      <c r="FZ77" s="156"/>
      <c r="GA77" s="156"/>
      <c r="GB77" s="156"/>
      <c r="GC77" s="156"/>
      <c r="GD77" s="156"/>
      <c r="GE77" s="156"/>
      <c r="GF77" s="156"/>
      <c r="GG77" s="156"/>
      <c r="GH77" s="156"/>
    </row>
    <row r="78" spans="1:190" s="157" customFormat="1" ht="11.25">
      <c r="A78" s="165" t="s">
        <v>210</v>
      </c>
      <c r="B78" s="165"/>
      <c r="C78" s="166" t="s">
        <v>45</v>
      </c>
      <c r="D78" s="166"/>
      <c r="E78" s="16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6"/>
      <c r="AA78" s="156"/>
      <c r="AB78" s="156"/>
      <c r="AC78" s="156"/>
      <c r="AD78" s="156"/>
      <c r="AE78" s="156"/>
      <c r="AF78" s="156"/>
      <c r="AG78" s="156"/>
      <c r="AH78" s="156"/>
      <c r="AI78" s="156"/>
      <c r="AJ78" s="156"/>
      <c r="AK78" s="156"/>
      <c r="AL78" s="156"/>
      <c r="AM78" s="156"/>
      <c r="AN78" s="156"/>
      <c r="AO78" s="156"/>
      <c r="AP78" s="156"/>
      <c r="AQ78" s="156"/>
      <c r="AR78" s="156"/>
      <c r="AS78" s="156"/>
      <c r="AT78" s="156"/>
      <c r="AU78" s="156"/>
      <c r="AV78" s="156"/>
      <c r="AW78" s="156"/>
      <c r="AX78" s="156"/>
      <c r="AY78" s="156"/>
      <c r="AZ78" s="156"/>
      <c r="BA78" s="156"/>
      <c r="BB78" s="156"/>
      <c r="BC78" s="156"/>
      <c r="BD78" s="156"/>
      <c r="BE78" s="156"/>
      <c r="BF78" s="156"/>
      <c r="BG78" s="156"/>
      <c r="BH78" s="156"/>
      <c r="BI78" s="156"/>
      <c r="BJ78" s="156"/>
      <c r="BK78" s="156"/>
      <c r="BL78" s="156"/>
      <c r="BM78" s="156"/>
      <c r="BN78" s="156"/>
      <c r="BO78" s="156"/>
      <c r="BP78" s="156"/>
      <c r="BQ78" s="156"/>
      <c r="BR78" s="156"/>
      <c r="BS78" s="156"/>
      <c r="BT78" s="156"/>
      <c r="BU78" s="156"/>
      <c r="BV78" s="156"/>
      <c r="BW78" s="156"/>
      <c r="BX78" s="156"/>
      <c r="BY78" s="156"/>
      <c r="BZ78" s="156"/>
      <c r="CA78" s="156"/>
      <c r="CB78" s="156"/>
      <c r="CC78" s="156"/>
      <c r="CD78" s="156"/>
      <c r="CE78" s="156"/>
      <c r="CF78" s="156"/>
      <c r="CG78" s="156"/>
      <c r="CH78" s="156"/>
      <c r="CI78" s="156"/>
      <c r="CJ78" s="156"/>
      <c r="CK78" s="156"/>
      <c r="CL78" s="156"/>
      <c r="CM78" s="156"/>
      <c r="CN78" s="156"/>
      <c r="CO78" s="156"/>
      <c r="CP78" s="156"/>
      <c r="CQ78" s="156"/>
      <c r="CR78" s="156"/>
      <c r="CS78" s="156"/>
      <c r="CT78" s="156"/>
      <c r="CU78" s="156"/>
      <c r="CV78" s="156"/>
      <c r="CW78" s="156"/>
      <c r="CX78" s="156"/>
      <c r="CY78" s="156"/>
      <c r="CZ78" s="156"/>
      <c r="DA78" s="156"/>
      <c r="DB78" s="156"/>
      <c r="DC78" s="156"/>
      <c r="DD78" s="156"/>
      <c r="DE78" s="156"/>
      <c r="DF78" s="156"/>
      <c r="DG78" s="156"/>
      <c r="DH78" s="156"/>
      <c r="DI78" s="156"/>
      <c r="DJ78" s="156"/>
      <c r="DK78" s="156"/>
      <c r="DL78" s="156"/>
      <c r="DM78" s="156"/>
      <c r="DN78" s="156"/>
      <c r="DO78" s="156"/>
      <c r="DP78" s="156"/>
      <c r="DQ78" s="156"/>
      <c r="DR78" s="156"/>
      <c r="DS78" s="156"/>
      <c r="DT78" s="156"/>
      <c r="DU78" s="156"/>
      <c r="DV78" s="156"/>
      <c r="DW78" s="156"/>
      <c r="DX78" s="156"/>
      <c r="DY78" s="156"/>
      <c r="DZ78" s="156"/>
      <c r="EA78" s="156"/>
      <c r="EB78" s="156"/>
      <c r="EC78" s="156"/>
      <c r="ED78" s="156"/>
      <c r="EE78" s="156"/>
      <c r="EF78" s="156"/>
      <c r="EG78" s="156"/>
      <c r="EH78" s="156"/>
      <c r="EI78" s="156"/>
      <c r="EJ78" s="156"/>
      <c r="EK78" s="156"/>
      <c r="EL78" s="156"/>
      <c r="EM78" s="156"/>
      <c r="EN78" s="156"/>
      <c r="EO78" s="156"/>
      <c r="EP78" s="156"/>
      <c r="EQ78" s="156"/>
      <c r="ER78" s="156"/>
      <c r="ES78" s="156"/>
      <c r="ET78" s="156"/>
      <c r="EU78" s="156"/>
      <c r="EV78" s="156"/>
      <c r="EW78" s="156"/>
      <c r="EX78" s="156"/>
      <c r="EY78" s="156"/>
      <c r="EZ78" s="156"/>
      <c r="FA78" s="156"/>
      <c r="FB78" s="156"/>
      <c r="FC78" s="156"/>
      <c r="FD78" s="156"/>
      <c r="FE78" s="156"/>
      <c r="FF78" s="156"/>
      <c r="FG78" s="156"/>
      <c r="FH78" s="156"/>
      <c r="FI78" s="156"/>
      <c r="FJ78" s="156"/>
      <c r="FK78" s="156"/>
      <c r="FL78" s="156"/>
      <c r="FM78" s="156"/>
      <c r="FN78" s="156"/>
      <c r="FO78" s="156"/>
      <c r="FP78" s="156"/>
      <c r="FQ78" s="156"/>
      <c r="FR78" s="156"/>
      <c r="FS78" s="156"/>
      <c r="FT78" s="156"/>
      <c r="FU78" s="156"/>
      <c r="FV78" s="156"/>
      <c r="FW78" s="156"/>
      <c r="FX78" s="156"/>
      <c r="FY78" s="156"/>
      <c r="FZ78" s="156"/>
      <c r="GA78" s="156"/>
      <c r="GB78" s="156"/>
      <c r="GC78" s="156"/>
      <c r="GD78" s="156"/>
      <c r="GE78" s="156"/>
      <c r="GF78" s="156"/>
      <c r="GG78" s="156"/>
      <c r="GH78" s="156"/>
    </row>
    <row r="79" spans="1:190" s="157" customFormat="1" ht="11.25">
      <c r="A79" s="165" t="s">
        <v>211</v>
      </c>
      <c r="B79" s="165"/>
      <c r="C79" s="166" t="s">
        <v>183</v>
      </c>
      <c r="D79" s="166" t="s">
        <v>212</v>
      </c>
      <c r="E79" s="166" t="s">
        <v>308</v>
      </c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/>
      <c r="AJ79" s="156"/>
      <c r="AK79" s="156"/>
      <c r="AL79" s="156"/>
      <c r="AM79" s="156"/>
      <c r="AN79" s="156"/>
      <c r="AO79" s="156"/>
      <c r="AP79" s="156"/>
      <c r="AQ79" s="156"/>
      <c r="AR79" s="156"/>
      <c r="AS79" s="156"/>
      <c r="AT79" s="156"/>
      <c r="AU79" s="156"/>
      <c r="AV79" s="156"/>
      <c r="AW79" s="156"/>
      <c r="AX79" s="156"/>
      <c r="AY79" s="156"/>
      <c r="AZ79" s="156"/>
      <c r="BA79" s="156"/>
      <c r="BB79" s="156"/>
      <c r="BC79" s="156"/>
      <c r="BD79" s="156"/>
      <c r="BE79" s="156"/>
      <c r="BF79" s="156"/>
      <c r="BG79" s="156"/>
      <c r="BH79" s="156"/>
      <c r="BI79" s="156"/>
      <c r="BJ79" s="156"/>
      <c r="BK79" s="156"/>
      <c r="BL79" s="156"/>
      <c r="BM79" s="156"/>
      <c r="BN79" s="156"/>
      <c r="BO79" s="156"/>
      <c r="BP79" s="156"/>
      <c r="BQ79" s="156"/>
      <c r="BR79" s="156"/>
      <c r="BS79" s="156"/>
      <c r="BT79" s="156"/>
      <c r="BU79" s="156"/>
      <c r="BV79" s="156"/>
      <c r="BW79" s="156"/>
      <c r="BX79" s="156"/>
      <c r="BY79" s="156"/>
      <c r="BZ79" s="156"/>
      <c r="CA79" s="156"/>
      <c r="CB79" s="156"/>
      <c r="CC79" s="156"/>
      <c r="CD79" s="156"/>
      <c r="CE79" s="156"/>
      <c r="CF79" s="156"/>
      <c r="CG79" s="156"/>
      <c r="CH79" s="156"/>
      <c r="CI79" s="156"/>
      <c r="CJ79" s="156"/>
      <c r="CK79" s="156"/>
      <c r="CL79" s="156"/>
      <c r="CM79" s="156"/>
      <c r="CN79" s="156"/>
      <c r="CO79" s="156"/>
      <c r="CP79" s="156"/>
      <c r="CQ79" s="156"/>
      <c r="CR79" s="156"/>
      <c r="CS79" s="156"/>
      <c r="CT79" s="156"/>
      <c r="CU79" s="156"/>
      <c r="CV79" s="156"/>
      <c r="CW79" s="156"/>
      <c r="CX79" s="156"/>
      <c r="CY79" s="156"/>
      <c r="CZ79" s="156"/>
      <c r="DA79" s="156"/>
      <c r="DB79" s="156"/>
      <c r="DC79" s="156"/>
      <c r="DD79" s="156"/>
      <c r="DE79" s="156"/>
      <c r="DF79" s="156"/>
      <c r="DG79" s="156"/>
      <c r="DH79" s="156"/>
      <c r="DI79" s="156"/>
      <c r="DJ79" s="156"/>
      <c r="DK79" s="156"/>
      <c r="DL79" s="156"/>
      <c r="DM79" s="156"/>
      <c r="DN79" s="156"/>
      <c r="DO79" s="156"/>
      <c r="DP79" s="156"/>
      <c r="DQ79" s="156"/>
      <c r="DR79" s="156"/>
      <c r="DS79" s="156"/>
      <c r="DT79" s="156"/>
      <c r="DU79" s="156"/>
      <c r="DV79" s="156"/>
      <c r="DW79" s="156"/>
      <c r="DX79" s="156"/>
      <c r="DY79" s="156"/>
      <c r="DZ79" s="156"/>
      <c r="EA79" s="156"/>
      <c r="EB79" s="156"/>
      <c r="EC79" s="156"/>
      <c r="ED79" s="156"/>
      <c r="EE79" s="156"/>
      <c r="EF79" s="156"/>
      <c r="EG79" s="156"/>
      <c r="EH79" s="156"/>
      <c r="EI79" s="156"/>
      <c r="EJ79" s="156"/>
      <c r="EK79" s="156"/>
      <c r="EL79" s="156"/>
      <c r="EM79" s="156"/>
      <c r="EN79" s="156"/>
      <c r="EO79" s="156"/>
      <c r="EP79" s="156"/>
      <c r="EQ79" s="156"/>
      <c r="ER79" s="156"/>
      <c r="ES79" s="156"/>
      <c r="ET79" s="156"/>
      <c r="EU79" s="156"/>
      <c r="EV79" s="156"/>
      <c r="EW79" s="156"/>
      <c r="EX79" s="156"/>
      <c r="EY79" s="156"/>
      <c r="EZ79" s="156"/>
      <c r="FA79" s="156"/>
      <c r="FB79" s="156"/>
      <c r="FC79" s="156"/>
      <c r="FD79" s="156"/>
      <c r="FE79" s="156"/>
      <c r="FF79" s="156"/>
      <c r="FG79" s="156"/>
      <c r="FH79" s="156"/>
      <c r="FI79" s="156"/>
      <c r="FJ79" s="156"/>
      <c r="FK79" s="156"/>
      <c r="FL79" s="156"/>
      <c r="FM79" s="156"/>
      <c r="FN79" s="156"/>
      <c r="FO79" s="156"/>
      <c r="FP79" s="156"/>
      <c r="FQ79" s="156"/>
      <c r="FR79" s="156"/>
      <c r="FS79" s="156"/>
      <c r="FT79" s="156"/>
      <c r="FU79" s="156"/>
      <c r="FV79" s="156"/>
      <c r="FW79" s="156"/>
      <c r="FX79" s="156"/>
      <c r="FY79" s="156"/>
      <c r="FZ79" s="156"/>
      <c r="GA79" s="156"/>
      <c r="GB79" s="156"/>
      <c r="GC79" s="156"/>
      <c r="GD79" s="156"/>
      <c r="GE79" s="156"/>
      <c r="GF79" s="156"/>
      <c r="GG79" s="156"/>
      <c r="GH79" s="156"/>
    </row>
    <row r="80" spans="1:190" s="157" customFormat="1" ht="11.25">
      <c r="A80" s="165" t="s">
        <v>213</v>
      </c>
      <c r="B80" s="165"/>
      <c r="C80" s="166" t="s">
        <v>45</v>
      </c>
      <c r="D80" s="166" t="s">
        <v>214</v>
      </c>
      <c r="E80" s="166" t="s">
        <v>308</v>
      </c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6"/>
      <c r="AH80" s="156"/>
      <c r="AI80" s="156"/>
      <c r="AJ80" s="156"/>
      <c r="AK80" s="156"/>
      <c r="AL80" s="156"/>
      <c r="AM80" s="156"/>
      <c r="AN80" s="156"/>
      <c r="AO80" s="156"/>
      <c r="AP80" s="156"/>
      <c r="AQ80" s="156"/>
      <c r="AR80" s="156"/>
      <c r="AS80" s="156"/>
      <c r="AT80" s="156"/>
      <c r="AU80" s="156"/>
      <c r="AV80" s="156"/>
      <c r="AW80" s="156"/>
      <c r="AX80" s="156"/>
      <c r="AY80" s="156"/>
      <c r="AZ80" s="156"/>
      <c r="BA80" s="156"/>
      <c r="BB80" s="156"/>
      <c r="BC80" s="156"/>
      <c r="BD80" s="156"/>
      <c r="BE80" s="156"/>
      <c r="BF80" s="156"/>
      <c r="BG80" s="156"/>
      <c r="BH80" s="156"/>
      <c r="BI80" s="156"/>
      <c r="BJ80" s="156"/>
      <c r="BK80" s="156"/>
      <c r="BL80" s="156"/>
      <c r="BM80" s="156"/>
      <c r="BN80" s="156"/>
      <c r="BO80" s="156"/>
      <c r="BP80" s="156"/>
      <c r="BQ80" s="156"/>
      <c r="BR80" s="156"/>
      <c r="BS80" s="156"/>
      <c r="BT80" s="156"/>
      <c r="BU80" s="156"/>
      <c r="BV80" s="156"/>
      <c r="BW80" s="156"/>
      <c r="BX80" s="156"/>
      <c r="BY80" s="156"/>
      <c r="BZ80" s="156"/>
      <c r="CA80" s="156"/>
      <c r="CB80" s="156"/>
      <c r="CC80" s="156"/>
      <c r="CD80" s="156"/>
      <c r="CE80" s="156"/>
      <c r="CF80" s="156"/>
      <c r="CG80" s="156"/>
      <c r="CH80" s="156"/>
      <c r="CI80" s="156"/>
      <c r="CJ80" s="156"/>
      <c r="CK80" s="156"/>
      <c r="CL80" s="156"/>
      <c r="CM80" s="156"/>
      <c r="CN80" s="156"/>
      <c r="CO80" s="156"/>
      <c r="CP80" s="156"/>
      <c r="CQ80" s="156"/>
      <c r="CR80" s="156"/>
      <c r="CS80" s="156"/>
      <c r="CT80" s="156"/>
      <c r="CU80" s="156"/>
      <c r="CV80" s="156"/>
      <c r="CW80" s="156"/>
      <c r="CX80" s="156"/>
      <c r="CY80" s="156"/>
      <c r="CZ80" s="156"/>
      <c r="DA80" s="156"/>
      <c r="DB80" s="156"/>
      <c r="DC80" s="156"/>
      <c r="DD80" s="156"/>
      <c r="DE80" s="156"/>
      <c r="DF80" s="156"/>
      <c r="DG80" s="156"/>
      <c r="DH80" s="156"/>
      <c r="DI80" s="156"/>
      <c r="DJ80" s="156"/>
      <c r="DK80" s="156"/>
      <c r="DL80" s="156"/>
      <c r="DM80" s="156"/>
      <c r="DN80" s="156"/>
      <c r="DO80" s="156"/>
      <c r="DP80" s="156"/>
      <c r="DQ80" s="156"/>
      <c r="DR80" s="156"/>
      <c r="DS80" s="156"/>
      <c r="DT80" s="156"/>
      <c r="DU80" s="156"/>
      <c r="DV80" s="156"/>
      <c r="DW80" s="156"/>
      <c r="DX80" s="156"/>
      <c r="DY80" s="156"/>
      <c r="DZ80" s="156"/>
      <c r="EA80" s="156"/>
      <c r="EB80" s="156"/>
      <c r="EC80" s="156"/>
      <c r="ED80" s="156"/>
      <c r="EE80" s="156"/>
      <c r="EF80" s="156"/>
      <c r="EG80" s="156"/>
      <c r="EH80" s="156"/>
      <c r="EI80" s="156"/>
      <c r="EJ80" s="156"/>
      <c r="EK80" s="156"/>
      <c r="EL80" s="156"/>
      <c r="EM80" s="156"/>
      <c r="EN80" s="156"/>
      <c r="EO80" s="156"/>
      <c r="EP80" s="156"/>
      <c r="EQ80" s="156"/>
      <c r="ER80" s="156"/>
      <c r="ES80" s="156"/>
      <c r="ET80" s="156"/>
      <c r="EU80" s="156"/>
      <c r="EV80" s="156"/>
      <c r="EW80" s="156"/>
      <c r="EX80" s="156"/>
      <c r="EY80" s="156"/>
      <c r="EZ80" s="156"/>
      <c r="FA80" s="156"/>
      <c r="FB80" s="156"/>
      <c r="FC80" s="156"/>
      <c r="FD80" s="156"/>
      <c r="FE80" s="156"/>
      <c r="FF80" s="156"/>
      <c r="FG80" s="156"/>
      <c r="FH80" s="156"/>
      <c r="FI80" s="156"/>
      <c r="FJ80" s="156"/>
      <c r="FK80" s="156"/>
      <c r="FL80" s="156"/>
      <c r="FM80" s="156"/>
      <c r="FN80" s="156"/>
      <c r="FO80" s="156"/>
      <c r="FP80" s="156"/>
      <c r="FQ80" s="156"/>
      <c r="FR80" s="156"/>
      <c r="FS80" s="156"/>
      <c r="FT80" s="156"/>
      <c r="FU80" s="156"/>
      <c r="FV80" s="156"/>
      <c r="FW80" s="156"/>
      <c r="FX80" s="156"/>
      <c r="FY80" s="156"/>
      <c r="FZ80" s="156"/>
      <c r="GA80" s="156"/>
      <c r="GB80" s="156"/>
      <c r="GC80" s="156"/>
      <c r="GD80" s="156"/>
      <c r="GE80" s="156"/>
      <c r="GF80" s="156"/>
      <c r="GG80" s="156"/>
      <c r="GH80" s="156"/>
    </row>
    <row r="81" spans="1:190" s="157" customFormat="1" ht="11.25">
      <c r="A81" s="165" t="s">
        <v>215</v>
      </c>
      <c r="B81" s="165"/>
      <c r="C81" s="166" t="s">
        <v>45</v>
      </c>
      <c r="D81" s="166" t="s">
        <v>216</v>
      </c>
      <c r="E81" s="166" t="s">
        <v>308</v>
      </c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56"/>
      <c r="Z81" s="156"/>
      <c r="AA81" s="156"/>
      <c r="AB81" s="156"/>
      <c r="AC81" s="156"/>
      <c r="AD81" s="156"/>
      <c r="AE81" s="156"/>
      <c r="AF81" s="156"/>
      <c r="AG81" s="156"/>
      <c r="AH81" s="156"/>
      <c r="AI81" s="156"/>
      <c r="AJ81" s="156"/>
      <c r="AK81" s="156"/>
      <c r="AL81" s="156"/>
      <c r="AM81" s="156"/>
      <c r="AN81" s="156"/>
      <c r="AO81" s="156"/>
      <c r="AP81" s="156"/>
      <c r="AQ81" s="156"/>
      <c r="AR81" s="156"/>
      <c r="AS81" s="156"/>
      <c r="AT81" s="156"/>
      <c r="AU81" s="156"/>
      <c r="AV81" s="156"/>
      <c r="AW81" s="156"/>
      <c r="AX81" s="156"/>
      <c r="AY81" s="156"/>
      <c r="AZ81" s="156"/>
      <c r="BA81" s="156"/>
      <c r="BB81" s="156"/>
      <c r="BC81" s="156"/>
      <c r="BD81" s="156"/>
      <c r="BE81" s="156"/>
      <c r="BF81" s="156"/>
      <c r="BG81" s="156"/>
      <c r="BH81" s="156"/>
      <c r="BI81" s="156"/>
      <c r="BJ81" s="156"/>
      <c r="BK81" s="156"/>
      <c r="BL81" s="156"/>
      <c r="BM81" s="156"/>
      <c r="BN81" s="156"/>
      <c r="BO81" s="156"/>
      <c r="BP81" s="156"/>
      <c r="BQ81" s="156"/>
      <c r="BR81" s="156"/>
      <c r="BS81" s="156"/>
      <c r="BT81" s="156"/>
      <c r="BU81" s="156"/>
      <c r="BV81" s="156"/>
      <c r="BW81" s="156"/>
      <c r="BX81" s="156"/>
      <c r="BY81" s="156"/>
      <c r="BZ81" s="156"/>
      <c r="CA81" s="156"/>
      <c r="CB81" s="156"/>
      <c r="CC81" s="156"/>
      <c r="CD81" s="156"/>
      <c r="CE81" s="156"/>
      <c r="CF81" s="156"/>
      <c r="CG81" s="156"/>
      <c r="CH81" s="156"/>
      <c r="CI81" s="156"/>
      <c r="CJ81" s="156"/>
      <c r="CK81" s="156"/>
      <c r="CL81" s="156"/>
      <c r="CM81" s="156"/>
      <c r="CN81" s="156"/>
      <c r="CO81" s="156"/>
      <c r="CP81" s="156"/>
      <c r="CQ81" s="156"/>
      <c r="CR81" s="156"/>
      <c r="CS81" s="156"/>
      <c r="CT81" s="156"/>
      <c r="CU81" s="156"/>
      <c r="CV81" s="156"/>
      <c r="CW81" s="156"/>
      <c r="CX81" s="156"/>
      <c r="CY81" s="156"/>
      <c r="CZ81" s="156"/>
      <c r="DA81" s="156"/>
      <c r="DB81" s="156"/>
      <c r="DC81" s="156"/>
      <c r="DD81" s="156"/>
      <c r="DE81" s="156"/>
      <c r="DF81" s="156"/>
      <c r="DG81" s="156"/>
      <c r="DH81" s="156"/>
      <c r="DI81" s="156"/>
      <c r="DJ81" s="156"/>
      <c r="DK81" s="156"/>
      <c r="DL81" s="156"/>
      <c r="DM81" s="156"/>
      <c r="DN81" s="156"/>
      <c r="DO81" s="156"/>
      <c r="DP81" s="156"/>
      <c r="DQ81" s="156"/>
      <c r="DR81" s="156"/>
      <c r="DS81" s="156"/>
      <c r="DT81" s="156"/>
      <c r="DU81" s="156"/>
      <c r="DV81" s="156"/>
      <c r="DW81" s="156"/>
      <c r="DX81" s="156"/>
      <c r="DY81" s="156"/>
      <c r="DZ81" s="156"/>
      <c r="EA81" s="156"/>
      <c r="EB81" s="156"/>
      <c r="EC81" s="156"/>
      <c r="ED81" s="156"/>
      <c r="EE81" s="156"/>
      <c r="EF81" s="156"/>
      <c r="EG81" s="156"/>
      <c r="EH81" s="156"/>
      <c r="EI81" s="156"/>
      <c r="EJ81" s="156"/>
      <c r="EK81" s="156"/>
      <c r="EL81" s="156"/>
      <c r="EM81" s="156"/>
      <c r="EN81" s="156"/>
      <c r="EO81" s="156"/>
      <c r="EP81" s="156"/>
      <c r="EQ81" s="156"/>
      <c r="ER81" s="156"/>
      <c r="ES81" s="156"/>
      <c r="ET81" s="156"/>
      <c r="EU81" s="156"/>
      <c r="EV81" s="156"/>
      <c r="EW81" s="156"/>
      <c r="EX81" s="156"/>
      <c r="EY81" s="156"/>
      <c r="EZ81" s="156"/>
      <c r="FA81" s="156"/>
      <c r="FB81" s="156"/>
      <c r="FC81" s="156"/>
      <c r="FD81" s="156"/>
      <c r="FE81" s="156"/>
      <c r="FF81" s="156"/>
      <c r="FG81" s="156"/>
      <c r="FH81" s="156"/>
      <c r="FI81" s="156"/>
      <c r="FJ81" s="156"/>
      <c r="FK81" s="156"/>
      <c r="FL81" s="156"/>
      <c r="FM81" s="156"/>
      <c r="FN81" s="156"/>
      <c r="FO81" s="156"/>
      <c r="FP81" s="156"/>
      <c r="FQ81" s="156"/>
      <c r="FR81" s="156"/>
      <c r="FS81" s="156"/>
      <c r="FT81" s="156"/>
      <c r="FU81" s="156"/>
      <c r="FV81" s="156"/>
      <c r="FW81" s="156"/>
      <c r="FX81" s="156"/>
      <c r="FY81" s="156"/>
      <c r="FZ81" s="156"/>
      <c r="GA81" s="156"/>
      <c r="GB81" s="156"/>
      <c r="GC81" s="156"/>
      <c r="GD81" s="156"/>
      <c r="GE81" s="156"/>
      <c r="GF81" s="156"/>
      <c r="GG81" s="156"/>
      <c r="GH81" s="156"/>
    </row>
    <row r="82" spans="1:190" s="157" customFormat="1" ht="11.25">
      <c r="A82" s="165" t="s">
        <v>217</v>
      </c>
      <c r="B82" s="165"/>
      <c r="C82" s="166" t="s">
        <v>45</v>
      </c>
      <c r="D82" s="166" t="s">
        <v>218</v>
      </c>
      <c r="E82" s="166" t="s">
        <v>308</v>
      </c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  <c r="AF82" s="156"/>
      <c r="AG82" s="156"/>
      <c r="AH82" s="156"/>
      <c r="AI82" s="156"/>
      <c r="AJ82" s="156"/>
      <c r="AK82" s="156"/>
      <c r="AL82" s="156"/>
      <c r="AM82" s="156"/>
      <c r="AN82" s="156"/>
      <c r="AO82" s="156"/>
      <c r="AP82" s="156"/>
      <c r="AQ82" s="156"/>
      <c r="AR82" s="156"/>
      <c r="AS82" s="156"/>
      <c r="AT82" s="156"/>
      <c r="AU82" s="156"/>
      <c r="AV82" s="156"/>
      <c r="AW82" s="156"/>
      <c r="AX82" s="156"/>
      <c r="AY82" s="156"/>
      <c r="AZ82" s="156"/>
      <c r="BA82" s="156"/>
      <c r="BB82" s="156"/>
      <c r="BC82" s="156"/>
      <c r="BD82" s="156"/>
      <c r="BE82" s="156"/>
      <c r="BF82" s="156"/>
      <c r="BG82" s="156"/>
      <c r="BH82" s="156"/>
      <c r="BI82" s="156"/>
      <c r="BJ82" s="156"/>
      <c r="BK82" s="156"/>
      <c r="BL82" s="156"/>
      <c r="BM82" s="156"/>
      <c r="BN82" s="156"/>
      <c r="BO82" s="156"/>
      <c r="BP82" s="156"/>
      <c r="BQ82" s="156"/>
      <c r="BR82" s="156"/>
      <c r="BS82" s="156"/>
      <c r="BT82" s="156"/>
      <c r="BU82" s="156"/>
      <c r="BV82" s="156"/>
      <c r="BW82" s="156"/>
      <c r="BX82" s="156"/>
      <c r="BY82" s="156"/>
      <c r="BZ82" s="156"/>
      <c r="CA82" s="156"/>
      <c r="CB82" s="156"/>
      <c r="CC82" s="156"/>
      <c r="CD82" s="156"/>
      <c r="CE82" s="156"/>
      <c r="CF82" s="156"/>
      <c r="CG82" s="156"/>
      <c r="CH82" s="156"/>
      <c r="CI82" s="156"/>
      <c r="CJ82" s="156"/>
      <c r="CK82" s="156"/>
      <c r="CL82" s="156"/>
      <c r="CM82" s="156"/>
      <c r="CN82" s="156"/>
      <c r="CO82" s="156"/>
      <c r="CP82" s="156"/>
      <c r="CQ82" s="156"/>
      <c r="CR82" s="156"/>
      <c r="CS82" s="156"/>
      <c r="CT82" s="156"/>
      <c r="CU82" s="156"/>
      <c r="CV82" s="156"/>
      <c r="CW82" s="156"/>
      <c r="CX82" s="156"/>
      <c r="CY82" s="156"/>
      <c r="CZ82" s="156"/>
      <c r="DA82" s="156"/>
      <c r="DB82" s="156"/>
      <c r="DC82" s="156"/>
      <c r="DD82" s="156"/>
      <c r="DE82" s="156"/>
      <c r="DF82" s="156"/>
      <c r="DG82" s="156"/>
      <c r="DH82" s="156"/>
      <c r="DI82" s="156"/>
      <c r="DJ82" s="156"/>
      <c r="DK82" s="156"/>
      <c r="DL82" s="156"/>
      <c r="DM82" s="156"/>
      <c r="DN82" s="156"/>
      <c r="DO82" s="156"/>
      <c r="DP82" s="156"/>
      <c r="DQ82" s="156"/>
      <c r="DR82" s="156"/>
      <c r="DS82" s="156"/>
      <c r="DT82" s="156"/>
      <c r="DU82" s="156"/>
      <c r="DV82" s="156"/>
      <c r="DW82" s="156"/>
      <c r="DX82" s="156"/>
      <c r="DY82" s="156"/>
      <c r="DZ82" s="156"/>
      <c r="EA82" s="156"/>
      <c r="EB82" s="156"/>
      <c r="EC82" s="156"/>
      <c r="ED82" s="156"/>
      <c r="EE82" s="156"/>
      <c r="EF82" s="156"/>
      <c r="EG82" s="156"/>
      <c r="EH82" s="156"/>
      <c r="EI82" s="156"/>
      <c r="EJ82" s="156"/>
      <c r="EK82" s="156"/>
      <c r="EL82" s="156"/>
      <c r="EM82" s="156"/>
      <c r="EN82" s="156"/>
      <c r="EO82" s="156"/>
      <c r="EP82" s="156"/>
      <c r="EQ82" s="156"/>
      <c r="ER82" s="156"/>
      <c r="ES82" s="156"/>
      <c r="ET82" s="156"/>
      <c r="EU82" s="156"/>
      <c r="EV82" s="156"/>
      <c r="EW82" s="156"/>
      <c r="EX82" s="156"/>
      <c r="EY82" s="156"/>
      <c r="EZ82" s="156"/>
      <c r="FA82" s="156"/>
      <c r="FB82" s="156"/>
      <c r="FC82" s="156"/>
      <c r="FD82" s="156"/>
      <c r="FE82" s="156"/>
      <c r="FF82" s="156"/>
      <c r="FG82" s="156"/>
      <c r="FH82" s="156"/>
      <c r="FI82" s="156"/>
      <c r="FJ82" s="156"/>
      <c r="FK82" s="156"/>
      <c r="FL82" s="156"/>
      <c r="FM82" s="156"/>
      <c r="FN82" s="156"/>
      <c r="FO82" s="156"/>
      <c r="FP82" s="156"/>
      <c r="FQ82" s="156"/>
      <c r="FR82" s="156"/>
      <c r="FS82" s="156"/>
      <c r="FT82" s="156"/>
      <c r="FU82" s="156"/>
      <c r="FV82" s="156"/>
      <c r="FW82" s="156"/>
      <c r="FX82" s="156"/>
      <c r="FY82" s="156"/>
      <c r="FZ82" s="156"/>
      <c r="GA82" s="156"/>
      <c r="GB82" s="156"/>
      <c r="GC82" s="156"/>
      <c r="GD82" s="156"/>
      <c r="GE82" s="156"/>
      <c r="GF82" s="156"/>
      <c r="GG82" s="156"/>
      <c r="GH82" s="156"/>
    </row>
    <row r="83" spans="1:190" s="157" customFormat="1" ht="11.25">
      <c r="A83" s="165" t="s">
        <v>219</v>
      </c>
      <c r="B83" s="165"/>
      <c r="C83" s="166" t="s">
        <v>45</v>
      </c>
      <c r="D83" s="166" t="s">
        <v>220</v>
      </c>
      <c r="E83" s="166" t="s">
        <v>308</v>
      </c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56"/>
      <c r="Z83" s="156"/>
      <c r="AA83" s="156"/>
      <c r="AB83" s="156"/>
      <c r="AC83" s="156"/>
      <c r="AD83" s="156"/>
      <c r="AE83" s="156"/>
      <c r="AF83" s="156"/>
      <c r="AG83" s="156"/>
      <c r="AH83" s="156"/>
      <c r="AI83" s="156"/>
      <c r="AJ83" s="156"/>
      <c r="AK83" s="156"/>
      <c r="AL83" s="156"/>
      <c r="AM83" s="156"/>
      <c r="AN83" s="156"/>
      <c r="AO83" s="156"/>
      <c r="AP83" s="156"/>
      <c r="AQ83" s="156"/>
      <c r="AR83" s="156"/>
      <c r="AS83" s="156"/>
      <c r="AT83" s="156"/>
      <c r="AU83" s="156"/>
      <c r="AV83" s="156"/>
      <c r="AW83" s="156"/>
      <c r="AX83" s="156"/>
      <c r="AY83" s="156"/>
      <c r="AZ83" s="156"/>
      <c r="BA83" s="156"/>
      <c r="BB83" s="156"/>
      <c r="BC83" s="156"/>
      <c r="BD83" s="156"/>
      <c r="BE83" s="156"/>
      <c r="BF83" s="156"/>
      <c r="BG83" s="156"/>
      <c r="BH83" s="156"/>
      <c r="BI83" s="156"/>
      <c r="BJ83" s="156"/>
      <c r="BK83" s="156"/>
      <c r="BL83" s="156"/>
      <c r="BM83" s="156"/>
      <c r="BN83" s="156"/>
      <c r="BO83" s="156"/>
      <c r="BP83" s="156"/>
      <c r="BQ83" s="156"/>
      <c r="BR83" s="156"/>
      <c r="BS83" s="156"/>
      <c r="BT83" s="156"/>
      <c r="BU83" s="156"/>
      <c r="BV83" s="156"/>
      <c r="BW83" s="156"/>
      <c r="BX83" s="156"/>
      <c r="BY83" s="156"/>
      <c r="BZ83" s="156"/>
      <c r="CA83" s="156"/>
      <c r="CB83" s="156"/>
      <c r="CC83" s="156"/>
      <c r="CD83" s="156"/>
      <c r="CE83" s="156"/>
      <c r="CF83" s="156"/>
      <c r="CG83" s="156"/>
      <c r="CH83" s="156"/>
      <c r="CI83" s="156"/>
      <c r="CJ83" s="156"/>
      <c r="CK83" s="156"/>
      <c r="CL83" s="156"/>
      <c r="CM83" s="156"/>
      <c r="CN83" s="156"/>
      <c r="CO83" s="156"/>
      <c r="CP83" s="156"/>
      <c r="CQ83" s="156"/>
      <c r="CR83" s="156"/>
      <c r="CS83" s="156"/>
      <c r="CT83" s="156"/>
      <c r="CU83" s="156"/>
      <c r="CV83" s="156"/>
      <c r="CW83" s="156"/>
      <c r="CX83" s="156"/>
      <c r="CY83" s="156"/>
      <c r="CZ83" s="156"/>
      <c r="DA83" s="156"/>
      <c r="DB83" s="156"/>
      <c r="DC83" s="156"/>
      <c r="DD83" s="156"/>
      <c r="DE83" s="156"/>
      <c r="DF83" s="156"/>
      <c r="DG83" s="156"/>
      <c r="DH83" s="156"/>
      <c r="DI83" s="156"/>
      <c r="DJ83" s="156"/>
      <c r="DK83" s="156"/>
      <c r="DL83" s="156"/>
      <c r="DM83" s="156"/>
      <c r="DN83" s="156"/>
      <c r="DO83" s="156"/>
      <c r="DP83" s="156"/>
      <c r="DQ83" s="156"/>
      <c r="DR83" s="156"/>
      <c r="DS83" s="156"/>
      <c r="DT83" s="156"/>
      <c r="DU83" s="156"/>
      <c r="DV83" s="156"/>
      <c r="DW83" s="156"/>
      <c r="DX83" s="156"/>
      <c r="DY83" s="156"/>
      <c r="DZ83" s="156"/>
      <c r="EA83" s="156"/>
      <c r="EB83" s="156"/>
      <c r="EC83" s="156"/>
      <c r="ED83" s="156"/>
      <c r="EE83" s="156"/>
      <c r="EF83" s="156"/>
      <c r="EG83" s="156"/>
      <c r="EH83" s="156"/>
      <c r="EI83" s="156"/>
      <c r="EJ83" s="156"/>
      <c r="EK83" s="156"/>
      <c r="EL83" s="156"/>
      <c r="EM83" s="156"/>
      <c r="EN83" s="156"/>
      <c r="EO83" s="156"/>
      <c r="EP83" s="156"/>
      <c r="EQ83" s="156"/>
      <c r="ER83" s="156"/>
      <c r="ES83" s="156"/>
      <c r="ET83" s="156"/>
      <c r="EU83" s="156"/>
      <c r="EV83" s="156"/>
      <c r="EW83" s="156"/>
      <c r="EX83" s="156"/>
      <c r="EY83" s="156"/>
      <c r="EZ83" s="156"/>
      <c r="FA83" s="156"/>
      <c r="FB83" s="156"/>
      <c r="FC83" s="156"/>
      <c r="FD83" s="156"/>
      <c r="FE83" s="156"/>
      <c r="FF83" s="156"/>
      <c r="FG83" s="156"/>
      <c r="FH83" s="156"/>
      <c r="FI83" s="156"/>
      <c r="FJ83" s="156"/>
      <c r="FK83" s="156"/>
      <c r="FL83" s="156"/>
      <c r="FM83" s="156"/>
      <c r="FN83" s="156"/>
      <c r="FO83" s="156"/>
      <c r="FP83" s="156"/>
      <c r="FQ83" s="156"/>
      <c r="FR83" s="156"/>
      <c r="FS83" s="156"/>
      <c r="FT83" s="156"/>
      <c r="FU83" s="156"/>
      <c r="FV83" s="156"/>
      <c r="FW83" s="156"/>
      <c r="FX83" s="156"/>
      <c r="FY83" s="156"/>
      <c r="FZ83" s="156"/>
      <c r="GA83" s="156"/>
      <c r="GB83" s="156"/>
      <c r="GC83" s="156"/>
      <c r="GD83" s="156"/>
      <c r="GE83" s="156"/>
      <c r="GF83" s="156"/>
      <c r="GG83" s="156"/>
      <c r="GH83" s="156"/>
    </row>
    <row r="84" spans="1:190" s="157" customFormat="1" ht="11.25">
      <c r="A84" s="165" t="s">
        <v>221</v>
      </c>
      <c r="B84" s="165" t="s">
        <v>222</v>
      </c>
      <c r="C84" s="166" t="s">
        <v>45</v>
      </c>
      <c r="D84" s="166" t="s">
        <v>223</v>
      </c>
      <c r="E84" s="166" t="s">
        <v>308</v>
      </c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  <c r="AE84" s="156"/>
      <c r="AF84" s="156"/>
      <c r="AG84" s="156"/>
      <c r="AH84" s="156"/>
      <c r="AI84" s="156"/>
      <c r="AJ84" s="156"/>
      <c r="AK84" s="156"/>
      <c r="AL84" s="156"/>
      <c r="AM84" s="156"/>
      <c r="AN84" s="156"/>
      <c r="AO84" s="156"/>
      <c r="AP84" s="156"/>
      <c r="AQ84" s="156"/>
      <c r="AR84" s="156"/>
      <c r="AS84" s="156"/>
      <c r="AT84" s="156"/>
      <c r="AU84" s="156"/>
      <c r="AV84" s="156"/>
      <c r="AW84" s="156"/>
      <c r="AX84" s="156"/>
      <c r="AY84" s="156"/>
      <c r="AZ84" s="156"/>
      <c r="BA84" s="156"/>
      <c r="BB84" s="156"/>
      <c r="BC84" s="156"/>
      <c r="BD84" s="156"/>
      <c r="BE84" s="156"/>
      <c r="BF84" s="156"/>
      <c r="BG84" s="156"/>
      <c r="BH84" s="156"/>
      <c r="BI84" s="156"/>
      <c r="BJ84" s="156"/>
      <c r="BK84" s="156"/>
      <c r="BL84" s="156"/>
      <c r="BM84" s="156"/>
      <c r="BN84" s="156"/>
      <c r="BO84" s="156"/>
      <c r="BP84" s="156"/>
      <c r="BQ84" s="156"/>
      <c r="BR84" s="156"/>
      <c r="BS84" s="156"/>
      <c r="BT84" s="156"/>
      <c r="BU84" s="156"/>
      <c r="BV84" s="156"/>
      <c r="BW84" s="156"/>
      <c r="BX84" s="156"/>
      <c r="BY84" s="156"/>
      <c r="BZ84" s="156"/>
      <c r="CA84" s="156"/>
      <c r="CB84" s="156"/>
      <c r="CC84" s="156"/>
      <c r="CD84" s="156"/>
      <c r="CE84" s="156"/>
      <c r="CF84" s="156"/>
      <c r="CG84" s="156"/>
      <c r="CH84" s="156"/>
      <c r="CI84" s="156"/>
      <c r="CJ84" s="156"/>
      <c r="CK84" s="156"/>
      <c r="CL84" s="156"/>
      <c r="CM84" s="156"/>
      <c r="CN84" s="156"/>
      <c r="CO84" s="156"/>
      <c r="CP84" s="156"/>
      <c r="CQ84" s="156"/>
      <c r="CR84" s="156"/>
      <c r="CS84" s="156"/>
      <c r="CT84" s="156"/>
      <c r="CU84" s="156"/>
      <c r="CV84" s="156"/>
      <c r="CW84" s="156"/>
      <c r="CX84" s="156"/>
      <c r="CY84" s="156"/>
      <c r="CZ84" s="156"/>
      <c r="DA84" s="156"/>
      <c r="DB84" s="156"/>
      <c r="DC84" s="156"/>
      <c r="DD84" s="156"/>
      <c r="DE84" s="156"/>
      <c r="DF84" s="156"/>
      <c r="DG84" s="156"/>
      <c r="DH84" s="156"/>
      <c r="DI84" s="156"/>
      <c r="DJ84" s="156"/>
      <c r="DK84" s="156"/>
      <c r="DL84" s="156"/>
      <c r="DM84" s="156"/>
      <c r="DN84" s="156"/>
      <c r="DO84" s="156"/>
      <c r="DP84" s="156"/>
      <c r="DQ84" s="156"/>
      <c r="DR84" s="156"/>
      <c r="DS84" s="156"/>
      <c r="DT84" s="156"/>
      <c r="DU84" s="156"/>
      <c r="DV84" s="156"/>
      <c r="DW84" s="156"/>
      <c r="DX84" s="156"/>
      <c r="DY84" s="156"/>
      <c r="DZ84" s="156"/>
      <c r="EA84" s="156"/>
      <c r="EB84" s="156"/>
      <c r="EC84" s="156"/>
      <c r="ED84" s="156"/>
      <c r="EE84" s="156"/>
      <c r="EF84" s="156"/>
      <c r="EG84" s="156"/>
      <c r="EH84" s="156"/>
      <c r="EI84" s="156"/>
      <c r="EJ84" s="156"/>
      <c r="EK84" s="156"/>
      <c r="EL84" s="156"/>
      <c r="EM84" s="156"/>
      <c r="EN84" s="156"/>
      <c r="EO84" s="156"/>
      <c r="EP84" s="156"/>
      <c r="EQ84" s="156"/>
      <c r="ER84" s="156"/>
      <c r="ES84" s="156"/>
      <c r="ET84" s="156"/>
      <c r="EU84" s="156"/>
      <c r="EV84" s="156"/>
      <c r="EW84" s="156"/>
      <c r="EX84" s="156"/>
      <c r="EY84" s="156"/>
      <c r="EZ84" s="156"/>
      <c r="FA84" s="156"/>
      <c r="FB84" s="156"/>
      <c r="FC84" s="156"/>
      <c r="FD84" s="156"/>
      <c r="FE84" s="156"/>
      <c r="FF84" s="156"/>
      <c r="FG84" s="156"/>
      <c r="FH84" s="156"/>
      <c r="FI84" s="156"/>
      <c r="FJ84" s="156"/>
      <c r="FK84" s="156"/>
      <c r="FL84" s="156"/>
      <c r="FM84" s="156"/>
      <c r="FN84" s="156"/>
      <c r="FO84" s="156"/>
      <c r="FP84" s="156"/>
      <c r="FQ84" s="156"/>
      <c r="FR84" s="156"/>
      <c r="FS84" s="156"/>
      <c r="FT84" s="156"/>
      <c r="FU84" s="156"/>
      <c r="FV84" s="156"/>
      <c r="FW84" s="156"/>
      <c r="FX84" s="156"/>
      <c r="FY84" s="156"/>
      <c r="FZ84" s="156"/>
      <c r="GA84" s="156"/>
      <c r="GB84" s="156"/>
      <c r="GC84" s="156"/>
      <c r="GD84" s="156"/>
      <c r="GE84" s="156"/>
      <c r="GF84" s="156"/>
      <c r="GG84" s="156"/>
      <c r="GH84" s="156"/>
    </row>
    <row r="85" spans="1:190" s="157" customFormat="1" ht="11.25">
      <c r="A85" s="165" t="s">
        <v>224</v>
      </c>
      <c r="B85" s="165"/>
      <c r="C85" s="166" t="s">
        <v>45</v>
      </c>
      <c r="D85" s="166" t="s">
        <v>225</v>
      </c>
      <c r="E85" s="166" t="s">
        <v>308</v>
      </c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  <c r="AF85" s="156"/>
      <c r="AG85" s="156"/>
      <c r="AH85" s="156"/>
      <c r="AI85" s="156"/>
      <c r="AJ85" s="156"/>
      <c r="AK85" s="156"/>
      <c r="AL85" s="156"/>
      <c r="AM85" s="156"/>
      <c r="AN85" s="156"/>
      <c r="AO85" s="156"/>
      <c r="AP85" s="156"/>
      <c r="AQ85" s="156"/>
      <c r="AR85" s="156"/>
      <c r="AS85" s="156"/>
      <c r="AT85" s="156"/>
      <c r="AU85" s="156"/>
      <c r="AV85" s="156"/>
      <c r="AW85" s="156"/>
      <c r="AX85" s="156"/>
      <c r="AY85" s="156"/>
      <c r="AZ85" s="156"/>
      <c r="BA85" s="156"/>
      <c r="BB85" s="156"/>
      <c r="BC85" s="156"/>
      <c r="BD85" s="156"/>
      <c r="BE85" s="156"/>
      <c r="BF85" s="156"/>
      <c r="BG85" s="156"/>
      <c r="BH85" s="156"/>
      <c r="BI85" s="156"/>
      <c r="BJ85" s="156"/>
      <c r="BK85" s="156"/>
      <c r="BL85" s="156"/>
      <c r="BM85" s="156"/>
      <c r="BN85" s="156"/>
      <c r="BO85" s="156"/>
      <c r="BP85" s="156"/>
      <c r="BQ85" s="156"/>
      <c r="BR85" s="156"/>
      <c r="BS85" s="156"/>
      <c r="BT85" s="156"/>
      <c r="BU85" s="156"/>
      <c r="BV85" s="156"/>
      <c r="BW85" s="156"/>
      <c r="BX85" s="156"/>
      <c r="BY85" s="156"/>
      <c r="BZ85" s="156"/>
      <c r="CA85" s="156"/>
      <c r="CB85" s="156"/>
      <c r="CC85" s="156"/>
      <c r="CD85" s="156"/>
      <c r="CE85" s="156"/>
      <c r="CF85" s="156"/>
      <c r="CG85" s="156"/>
      <c r="CH85" s="156"/>
      <c r="CI85" s="156"/>
      <c r="CJ85" s="156"/>
      <c r="CK85" s="156"/>
      <c r="CL85" s="156"/>
      <c r="CM85" s="156"/>
      <c r="CN85" s="156"/>
      <c r="CO85" s="156"/>
      <c r="CP85" s="156"/>
      <c r="CQ85" s="156"/>
      <c r="CR85" s="156"/>
      <c r="CS85" s="156"/>
      <c r="CT85" s="156"/>
      <c r="CU85" s="156"/>
      <c r="CV85" s="156"/>
      <c r="CW85" s="156"/>
      <c r="CX85" s="156"/>
      <c r="CY85" s="156"/>
      <c r="CZ85" s="156"/>
      <c r="DA85" s="156"/>
      <c r="DB85" s="156"/>
      <c r="DC85" s="156"/>
      <c r="DD85" s="156"/>
      <c r="DE85" s="156"/>
      <c r="DF85" s="156"/>
      <c r="DG85" s="156"/>
      <c r="DH85" s="156"/>
      <c r="DI85" s="156"/>
      <c r="DJ85" s="156"/>
      <c r="DK85" s="156"/>
      <c r="DL85" s="156"/>
      <c r="DM85" s="156"/>
      <c r="DN85" s="156"/>
      <c r="DO85" s="156"/>
      <c r="DP85" s="156"/>
      <c r="DQ85" s="156"/>
      <c r="DR85" s="156"/>
      <c r="DS85" s="156"/>
      <c r="DT85" s="156"/>
      <c r="DU85" s="156"/>
      <c r="DV85" s="156"/>
      <c r="DW85" s="156"/>
      <c r="DX85" s="156"/>
      <c r="DY85" s="156"/>
      <c r="DZ85" s="156"/>
      <c r="EA85" s="156"/>
      <c r="EB85" s="156"/>
      <c r="EC85" s="156"/>
      <c r="ED85" s="156"/>
      <c r="EE85" s="156"/>
      <c r="EF85" s="156"/>
      <c r="EG85" s="156"/>
      <c r="EH85" s="156"/>
      <c r="EI85" s="156"/>
      <c r="EJ85" s="156"/>
      <c r="EK85" s="156"/>
      <c r="EL85" s="156"/>
      <c r="EM85" s="156"/>
      <c r="EN85" s="156"/>
      <c r="EO85" s="156"/>
      <c r="EP85" s="156"/>
      <c r="EQ85" s="156"/>
      <c r="ER85" s="156"/>
      <c r="ES85" s="156"/>
      <c r="ET85" s="156"/>
      <c r="EU85" s="156"/>
      <c r="EV85" s="156"/>
      <c r="EW85" s="156"/>
      <c r="EX85" s="156"/>
      <c r="EY85" s="156"/>
      <c r="EZ85" s="156"/>
      <c r="FA85" s="156"/>
      <c r="FB85" s="156"/>
      <c r="FC85" s="156"/>
      <c r="FD85" s="156"/>
      <c r="FE85" s="156"/>
      <c r="FF85" s="156"/>
      <c r="FG85" s="156"/>
      <c r="FH85" s="156"/>
      <c r="FI85" s="156"/>
      <c r="FJ85" s="156"/>
      <c r="FK85" s="156"/>
      <c r="FL85" s="156"/>
      <c r="FM85" s="156"/>
      <c r="FN85" s="156"/>
      <c r="FO85" s="156"/>
      <c r="FP85" s="156"/>
      <c r="FQ85" s="156"/>
      <c r="FR85" s="156"/>
      <c r="FS85" s="156"/>
      <c r="FT85" s="156"/>
      <c r="FU85" s="156"/>
      <c r="FV85" s="156"/>
      <c r="FW85" s="156"/>
      <c r="FX85" s="156"/>
      <c r="FY85" s="156"/>
      <c r="FZ85" s="156"/>
      <c r="GA85" s="156"/>
      <c r="GB85" s="156"/>
      <c r="GC85" s="156"/>
      <c r="GD85" s="156"/>
      <c r="GE85" s="156"/>
      <c r="GF85" s="156"/>
      <c r="GG85" s="156"/>
      <c r="GH85" s="156"/>
    </row>
    <row r="86" spans="1:190" s="159" customFormat="1" ht="11.25">
      <c r="A86" s="165" t="s">
        <v>226</v>
      </c>
      <c r="B86" s="165"/>
      <c r="C86" s="166" t="s">
        <v>45</v>
      </c>
      <c r="D86" s="166" t="s">
        <v>227</v>
      </c>
      <c r="E86" s="166" t="s">
        <v>308</v>
      </c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158"/>
      <c r="BJ86" s="158"/>
      <c r="BK86" s="158"/>
      <c r="BL86" s="158"/>
      <c r="BM86" s="158"/>
      <c r="BN86" s="158"/>
      <c r="BO86" s="158"/>
      <c r="BP86" s="158"/>
      <c r="BQ86" s="158"/>
      <c r="BR86" s="158"/>
      <c r="BS86" s="158"/>
      <c r="BT86" s="158"/>
      <c r="BU86" s="158"/>
      <c r="BV86" s="158"/>
      <c r="BW86" s="158"/>
      <c r="BX86" s="158"/>
      <c r="BY86" s="158"/>
      <c r="BZ86" s="158"/>
      <c r="CA86" s="158"/>
      <c r="CB86" s="158"/>
      <c r="CC86" s="158"/>
      <c r="CD86" s="158"/>
      <c r="CE86" s="158"/>
      <c r="CF86" s="158"/>
      <c r="CG86" s="158"/>
      <c r="CH86" s="158"/>
      <c r="CI86" s="158"/>
      <c r="CJ86" s="158"/>
      <c r="CK86" s="158"/>
      <c r="CL86" s="158"/>
      <c r="CM86" s="158"/>
      <c r="CN86" s="158"/>
      <c r="CO86" s="158"/>
      <c r="CP86" s="158"/>
      <c r="CQ86" s="158"/>
      <c r="CR86" s="158"/>
      <c r="CS86" s="158"/>
      <c r="CT86" s="158"/>
      <c r="CU86" s="158"/>
      <c r="CV86" s="158"/>
      <c r="CW86" s="158"/>
      <c r="CX86" s="158"/>
      <c r="CY86" s="158"/>
      <c r="CZ86" s="158"/>
      <c r="DA86" s="158"/>
      <c r="DB86" s="158"/>
      <c r="DC86" s="158"/>
      <c r="DD86" s="158"/>
      <c r="DE86" s="158"/>
      <c r="DF86" s="158"/>
      <c r="DG86" s="158"/>
      <c r="DH86" s="158"/>
      <c r="DI86" s="158"/>
      <c r="DJ86" s="158"/>
      <c r="DK86" s="158"/>
      <c r="DL86" s="158"/>
      <c r="DM86" s="158"/>
      <c r="DN86" s="158"/>
      <c r="DO86" s="158"/>
      <c r="DP86" s="158"/>
      <c r="DQ86" s="158"/>
      <c r="DR86" s="158"/>
      <c r="DS86" s="158"/>
      <c r="DT86" s="158"/>
      <c r="DU86" s="158"/>
      <c r="DV86" s="158"/>
      <c r="DW86" s="158"/>
      <c r="DX86" s="158"/>
      <c r="DY86" s="158"/>
      <c r="DZ86" s="158"/>
      <c r="EA86" s="158"/>
      <c r="EB86" s="158"/>
      <c r="EC86" s="158"/>
      <c r="ED86" s="158"/>
      <c r="EE86" s="158"/>
      <c r="EF86" s="158"/>
      <c r="EG86" s="158"/>
      <c r="EH86" s="158"/>
      <c r="EI86" s="158"/>
      <c r="EJ86" s="158"/>
      <c r="EK86" s="158"/>
      <c r="EL86" s="158"/>
      <c r="EM86" s="158"/>
      <c r="EN86" s="158"/>
      <c r="EO86" s="158"/>
      <c r="EP86" s="158"/>
      <c r="EQ86" s="158"/>
      <c r="ER86" s="158"/>
      <c r="ES86" s="158"/>
      <c r="ET86" s="158"/>
      <c r="EU86" s="158"/>
      <c r="EV86" s="158"/>
      <c r="EW86" s="158"/>
      <c r="EX86" s="158"/>
      <c r="EY86" s="158"/>
      <c r="EZ86" s="158"/>
      <c r="FA86" s="158"/>
      <c r="FB86" s="158"/>
      <c r="FC86" s="158"/>
      <c r="FD86" s="158"/>
      <c r="FE86" s="158"/>
      <c r="FF86" s="158"/>
      <c r="FG86" s="158"/>
      <c r="FH86" s="158"/>
      <c r="FI86" s="158"/>
      <c r="FJ86" s="158"/>
      <c r="FK86" s="158"/>
      <c r="FL86" s="158"/>
      <c r="FM86" s="158"/>
      <c r="FN86" s="158"/>
      <c r="FO86" s="158"/>
      <c r="FP86" s="158"/>
      <c r="FQ86" s="158"/>
      <c r="FR86" s="158"/>
      <c r="FS86" s="158"/>
      <c r="FT86" s="158"/>
      <c r="FU86" s="158"/>
      <c r="FV86" s="158"/>
      <c r="FW86" s="158"/>
      <c r="FX86" s="158"/>
      <c r="FY86" s="158"/>
      <c r="FZ86" s="158"/>
      <c r="GA86" s="158"/>
      <c r="GB86" s="158"/>
      <c r="GC86" s="158"/>
      <c r="GD86" s="158"/>
      <c r="GE86" s="158"/>
      <c r="GF86" s="158"/>
      <c r="GG86" s="158"/>
      <c r="GH86" s="158"/>
    </row>
    <row r="87" spans="1:190" s="159" customFormat="1" ht="11.25">
      <c r="A87" s="165" t="s">
        <v>226</v>
      </c>
      <c r="B87" s="165"/>
      <c r="C87" s="166" t="s">
        <v>45</v>
      </c>
      <c r="D87" s="166" t="s">
        <v>228</v>
      </c>
      <c r="E87" s="166" t="s">
        <v>308</v>
      </c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58"/>
      <c r="AK87" s="158"/>
      <c r="AL87" s="158"/>
      <c r="AM87" s="158"/>
      <c r="AN87" s="158"/>
      <c r="AO87" s="158"/>
      <c r="AP87" s="158"/>
      <c r="AQ87" s="158"/>
      <c r="AR87" s="158"/>
      <c r="AS87" s="158"/>
      <c r="AT87" s="158"/>
      <c r="AU87" s="158"/>
      <c r="AV87" s="158"/>
      <c r="AW87" s="158"/>
      <c r="AX87" s="158"/>
      <c r="AY87" s="158"/>
      <c r="AZ87" s="158"/>
      <c r="BA87" s="158"/>
      <c r="BB87" s="158"/>
      <c r="BC87" s="158"/>
      <c r="BD87" s="158"/>
      <c r="BE87" s="158"/>
      <c r="BF87" s="158"/>
      <c r="BG87" s="158"/>
      <c r="BH87" s="158"/>
      <c r="BI87" s="158"/>
      <c r="BJ87" s="158"/>
      <c r="BK87" s="158"/>
      <c r="BL87" s="158"/>
      <c r="BM87" s="158"/>
      <c r="BN87" s="158"/>
      <c r="BO87" s="158"/>
      <c r="BP87" s="158"/>
      <c r="BQ87" s="158"/>
      <c r="BR87" s="158"/>
      <c r="BS87" s="158"/>
      <c r="BT87" s="158"/>
      <c r="BU87" s="158"/>
      <c r="BV87" s="158"/>
      <c r="BW87" s="158"/>
      <c r="BX87" s="158"/>
      <c r="BY87" s="158"/>
      <c r="BZ87" s="158"/>
      <c r="CA87" s="158"/>
      <c r="CB87" s="158"/>
      <c r="CC87" s="158"/>
      <c r="CD87" s="158"/>
      <c r="CE87" s="158"/>
      <c r="CF87" s="158"/>
      <c r="CG87" s="158"/>
      <c r="CH87" s="158"/>
      <c r="CI87" s="158"/>
      <c r="CJ87" s="158"/>
      <c r="CK87" s="158"/>
      <c r="CL87" s="158"/>
      <c r="CM87" s="158"/>
      <c r="CN87" s="158"/>
      <c r="CO87" s="158"/>
      <c r="CP87" s="158"/>
      <c r="CQ87" s="158"/>
      <c r="CR87" s="158"/>
      <c r="CS87" s="158"/>
      <c r="CT87" s="158"/>
      <c r="CU87" s="158"/>
      <c r="CV87" s="158"/>
      <c r="CW87" s="158"/>
      <c r="CX87" s="158"/>
      <c r="CY87" s="158"/>
      <c r="CZ87" s="158"/>
      <c r="DA87" s="158"/>
      <c r="DB87" s="158"/>
      <c r="DC87" s="158"/>
      <c r="DD87" s="158"/>
      <c r="DE87" s="158"/>
      <c r="DF87" s="158"/>
      <c r="DG87" s="158"/>
      <c r="DH87" s="158"/>
      <c r="DI87" s="158"/>
      <c r="DJ87" s="158"/>
      <c r="DK87" s="158"/>
      <c r="DL87" s="158"/>
      <c r="DM87" s="158"/>
      <c r="DN87" s="158"/>
      <c r="DO87" s="158"/>
      <c r="DP87" s="158"/>
      <c r="DQ87" s="158"/>
      <c r="DR87" s="158"/>
      <c r="DS87" s="158"/>
      <c r="DT87" s="158"/>
      <c r="DU87" s="158"/>
      <c r="DV87" s="158"/>
      <c r="DW87" s="158"/>
      <c r="DX87" s="158"/>
      <c r="DY87" s="158"/>
      <c r="DZ87" s="158"/>
      <c r="EA87" s="158"/>
      <c r="EB87" s="158"/>
      <c r="EC87" s="158"/>
      <c r="ED87" s="158"/>
      <c r="EE87" s="158"/>
      <c r="EF87" s="158"/>
      <c r="EG87" s="158"/>
      <c r="EH87" s="158"/>
      <c r="EI87" s="158"/>
      <c r="EJ87" s="158"/>
      <c r="EK87" s="158"/>
      <c r="EL87" s="158"/>
      <c r="EM87" s="158"/>
      <c r="EN87" s="158"/>
      <c r="EO87" s="158"/>
      <c r="EP87" s="158"/>
      <c r="EQ87" s="158"/>
      <c r="ER87" s="158"/>
      <c r="ES87" s="158"/>
      <c r="ET87" s="158"/>
      <c r="EU87" s="158"/>
      <c r="EV87" s="158"/>
      <c r="EW87" s="158"/>
      <c r="EX87" s="158"/>
      <c r="EY87" s="158"/>
      <c r="EZ87" s="158"/>
      <c r="FA87" s="158"/>
      <c r="FB87" s="158"/>
      <c r="FC87" s="158"/>
      <c r="FD87" s="158"/>
      <c r="FE87" s="158"/>
      <c r="FF87" s="158"/>
      <c r="FG87" s="158"/>
      <c r="FH87" s="158"/>
      <c r="FI87" s="158"/>
      <c r="FJ87" s="158"/>
      <c r="FK87" s="158"/>
      <c r="FL87" s="158"/>
      <c r="FM87" s="158"/>
      <c r="FN87" s="158"/>
      <c r="FO87" s="158"/>
      <c r="FP87" s="158"/>
      <c r="FQ87" s="158"/>
      <c r="FR87" s="158"/>
      <c r="FS87" s="158"/>
      <c r="FT87" s="158"/>
      <c r="FU87" s="158"/>
      <c r="FV87" s="158"/>
      <c r="FW87" s="158"/>
      <c r="FX87" s="158"/>
      <c r="FY87" s="158"/>
      <c r="FZ87" s="158"/>
      <c r="GA87" s="158"/>
      <c r="GB87" s="158"/>
      <c r="GC87" s="158"/>
      <c r="GD87" s="158"/>
      <c r="GE87" s="158"/>
      <c r="GF87" s="158"/>
      <c r="GG87" s="158"/>
      <c r="GH87" s="158"/>
    </row>
    <row r="88" spans="1:190" s="159" customFormat="1" ht="33.75">
      <c r="A88" s="165" t="s">
        <v>229</v>
      </c>
      <c r="B88" s="165"/>
      <c r="C88" s="166" t="s">
        <v>45</v>
      </c>
      <c r="D88" s="166" t="s">
        <v>230</v>
      </c>
      <c r="E88" s="166" t="s">
        <v>308</v>
      </c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8"/>
      <c r="AH88" s="158"/>
      <c r="AI88" s="158"/>
      <c r="AJ88" s="158"/>
      <c r="AK88" s="158"/>
      <c r="AL88" s="158"/>
      <c r="AM88" s="158"/>
      <c r="AN88" s="158"/>
      <c r="AO88" s="158"/>
      <c r="AP88" s="158"/>
      <c r="AQ88" s="158"/>
      <c r="AR88" s="158"/>
      <c r="AS88" s="158"/>
      <c r="AT88" s="158"/>
      <c r="AU88" s="158"/>
      <c r="AV88" s="158"/>
      <c r="AW88" s="158"/>
      <c r="AX88" s="158"/>
      <c r="AY88" s="158"/>
      <c r="AZ88" s="158"/>
      <c r="BA88" s="158"/>
      <c r="BB88" s="158"/>
      <c r="BC88" s="158"/>
      <c r="BD88" s="158"/>
      <c r="BE88" s="158"/>
      <c r="BF88" s="158"/>
      <c r="BG88" s="158"/>
      <c r="BH88" s="158"/>
      <c r="BI88" s="158"/>
      <c r="BJ88" s="158"/>
      <c r="BK88" s="158"/>
      <c r="BL88" s="158"/>
      <c r="BM88" s="158"/>
      <c r="BN88" s="158"/>
      <c r="BO88" s="158"/>
      <c r="BP88" s="158"/>
      <c r="BQ88" s="158"/>
      <c r="BR88" s="158"/>
      <c r="BS88" s="158"/>
      <c r="BT88" s="158"/>
      <c r="BU88" s="158"/>
      <c r="BV88" s="158"/>
      <c r="BW88" s="158"/>
      <c r="BX88" s="158"/>
      <c r="BY88" s="158"/>
      <c r="BZ88" s="158"/>
      <c r="CA88" s="158"/>
      <c r="CB88" s="158"/>
      <c r="CC88" s="158"/>
      <c r="CD88" s="158"/>
      <c r="CE88" s="158"/>
      <c r="CF88" s="158"/>
      <c r="CG88" s="158"/>
      <c r="CH88" s="158"/>
      <c r="CI88" s="158"/>
      <c r="CJ88" s="158"/>
      <c r="CK88" s="158"/>
      <c r="CL88" s="158"/>
      <c r="CM88" s="158"/>
      <c r="CN88" s="158"/>
      <c r="CO88" s="158"/>
      <c r="CP88" s="158"/>
      <c r="CQ88" s="158"/>
      <c r="CR88" s="158"/>
      <c r="CS88" s="158"/>
      <c r="CT88" s="158"/>
      <c r="CU88" s="158"/>
      <c r="CV88" s="158"/>
      <c r="CW88" s="158"/>
      <c r="CX88" s="158"/>
      <c r="CY88" s="158"/>
      <c r="CZ88" s="158"/>
      <c r="DA88" s="158"/>
      <c r="DB88" s="158"/>
      <c r="DC88" s="158"/>
      <c r="DD88" s="158"/>
      <c r="DE88" s="158"/>
      <c r="DF88" s="158"/>
      <c r="DG88" s="158"/>
      <c r="DH88" s="158"/>
      <c r="DI88" s="158"/>
      <c r="DJ88" s="158"/>
      <c r="DK88" s="158"/>
      <c r="DL88" s="158"/>
      <c r="DM88" s="158"/>
      <c r="DN88" s="158"/>
      <c r="DO88" s="158"/>
      <c r="DP88" s="158"/>
      <c r="DQ88" s="158"/>
      <c r="DR88" s="158"/>
      <c r="DS88" s="158"/>
      <c r="DT88" s="158"/>
      <c r="DU88" s="158"/>
      <c r="DV88" s="158"/>
      <c r="DW88" s="158"/>
      <c r="DX88" s="158"/>
      <c r="DY88" s="158"/>
      <c r="DZ88" s="158"/>
      <c r="EA88" s="158"/>
      <c r="EB88" s="158"/>
      <c r="EC88" s="158"/>
      <c r="ED88" s="158"/>
      <c r="EE88" s="158"/>
      <c r="EF88" s="158"/>
      <c r="EG88" s="158"/>
      <c r="EH88" s="158"/>
      <c r="EI88" s="158"/>
      <c r="EJ88" s="158"/>
      <c r="EK88" s="158"/>
      <c r="EL88" s="158"/>
      <c r="EM88" s="158"/>
      <c r="EN88" s="158"/>
      <c r="EO88" s="158"/>
      <c r="EP88" s="158"/>
      <c r="EQ88" s="158"/>
      <c r="ER88" s="158"/>
      <c r="ES88" s="158"/>
      <c r="ET88" s="158"/>
      <c r="EU88" s="158"/>
      <c r="EV88" s="158"/>
      <c r="EW88" s="158"/>
      <c r="EX88" s="158"/>
      <c r="EY88" s="158"/>
      <c r="EZ88" s="158"/>
      <c r="FA88" s="158"/>
      <c r="FB88" s="158"/>
      <c r="FC88" s="158"/>
      <c r="FD88" s="158"/>
      <c r="FE88" s="158"/>
      <c r="FF88" s="158"/>
      <c r="FG88" s="158"/>
      <c r="FH88" s="158"/>
      <c r="FI88" s="158"/>
      <c r="FJ88" s="158"/>
      <c r="FK88" s="158"/>
      <c r="FL88" s="158"/>
      <c r="FM88" s="158"/>
      <c r="FN88" s="158"/>
      <c r="FO88" s="158"/>
      <c r="FP88" s="158"/>
      <c r="FQ88" s="158"/>
      <c r="FR88" s="158"/>
      <c r="FS88" s="158"/>
      <c r="FT88" s="158"/>
      <c r="FU88" s="158"/>
      <c r="FV88" s="158"/>
      <c r="FW88" s="158"/>
      <c r="FX88" s="158"/>
      <c r="FY88" s="158"/>
      <c r="FZ88" s="158"/>
      <c r="GA88" s="158"/>
      <c r="GB88" s="158"/>
      <c r="GC88" s="158"/>
      <c r="GD88" s="158"/>
      <c r="GE88" s="158"/>
      <c r="GF88" s="158"/>
      <c r="GG88" s="158"/>
      <c r="GH88" s="158"/>
    </row>
    <row r="89" spans="1:190" s="159" customFormat="1" ht="11.25">
      <c r="A89" s="165" t="s">
        <v>231</v>
      </c>
      <c r="B89" s="165"/>
      <c r="C89" s="166" t="s">
        <v>45</v>
      </c>
      <c r="D89" s="166" t="s">
        <v>232</v>
      </c>
      <c r="E89" s="166" t="s">
        <v>308</v>
      </c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  <c r="AH89" s="158"/>
      <c r="AI89" s="158"/>
      <c r="AJ89" s="158"/>
      <c r="AK89" s="158"/>
      <c r="AL89" s="158"/>
      <c r="AM89" s="158"/>
      <c r="AN89" s="158"/>
      <c r="AO89" s="158"/>
      <c r="AP89" s="158"/>
      <c r="AQ89" s="158"/>
      <c r="AR89" s="158"/>
      <c r="AS89" s="158"/>
      <c r="AT89" s="158"/>
      <c r="AU89" s="158"/>
      <c r="AV89" s="158"/>
      <c r="AW89" s="158"/>
      <c r="AX89" s="158"/>
      <c r="AY89" s="158"/>
      <c r="AZ89" s="158"/>
      <c r="BA89" s="158"/>
      <c r="BB89" s="158"/>
      <c r="BC89" s="158"/>
      <c r="BD89" s="158"/>
      <c r="BE89" s="158"/>
      <c r="BF89" s="158"/>
      <c r="BG89" s="158"/>
      <c r="BH89" s="158"/>
      <c r="BI89" s="158"/>
      <c r="BJ89" s="158"/>
      <c r="BK89" s="158"/>
      <c r="BL89" s="158"/>
      <c r="BM89" s="158"/>
      <c r="BN89" s="158"/>
      <c r="BO89" s="158"/>
      <c r="BP89" s="158"/>
      <c r="BQ89" s="158"/>
      <c r="BR89" s="158"/>
      <c r="BS89" s="158"/>
      <c r="BT89" s="158"/>
      <c r="BU89" s="158"/>
      <c r="BV89" s="158"/>
      <c r="BW89" s="158"/>
      <c r="BX89" s="158"/>
      <c r="BY89" s="158"/>
      <c r="BZ89" s="158"/>
      <c r="CA89" s="158"/>
      <c r="CB89" s="158"/>
      <c r="CC89" s="158"/>
      <c r="CD89" s="158"/>
      <c r="CE89" s="158"/>
      <c r="CF89" s="158"/>
      <c r="CG89" s="158"/>
      <c r="CH89" s="158"/>
      <c r="CI89" s="158"/>
      <c r="CJ89" s="158"/>
      <c r="CK89" s="158"/>
      <c r="CL89" s="158"/>
      <c r="CM89" s="158"/>
      <c r="CN89" s="158"/>
      <c r="CO89" s="158"/>
      <c r="CP89" s="158"/>
      <c r="CQ89" s="158"/>
      <c r="CR89" s="158"/>
      <c r="CS89" s="158"/>
      <c r="CT89" s="158"/>
      <c r="CU89" s="158"/>
      <c r="CV89" s="158"/>
      <c r="CW89" s="158"/>
      <c r="CX89" s="158"/>
      <c r="CY89" s="158"/>
      <c r="CZ89" s="158"/>
      <c r="DA89" s="158"/>
      <c r="DB89" s="158"/>
      <c r="DC89" s="158"/>
      <c r="DD89" s="158"/>
      <c r="DE89" s="158"/>
      <c r="DF89" s="158"/>
      <c r="DG89" s="158"/>
      <c r="DH89" s="158"/>
      <c r="DI89" s="158"/>
      <c r="DJ89" s="158"/>
      <c r="DK89" s="158"/>
      <c r="DL89" s="158"/>
      <c r="DM89" s="158"/>
      <c r="DN89" s="158"/>
      <c r="DO89" s="158"/>
      <c r="DP89" s="158"/>
      <c r="DQ89" s="158"/>
      <c r="DR89" s="158"/>
      <c r="DS89" s="158"/>
      <c r="DT89" s="158"/>
      <c r="DU89" s="158"/>
      <c r="DV89" s="158"/>
      <c r="DW89" s="158"/>
      <c r="DX89" s="158"/>
      <c r="DY89" s="158"/>
      <c r="DZ89" s="158"/>
      <c r="EA89" s="158"/>
      <c r="EB89" s="158"/>
      <c r="EC89" s="158"/>
      <c r="ED89" s="158"/>
      <c r="EE89" s="158"/>
      <c r="EF89" s="158"/>
      <c r="EG89" s="158"/>
      <c r="EH89" s="158"/>
      <c r="EI89" s="158"/>
      <c r="EJ89" s="158"/>
      <c r="EK89" s="158"/>
      <c r="EL89" s="158"/>
      <c r="EM89" s="158"/>
      <c r="EN89" s="158"/>
      <c r="EO89" s="158"/>
      <c r="EP89" s="158"/>
      <c r="EQ89" s="158"/>
      <c r="ER89" s="158"/>
      <c r="ES89" s="158"/>
      <c r="ET89" s="158"/>
      <c r="EU89" s="158"/>
      <c r="EV89" s="158"/>
      <c r="EW89" s="158"/>
      <c r="EX89" s="158"/>
      <c r="EY89" s="158"/>
      <c r="EZ89" s="158"/>
      <c r="FA89" s="158"/>
      <c r="FB89" s="158"/>
      <c r="FC89" s="158"/>
      <c r="FD89" s="158"/>
      <c r="FE89" s="158"/>
      <c r="FF89" s="158"/>
      <c r="FG89" s="158"/>
      <c r="FH89" s="158"/>
      <c r="FI89" s="158"/>
      <c r="FJ89" s="158"/>
      <c r="FK89" s="158"/>
      <c r="FL89" s="158"/>
      <c r="FM89" s="158"/>
      <c r="FN89" s="158"/>
      <c r="FO89" s="158"/>
      <c r="FP89" s="158"/>
      <c r="FQ89" s="158"/>
      <c r="FR89" s="158"/>
      <c r="FS89" s="158"/>
      <c r="FT89" s="158"/>
      <c r="FU89" s="158"/>
      <c r="FV89" s="158"/>
      <c r="FW89" s="158"/>
      <c r="FX89" s="158"/>
      <c r="FY89" s="158"/>
      <c r="FZ89" s="158"/>
      <c r="GA89" s="158"/>
      <c r="GB89" s="158"/>
      <c r="GC89" s="158"/>
      <c r="GD89" s="158"/>
      <c r="GE89" s="158"/>
      <c r="GF89" s="158"/>
      <c r="GG89" s="158"/>
      <c r="GH89" s="158"/>
    </row>
    <row r="90" spans="1:190" s="159" customFormat="1" ht="11.25">
      <c r="A90" s="165" t="s">
        <v>233</v>
      </c>
      <c r="B90" s="165"/>
      <c r="C90" s="166" t="s">
        <v>45</v>
      </c>
      <c r="D90" s="166" t="s">
        <v>234</v>
      </c>
      <c r="E90" s="166" t="s">
        <v>308</v>
      </c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58"/>
      <c r="AK90" s="158"/>
      <c r="AL90" s="158"/>
      <c r="AM90" s="158"/>
      <c r="AN90" s="158"/>
      <c r="AO90" s="158"/>
      <c r="AP90" s="158"/>
      <c r="AQ90" s="158"/>
      <c r="AR90" s="158"/>
      <c r="AS90" s="158"/>
      <c r="AT90" s="158"/>
      <c r="AU90" s="158"/>
      <c r="AV90" s="158"/>
      <c r="AW90" s="158"/>
      <c r="AX90" s="158"/>
      <c r="AY90" s="158"/>
      <c r="AZ90" s="158"/>
      <c r="BA90" s="158"/>
      <c r="BB90" s="158"/>
      <c r="BC90" s="158"/>
      <c r="BD90" s="158"/>
      <c r="BE90" s="158"/>
      <c r="BF90" s="158"/>
      <c r="BG90" s="158"/>
      <c r="BH90" s="158"/>
      <c r="BI90" s="158"/>
      <c r="BJ90" s="158"/>
      <c r="BK90" s="158"/>
      <c r="BL90" s="158"/>
      <c r="BM90" s="158"/>
      <c r="BN90" s="158"/>
      <c r="BO90" s="158"/>
      <c r="BP90" s="158"/>
      <c r="BQ90" s="158"/>
      <c r="BR90" s="158"/>
      <c r="BS90" s="158"/>
      <c r="BT90" s="158"/>
      <c r="BU90" s="158"/>
      <c r="BV90" s="158"/>
      <c r="BW90" s="158"/>
      <c r="BX90" s="158"/>
      <c r="BY90" s="158"/>
      <c r="BZ90" s="158"/>
      <c r="CA90" s="158"/>
      <c r="CB90" s="158"/>
      <c r="CC90" s="158"/>
      <c r="CD90" s="158"/>
      <c r="CE90" s="158"/>
      <c r="CF90" s="158"/>
      <c r="CG90" s="158"/>
      <c r="CH90" s="158"/>
      <c r="CI90" s="158"/>
      <c r="CJ90" s="158"/>
      <c r="CK90" s="158"/>
      <c r="CL90" s="158"/>
      <c r="CM90" s="158"/>
      <c r="CN90" s="158"/>
      <c r="CO90" s="158"/>
      <c r="CP90" s="158"/>
      <c r="CQ90" s="158"/>
      <c r="CR90" s="158"/>
      <c r="CS90" s="158"/>
      <c r="CT90" s="158"/>
      <c r="CU90" s="158"/>
      <c r="CV90" s="158"/>
      <c r="CW90" s="158"/>
      <c r="CX90" s="158"/>
      <c r="CY90" s="158"/>
      <c r="CZ90" s="158"/>
      <c r="DA90" s="158"/>
      <c r="DB90" s="158"/>
      <c r="DC90" s="158"/>
      <c r="DD90" s="158"/>
      <c r="DE90" s="158"/>
      <c r="DF90" s="158"/>
      <c r="DG90" s="158"/>
      <c r="DH90" s="158"/>
      <c r="DI90" s="158"/>
      <c r="DJ90" s="158"/>
      <c r="DK90" s="158"/>
      <c r="DL90" s="158"/>
      <c r="DM90" s="158"/>
      <c r="DN90" s="158"/>
      <c r="DO90" s="158"/>
      <c r="DP90" s="158"/>
      <c r="DQ90" s="158"/>
      <c r="DR90" s="158"/>
      <c r="DS90" s="158"/>
      <c r="DT90" s="158"/>
      <c r="DU90" s="158"/>
      <c r="DV90" s="158"/>
      <c r="DW90" s="158"/>
      <c r="DX90" s="158"/>
      <c r="DY90" s="158"/>
      <c r="DZ90" s="158"/>
      <c r="EA90" s="158"/>
      <c r="EB90" s="158"/>
      <c r="EC90" s="158"/>
      <c r="ED90" s="158"/>
      <c r="EE90" s="158"/>
      <c r="EF90" s="158"/>
      <c r="EG90" s="158"/>
      <c r="EH90" s="158"/>
      <c r="EI90" s="158"/>
      <c r="EJ90" s="158"/>
      <c r="EK90" s="158"/>
      <c r="EL90" s="158"/>
      <c r="EM90" s="158"/>
      <c r="EN90" s="158"/>
      <c r="EO90" s="158"/>
      <c r="EP90" s="158"/>
      <c r="EQ90" s="158"/>
      <c r="ER90" s="158"/>
      <c r="ES90" s="158"/>
      <c r="ET90" s="158"/>
      <c r="EU90" s="158"/>
      <c r="EV90" s="158"/>
      <c r="EW90" s="158"/>
      <c r="EX90" s="158"/>
      <c r="EY90" s="158"/>
      <c r="EZ90" s="158"/>
      <c r="FA90" s="158"/>
      <c r="FB90" s="158"/>
      <c r="FC90" s="158"/>
      <c r="FD90" s="158"/>
      <c r="FE90" s="158"/>
      <c r="FF90" s="158"/>
      <c r="FG90" s="158"/>
      <c r="FH90" s="158"/>
      <c r="FI90" s="158"/>
      <c r="FJ90" s="158"/>
      <c r="FK90" s="158"/>
      <c r="FL90" s="158"/>
      <c r="FM90" s="158"/>
      <c r="FN90" s="158"/>
      <c r="FO90" s="158"/>
      <c r="FP90" s="158"/>
      <c r="FQ90" s="158"/>
      <c r="FR90" s="158"/>
      <c r="FS90" s="158"/>
      <c r="FT90" s="158"/>
      <c r="FU90" s="158"/>
      <c r="FV90" s="158"/>
      <c r="FW90" s="158"/>
      <c r="FX90" s="158"/>
      <c r="FY90" s="158"/>
      <c r="FZ90" s="158"/>
      <c r="GA90" s="158"/>
      <c r="GB90" s="158"/>
      <c r="GC90" s="158"/>
      <c r="GD90" s="158"/>
      <c r="GE90" s="158"/>
      <c r="GF90" s="158"/>
      <c r="GG90" s="158"/>
      <c r="GH90" s="158"/>
    </row>
    <row r="91" spans="1:190" s="159" customFormat="1" ht="22.5">
      <c r="A91" s="165" t="s">
        <v>233</v>
      </c>
      <c r="B91" s="165"/>
      <c r="C91" s="166" t="s">
        <v>45</v>
      </c>
      <c r="D91" s="166" t="s">
        <v>235</v>
      </c>
      <c r="E91" s="166" t="s">
        <v>308</v>
      </c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58"/>
      <c r="AK91" s="158"/>
      <c r="AL91" s="158"/>
      <c r="AM91" s="158"/>
      <c r="AN91" s="158"/>
      <c r="AO91" s="158"/>
      <c r="AP91" s="158"/>
      <c r="AQ91" s="158"/>
      <c r="AR91" s="158"/>
      <c r="AS91" s="158"/>
      <c r="AT91" s="158"/>
      <c r="AU91" s="158"/>
      <c r="AV91" s="158"/>
      <c r="AW91" s="158"/>
      <c r="AX91" s="158"/>
      <c r="AY91" s="158"/>
      <c r="AZ91" s="158"/>
      <c r="BA91" s="158"/>
      <c r="BB91" s="158"/>
      <c r="BC91" s="158"/>
      <c r="BD91" s="158"/>
      <c r="BE91" s="158"/>
      <c r="BF91" s="158"/>
      <c r="BG91" s="158"/>
      <c r="BH91" s="158"/>
      <c r="BI91" s="158"/>
      <c r="BJ91" s="158"/>
      <c r="BK91" s="158"/>
      <c r="BL91" s="158"/>
      <c r="BM91" s="158"/>
      <c r="BN91" s="158"/>
      <c r="BO91" s="158"/>
      <c r="BP91" s="158"/>
      <c r="BQ91" s="158"/>
      <c r="BR91" s="158"/>
      <c r="BS91" s="158"/>
      <c r="BT91" s="158"/>
      <c r="BU91" s="158"/>
      <c r="BV91" s="158"/>
      <c r="BW91" s="158"/>
      <c r="BX91" s="158"/>
      <c r="BY91" s="158"/>
      <c r="BZ91" s="158"/>
      <c r="CA91" s="158"/>
      <c r="CB91" s="158"/>
      <c r="CC91" s="158"/>
      <c r="CD91" s="158"/>
      <c r="CE91" s="158"/>
      <c r="CF91" s="158"/>
      <c r="CG91" s="158"/>
      <c r="CH91" s="158"/>
      <c r="CI91" s="158"/>
      <c r="CJ91" s="158"/>
      <c r="CK91" s="158"/>
      <c r="CL91" s="158"/>
      <c r="CM91" s="158"/>
      <c r="CN91" s="158"/>
      <c r="CO91" s="158"/>
      <c r="CP91" s="158"/>
      <c r="CQ91" s="158"/>
      <c r="CR91" s="158"/>
      <c r="CS91" s="158"/>
      <c r="CT91" s="158"/>
      <c r="CU91" s="158"/>
      <c r="CV91" s="158"/>
      <c r="CW91" s="158"/>
      <c r="CX91" s="158"/>
      <c r="CY91" s="158"/>
      <c r="CZ91" s="158"/>
      <c r="DA91" s="158"/>
      <c r="DB91" s="158"/>
      <c r="DC91" s="158"/>
      <c r="DD91" s="158"/>
      <c r="DE91" s="158"/>
      <c r="DF91" s="158"/>
      <c r="DG91" s="158"/>
      <c r="DH91" s="158"/>
      <c r="DI91" s="158"/>
      <c r="DJ91" s="158"/>
      <c r="DK91" s="158"/>
      <c r="DL91" s="158"/>
      <c r="DM91" s="158"/>
      <c r="DN91" s="158"/>
      <c r="DO91" s="158"/>
      <c r="DP91" s="158"/>
      <c r="DQ91" s="158"/>
      <c r="DR91" s="158"/>
      <c r="DS91" s="158"/>
      <c r="DT91" s="158"/>
      <c r="DU91" s="158"/>
      <c r="DV91" s="158"/>
      <c r="DW91" s="158"/>
      <c r="DX91" s="158"/>
      <c r="DY91" s="158"/>
      <c r="DZ91" s="158"/>
      <c r="EA91" s="158"/>
      <c r="EB91" s="158"/>
      <c r="EC91" s="158"/>
      <c r="ED91" s="158"/>
      <c r="EE91" s="158"/>
      <c r="EF91" s="158"/>
      <c r="EG91" s="158"/>
      <c r="EH91" s="158"/>
      <c r="EI91" s="158"/>
      <c r="EJ91" s="158"/>
      <c r="EK91" s="158"/>
      <c r="EL91" s="158"/>
      <c r="EM91" s="158"/>
      <c r="EN91" s="158"/>
      <c r="EO91" s="158"/>
      <c r="EP91" s="158"/>
      <c r="EQ91" s="158"/>
      <c r="ER91" s="158"/>
      <c r="ES91" s="158"/>
      <c r="ET91" s="158"/>
      <c r="EU91" s="158"/>
      <c r="EV91" s="158"/>
      <c r="EW91" s="158"/>
      <c r="EX91" s="158"/>
      <c r="EY91" s="158"/>
      <c r="EZ91" s="158"/>
      <c r="FA91" s="158"/>
      <c r="FB91" s="158"/>
      <c r="FC91" s="158"/>
      <c r="FD91" s="158"/>
      <c r="FE91" s="158"/>
      <c r="FF91" s="158"/>
      <c r="FG91" s="158"/>
      <c r="FH91" s="158"/>
      <c r="FI91" s="158"/>
      <c r="FJ91" s="158"/>
      <c r="FK91" s="158"/>
      <c r="FL91" s="158"/>
      <c r="FM91" s="158"/>
      <c r="FN91" s="158"/>
      <c r="FO91" s="158"/>
      <c r="FP91" s="158"/>
      <c r="FQ91" s="158"/>
      <c r="FR91" s="158"/>
      <c r="FS91" s="158"/>
      <c r="FT91" s="158"/>
      <c r="FU91" s="158"/>
      <c r="FV91" s="158"/>
      <c r="FW91" s="158"/>
      <c r="FX91" s="158"/>
      <c r="FY91" s="158"/>
      <c r="FZ91" s="158"/>
      <c r="GA91" s="158"/>
      <c r="GB91" s="158"/>
      <c r="GC91" s="158"/>
      <c r="GD91" s="158"/>
      <c r="GE91" s="158"/>
      <c r="GF91" s="158"/>
      <c r="GG91" s="158"/>
      <c r="GH91" s="158"/>
    </row>
    <row r="92" spans="1:190" s="159" customFormat="1" ht="11.25">
      <c r="A92" s="165" t="s">
        <v>236</v>
      </c>
      <c r="B92" s="165"/>
      <c r="C92" s="166" t="s">
        <v>45</v>
      </c>
      <c r="D92" s="166" t="s">
        <v>237</v>
      </c>
      <c r="E92" s="166" t="s">
        <v>308</v>
      </c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58"/>
      <c r="AH92" s="158"/>
      <c r="AI92" s="158"/>
      <c r="AJ92" s="158"/>
      <c r="AK92" s="158"/>
      <c r="AL92" s="158"/>
      <c r="AM92" s="158"/>
      <c r="AN92" s="158"/>
      <c r="AO92" s="158"/>
      <c r="AP92" s="158"/>
      <c r="AQ92" s="158"/>
      <c r="AR92" s="158"/>
      <c r="AS92" s="158"/>
      <c r="AT92" s="158"/>
      <c r="AU92" s="158"/>
      <c r="AV92" s="158"/>
      <c r="AW92" s="158"/>
      <c r="AX92" s="158"/>
      <c r="AY92" s="158"/>
      <c r="AZ92" s="158"/>
      <c r="BA92" s="158"/>
      <c r="BB92" s="158"/>
      <c r="BC92" s="158"/>
      <c r="BD92" s="158"/>
      <c r="BE92" s="158"/>
      <c r="BF92" s="158"/>
      <c r="BG92" s="158"/>
      <c r="BH92" s="158"/>
      <c r="BI92" s="158"/>
      <c r="BJ92" s="158"/>
      <c r="BK92" s="158"/>
      <c r="BL92" s="158"/>
      <c r="BM92" s="158"/>
      <c r="BN92" s="158"/>
      <c r="BO92" s="158"/>
      <c r="BP92" s="158"/>
      <c r="BQ92" s="158"/>
      <c r="BR92" s="158"/>
      <c r="BS92" s="158"/>
      <c r="BT92" s="158"/>
      <c r="BU92" s="158"/>
      <c r="BV92" s="158"/>
      <c r="BW92" s="158"/>
      <c r="BX92" s="158"/>
      <c r="BY92" s="158"/>
      <c r="BZ92" s="158"/>
      <c r="CA92" s="158"/>
      <c r="CB92" s="158"/>
      <c r="CC92" s="158"/>
      <c r="CD92" s="158"/>
      <c r="CE92" s="158"/>
      <c r="CF92" s="158"/>
      <c r="CG92" s="158"/>
      <c r="CH92" s="158"/>
      <c r="CI92" s="158"/>
      <c r="CJ92" s="158"/>
      <c r="CK92" s="158"/>
      <c r="CL92" s="158"/>
      <c r="CM92" s="158"/>
      <c r="CN92" s="158"/>
      <c r="CO92" s="158"/>
      <c r="CP92" s="158"/>
      <c r="CQ92" s="158"/>
      <c r="CR92" s="158"/>
      <c r="CS92" s="158"/>
      <c r="CT92" s="158"/>
      <c r="CU92" s="158"/>
      <c r="CV92" s="158"/>
      <c r="CW92" s="158"/>
      <c r="CX92" s="158"/>
      <c r="CY92" s="158"/>
      <c r="CZ92" s="158"/>
      <c r="DA92" s="158"/>
      <c r="DB92" s="158"/>
      <c r="DC92" s="158"/>
      <c r="DD92" s="158"/>
      <c r="DE92" s="158"/>
      <c r="DF92" s="158"/>
      <c r="DG92" s="158"/>
      <c r="DH92" s="158"/>
      <c r="DI92" s="158"/>
      <c r="DJ92" s="158"/>
      <c r="DK92" s="158"/>
      <c r="DL92" s="158"/>
      <c r="DM92" s="158"/>
      <c r="DN92" s="158"/>
      <c r="DO92" s="158"/>
      <c r="DP92" s="158"/>
      <c r="DQ92" s="158"/>
      <c r="DR92" s="158"/>
      <c r="DS92" s="158"/>
      <c r="DT92" s="158"/>
      <c r="DU92" s="158"/>
      <c r="DV92" s="158"/>
      <c r="DW92" s="158"/>
      <c r="DX92" s="158"/>
      <c r="DY92" s="158"/>
      <c r="DZ92" s="158"/>
      <c r="EA92" s="158"/>
      <c r="EB92" s="158"/>
      <c r="EC92" s="158"/>
      <c r="ED92" s="158"/>
      <c r="EE92" s="158"/>
      <c r="EF92" s="158"/>
      <c r="EG92" s="158"/>
      <c r="EH92" s="158"/>
      <c r="EI92" s="158"/>
      <c r="EJ92" s="158"/>
      <c r="EK92" s="158"/>
      <c r="EL92" s="158"/>
      <c r="EM92" s="158"/>
      <c r="EN92" s="158"/>
      <c r="EO92" s="158"/>
      <c r="EP92" s="158"/>
      <c r="EQ92" s="158"/>
      <c r="ER92" s="158"/>
      <c r="ES92" s="158"/>
      <c r="ET92" s="158"/>
      <c r="EU92" s="158"/>
      <c r="EV92" s="158"/>
      <c r="EW92" s="158"/>
      <c r="EX92" s="158"/>
      <c r="EY92" s="158"/>
      <c r="EZ92" s="158"/>
      <c r="FA92" s="158"/>
      <c r="FB92" s="158"/>
      <c r="FC92" s="158"/>
      <c r="FD92" s="158"/>
      <c r="FE92" s="158"/>
      <c r="FF92" s="158"/>
      <c r="FG92" s="158"/>
      <c r="FH92" s="158"/>
      <c r="FI92" s="158"/>
      <c r="FJ92" s="158"/>
      <c r="FK92" s="158"/>
      <c r="FL92" s="158"/>
      <c r="FM92" s="158"/>
      <c r="FN92" s="158"/>
      <c r="FO92" s="158"/>
      <c r="FP92" s="158"/>
      <c r="FQ92" s="158"/>
      <c r="FR92" s="158"/>
      <c r="FS92" s="158"/>
      <c r="FT92" s="158"/>
      <c r="FU92" s="158"/>
      <c r="FV92" s="158"/>
      <c r="FW92" s="158"/>
      <c r="FX92" s="158"/>
      <c r="FY92" s="158"/>
      <c r="FZ92" s="158"/>
      <c r="GA92" s="158"/>
      <c r="GB92" s="158"/>
      <c r="GC92" s="158"/>
      <c r="GD92" s="158"/>
      <c r="GE92" s="158"/>
      <c r="GF92" s="158"/>
      <c r="GG92" s="158"/>
      <c r="GH92" s="158"/>
    </row>
    <row r="93" spans="1:190" s="159" customFormat="1" ht="11.25">
      <c r="A93" s="165" t="s">
        <v>238</v>
      </c>
      <c r="B93" s="165"/>
      <c r="C93" s="166" t="s">
        <v>45</v>
      </c>
      <c r="D93" s="166" t="s">
        <v>239</v>
      </c>
      <c r="E93" s="166" t="s">
        <v>308</v>
      </c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  <c r="AH93" s="158"/>
      <c r="AI93" s="158"/>
      <c r="AJ93" s="158"/>
      <c r="AK93" s="158"/>
      <c r="AL93" s="158"/>
      <c r="AM93" s="158"/>
      <c r="AN93" s="158"/>
      <c r="AO93" s="158"/>
      <c r="AP93" s="158"/>
      <c r="AQ93" s="158"/>
      <c r="AR93" s="158"/>
      <c r="AS93" s="158"/>
      <c r="AT93" s="158"/>
      <c r="AU93" s="158"/>
      <c r="AV93" s="158"/>
      <c r="AW93" s="158"/>
      <c r="AX93" s="158"/>
      <c r="AY93" s="158"/>
      <c r="AZ93" s="158"/>
      <c r="BA93" s="158"/>
      <c r="BB93" s="158"/>
      <c r="BC93" s="158"/>
      <c r="BD93" s="158"/>
      <c r="BE93" s="158"/>
      <c r="BF93" s="158"/>
      <c r="BG93" s="158"/>
      <c r="BH93" s="158"/>
      <c r="BI93" s="158"/>
      <c r="BJ93" s="158"/>
      <c r="BK93" s="158"/>
      <c r="BL93" s="158"/>
      <c r="BM93" s="158"/>
      <c r="BN93" s="158"/>
      <c r="BO93" s="158"/>
      <c r="BP93" s="158"/>
      <c r="BQ93" s="158"/>
      <c r="BR93" s="158"/>
      <c r="BS93" s="158"/>
      <c r="BT93" s="158"/>
      <c r="BU93" s="158"/>
      <c r="BV93" s="158"/>
      <c r="BW93" s="158"/>
      <c r="BX93" s="158"/>
      <c r="BY93" s="158"/>
      <c r="BZ93" s="158"/>
      <c r="CA93" s="158"/>
      <c r="CB93" s="158"/>
      <c r="CC93" s="158"/>
      <c r="CD93" s="158"/>
      <c r="CE93" s="158"/>
      <c r="CF93" s="158"/>
      <c r="CG93" s="158"/>
      <c r="CH93" s="158"/>
      <c r="CI93" s="158"/>
      <c r="CJ93" s="158"/>
      <c r="CK93" s="158"/>
      <c r="CL93" s="158"/>
      <c r="CM93" s="158"/>
      <c r="CN93" s="158"/>
      <c r="CO93" s="158"/>
      <c r="CP93" s="158"/>
      <c r="CQ93" s="158"/>
      <c r="CR93" s="158"/>
      <c r="CS93" s="158"/>
      <c r="CT93" s="158"/>
      <c r="CU93" s="158"/>
      <c r="CV93" s="158"/>
      <c r="CW93" s="158"/>
      <c r="CX93" s="158"/>
      <c r="CY93" s="158"/>
      <c r="CZ93" s="158"/>
      <c r="DA93" s="158"/>
      <c r="DB93" s="158"/>
      <c r="DC93" s="158"/>
      <c r="DD93" s="158"/>
      <c r="DE93" s="158"/>
      <c r="DF93" s="158"/>
      <c r="DG93" s="158"/>
      <c r="DH93" s="158"/>
      <c r="DI93" s="158"/>
      <c r="DJ93" s="158"/>
      <c r="DK93" s="158"/>
      <c r="DL93" s="158"/>
      <c r="DM93" s="158"/>
      <c r="DN93" s="158"/>
      <c r="DO93" s="158"/>
      <c r="DP93" s="158"/>
      <c r="DQ93" s="158"/>
      <c r="DR93" s="158"/>
      <c r="DS93" s="158"/>
      <c r="DT93" s="158"/>
      <c r="DU93" s="158"/>
      <c r="DV93" s="158"/>
      <c r="DW93" s="158"/>
      <c r="DX93" s="158"/>
      <c r="DY93" s="158"/>
      <c r="DZ93" s="158"/>
      <c r="EA93" s="158"/>
      <c r="EB93" s="158"/>
      <c r="EC93" s="158"/>
      <c r="ED93" s="158"/>
      <c r="EE93" s="158"/>
      <c r="EF93" s="158"/>
      <c r="EG93" s="158"/>
      <c r="EH93" s="158"/>
      <c r="EI93" s="158"/>
      <c r="EJ93" s="158"/>
      <c r="EK93" s="158"/>
      <c r="EL93" s="158"/>
      <c r="EM93" s="158"/>
      <c r="EN93" s="158"/>
      <c r="EO93" s="158"/>
      <c r="EP93" s="158"/>
      <c r="EQ93" s="158"/>
      <c r="ER93" s="158"/>
      <c r="ES93" s="158"/>
      <c r="ET93" s="158"/>
      <c r="EU93" s="158"/>
      <c r="EV93" s="158"/>
      <c r="EW93" s="158"/>
      <c r="EX93" s="158"/>
      <c r="EY93" s="158"/>
      <c r="EZ93" s="158"/>
      <c r="FA93" s="158"/>
      <c r="FB93" s="158"/>
      <c r="FC93" s="158"/>
      <c r="FD93" s="158"/>
      <c r="FE93" s="158"/>
      <c r="FF93" s="158"/>
      <c r="FG93" s="158"/>
      <c r="FH93" s="158"/>
      <c r="FI93" s="158"/>
      <c r="FJ93" s="158"/>
      <c r="FK93" s="158"/>
      <c r="FL93" s="158"/>
      <c r="FM93" s="158"/>
      <c r="FN93" s="158"/>
      <c r="FO93" s="158"/>
      <c r="FP93" s="158"/>
      <c r="FQ93" s="158"/>
      <c r="FR93" s="158"/>
      <c r="FS93" s="158"/>
      <c r="FT93" s="158"/>
      <c r="FU93" s="158"/>
      <c r="FV93" s="158"/>
      <c r="FW93" s="158"/>
      <c r="FX93" s="158"/>
      <c r="FY93" s="158"/>
      <c r="FZ93" s="158"/>
      <c r="GA93" s="158"/>
      <c r="GB93" s="158"/>
      <c r="GC93" s="158"/>
      <c r="GD93" s="158"/>
      <c r="GE93" s="158"/>
      <c r="GF93" s="158"/>
      <c r="GG93" s="158"/>
      <c r="GH93" s="158"/>
    </row>
    <row r="94" spans="1:190" s="159" customFormat="1" ht="11.25">
      <c r="A94" s="165" t="s">
        <v>240</v>
      </c>
      <c r="B94" s="165"/>
      <c r="C94" s="166" t="s">
        <v>45</v>
      </c>
      <c r="D94" s="166" t="s">
        <v>241</v>
      </c>
      <c r="E94" s="166" t="s">
        <v>308</v>
      </c>
      <c r="F94" s="158"/>
      <c r="G94" s="158"/>
      <c r="H94" s="158"/>
      <c r="I94" s="158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158"/>
      <c r="AL94" s="158"/>
      <c r="AM94" s="158"/>
      <c r="AN94" s="158"/>
      <c r="AO94" s="158"/>
      <c r="AP94" s="158"/>
      <c r="AQ94" s="158"/>
      <c r="AR94" s="158"/>
      <c r="AS94" s="158"/>
      <c r="AT94" s="158"/>
      <c r="AU94" s="158"/>
      <c r="AV94" s="158"/>
      <c r="AW94" s="158"/>
      <c r="AX94" s="158"/>
      <c r="AY94" s="158"/>
      <c r="AZ94" s="158"/>
      <c r="BA94" s="158"/>
      <c r="BB94" s="158"/>
      <c r="BC94" s="158"/>
      <c r="BD94" s="158"/>
      <c r="BE94" s="158"/>
      <c r="BF94" s="158"/>
      <c r="BG94" s="158"/>
      <c r="BH94" s="158"/>
      <c r="BI94" s="158"/>
      <c r="BJ94" s="158"/>
      <c r="BK94" s="158"/>
      <c r="BL94" s="158"/>
      <c r="BM94" s="158"/>
      <c r="BN94" s="158"/>
      <c r="BO94" s="158"/>
      <c r="BP94" s="158"/>
      <c r="BQ94" s="158"/>
      <c r="BR94" s="158"/>
      <c r="BS94" s="158"/>
      <c r="BT94" s="158"/>
      <c r="BU94" s="158"/>
      <c r="BV94" s="158"/>
      <c r="BW94" s="158"/>
      <c r="BX94" s="158"/>
      <c r="BY94" s="158"/>
      <c r="BZ94" s="158"/>
      <c r="CA94" s="158"/>
      <c r="CB94" s="158"/>
      <c r="CC94" s="158"/>
      <c r="CD94" s="158"/>
      <c r="CE94" s="158"/>
      <c r="CF94" s="158"/>
      <c r="CG94" s="158"/>
      <c r="CH94" s="158"/>
      <c r="CI94" s="158"/>
      <c r="CJ94" s="158"/>
      <c r="CK94" s="158"/>
      <c r="CL94" s="158"/>
      <c r="CM94" s="158"/>
      <c r="CN94" s="158"/>
      <c r="CO94" s="158"/>
      <c r="CP94" s="158"/>
      <c r="CQ94" s="158"/>
      <c r="CR94" s="158"/>
      <c r="CS94" s="158"/>
      <c r="CT94" s="158"/>
      <c r="CU94" s="158"/>
      <c r="CV94" s="158"/>
      <c r="CW94" s="158"/>
      <c r="CX94" s="158"/>
      <c r="CY94" s="158"/>
      <c r="CZ94" s="158"/>
      <c r="DA94" s="158"/>
      <c r="DB94" s="158"/>
      <c r="DC94" s="158"/>
      <c r="DD94" s="158"/>
      <c r="DE94" s="158"/>
      <c r="DF94" s="158"/>
      <c r="DG94" s="158"/>
      <c r="DH94" s="158"/>
      <c r="DI94" s="158"/>
      <c r="DJ94" s="158"/>
      <c r="DK94" s="158"/>
      <c r="DL94" s="158"/>
      <c r="DM94" s="158"/>
      <c r="DN94" s="158"/>
      <c r="DO94" s="158"/>
      <c r="DP94" s="158"/>
      <c r="DQ94" s="158"/>
      <c r="DR94" s="158"/>
      <c r="DS94" s="158"/>
      <c r="DT94" s="158"/>
      <c r="DU94" s="158"/>
      <c r="DV94" s="158"/>
      <c r="DW94" s="158"/>
      <c r="DX94" s="158"/>
      <c r="DY94" s="158"/>
      <c r="DZ94" s="158"/>
      <c r="EA94" s="158"/>
      <c r="EB94" s="158"/>
      <c r="EC94" s="158"/>
      <c r="ED94" s="158"/>
      <c r="EE94" s="158"/>
      <c r="EF94" s="158"/>
      <c r="EG94" s="158"/>
      <c r="EH94" s="158"/>
      <c r="EI94" s="158"/>
      <c r="EJ94" s="158"/>
      <c r="EK94" s="158"/>
      <c r="EL94" s="158"/>
      <c r="EM94" s="158"/>
      <c r="EN94" s="158"/>
      <c r="EO94" s="158"/>
      <c r="EP94" s="158"/>
      <c r="EQ94" s="158"/>
      <c r="ER94" s="158"/>
      <c r="ES94" s="158"/>
      <c r="ET94" s="158"/>
      <c r="EU94" s="158"/>
      <c r="EV94" s="158"/>
      <c r="EW94" s="158"/>
      <c r="EX94" s="158"/>
      <c r="EY94" s="158"/>
      <c r="EZ94" s="158"/>
      <c r="FA94" s="158"/>
      <c r="FB94" s="158"/>
      <c r="FC94" s="158"/>
      <c r="FD94" s="158"/>
      <c r="FE94" s="158"/>
      <c r="FF94" s="158"/>
      <c r="FG94" s="158"/>
      <c r="FH94" s="158"/>
      <c r="FI94" s="158"/>
      <c r="FJ94" s="158"/>
      <c r="FK94" s="158"/>
      <c r="FL94" s="158"/>
      <c r="FM94" s="158"/>
      <c r="FN94" s="158"/>
      <c r="FO94" s="158"/>
      <c r="FP94" s="158"/>
      <c r="FQ94" s="158"/>
      <c r="FR94" s="158"/>
      <c r="FS94" s="158"/>
      <c r="FT94" s="158"/>
      <c r="FU94" s="158"/>
      <c r="FV94" s="158"/>
      <c r="FW94" s="158"/>
      <c r="FX94" s="158"/>
      <c r="FY94" s="158"/>
      <c r="FZ94" s="158"/>
      <c r="GA94" s="158"/>
      <c r="GB94" s="158"/>
      <c r="GC94" s="158"/>
      <c r="GD94" s="158"/>
      <c r="GE94" s="158"/>
      <c r="GF94" s="158"/>
      <c r="GG94" s="158"/>
      <c r="GH94" s="158"/>
    </row>
    <row r="95" spans="1:190" s="159" customFormat="1" ht="11.25">
      <c r="A95" s="165" t="s">
        <v>242</v>
      </c>
      <c r="B95" s="165"/>
      <c r="C95" s="166" t="s">
        <v>45</v>
      </c>
      <c r="D95" s="166" t="s">
        <v>243</v>
      </c>
      <c r="E95" s="166" t="s">
        <v>308</v>
      </c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58"/>
      <c r="AF95" s="158"/>
      <c r="AG95" s="158"/>
      <c r="AH95" s="158"/>
      <c r="AI95" s="158"/>
      <c r="AJ95" s="158"/>
      <c r="AK95" s="158"/>
      <c r="AL95" s="158"/>
      <c r="AM95" s="158"/>
      <c r="AN95" s="158"/>
      <c r="AO95" s="158"/>
      <c r="AP95" s="158"/>
      <c r="AQ95" s="158"/>
      <c r="AR95" s="158"/>
      <c r="AS95" s="158"/>
      <c r="AT95" s="158"/>
      <c r="AU95" s="158"/>
      <c r="AV95" s="158"/>
      <c r="AW95" s="158"/>
      <c r="AX95" s="158"/>
      <c r="AY95" s="158"/>
      <c r="AZ95" s="158"/>
      <c r="BA95" s="158"/>
      <c r="BB95" s="158"/>
      <c r="BC95" s="158"/>
      <c r="BD95" s="158"/>
      <c r="BE95" s="158"/>
      <c r="BF95" s="158"/>
      <c r="BG95" s="158"/>
      <c r="BH95" s="158"/>
      <c r="BI95" s="158"/>
      <c r="BJ95" s="158"/>
      <c r="BK95" s="158"/>
      <c r="BL95" s="158"/>
      <c r="BM95" s="158"/>
      <c r="BN95" s="158"/>
      <c r="BO95" s="158"/>
      <c r="BP95" s="158"/>
      <c r="BQ95" s="158"/>
      <c r="BR95" s="158"/>
      <c r="BS95" s="158"/>
      <c r="BT95" s="158"/>
      <c r="BU95" s="158"/>
      <c r="BV95" s="158"/>
      <c r="BW95" s="158"/>
      <c r="BX95" s="158"/>
      <c r="BY95" s="158"/>
      <c r="BZ95" s="158"/>
      <c r="CA95" s="158"/>
      <c r="CB95" s="158"/>
      <c r="CC95" s="158"/>
      <c r="CD95" s="158"/>
      <c r="CE95" s="158"/>
      <c r="CF95" s="158"/>
      <c r="CG95" s="158"/>
      <c r="CH95" s="158"/>
      <c r="CI95" s="158"/>
      <c r="CJ95" s="158"/>
      <c r="CK95" s="158"/>
      <c r="CL95" s="158"/>
      <c r="CM95" s="158"/>
      <c r="CN95" s="158"/>
      <c r="CO95" s="158"/>
      <c r="CP95" s="158"/>
      <c r="CQ95" s="158"/>
      <c r="CR95" s="158"/>
      <c r="CS95" s="158"/>
      <c r="CT95" s="158"/>
      <c r="CU95" s="158"/>
      <c r="CV95" s="158"/>
      <c r="CW95" s="158"/>
      <c r="CX95" s="158"/>
      <c r="CY95" s="158"/>
      <c r="CZ95" s="158"/>
      <c r="DA95" s="158"/>
      <c r="DB95" s="158"/>
      <c r="DC95" s="158"/>
      <c r="DD95" s="158"/>
      <c r="DE95" s="158"/>
      <c r="DF95" s="158"/>
      <c r="DG95" s="158"/>
      <c r="DH95" s="158"/>
      <c r="DI95" s="158"/>
      <c r="DJ95" s="158"/>
      <c r="DK95" s="158"/>
      <c r="DL95" s="158"/>
      <c r="DM95" s="158"/>
      <c r="DN95" s="158"/>
      <c r="DO95" s="158"/>
      <c r="DP95" s="158"/>
      <c r="DQ95" s="158"/>
      <c r="DR95" s="158"/>
      <c r="DS95" s="158"/>
      <c r="DT95" s="158"/>
      <c r="DU95" s="158"/>
      <c r="DV95" s="158"/>
      <c r="DW95" s="158"/>
      <c r="DX95" s="158"/>
      <c r="DY95" s="158"/>
      <c r="DZ95" s="158"/>
      <c r="EA95" s="158"/>
      <c r="EB95" s="158"/>
      <c r="EC95" s="158"/>
      <c r="ED95" s="158"/>
      <c r="EE95" s="158"/>
      <c r="EF95" s="158"/>
      <c r="EG95" s="158"/>
      <c r="EH95" s="158"/>
      <c r="EI95" s="158"/>
      <c r="EJ95" s="158"/>
      <c r="EK95" s="158"/>
      <c r="EL95" s="158"/>
      <c r="EM95" s="158"/>
      <c r="EN95" s="158"/>
      <c r="EO95" s="158"/>
      <c r="EP95" s="158"/>
      <c r="EQ95" s="158"/>
      <c r="ER95" s="158"/>
      <c r="ES95" s="158"/>
      <c r="ET95" s="158"/>
      <c r="EU95" s="158"/>
      <c r="EV95" s="158"/>
      <c r="EW95" s="158"/>
      <c r="EX95" s="158"/>
      <c r="EY95" s="158"/>
      <c r="EZ95" s="158"/>
      <c r="FA95" s="158"/>
      <c r="FB95" s="158"/>
      <c r="FC95" s="158"/>
      <c r="FD95" s="158"/>
      <c r="FE95" s="158"/>
      <c r="FF95" s="158"/>
      <c r="FG95" s="158"/>
      <c r="FH95" s="158"/>
      <c r="FI95" s="158"/>
      <c r="FJ95" s="158"/>
      <c r="FK95" s="158"/>
      <c r="FL95" s="158"/>
      <c r="FM95" s="158"/>
      <c r="FN95" s="158"/>
      <c r="FO95" s="158"/>
      <c r="FP95" s="158"/>
      <c r="FQ95" s="158"/>
      <c r="FR95" s="158"/>
      <c r="FS95" s="158"/>
      <c r="FT95" s="158"/>
      <c r="FU95" s="158"/>
      <c r="FV95" s="158"/>
      <c r="FW95" s="158"/>
      <c r="FX95" s="158"/>
      <c r="FY95" s="158"/>
      <c r="FZ95" s="158"/>
      <c r="GA95" s="158"/>
      <c r="GB95" s="158"/>
      <c r="GC95" s="158"/>
      <c r="GD95" s="158"/>
      <c r="GE95" s="158"/>
      <c r="GF95" s="158"/>
      <c r="GG95" s="158"/>
      <c r="GH95" s="158"/>
    </row>
    <row r="96" spans="1:190" s="159" customFormat="1" ht="11.25">
      <c r="A96" s="165" t="s">
        <v>244</v>
      </c>
      <c r="B96" s="165"/>
      <c r="C96" s="166" t="s">
        <v>45</v>
      </c>
      <c r="D96" s="166" t="s">
        <v>245</v>
      </c>
      <c r="E96" s="166" t="s">
        <v>308</v>
      </c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158"/>
      <c r="AJ96" s="158"/>
      <c r="AK96" s="158"/>
      <c r="AL96" s="158"/>
      <c r="AM96" s="158"/>
      <c r="AN96" s="158"/>
      <c r="AO96" s="158"/>
      <c r="AP96" s="158"/>
      <c r="AQ96" s="158"/>
      <c r="AR96" s="158"/>
      <c r="AS96" s="158"/>
      <c r="AT96" s="158"/>
      <c r="AU96" s="158"/>
      <c r="AV96" s="158"/>
      <c r="AW96" s="158"/>
      <c r="AX96" s="158"/>
      <c r="AY96" s="158"/>
      <c r="AZ96" s="158"/>
      <c r="BA96" s="158"/>
      <c r="BB96" s="158"/>
      <c r="BC96" s="158"/>
      <c r="BD96" s="158"/>
      <c r="BE96" s="158"/>
      <c r="BF96" s="158"/>
      <c r="BG96" s="158"/>
      <c r="BH96" s="158"/>
      <c r="BI96" s="158"/>
      <c r="BJ96" s="158"/>
      <c r="BK96" s="158"/>
      <c r="BL96" s="158"/>
      <c r="BM96" s="158"/>
      <c r="BN96" s="158"/>
      <c r="BO96" s="158"/>
      <c r="BP96" s="158"/>
      <c r="BQ96" s="158"/>
      <c r="BR96" s="158"/>
      <c r="BS96" s="158"/>
      <c r="BT96" s="158"/>
      <c r="BU96" s="158"/>
      <c r="BV96" s="158"/>
      <c r="BW96" s="158"/>
      <c r="BX96" s="158"/>
      <c r="BY96" s="158"/>
      <c r="BZ96" s="158"/>
      <c r="CA96" s="158"/>
      <c r="CB96" s="158"/>
      <c r="CC96" s="158"/>
      <c r="CD96" s="158"/>
      <c r="CE96" s="158"/>
      <c r="CF96" s="158"/>
      <c r="CG96" s="158"/>
      <c r="CH96" s="158"/>
      <c r="CI96" s="158"/>
      <c r="CJ96" s="158"/>
      <c r="CK96" s="158"/>
      <c r="CL96" s="158"/>
      <c r="CM96" s="158"/>
      <c r="CN96" s="158"/>
      <c r="CO96" s="158"/>
      <c r="CP96" s="158"/>
      <c r="CQ96" s="158"/>
      <c r="CR96" s="158"/>
      <c r="CS96" s="158"/>
      <c r="CT96" s="158"/>
      <c r="CU96" s="158"/>
      <c r="CV96" s="158"/>
      <c r="CW96" s="158"/>
      <c r="CX96" s="158"/>
      <c r="CY96" s="158"/>
      <c r="CZ96" s="158"/>
      <c r="DA96" s="158"/>
      <c r="DB96" s="158"/>
      <c r="DC96" s="158"/>
      <c r="DD96" s="158"/>
      <c r="DE96" s="158"/>
      <c r="DF96" s="158"/>
      <c r="DG96" s="158"/>
      <c r="DH96" s="158"/>
      <c r="DI96" s="158"/>
      <c r="DJ96" s="158"/>
      <c r="DK96" s="158"/>
      <c r="DL96" s="158"/>
      <c r="DM96" s="158"/>
      <c r="DN96" s="158"/>
      <c r="DO96" s="158"/>
      <c r="DP96" s="158"/>
      <c r="DQ96" s="158"/>
      <c r="DR96" s="158"/>
      <c r="DS96" s="158"/>
      <c r="DT96" s="158"/>
      <c r="DU96" s="158"/>
      <c r="DV96" s="158"/>
      <c r="DW96" s="158"/>
      <c r="DX96" s="158"/>
      <c r="DY96" s="158"/>
      <c r="DZ96" s="158"/>
      <c r="EA96" s="158"/>
      <c r="EB96" s="158"/>
      <c r="EC96" s="158"/>
      <c r="ED96" s="158"/>
      <c r="EE96" s="158"/>
      <c r="EF96" s="158"/>
      <c r="EG96" s="158"/>
      <c r="EH96" s="158"/>
      <c r="EI96" s="158"/>
      <c r="EJ96" s="158"/>
      <c r="EK96" s="158"/>
      <c r="EL96" s="158"/>
      <c r="EM96" s="158"/>
      <c r="EN96" s="158"/>
      <c r="EO96" s="158"/>
      <c r="EP96" s="158"/>
      <c r="EQ96" s="158"/>
      <c r="ER96" s="158"/>
      <c r="ES96" s="158"/>
      <c r="ET96" s="158"/>
      <c r="EU96" s="158"/>
      <c r="EV96" s="158"/>
      <c r="EW96" s="158"/>
      <c r="EX96" s="158"/>
      <c r="EY96" s="158"/>
      <c r="EZ96" s="158"/>
      <c r="FA96" s="158"/>
      <c r="FB96" s="158"/>
      <c r="FC96" s="158"/>
      <c r="FD96" s="158"/>
      <c r="FE96" s="158"/>
      <c r="FF96" s="158"/>
      <c r="FG96" s="158"/>
      <c r="FH96" s="158"/>
      <c r="FI96" s="158"/>
      <c r="FJ96" s="158"/>
      <c r="FK96" s="158"/>
      <c r="FL96" s="158"/>
      <c r="FM96" s="158"/>
      <c r="FN96" s="158"/>
      <c r="FO96" s="158"/>
      <c r="FP96" s="158"/>
      <c r="FQ96" s="158"/>
      <c r="FR96" s="158"/>
      <c r="FS96" s="158"/>
      <c r="FT96" s="158"/>
      <c r="FU96" s="158"/>
      <c r="FV96" s="158"/>
      <c r="FW96" s="158"/>
      <c r="FX96" s="158"/>
      <c r="FY96" s="158"/>
      <c r="FZ96" s="158"/>
      <c r="GA96" s="158"/>
      <c r="GB96" s="158"/>
      <c r="GC96" s="158"/>
      <c r="GD96" s="158"/>
      <c r="GE96" s="158"/>
      <c r="GF96" s="158"/>
      <c r="GG96" s="158"/>
      <c r="GH96" s="158"/>
    </row>
    <row r="97" spans="1:190" s="159" customFormat="1" ht="11.25">
      <c r="A97" s="165" t="s">
        <v>246</v>
      </c>
      <c r="B97" s="165"/>
      <c r="C97" s="166" t="s">
        <v>45</v>
      </c>
      <c r="D97" s="166" t="s">
        <v>247</v>
      </c>
      <c r="E97" s="166" t="s">
        <v>308</v>
      </c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  <c r="AH97" s="158"/>
      <c r="AI97" s="158"/>
      <c r="AJ97" s="158"/>
      <c r="AK97" s="158"/>
      <c r="AL97" s="158"/>
      <c r="AM97" s="158"/>
      <c r="AN97" s="158"/>
      <c r="AO97" s="158"/>
      <c r="AP97" s="158"/>
      <c r="AQ97" s="158"/>
      <c r="AR97" s="158"/>
      <c r="AS97" s="158"/>
      <c r="AT97" s="158"/>
      <c r="AU97" s="158"/>
      <c r="AV97" s="158"/>
      <c r="AW97" s="158"/>
      <c r="AX97" s="158"/>
      <c r="AY97" s="158"/>
      <c r="AZ97" s="158"/>
      <c r="BA97" s="158"/>
      <c r="BB97" s="158"/>
      <c r="BC97" s="158"/>
      <c r="BD97" s="158"/>
      <c r="BE97" s="158"/>
      <c r="BF97" s="158"/>
      <c r="BG97" s="158"/>
      <c r="BH97" s="158"/>
      <c r="BI97" s="158"/>
      <c r="BJ97" s="158"/>
      <c r="BK97" s="158"/>
      <c r="BL97" s="158"/>
      <c r="BM97" s="158"/>
      <c r="BN97" s="158"/>
      <c r="BO97" s="158"/>
      <c r="BP97" s="158"/>
      <c r="BQ97" s="158"/>
      <c r="BR97" s="158"/>
      <c r="BS97" s="158"/>
      <c r="BT97" s="158"/>
      <c r="BU97" s="158"/>
      <c r="BV97" s="158"/>
      <c r="BW97" s="158"/>
      <c r="BX97" s="158"/>
      <c r="BY97" s="158"/>
      <c r="BZ97" s="158"/>
      <c r="CA97" s="158"/>
      <c r="CB97" s="158"/>
      <c r="CC97" s="158"/>
      <c r="CD97" s="158"/>
      <c r="CE97" s="158"/>
      <c r="CF97" s="158"/>
      <c r="CG97" s="158"/>
      <c r="CH97" s="158"/>
      <c r="CI97" s="158"/>
      <c r="CJ97" s="158"/>
      <c r="CK97" s="158"/>
      <c r="CL97" s="158"/>
      <c r="CM97" s="158"/>
      <c r="CN97" s="158"/>
      <c r="CO97" s="158"/>
      <c r="CP97" s="158"/>
      <c r="CQ97" s="158"/>
      <c r="CR97" s="158"/>
      <c r="CS97" s="158"/>
      <c r="CT97" s="158"/>
      <c r="CU97" s="158"/>
      <c r="CV97" s="158"/>
      <c r="CW97" s="158"/>
      <c r="CX97" s="158"/>
      <c r="CY97" s="158"/>
      <c r="CZ97" s="158"/>
      <c r="DA97" s="158"/>
      <c r="DB97" s="158"/>
      <c r="DC97" s="158"/>
      <c r="DD97" s="158"/>
      <c r="DE97" s="158"/>
      <c r="DF97" s="158"/>
      <c r="DG97" s="158"/>
      <c r="DH97" s="158"/>
      <c r="DI97" s="158"/>
      <c r="DJ97" s="158"/>
      <c r="DK97" s="158"/>
      <c r="DL97" s="158"/>
      <c r="DM97" s="158"/>
      <c r="DN97" s="158"/>
      <c r="DO97" s="158"/>
      <c r="DP97" s="158"/>
      <c r="DQ97" s="158"/>
      <c r="DR97" s="158"/>
      <c r="DS97" s="158"/>
      <c r="DT97" s="158"/>
      <c r="DU97" s="158"/>
      <c r="DV97" s="158"/>
      <c r="DW97" s="158"/>
      <c r="DX97" s="158"/>
      <c r="DY97" s="158"/>
      <c r="DZ97" s="158"/>
      <c r="EA97" s="158"/>
      <c r="EB97" s="158"/>
      <c r="EC97" s="158"/>
      <c r="ED97" s="158"/>
      <c r="EE97" s="158"/>
      <c r="EF97" s="158"/>
      <c r="EG97" s="158"/>
      <c r="EH97" s="158"/>
      <c r="EI97" s="158"/>
      <c r="EJ97" s="158"/>
      <c r="EK97" s="158"/>
      <c r="EL97" s="158"/>
      <c r="EM97" s="158"/>
      <c r="EN97" s="158"/>
      <c r="EO97" s="158"/>
      <c r="EP97" s="158"/>
      <c r="EQ97" s="158"/>
      <c r="ER97" s="158"/>
      <c r="ES97" s="158"/>
      <c r="ET97" s="158"/>
      <c r="EU97" s="158"/>
      <c r="EV97" s="158"/>
      <c r="EW97" s="158"/>
      <c r="EX97" s="158"/>
      <c r="EY97" s="158"/>
      <c r="EZ97" s="158"/>
      <c r="FA97" s="158"/>
      <c r="FB97" s="158"/>
      <c r="FC97" s="158"/>
      <c r="FD97" s="158"/>
      <c r="FE97" s="158"/>
      <c r="FF97" s="158"/>
      <c r="FG97" s="158"/>
      <c r="FH97" s="158"/>
      <c r="FI97" s="158"/>
      <c r="FJ97" s="158"/>
      <c r="FK97" s="158"/>
      <c r="FL97" s="158"/>
      <c r="FM97" s="158"/>
      <c r="FN97" s="158"/>
      <c r="FO97" s="158"/>
      <c r="FP97" s="158"/>
      <c r="FQ97" s="158"/>
      <c r="FR97" s="158"/>
      <c r="FS97" s="158"/>
      <c r="FT97" s="158"/>
      <c r="FU97" s="158"/>
      <c r="FV97" s="158"/>
      <c r="FW97" s="158"/>
      <c r="FX97" s="158"/>
      <c r="FY97" s="158"/>
      <c r="FZ97" s="158"/>
      <c r="GA97" s="158"/>
      <c r="GB97" s="158"/>
      <c r="GC97" s="158"/>
      <c r="GD97" s="158"/>
      <c r="GE97" s="158"/>
      <c r="GF97" s="158"/>
      <c r="GG97" s="158"/>
      <c r="GH97" s="158"/>
    </row>
    <row r="98" spans="1:190" s="159" customFormat="1" ht="22.5">
      <c r="A98" s="165" t="s">
        <v>246</v>
      </c>
      <c r="B98" s="165"/>
      <c r="C98" s="166" t="s">
        <v>45</v>
      </c>
      <c r="D98" s="166" t="s">
        <v>248</v>
      </c>
      <c r="E98" s="166" t="s">
        <v>308</v>
      </c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  <c r="AQ98" s="158"/>
      <c r="AR98" s="158"/>
      <c r="AS98" s="158"/>
      <c r="AT98" s="158"/>
      <c r="AU98" s="158"/>
      <c r="AV98" s="158"/>
      <c r="AW98" s="158"/>
      <c r="AX98" s="158"/>
      <c r="AY98" s="158"/>
      <c r="AZ98" s="158"/>
      <c r="BA98" s="158"/>
      <c r="BB98" s="158"/>
      <c r="BC98" s="158"/>
      <c r="BD98" s="158"/>
      <c r="BE98" s="158"/>
      <c r="BF98" s="158"/>
      <c r="BG98" s="158"/>
      <c r="BH98" s="158"/>
      <c r="BI98" s="158"/>
      <c r="BJ98" s="158"/>
      <c r="BK98" s="158"/>
      <c r="BL98" s="158"/>
      <c r="BM98" s="158"/>
      <c r="BN98" s="158"/>
      <c r="BO98" s="158"/>
      <c r="BP98" s="158"/>
      <c r="BQ98" s="158"/>
      <c r="BR98" s="158"/>
      <c r="BS98" s="158"/>
      <c r="BT98" s="158"/>
      <c r="BU98" s="158"/>
      <c r="BV98" s="158"/>
      <c r="BW98" s="158"/>
      <c r="BX98" s="158"/>
      <c r="BY98" s="158"/>
      <c r="BZ98" s="158"/>
      <c r="CA98" s="158"/>
      <c r="CB98" s="158"/>
      <c r="CC98" s="158"/>
      <c r="CD98" s="158"/>
      <c r="CE98" s="158"/>
      <c r="CF98" s="158"/>
      <c r="CG98" s="158"/>
      <c r="CH98" s="158"/>
      <c r="CI98" s="158"/>
      <c r="CJ98" s="158"/>
      <c r="CK98" s="158"/>
      <c r="CL98" s="158"/>
      <c r="CM98" s="158"/>
      <c r="CN98" s="158"/>
      <c r="CO98" s="158"/>
      <c r="CP98" s="158"/>
      <c r="CQ98" s="158"/>
      <c r="CR98" s="158"/>
      <c r="CS98" s="158"/>
      <c r="CT98" s="158"/>
      <c r="CU98" s="158"/>
      <c r="CV98" s="158"/>
      <c r="CW98" s="158"/>
      <c r="CX98" s="158"/>
      <c r="CY98" s="158"/>
      <c r="CZ98" s="158"/>
      <c r="DA98" s="158"/>
      <c r="DB98" s="158"/>
      <c r="DC98" s="158"/>
      <c r="DD98" s="158"/>
      <c r="DE98" s="158"/>
      <c r="DF98" s="158"/>
      <c r="DG98" s="158"/>
      <c r="DH98" s="158"/>
      <c r="DI98" s="158"/>
      <c r="DJ98" s="158"/>
      <c r="DK98" s="158"/>
      <c r="DL98" s="158"/>
      <c r="DM98" s="158"/>
      <c r="DN98" s="158"/>
      <c r="DO98" s="158"/>
      <c r="DP98" s="158"/>
      <c r="DQ98" s="158"/>
      <c r="DR98" s="158"/>
      <c r="DS98" s="158"/>
      <c r="DT98" s="158"/>
      <c r="DU98" s="158"/>
      <c r="DV98" s="158"/>
      <c r="DW98" s="158"/>
      <c r="DX98" s="158"/>
      <c r="DY98" s="158"/>
      <c r="DZ98" s="158"/>
      <c r="EA98" s="158"/>
      <c r="EB98" s="158"/>
      <c r="EC98" s="158"/>
      <c r="ED98" s="158"/>
      <c r="EE98" s="158"/>
      <c r="EF98" s="158"/>
      <c r="EG98" s="158"/>
      <c r="EH98" s="158"/>
      <c r="EI98" s="158"/>
      <c r="EJ98" s="158"/>
      <c r="EK98" s="158"/>
      <c r="EL98" s="158"/>
      <c r="EM98" s="158"/>
      <c r="EN98" s="158"/>
      <c r="EO98" s="158"/>
      <c r="EP98" s="158"/>
      <c r="EQ98" s="158"/>
      <c r="ER98" s="158"/>
      <c r="ES98" s="158"/>
      <c r="ET98" s="158"/>
      <c r="EU98" s="158"/>
      <c r="EV98" s="158"/>
      <c r="EW98" s="158"/>
      <c r="EX98" s="158"/>
      <c r="EY98" s="158"/>
      <c r="EZ98" s="158"/>
      <c r="FA98" s="158"/>
      <c r="FB98" s="158"/>
      <c r="FC98" s="158"/>
      <c r="FD98" s="158"/>
      <c r="FE98" s="158"/>
      <c r="FF98" s="158"/>
      <c r="FG98" s="158"/>
      <c r="FH98" s="158"/>
      <c r="FI98" s="158"/>
      <c r="FJ98" s="158"/>
      <c r="FK98" s="158"/>
      <c r="FL98" s="158"/>
      <c r="FM98" s="158"/>
      <c r="FN98" s="158"/>
      <c r="FO98" s="158"/>
      <c r="FP98" s="158"/>
      <c r="FQ98" s="158"/>
      <c r="FR98" s="158"/>
      <c r="FS98" s="158"/>
      <c r="FT98" s="158"/>
      <c r="FU98" s="158"/>
      <c r="FV98" s="158"/>
      <c r="FW98" s="158"/>
      <c r="FX98" s="158"/>
      <c r="FY98" s="158"/>
      <c r="FZ98" s="158"/>
      <c r="GA98" s="158"/>
      <c r="GB98" s="158"/>
      <c r="GC98" s="158"/>
      <c r="GD98" s="158"/>
      <c r="GE98" s="158"/>
      <c r="GF98" s="158"/>
      <c r="GG98" s="158"/>
      <c r="GH98" s="158"/>
    </row>
    <row r="99" spans="1:190" s="159" customFormat="1" ht="11.25">
      <c r="A99" s="165" t="s">
        <v>249</v>
      </c>
      <c r="B99" s="165" t="s">
        <v>152</v>
      </c>
      <c r="C99" s="166" t="s">
        <v>45</v>
      </c>
      <c r="D99" s="166" t="s">
        <v>250</v>
      </c>
      <c r="E99" s="166" t="s">
        <v>308</v>
      </c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  <c r="AM99" s="158"/>
      <c r="AN99" s="158"/>
      <c r="AO99" s="158"/>
      <c r="AP99" s="158"/>
      <c r="AQ99" s="158"/>
      <c r="AR99" s="158"/>
      <c r="AS99" s="158"/>
      <c r="AT99" s="158"/>
      <c r="AU99" s="158"/>
      <c r="AV99" s="158"/>
      <c r="AW99" s="158"/>
      <c r="AX99" s="158"/>
      <c r="AY99" s="158"/>
      <c r="AZ99" s="158"/>
      <c r="BA99" s="158"/>
      <c r="BB99" s="158"/>
      <c r="BC99" s="158"/>
      <c r="BD99" s="158"/>
      <c r="BE99" s="158"/>
      <c r="BF99" s="158"/>
      <c r="BG99" s="158"/>
      <c r="BH99" s="158"/>
      <c r="BI99" s="158"/>
      <c r="BJ99" s="158"/>
      <c r="BK99" s="158"/>
      <c r="BL99" s="158"/>
      <c r="BM99" s="158"/>
      <c r="BN99" s="158"/>
      <c r="BO99" s="158"/>
      <c r="BP99" s="158"/>
      <c r="BQ99" s="158"/>
      <c r="BR99" s="158"/>
      <c r="BS99" s="158"/>
      <c r="BT99" s="158"/>
      <c r="BU99" s="158"/>
      <c r="BV99" s="158"/>
      <c r="BW99" s="158"/>
      <c r="BX99" s="158"/>
      <c r="BY99" s="158"/>
      <c r="BZ99" s="158"/>
      <c r="CA99" s="158"/>
      <c r="CB99" s="158"/>
      <c r="CC99" s="158"/>
      <c r="CD99" s="158"/>
      <c r="CE99" s="158"/>
      <c r="CF99" s="158"/>
      <c r="CG99" s="158"/>
      <c r="CH99" s="158"/>
      <c r="CI99" s="158"/>
      <c r="CJ99" s="158"/>
      <c r="CK99" s="158"/>
      <c r="CL99" s="158"/>
      <c r="CM99" s="158"/>
      <c r="CN99" s="158"/>
      <c r="CO99" s="158"/>
      <c r="CP99" s="158"/>
      <c r="CQ99" s="158"/>
      <c r="CR99" s="158"/>
      <c r="CS99" s="158"/>
      <c r="CT99" s="158"/>
      <c r="CU99" s="158"/>
      <c r="CV99" s="158"/>
      <c r="CW99" s="158"/>
      <c r="CX99" s="158"/>
      <c r="CY99" s="158"/>
      <c r="CZ99" s="158"/>
      <c r="DA99" s="158"/>
      <c r="DB99" s="158"/>
      <c r="DC99" s="158"/>
      <c r="DD99" s="158"/>
      <c r="DE99" s="158"/>
      <c r="DF99" s="158"/>
      <c r="DG99" s="158"/>
      <c r="DH99" s="158"/>
      <c r="DI99" s="158"/>
      <c r="DJ99" s="158"/>
      <c r="DK99" s="158"/>
      <c r="DL99" s="158"/>
      <c r="DM99" s="158"/>
      <c r="DN99" s="158"/>
      <c r="DO99" s="158"/>
      <c r="DP99" s="158"/>
      <c r="DQ99" s="158"/>
      <c r="DR99" s="158"/>
      <c r="DS99" s="158"/>
      <c r="DT99" s="158"/>
      <c r="DU99" s="158"/>
      <c r="DV99" s="158"/>
      <c r="DW99" s="158"/>
      <c r="DX99" s="158"/>
      <c r="DY99" s="158"/>
      <c r="DZ99" s="158"/>
      <c r="EA99" s="158"/>
      <c r="EB99" s="158"/>
      <c r="EC99" s="158"/>
      <c r="ED99" s="158"/>
      <c r="EE99" s="158"/>
      <c r="EF99" s="158"/>
      <c r="EG99" s="158"/>
      <c r="EH99" s="158"/>
      <c r="EI99" s="158"/>
      <c r="EJ99" s="158"/>
      <c r="EK99" s="158"/>
      <c r="EL99" s="158"/>
      <c r="EM99" s="158"/>
      <c r="EN99" s="158"/>
      <c r="EO99" s="158"/>
      <c r="EP99" s="158"/>
      <c r="EQ99" s="158"/>
      <c r="ER99" s="158"/>
      <c r="ES99" s="158"/>
      <c r="ET99" s="158"/>
      <c r="EU99" s="158"/>
      <c r="EV99" s="158"/>
      <c r="EW99" s="158"/>
      <c r="EX99" s="158"/>
      <c r="EY99" s="158"/>
      <c r="EZ99" s="158"/>
      <c r="FA99" s="158"/>
      <c r="FB99" s="158"/>
      <c r="FC99" s="158"/>
      <c r="FD99" s="158"/>
      <c r="FE99" s="158"/>
      <c r="FF99" s="158"/>
      <c r="FG99" s="158"/>
      <c r="FH99" s="158"/>
      <c r="FI99" s="158"/>
      <c r="FJ99" s="158"/>
      <c r="FK99" s="158"/>
      <c r="FL99" s="158"/>
      <c r="FM99" s="158"/>
      <c r="FN99" s="158"/>
      <c r="FO99" s="158"/>
      <c r="FP99" s="158"/>
      <c r="FQ99" s="158"/>
      <c r="FR99" s="158"/>
      <c r="FS99" s="158"/>
      <c r="FT99" s="158"/>
      <c r="FU99" s="158"/>
      <c r="FV99" s="158"/>
      <c r="FW99" s="158"/>
      <c r="FX99" s="158"/>
      <c r="FY99" s="158"/>
      <c r="FZ99" s="158"/>
      <c r="GA99" s="158"/>
      <c r="GB99" s="158"/>
      <c r="GC99" s="158"/>
      <c r="GD99" s="158"/>
      <c r="GE99" s="158"/>
      <c r="GF99" s="158"/>
      <c r="GG99" s="158"/>
      <c r="GH99" s="158"/>
    </row>
    <row r="100" spans="1:190" s="159" customFormat="1" ht="11.25">
      <c r="A100" s="165" t="s">
        <v>251</v>
      </c>
      <c r="B100" s="165" t="s">
        <v>252</v>
      </c>
      <c r="C100" s="166" t="s">
        <v>45</v>
      </c>
      <c r="D100" s="166" t="s">
        <v>253</v>
      </c>
      <c r="E100" s="166" t="s">
        <v>308</v>
      </c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8"/>
      <c r="AT100" s="158"/>
      <c r="AU100" s="158"/>
      <c r="AV100" s="158"/>
      <c r="AW100" s="158"/>
      <c r="AX100" s="158"/>
      <c r="AY100" s="158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8"/>
      <c r="BM100" s="158"/>
      <c r="BN100" s="158"/>
      <c r="BO100" s="158"/>
      <c r="BP100" s="158"/>
      <c r="BQ100" s="158"/>
      <c r="BR100" s="158"/>
      <c r="BS100" s="158"/>
      <c r="BT100" s="158"/>
      <c r="BU100" s="158"/>
      <c r="BV100" s="158"/>
      <c r="BW100" s="158"/>
      <c r="BX100" s="158"/>
      <c r="BY100" s="158"/>
      <c r="BZ100" s="158"/>
      <c r="CA100" s="158"/>
      <c r="CB100" s="158"/>
      <c r="CC100" s="158"/>
      <c r="CD100" s="158"/>
      <c r="CE100" s="158"/>
      <c r="CF100" s="158"/>
      <c r="CG100" s="158"/>
      <c r="CH100" s="158"/>
      <c r="CI100" s="158"/>
      <c r="CJ100" s="158"/>
      <c r="CK100" s="158"/>
      <c r="CL100" s="158"/>
      <c r="CM100" s="158"/>
      <c r="CN100" s="158"/>
      <c r="CO100" s="158"/>
      <c r="CP100" s="158"/>
      <c r="CQ100" s="158"/>
      <c r="CR100" s="158"/>
      <c r="CS100" s="158"/>
      <c r="CT100" s="158"/>
      <c r="CU100" s="158"/>
      <c r="CV100" s="158"/>
      <c r="CW100" s="158"/>
      <c r="CX100" s="158"/>
      <c r="CY100" s="158"/>
      <c r="CZ100" s="158"/>
      <c r="DA100" s="158"/>
      <c r="DB100" s="158"/>
      <c r="DC100" s="158"/>
      <c r="DD100" s="158"/>
      <c r="DE100" s="158"/>
      <c r="DF100" s="158"/>
      <c r="DG100" s="158"/>
      <c r="DH100" s="158"/>
      <c r="DI100" s="158"/>
      <c r="DJ100" s="158"/>
      <c r="DK100" s="158"/>
      <c r="DL100" s="158"/>
      <c r="DM100" s="158"/>
      <c r="DN100" s="158"/>
      <c r="DO100" s="158"/>
      <c r="DP100" s="158"/>
      <c r="DQ100" s="158"/>
      <c r="DR100" s="158"/>
      <c r="DS100" s="158"/>
      <c r="DT100" s="158"/>
      <c r="DU100" s="158"/>
      <c r="DV100" s="158"/>
      <c r="DW100" s="158"/>
      <c r="DX100" s="158"/>
      <c r="DY100" s="158"/>
      <c r="DZ100" s="158"/>
      <c r="EA100" s="158"/>
      <c r="EB100" s="158"/>
      <c r="EC100" s="158"/>
      <c r="ED100" s="158"/>
      <c r="EE100" s="158"/>
      <c r="EF100" s="158"/>
      <c r="EG100" s="158"/>
      <c r="EH100" s="158"/>
      <c r="EI100" s="158"/>
      <c r="EJ100" s="158"/>
      <c r="EK100" s="158"/>
      <c r="EL100" s="158"/>
      <c r="EM100" s="158"/>
      <c r="EN100" s="158"/>
      <c r="EO100" s="158"/>
      <c r="EP100" s="158"/>
      <c r="EQ100" s="158"/>
      <c r="ER100" s="158"/>
      <c r="ES100" s="158"/>
      <c r="ET100" s="158"/>
      <c r="EU100" s="158"/>
      <c r="EV100" s="158"/>
      <c r="EW100" s="158"/>
      <c r="EX100" s="158"/>
      <c r="EY100" s="158"/>
      <c r="EZ100" s="158"/>
      <c r="FA100" s="158"/>
      <c r="FB100" s="158"/>
      <c r="FC100" s="158"/>
      <c r="FD100" s="158"/>
      <c r="FE100" s="158"/>
      <c r="FF100" s="158"/>
      <c r="FG100" s="158"/>
      <c r="FH100" s="158"/>
      <c r="FI100" s="158"/>
      <c r="FJ100" s="158"/>
      <c r="FK100" s="158"/>
      <c r="FL100" s="158"/>
      <c r="FM100" s="158"/>
      <c r="FN100" s="158"/>
      <c r="FO100" s="158"/>
      <c r="FP100" s="158"/>
      <c r="FQ100" s="158"/>
      <c r="FR100" s="158"/>
      <c r="FS100" s="158"/>
      <c r="FT100" s="158"/>
      <c r="FU100" s="158"/>
      <c r="FV100" s="158"/>
      <c r="FW100" s="158"/>
      <c r="FX100" s="158"/>
      <c r="FY100" s="158"/>
      <c r="FZ100" s="158"/>
      <c r="GA100" s="158"/>
      <c r="GB100" s="158"/>
      <c r="GC100" s="158"/>
      <c r="GD100" s="158"/>
      <c r="GE100" s="158"/>
      <c r="GF100" s="158"/>
      <c r="GG100" s="158"/>
      <c r="GH100" s="158"/>
    </row>
    <row r="101" spans="1:190" s="159" customFormat="1" ht="11.25">
      <c r="A101" s="165" t="s">
        <v>254</v>
      </c>
      <c r="B101" s="165"/>
      <c r="C101" s="166" t="s">
        <v>45</v>
      </c>
      <c r="D101" s="166" t="s">
        <v>255</v>
      </c>
      <c r="E101" s="166" t="s">
        <v>308</v>
      </c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58"/>
      <c r="AK101" s="158"/>
      <c r="AL101" s="158"/>
      <c r="AM101" s="158"/>
      <c r="AN101" s="158"/>
      <c r="AO101" s="158"/>
      <c r="AP101" s="158"/>
      <c r="AQ101" s="158"/>
      <c r="AR101" s="158"/>
      <c r="AS101" s="158"/>
      <c r="AT101" s="158"/>
      <c r="AU101" s="158"/>
      <c r="AV101" s="158"/>
      <c r="AW101" s="158"/>
      <c r="AX101" s="158"/>
      <c r="AY101" s="158"/>
      <c r="AZ101" s="158"/>
      <c r="BA101" s="158"/>
      <c r="BB101" s="158"/>
      <c r="BC101" s="158"/>
      <c r="BD101" s="158"/>
      <c r="BE101" s="158"/>
      <c r="BF101" s="158"/>
      <c r="BG101" s="158"/>
      <c r="BH101" s="158"/>
      <c r="BI101" s="158"/>
      <c r="BJ101" s="158"/>
      <c r="BK101" s="158"/>
      <c r="BL101" s="158"/>
      <c r="BM101" s="158"/>
      <c r="BN101" s="158"/>
      <c r="BO101" s="158"/>
      <c r="BP101" s="158"/>
      <c r="BQ101" s="158"/>
      <c r="BR101" s="158"/>
      <c r="BS101" s="158"/>
      <c r="BT101" s="158"/>
      <c r="BU101" s="158"/>
      <c r="BV101" s="158"/>
      <c r="BW101" s="158"/>
      <c r="BX101" s="158"/>
      <c r="BY101" s="158"/>
      <c r="BZ101" s="158"/>
      <c r="CA101" s="158"/>
      <c r="CB101" s="158"/>
      <c r="CC101" s="158"/>
      <c r="CD101" s="158"/>
      <c r="CE101" s="158"/>
      <c r="CF101" s="158"/>
      <c r="CG101" s="158"/>
      <c r="CH101" s="158"/>
      <c r="CI101" s="158"/>
      <c r="CJ101" s="158"/>
      <c r="CK101" s="158"/>
      <c r="CL101" s="158"/>
      <c r="CM101" s="158"/>
      <c r="CN101" s="158"/>
      <c r="CO101" s="158"/>
      <c r="CP101" s="158"/>
      <c r="CQ101" s="158"/>
      <c r="CR101" s="158"/>
      <c r="CS101" s="158"/>
      <c r="CT101" s="158"/>
      <c r="CU101" s="158"/>
      <c r="CV101" s="158"/>
      <c r="CW101" s="158"/>
      <c r="CX101" s="158"/>
      <c r="CY101" s="158"/>
      <c r="CZ101" s="158"/>
      <c r="DA101" s="158"/>
      <c r="DB101" s="158"/>
      <c r="DC101" s="158"/>
      <c r="DD101" s="158"/>
      <c r="DE101" s="158"/>
      <c r="DF101" s="158"/>
      <c r="DG101" s="158"/>
      <c r="DH101" s="158"/>
      <c r="DI101" s="158"/>
      <c r="DJ101" s="158"/>
      <c r="DK101" s="158"/>
      <c r="DL101" s="158"/>
      <c r="DM101" s="158"/>
      <c r="DN101" s="158"/>
      <c r="DO101" s="158"/>
      <c r="DP101" s="158"/>
      <c r="DQ101" s="158"/>
      <c r="DR101" s="158"/>
      <c r="DS101" s="158"/>
      <c r="DT101" s="158"/>
      <c r="DU101" s="158"/>
      <c r="DV101" s="158"/>
      <c r="DW101" s="158"/>
      <c r="DX101" s="158"/>
      <c r="DY101" s="158"/>
      <c r="DZ101" s="158"/>
      <c r="EA101" s="158"/>
      <c r="EB101" s="158"/>
      <c r="EC101" s="158"/>
      <c r="ED101" s="158"/>
      <c r="EE101" s="158"/>
      <c r="EF101" s="158"/>
      <c r="EG101" s="158"/>
      <c r="EH101" s="158"/>
      <c r="EI101" s="158"/>
      <c r="EJ101" s="158"/>
      <c r="EK101" s="158"/>
      <c r="EL101" s="158"/>
      <c r="EM101" s="158"/>
      <c r="EN101" s="158"/>
      <c r="EO101" s="158"/>
      <c r="EP101" s="158"/>
      <c r="EQ101" s="158"/>
      <c r="ER101" s="158"/>
      <c r="ES101" s="158"/>
      <c r="ET101" s="158"/>
      <c r="EU101" s="158"/>
      <c r="EV101" s="158"/>
      <c r="EW101" s="158"/>
      <c r="EX101" s="158"/>
      <c r="EY101" s="158"/>
      <c r="EZ101" s="158"/>
      <c r="FA101" s="158"/>
      <c r="FB101" s="158"/>
      <c r="FC101" s="158"/>
      <c r="FD101" s="158"/>
      <c r="FE101" s="158"/>
      <c r="FF101" s="158"/>
      <c r="FG101" s="158"/>
      <c r="FH101" s="158"/>
      <c r="FI101" s="158"/>
      <c r="FJ101" s="158"/>
      <c r="FK101" s="158"/>
      <c r="FL101" s="158"/>
      <c r="FM101" s="158"/>
      <c r="FN101" s="158"/>
      <c r="FO101" s="158"/>
      <c r="FP101" s="158"/>
      <c r="FQ101" s="158"/>
      <c r="FR101" s="158"/>
      <c r="FS101" s="158"/>
      <c r="FT101" s="158"/>
      <c r="FU101" s="158"/>
      <c r="FV101" s="158"/>
      <c r="FW101" s="158"/>
      <c r="FX101" s="158"/>
      <c r="FY101" s="158"/>
      <c r="FZ101" s="158"/>
      <c r="GA101" s="158"/>
      <c r="GB101" s="158"/>
      <c r="GC101" s="158"/>
      <c r="GD101" s="158"/>
      <c r="GE101" s="158"/>
      <c r="GF101" s="158"/>
      <c r="GG101" s="158"/>
      <c r="GH101" s="158"/>
    </row>
    <row r="102" spans="1:190" s="159" customFormat="1" ht="11.25">
      <c r="A102" s="165" t="s">
        <v>256</v>
      </c>
      <c r="B102" s="165"/>
      <c r="C102" s="166" t="s">
        <v>45</v>
      </c>
      <c r="D102" s="166" t="s">
        <v>257</v>
      </c>
      <c r="E102" s="166" t="s">
        <v>308</v>
      </c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8"/>
      <c r="AR102" s="158"/>
      <c r="AS102" s="158"/>
      <c r="AT102" s="158"/>
      <c r="AU102" s="158"/>
      <c r="AV102" s="158"/>
      <c r="AW102" s="158"/>
      <c r="AX102" s="158"/>
      <c r="AY102" s="158"/>
      <c r="AZ102" s="158"/>
      <c r="BA102" s="158"/>
      <c r="BB102" s="158"/>
      <c r="BC102" s="158"/>
      <c r="BD102" s="158"/>
      <c r="BE102" s="158"/>
      <c r="BF102" s="158"/>
      <c r="BG102" s="158"/>
      <c r="BH102" s="158"/>
      <c r="BI102" s="158"/>
      <c r="BJ102" s="158"/>
      <c r="BK102" s="158"/>
      <c r="BL102" s="158"/>
      <c r="BM102" s="158"/>
      <c r="BN102" s="158"/>
      <c r="BO102" s="158"/>
      <c r="BP102" s="158"/>
      <c r="BQ102" s="158"/>
      <c r="BR102" s="158"/>
      <c r="BS102" s="158"/>
      <c r="BT102" s="158"/>
      <c r="BU102" s="158"/>
      <c r="BV102" s="158"/>
      <c r="BW102" s="158"/>
      <c r="BX102" s="158"/>
      <c r="BY102" s="158"/>
      <c r="BZ102" s="158"/>
      <c r="CA102" s="158"/>
      <c r="CB102" s="158"/>
      <c r="CC102" s="158"/>
      <c r="CD102" s="158"/>
      <c r="CE102" s="158"/>
      <c r="CF102" s="158"/>
      <c r="CG102" s="158"/>
      <c r="CH102" s="158"/>
      <c r="CI102" s="158"/>
      <c r="CJ102" s="158"/>
      <c r="CK102" s="158"/>
      <c r="CL102" s="158"/>
      <c r="CM102" s="158"/>
      <c r="CN102" s="158"/>
      <c r="CO102" s="158"/>
      <c r="CP102" s="158"/>
      <c r="CQ102" s="158"/>
      <c r="CR102" s="158"/>
      <c r="CS102" s="158"/>
      <c r="CT102" s="158"/>
      <c r="CU102" s="158"/>
      <c r="CV102" s="158"/>
      <c r="CW102" s="158"/>
      <c r="CX102" s="158"/>
      <c r="CY102" s="158"/>
      <c r="CZ102" s="158"/>
      <c r="DA102" s="158"/>
      <c r="DB102" s="158"/>
      <c r="DC102" s="158"/>
      <c r="DD102" s="158"/>
      <c r="DE102" s="158"/>
      <c r="DF102" s="158"/>
      <c r="DG102" s="158"/>
      <c r="DH102" s="158"/>
      <c r="DI102" s="158"/>
      <c r="DJ102" s="158"/>
      <c r="DK102" s="158"/>
      <c r="DL102" s="158"/>
      <c r="DM102" s="158"/>
      <c r="DN102" s="158"/>
      <c r="DO102" s="158"/>
      <c r="DP102" s="158"/>
      <c r="DQ102" s="158"/>
      <c r="DR102" s="158"/>
      <c r="DS102" s="158"/>
      <c r="DT102" s="158"/>
      <c r="DU102" s="158"/>
      <c r="DV102" s="158"/>
      <c r="DW102" s="158"/>
      <c r="DX102" s="158"/>
      <c r="DY102" s="158"/>
      <c r="DZ102" s="158"/>
      <c r="EA102" s="158"/>
      <c r="EB102" s="158"/>
      <c r="EC102" s="158"/>
      <c r="ED102" s="158"/>
      <c r="EE102" s="158"/>
      <c r="EF102" s="158"/>
      <c r="EG102" s="158"/>
      <c r="EH102" s="158"/>
      <c r="EI102" s="158"/>
      <c r="EJ102" s="158"/>
      <c r="EK102" s="158"/>
      <c r="EL102" s="158"/>
      <c r="EM102" s="158"/>
      <c r="EN102" s="158"/>
      <c r="EO102" s="158"/>
      <c r="EP102" s="158"/>
      <c r="EQ102" s="158"/>
      <c r="ER102" s="158"/>
      <c r="ES102" s="158"/>
      <c r="ET102" s="158"/>
      <c r="EU102" s="158"/>
      <c r="EV102" s="158"/>
      <c r="EW102" s="158"/>
      <c r="EX102" s="158"/>
      <c r="EY102" s="158"/>
      <c r="EZ102" s="158"/>
      <c r="FA102" s="158"/>
      <c r="FB102" s="158"/>
      <c r="FC102" s="158"/>
      <c r="FD102" s="158"/>
      <c r="FE102" s="158"/>
      <c r="FF102" s="158"/>
      <c r="FG102" s="158"/>
      <c r="FH102" s="158"/>
      <c r="FI102" s="158"/>
      <c r="FJ102" s="158"/>
      <c r="FK102" s="158"/>
      <c r="FL102" s="158"/>
      <c r="FM102" s="158"/>
      <c r="FN102" s="158"/>
      <c r="FO102" s="158"/>
      <c r="FP102" s="158"/>
      <c r="FQ102" s="158"/>
      <c r="FR102" s="158"/>
      <c r="FS102" s="158"/>
      <c r="FT102" s="158"/>
      <c r="FU102" s="158"/>
      <c r="FV102" s="158"/>
      <c r="FW102" s="158"/>
      <c r="FX102" s="158"/>
      <c r="FY102" s="158"/>
      <c r="FZ102" s="158"/>
      <c r="GA102" s="158"/>
      <c r="GB102" s="158"/>
      <c r="GC102" s="158"/>
      <c r="GD102" s="158"/>
      <c r="GE102" s="158"/>
      <c r="GF102" s="158"/>
      <c r="GG102" s="158"/>
      <c r="GH102" s="158"/>
    </row>
    <row r="103" spans="1:190" s="159" customFormat="1" ht="11.25">
      <c r="A103" s="165" t="s">
        <v>258</v>
      </c>
      <c r="B103" s="165"/>
      <c r="C103" s="166" t="s">
        <v>45</v>
      </c>
      <c r="D103" s="166" t="s">
        <v>259</v>
      </c>
      <c r="E103" s="166" t="s">
        <v>308</v>
      </c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58"/>
      <c r="AK103" s="158"/>
      <c r="AL103" s="158"/>
      <c r="AM103" s="158"/>
      <c r="AN103" s="158"/>
      <c r="AO103" s="158"/>
      <c r="AP103" s="158"/>
      <c r="AQ103" s="158"/>
      <c r="AR103" s="158"/>
      <c r="AS103" s="158"/>
      <c r="AT103" s="158"/>
      <c r="AU103" s="158"/>
      <c r="AV103" s="158"/>
      <c r="AW103" s="158"/>
      <c r="AX103" s="158"/>
      <c r="AY103" s="158"/>
      <c r="AZ103" s="158"/>
      <c r="BA103" s="158"/>
      <c r="BB103" s="158"/>
      <c r="BC103" s="158"/>
      <c r="BD103" s="158"/>
      <c r="BE103" s="158"/>
      <c r="BF103" s="158"/>
      <c r="BG103" s="158"/>
      <c r="BH103" s="158"/>
      <c r="BI103" s="158"/>
      <c r="BJ103" s="158"/>
      <c r="BK103" s="158"/>
      <c r="BL103" s="158"/>
      <c r="BM103" s="158"/>
      <c r="BN103" s="158"/>
      <c r="BO103" s="158"/>
      <c r="BP103" s="158"/>
      <c r="BQ103" s="158"/>
      <c r="BR103" s="158"/>
      <c r="BS103" s="158"/>
      <c r="BT103" s="158"/>
      <c r="BU103" s="158"/>
      <c r="BV103" s="158"/>
      <c r="BW103" s="158"/>
      <c r="BX103" s="158"/>
      <c r="BY103" s="158"/>
      <c r="BZ103" s="158"/>
      <c r="CA103" s="158"/>
      <c r="CB103" s="158"/>
      <c r="CC103" s="158"/>
      <c r="CD103" s="158"/>
      <c r="CE103" s="158"/>
      <c r="CF103" s="158"/>
      <c r="CG103" s="158"/>
      <c r="CH103" s="158"/>
      <c r="CI103" s="158"/>
      <c r="CJ103" s="158"/>
      <c r="CK103" s="158"/>
      <c r="CL103" s="158"/>
      <c r="CM103" s="158"/>
      <c r="CN103" s="158"/>
      <c r="CO103" s="158"/>
      <c r="CP103" s="158"/>
      <c r="CQ103" s="158"/>
      <c r="CR103" s="158"/>
      <c r="CS103" s="158"/>
      <c r="CT103" s="158"/>
      <c r="CU103" s="158"/>
      <c r="CV103" s="158"/>
      <c r="CW103" s="158"/>
      <c r="CX103" s="158"/>
      <c r="CY103" s="158"/>
      <c r="CZ103" s="158"/>
      <c r="DA103" s="158"/>
      <c r="DB103" s="158"/>
      <c r="DC103" s="158"/>
      <c r="DD103" s="158"/>
      <c r="DE103" s="158"/>
      <c r="DF103" s="158"/>
      <c r="DG103" s="158"/>
      <c r="DH103" s="158"/>
      <c r="DI103" s="158"/>
      <c r="DJ103" s="158"/>
      <c r="DK103" s="158"/>
      <c r="DL103" s="158"/>
      <c r="DM103" s="158"/>
      <c r="DN103" s="158"/>
      <c r="DO103" s="158"/>
      <c r="DP103" s="158"/>
      <c r="DQ103" s="158"/>
      <c r="DR103" s="158"/>
      <c r="DS103" s="158"/>
      <c r="DT103" s="158"/>
      <c r="DU103" s="158"/>
      <c r="DV103" s="158"/>
      <c r="DW103" s="158"/>
      <c r="DX103" s="158"/>
      <c r="DY103" s="158"/>
      <c r="DZ103" s="158"/>
      <c r="EA103" s="158"/>
      <c r="EB103" s="158"/>
      <c r="EC103" s="158"/>
      <c r="ED103" s="158"/>
      <c r="EE103" s="158"/>
      <c r="EF103" s="158"/>
      <c r="EG103" s="158"/>
      <c r="EH103" s="158"/>
      <c r="EI103" s="158"/>
      <c r="EJ103" s="158"/>
      <c r="EK103" s="158"/>
      <c r="EL103" s="158"/>
      <c r="EM103" s="158"/>
      <c r="EN103" s="158"/>
      <c r="EO103" s="158"/>
      <c r="EP103" s="158"/>
      <c r="EQ103" s="158"/>
      <c r="ER103" s="158"/>
      <c r="ES103" s="158"/>
      <c r="ET103" s="158"/>
      <c r="EU103" s="158"/>
      <c r="EV103" s="158"/>
      <c r="EW103" s="158"/>
      <c r="EX103" s="158"/>
      <c r="EY103" s="158"/>
      <c r="EZ103" s="158"/>
      <c r="FA103" s="158"/>
      <c r="FB103" s="158"/>
      <c r="FC103" s="158"/>
      <c r="FD103" s="158"/>
      <c r="FE103" s="158"/>
      <c r="FF103" s="158"/>
      <c r="FG103" s="158"/>
      <c r="FH103" s="158"/>
      <c r="FI103" s="158"/>
      <c r="FJ103" s="158"/>
      <c r="FK103" s="158"/>
      <c r="FL103" s="158"/>
      <c r="FM103" s="158"/>
      <c r="FN103" s="158"/>
      <c r="FO103" s="158"/>
      <c r="FP103" s="158"/>
      <c r="FQ103" s="158"/>
      <c r="FR103" s="158"/>
      <c r="FS103" s="158"/>
      <c r="FT103" s="158"/>
      <c r="FU103" s="158"/>
      <c r="FV103" s="158"/>
      <c r="FW103" s="158"/>
      <c r="FX103" s="158"/>
      <c r="FY103" s="158"/>
      <c r="FZ103" s="158"/>
      <c r="GA103" s="158"/>
      <c r="GB103" s="158"/>
      <c r="GC103" s="158"/>
      <c r="GD103" s="158"/>
      <c r="GE103" s="158"/>
      <c r="GF103" s="158"/>
      <c r="GG103" s="158"/>
      <c r="GH103" s="158"/>
    </row>
    <row r="104" spans="1:190" s="159" customFormat="1" ht="11.25">
      <c r="A104" s="165" t="s">
        <v>260</v>
      </c>
      <c r="B104" s="165" t="s">
        <v>261</v>
      </c>
      <c r="C104" s="166" t="s">
        <v>45</v>
      </c>
      <c r="D104" s="166" t="s">
        <v>262</v>
      </c>
      <c r="E104" s="166" t="s">
        <v>308</v>
      </c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  <c r="AM104" s="158"/>
      <c r="AN104" s="158"/>
      <c r="AO104" s="158"/>
      <c r="AP104" s="158"/>
      <c r="AQ104" s="158"/>
      <c r="AR104" s="158"/>
      <c r="AS104" s="158"/>
      <c r="AT104" s="158"/>
      <c r="AU104" s="158"/>
      <c r="AV104" s="158"/>
      <c r="AW104" s="158"/>
      <c r="AX104" s="158"/>
      <c r="AY104" s="158"/>
      <c r="AZ104" s="158"/>
      <c r="BA104" s="158"/>
      <c r="BB104" s="158"/>
      <c r="BC104" s="158"/>
      <c r="BD104" s="158"/>
      <c r="BE104" s="158"/>
      <c r="BF104" s="158"/>
      <c r="BG104" s="158"/>
      <c r="BH104" s="158"/>
      <c r="BI104" s="158"/>
      <c r="BJ104" s="158"/>
      <c r="BK104" s="158"/>
      <c r="BL104" s="158"/>
      <c r="BM104" s="158"/>
      <c r="BN104" s="158"/>
      <c r="BO104" s="158"/>
      <c r="BP104" s="158"/>
      <c r="BQ104" s="158"/>
      <c r="BR104" s="158"/>
      <c r="BS104" s="158"/>
      <c r="BT104" s="158"/>
      <c r="BU104" s="158"/>
      <c r="BV104" s="158"/>
      <c r="BW104" s="158"/>
      <c r="BX104" s="158"/>
      <c r="BY104" s="158"/>
      <c r="BZ104" s="158"/>
      <c r="CA104" s="158"/>
      <c r="CB104" s="158"/>
      <c r="CC104" s="158"/>
      <c r="CD104" s="158"/>
      <c r="CE104" s="158"/>
      <c r="CF104" s="158"/>
      <c r="CG104" s="158"/>
      <c r="CH104" s="158"/>
      <c r="CI104" s="158"/>
      <c r="CJ104" s="158"/>
      <c r="CK104" s="158"/>
      <c r="CL104" s="158"/>
      <c r="CM104" s="158"/>
      <c r="CN104" s="158"/>
      <c r="CO104" s="158"/>
      <c r="CP104" s="158"/>
      <c r="CQ104" s="158"/>
      <c r="CR104" s="158"/>
      <c r="CS104" s="158"/>
      <c r="CT104" s="158"/>
      <c r="CU104" s="158"/>
      <c r="CV104" s="158"/>
      <c r="CW104" s="158"/>
      <c r="CX104" s="158"/>
      <c r="CY104" s="158"/>
      <c r="CZ104" s="158"/>
      <c r="DA104" s="158"/>
      <c r="DB104" s="158"/>
      <c r="DC104" s="158"/>
      <c r="DD104" s="158"/>
      <c r="DE104" s="158"/>
      <c r="DF104" s="158"/>
      <c r="DG104" s="158"/>
      <c r="DH104" s="158"/>
      <c r="DI104" s="158"/>
      <c r="DJ104" s="158"/>
      <c r="DK104" s="158"/>
      <c r="DL104" s="158"/>
      <c r="DM104" s="158"/>
      <c r="DN104" s="158"/>
      <c r="DO104" s="158"/>
      <c r="DP104" s="158"/>
      <c r="DQ104" s="158"/>
      <c r="DR104" s="158"/>
      <c r="DS104" s="158"/>
      <c r="DT104" s="158"/>
      <c r="DU104" s="158"/>
      <c r="DV104" s="158"/>
      <c r="DW104" s="158"/>
      <c r="DX104" s="158"/>
      <c r="DY104" s="158"/>
      <c r="DZ104" s="158"/>
      <c r="EA104" s="158"/>
      <c r="EB104" s="158"/>
      <c r="EC104" s="158"/>
      <c r="ED104" s="158"/>
      <c r="EE104" s="158"/>
      <c r="EF104" s="158"/>
      <c r="EG104" s="158"/>
      <c r="EH104" s="158"/>
      <c r="EI104" s="158"/>
      <c r="EJ104" s="158"/>
      <c r="EK104" s="158"/>
      <c r="EL104" s="158"/>
      <c r="EM104" s="158"/>
      <c r="EN104" s="158"/>
      <c r="EO104" s="158"/>
      <c r="EP104" s="158"/>
      <c r="EQ104" s="158"/>
      <c r="ER104" s="158"/>
      <c r="ES104" s="158"/>
      <c r="ET104" s="158"/>
      <c r="EU104" s="158"/>
      <c r="EV104" s="158"/>
      <c r="EW104" s="158"/>
      <c r="EX104" s="158"/>
      <c r="EY104" s="158"/>
      <c r="EZ104" s="158"/>
      <c r="FA104" s="158"/>
      <c r="FB104" s="158"/>
      <c r="FC104" s="158"/>
      <c r="FD104" s="158"/>
      <c r="FE104" s="158"/>
      <c r="FF104" s="158"/>
      <c r="FG104" s="158"/>
      <c r="FH104" s="158"/>
      <c r="FI104" s="158"/>
      <c r="FJ104" s="158"/>
      <c r="FK104" s="158"/>
      <c r="FL104" s="158"/>
      <c r="FM104" s="158"/>
      <c r="FN104" s="158"/>
      <c r="FO104" s="158"/>
      <c r="FP104" s="158"/>
      <c r="FQ104" s="158"/>
      <c r="FR104" s="158"/>
      <c r="FS104" s="158"/>
      <c r="FT104" s="158"/>
      <c r="FU104" s="158"/>
      <c r="FV104" s="158"/>
      <c r="FW104" s="158"/>
      <c r="FX104" s="158"/>
      <c r="FY104" s="158"/>
      <c r="FZ104" s="158"/>
      <c r="GA104" s="158"/>
      <c r="GB104" s="158"/>
      <c r="GC104" s="158"/>
      <c r="GD104" s="158"/>
      <c r="GE104" s="158"/>
      <c r="GF104" s="158"/>
      <c r="GG104" s="158"/>
      <c r="GH104" s="158"/>
    </row>
    <row r="105" spans="1:190" s="159" customFormat="1" ht="11.25">
      <c r="A105" s="165" t="s">
        <v>265</v>
      </c>
      <c r="B105" s="165" t="s">
        <v>266</v>
      </c>
      <c r="C105" s="166" t="s">
        <v>45</v>
      </c>
      <c r="D105" s="166" t="s">
        <v>267</v>
      </c>
      <c r="E105" s="166" t="s">
        <v>308</v>
      </c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58"/>
      <c r="AG105" s="158"/>
      <c r="AH105" s="158"/>
      <c r="AI105" s="158"/>
      <c r="AJ105" s="158"/>
      <c r="AK105" s="158"/>
      <c r="AL105" s="158"/>
      <c r="AM105" s="158"/>
      <c r="AN105" s="158"/>
      <c r="AO105" s="158"/>
      <c r="AP105" s="158"/>
      <c r="AQ105" s="158"/>
      <c r="AR105" s="158"/>
      <c r="AS105" s="158"/>
      <c r="AT105" s="158"/>
      <c r="AU105" s="158"/>
      <c r="AV105" s="158"/>
      <c r="AW105" s="158"/>
      <c r="AX105" s="158"/>
      <c r="AY105" s="158"/>
      <c r="AZ105" s="158"/>
      <c r="BA105" s="158"/>
      <c r="BB105" s="158"/>
      <c r="BC105" s="158"/>
      <c r="BD105" s="158"/>
      <c r="BE105" s="158"/>
      <c r="BF105" s="158"/>
      <c r="BG105" s="158"/>
      <c r="BH105" s="158"/>
      <c r="BI105" s="158"/>
      <c r="BJ105" s="158"/>
      <c r="BK105" s="158"/>
      <c r="BL105" s="158"/>
      <c r="BM105" s="158"/>
      <c r="BN105" s="158"/>
      <c r="BO105" s="158"/>
      <c r="BP105" s="158"/>
      <c r="BQ105" s="158"/>
      <c r="BR105" s="158"/>
      <c r="BS105" s="158"/>
      <c r="BT105" s="158"/>
      <c r="BU105" s="158"/>
      <c r="BV105" s="158"/>
      <c r="BW105" s="158"/>
      <c r="BX105" s="158"/>
      <c r="BY105" s="158"/>
      <c r="BZ105" s="158"/>
      <c r="CA105" s="158"/>
      <c r="CB105" s="158"/>
      <c r="CC105" s="158"/>
      <c r="CD105" s="158"/>
      <c r="CE105" s="158"/>
      <c r="CF105" s="158"/>
      <c r="CG105" s="158"/>
      <c r="CH105" s="158"/>
      <c r="CI105" s="158"/>
      <c r="CJ105" s="158"/>
      <c r="CK105" s="158"/>
      <c r="CL105" s="158"/>
      <c r="CM105" s="158"/>
      <c r="CN105" s="158"/>
      <c r="CO105" s="158"/>
      <c r="CP105" s="158"/>
      <c r="CQ105" s="158"/>
      <c r="CR105" s="158"/>
      <c r="CS105" s="158"/>
      <c r="CT105" s="158"/>
      <c r="CU105" s="158"/>
      <c r="CV105" s="158"/>
      <c r="CW105" s="158"/>
      <c r="CX105" s="158"/>
      <c r="CY105" s="158"/>
      <c r="CZ105" s="158"/>
      <c r="DA105" s="158"/>
      <c r="DB105" s="158"/>
      <c r="DC105" s="158"/>
      <c r="DD105" s="158"/>
      <c r="DE105" s="158"/>
      <c r="DF105" s="158"/>
      <c r="DG105" s="158"/>
      <c r="DH105" s="158"/>
      <c r="DI105" s="158"/>
      <c r="DJ105" s="158"/>
      <c r="DK105" s="158"/>
      <c r="DL105" s="158"/>
      <c r="DM105" s="158"/>
      <c r="DN105" s="158"/>
      <c r="DO105" s="158"/>
      <c r="DP105" s="158"/>
      <c r="DQ105" s="158"/>
      <c r="DR105" s="158"/>
      <c r="DS105" s="158"/>
      <c r="DT105" s="158"/>
      <c r="DU105" s="158"/>
      <c r="DV105" s="158"/>
      <c r="DW105" s="158"/>
      <c r="DX105" s="158"/>
      <c r="DY105" s="158"/>
      <c r="DZ105" s="158"/>
      <c r="EA105" s="158"/>
      <c r="EB105" s="158"/>
      <c r="EC105" s="158"/>
      <c r="ED105" s="158"/>
      <c r="EE105" s="158"/>
      <c r="EF105" s="158"/>
      <c r="EG105" s="158"/>
      <c r="EH105" s="158"/>
      <c r="EI105" s="158"/>
      <c r="EJ105" s="158"/>
      <c r="EK105" s="158"/>
      <c r="EL105" s="158"/>
      <c r="EM105" s="158"/>
      <c r="EN105" s="158"/>
      <c r="EO105" s="158"/>
      <c r="EP105" s="158"/>
      <c r="EQ105" s="158"/>
      <c r="ER105" s="158"/>
      <c r="ES105" s="158"/>
      <c r="ET105" s="158"/>
      <c r="EU105" s="158"/>
      <c r="EV105" s="158"/>
      <c r="EW105" s="158"/>
      <c r="EX105" s="158"/>
      <c r="EY105" s="158"/>
      <c r="EZ105" s="158"/>
      <c r="FA105" s="158"/>
      <c r="FB105" s="158"/>
      <c r="FC105" s="158"/>
      <c r="FD105" s="158"/>
      <c r="FE105" s="158"/>
      <c r="FF105" s="158"/>
      <c r="FG105" s="158"/>
      <c r="FH105" s="158"/>
      <c r="FI105" s="158"/>
      <c r="FJ105" s="158"/>
      <c r="FK105" s="158"/>
      <c r="FL105" s="158"/>
      <c r="FM105" s="158"/>
      <c r="FN105" s="158"/>
      <c r="FO105" s="158"/>
      <c r="FP105" s="158"/>
      <c r="FQ105" s="158"/>
      <c r="FR105" s="158"/>
      <c r="FS105" s="158"/>
      <c r="FT105" s="158"/>
      <c r="FU105" s="158"/>
      <c r="FV105" s="158"/>
      <c r="FW105" s="158"/>
      <c r="FX105" s="158"/>
      <c r="FY105" s="158"/>
      <c r="FZ105" s="158"/>
      <c r="GA105" s="158"/>
      <c r="GB105" s="158"/>
      <c r="GC105" s="158"/>
      <c r="GD105" s="158"/>
      <c r="GE105" s="158"/>
      <c r="GF105" s="158"/>
      <c r="GG105" s="158"/>
      <c r="GH105" s="158"/>
    </row>
    <row r="106" spans="1:190" s="159" customFormat="1" ht="11.25">
      <c r="A106" s="165" t="s">
        <v>268</v>
      </c>
      <c r="B106" s="165"/>
      <c r="C106" s="166" t="s">
        <v>45</v>
      </c>
      <c r="D106" s="166" t="s">
        <v>269</v>
      </c>
      <c r="E106" s="166" t="s">
        <v>308</v>
      </c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58"/>
      <c r="AK106" s="158"/>
      <c r="AL106" s="158"/>
      <c r="AM106" s="158"/>
      <c r="AN106" s="158"/>
      <c r="AO106" s="158"/>
      <c r="AP106" s="158"/>
      <c r="AQ106" s="158"/>
      <c r="AR106" s="158"/>
      <c r="AS106" s="158"/>
      <c r="AT106" s="158"/>
      <c r="AU106" s="158"/>
      <c r="AV106" s="158"/>
      <c r="AW106" s="158"/>
      <c r="AX106" s="158"/>
      <c r="AY106" s="158"/>
      <c r="AZ106" s="158"/>
      <c r="BA106" s="158"/>
      <c r="BB106" s="158"/>
      <c r="BC106" s="158"/>
      <c r="BD106" s="158"/>
      <c r="BE106" s="158"/>
      <c r="BF106" s="158"/>
      <c r="BG106" s="158"/>
      <c r="BH106" s="158"/>
      <c r="BI106" s="158"/>
      <c r="BJ106" s="158"/>
      <c r="BK106" s="158"/>
      <c r="BL106" s="158"/>
      <c r="BM106" s="158"/>
      <c r="BN106" s="158"/>
      <c r="BO106" s="158"/>
      <c r="BP106" s="158"/>
      <c r="BQ106" s="158"/>
      <c r="BR106" s="158"/>
      <c r="BS106" s="158"/>
      <c r="BT106" s="158"/>
      <c r="BU106" s="158"/>
      <c r="BV106" s="158"/>
      <c r="BW106" s="158"/>
      <c r="BX106" s="158"/>
      <c r="BY106" s="158"/>
      <c r="BZ106" s="158"/>
      <c r="CA106" s="158"/>
      <c r="CB106" s="158"/>
      <c r="CC106" s="158"/>
      <c r="CD106" s="158"/>
      <c r="CE106" s="158"/>
      <c r="CF106" s="158"/>
      <c r="CG106" s="158"/>
      <c r="CH106" s="158"/>
      <c r="CI106" s="158"/>
      <c r="CJ106" s="158"/>
      <c r="CK106" s="158"/>
      <c r="CL106" s="158"/>
      <c r="CM106" s="158"/>
      <c r="CN106" s="158"/>
      <c r="CO106" s="158"/>
      <c r="CP106" s="158"/>
      <c r="CQ106" s="158"/>
      <c r="CR106" s="158"/>
      <c r="CS106" s="158"/>
      <c r="CT106" s="158"/>
      <c r="CU106" s="158"/>
      <c r="CV106" s="158"/>
      <c r="CW106" s="158"/>
      <c r="CX106" s="158"/>
      <c r="CY106" s="158"/>
      <c r="CZ106" s="158"/>
      <c r="DA106" s="158"/>
      <c r="DB106" s="158"/>
      <c r="DC106" s="158"/>
      <c r="DD106" s="158"/>
      <c r="DE106" s="158"/>
      <c r="DF106" s="158"/>
      <c r="DG106" s="158"/>
      <c r="DH106" s="158"/>
      <c r="DI106" s="158"/>
      <c r="DJ106" s="158"/>
      <c r="DK106" s="158"/>
      <c r="DL106" s="158"/>
      <c r="DM106" s="158"/>
      <c r="DN106" s="158"/>
      <c r="DO106" s="158"/>
      <c r="DP106" s="158"/>
      <c r="DQ106" s="158"/>
      <c r="DR106" s="158"/>
      <c r="DS106" s="158"/>
      <c r="DT106" s="158"/>
      <c r="DU106" s="158"/>
      <c r="DV106" s="158"/>
      <c r="DW106" s="158"/>
      <c r="DX106" s="158"/>
      <c r="DY106" s="158"/>
      <c r="DZ106" s="158"/>
      <c r="EA106" s="158"/>
      <c r="EB106" s="158"/>
      <c r="EC106" s="158"/>
      <c r="ED106" s="158"/>
      <c r="EE106" s="158"/>
      <c r="EF106" s="158"/>
      <c r="EG106" s="158"/>
      <c r="EH106" s="158"/>
      <c r="EI106" s="158"/>
      <c r="EJ106" s="158"/>
      <c r="EK106" s="158"/>
      <c r="EL106" s="158"/>
      <c r="EM106" s="158"/>
      <c r="EN106" s="158"/>
      <c r="EO106" s="158"/>
      <c r="EP106" s="158"/>
      <c r="EQ106" s="158"/>
      <c r="ER106" s="158"/>
      <c r="ES106" s="158"/>
      <c r="ET106" s="158"/>
      <c r="EU106" s="158"/>
      <c r="EV106" s="158"/>
      <c r="EW106" s="158"/>
      <c r="EX106" s="158"/>
      <c r="EY106" s="158"/>
      <c r="EZ106" s="158"/>
      <c r="FA106" s="158"/>
      <c r="FB106" s="158"/>
      <c r="FC106" s="158"/>
      <c r="FD106" s="158"/>
      <c r="FE106" s="158"/>
      <c r="FF106" s="158"/>
      <c r="FG106" s="158"/>
      <c r="FH106" s="158"/>
      <c r="FI106" s="158"/>
      <c r="FJ106" s="158"/>
      <c r="FK106" s="158"/>
      <c r="FL106" s="158"/>
      <c r="FM106" s="158"/>
      <c r="FN106" s="158"/>
      <c r="FO106" s="158"/>
      <c r="FP106" s="158"/>
      <c r="FQ106" s="158"/>
      <c r="FR106" s="158"/>
      <c r="FS106" s="158"/>
      <c r="FT106" s="158"/>
      <c r="FU106" s="158"/>
      <c r="FV106" s="158"/>
      <c r="FW106" s="158"/>
      <c r="FX106" s="158"/>
      <c r="FY106" s="158"/>
      <c r="FZ106" s="158"/>
      <c r="GA106" s="158"/>
      <c r="GB106" s="158"/>
      <c r="GC106" s="158"/>
      <c r="GD106" s="158"/>
      <c r="GE106" s="158"/>
      <c r="GF106" s="158"/>
      <c r="GG106" s="158"/>
      <c r="GH106" s="158"/>
    </row>
    <row r="107" spans="1:190" s="159" customFormat="1" ht="11.25">
      <c r="A107" s="165" t="s">
        <v>270</v>
      </c>
      <c r="B107" s="165" t="s">
        <v>271</v>
      </c>
      <c r="C107" s="166" t="s">
        <v>123</v>
      </c>
      <c r="D107" s="166" t="s">
        <v>267</v>
      </c>
      <c r="E107" s="166" t="s">
        <v>308</v>
      </c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58"/>
      <c r="AG107" s="158"/>
      <c r="AH107" s="158"/>
      <c r="AI107" s="158"/>
      <c r="AJ107" s="158"/>
      <c r="AK107" s="158"/>
      <c r="AL107" s="158"/>
      <c r="AM107" s="158"/>
      <c r="AN107" s="158"/>
      <c r="AO107" s="158"/>
      <c r="AP107" s="158"/>
      <c r="AQ107" s="158"/>
      <c r="AR107" s="158"/>
      <c r="AS107" s="158"/>
      <c r="AT107" s="158"/>
      <c r="AU107" s="158"/>
      <c r="AV107" s="158"/>
      <c r="AW107" s="158"/>
      <c r="AX107" s="158"/>
      <c r="AY107" s="158"/>
      <c r="AZ107" s="158"/>
      <c r="BA107" s="158"/>
      <c r="BB107" s="158"/>
      <c r="BC107" s="158"/>
      <c r="BD107" s="158"/>
      <c r="BE107" s="158"/>
      <c r="BF107" s="158"/>
      <c r="BG107" s="158"/>
      <c r="BH107" s="158"/>
      <c r="BI107" s="158"/>
      <c r="BJ107" s="158"/>
      <c r="BK107" s="158"/>
      <c r="BL107" s="158"/>
      <c r="BM107" s="158"/>
      <c r="BN107" s="158"/>
      <c r="BO107" s="158"/>
      <c r="BP107" s="158"/>
      <c r="BQ107" s="158"/>
      <c r="BR107" s="158"/>
      <c r="BS107" s="158"/>
      <c r="BT107" s="158"/>
      <c r="BU107" s="158"/>
      <c r="BV107" s="158"/>
      <c r="BW107" s="158"/>
      <c r="BX107" s="158"/>
      <c r="BY107" s="158"/>
      <c r="BZ107" s="158"/>
      <c r="CA107" s="158"/>
      <c r="CB107" s="158"/>
      <c r="CC107" s="158"/>
      <c r="CD107" s="158"/>
      <c r="CE107" s="158"/>
      <c r="CF107" s="158"/>
      <c r="CG107" s="158"/>
      <c r="CH107" s="158"/>
      <c r="CI107" s="158"/>
      <c r="CJ107" s="158"/>
      <c r="CK107" s="158"/>
      <c r="CL107" s="158"/>
      <c r="CM107" s="158"/>
      <c r="CN107" s="158"/>
      <c r="CO107" s="158"/>
      <c r="CP107" s="158"/>
      <c r="CQ107" s="158"/>
      <c r="CR107" s="158"/>
      <c r="CS107" s="158"/>
      <c r="CT107" s="158"/>
      <c r="CU107" s="158"/>
      <c r="CV107" s="158"/>
      <c r="CW107" s="158"/>
      <c r="CX107" s="158"/>
      <c r="CY107" s="158"/>
      <c r="CZ107" s="158"/>
      <c r="DA107" s="158"/>
      <c r="DB107" s="158"/>
      <c r="DC107" s="158"/>
      <c r="DD107" s="158"/>
      <c r="DE107" s="158"/>
      <c r="DF107" s="158"/>
      <c r="DG107" s="158"/>
      <c r="DH107" s="158"/>
      <c r="DI107" s="158"/>
      <c r="DJ107" s="158"/>
      <c r="DK107" s="158"/>
      <c r="DL107" s="158"/>
      <c r="DM107" s="158"/>
      <c r="DN107" s="158"/>
      <c r="DO107" s="158"/>
      <c r="DP107" s="158"/>
      <c r="DQ107" s="158"/>
      <c r="DR107" s="158"/>
      <c r="DS107" s="158"/>
      <c r="DT107" s="158"/>
      <c r="DU107" s="158"/>
      <c r="DV107" s="158"/>
      <c r="DW107" s="158"/>
      <c r="DX107" s="158"/>
      <c r="DY107" s="158"/>
      <c r="DZ107" s="158"/>
      <c r="EA107" s="158"/>
      <c r="EB107" s="158"/>
      <c r="EC107" s="158"/>
      <c r="ED107" s="158"/>
      <c r="EE107" s="158"/>
      <c r="EF107" s="158"/>
      <c r="EG107" s="158"/>
      <c r="EH107" s="158"/>
      <c r="EI107" s="158"/>
      <c r="EJ107" s="158"/>
      <c r="EK107" s="158"/>
      <c r="EL107" s="158"/>
      <c r="EM107" s="158"/>
      <c r="EN107" s="158"/>
      <c r="EO107" s="158"/>
      <c r="EP107" s="158"/>
      <c r="EQ107" s="158"/>
      <c r="ER107" s="158"/>
      <c r="ES107" s="158"/>
      <c r="ET107" s="158"/>
      <c r="EU107" s="158"/>
      <c r="EV107" s="158"/>
      <c r="EW107" s="158"/>
      <c r="EX107" s="158"/>
      <c r="EY107" s="158"/>
      <c r="EZ107" s="158"/>
      <c r="FA107" s="158"/>
      <c r="FB107" s="158"/>
      <c r="FC107" s="158"/>
      <c r="FD107" s="158"/>
      <c r="FE107" s="158"/>
      <c r="FF107" s="158"/>
      <c r="FG107" s="158"/>
      <c r="FH107" s="158"/>
      <c r="FI107" s="158"/>
      <c r="FJ107" s="158"/>
      <c r="FK107" s="158"/>
      <c r="FL107" s="158"/>
      <c r="FM107" s="158"/>
      <c r="FN107" s="158"/>
      <c r="FO107" s="158"/>
      <c r="FP107" s="158"/>
      <c r="FQ107" s="158"/>
      <c r="FR107" s="158"/>
      <c r="FS107" s="158"/>
      <c r="FT107" s="158"/>
      <c r="FU107" s="158"/>
      <c r="FV107" s="158"/>
      <c r="FW107" s="158"/>
      <c r="FX107" s="158"/>
      <c r="FY107" s="158"/>
      <c r="FZ107" s="158"/>
      <c r="GA107" s="158"/>
      <c r="GB107" s="158"/>
      <c r="GC107" s="158"/>
      <c r="GD107" s="158"/>
      <c r="GE107" s="158"/>
      <c r="GF107" s="158"/>
      <c r="GG107" s="158"/>
      <c r="GH107" s="158"/>
    </row>
    <row r="108" spans="1:190" s="159" customFormat="1" ht="11.25">
      <c r="A108" s="165" t="s">
        <v>272</v>
      </c>
      <c r="B108" s="165" t="s">
        <v>273</v>
      </c>
      <c r="C108" s="166" t="s">
        <v>45</v>
      </c>
      <c r="D108" s="166" t="s">
        <v>274</v>
      </c>
      <c r="E108" s="166" t="s">
        <v>308</v>
      </c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58"/>
      <c r="AG108" s="158"/>
      <c r="AH108" s="158"/>
      <c r="AI108" s="158"/>
      <c r="AJ108" s="158"/>
      <c r="AK108" s="158"/>
      <c r="AL108" s="158"/>
      <c r="AM108" s="158"/>
      <c r="AN108" s="158"/>
      <c r="AO108" s="158"/>
      <c r="AP108" s="158"/>
      <c r="AQ108" s="158"/>
      <c r="AR108" s="158"/>
      <c r="AS108" s="158"/>
      <c r="AT108" s="158"/>
      <c r="AU108" s="158"/>
      <c r="AV108" s="158"/>
      <c r="AW108" s="158"/>
      <c r="AX108" s="158"/>
      <c r="AY108" s="158"/>
      <c r="AZ108" s="158"/>
      <c r="BA108" s="158"/>
      <c r="BB108" s="158"/>
      <c r="BC108" s="158"/>
      <c r="BD108" s="158"/>
      <c r="BE108" s="158"/>
      <c r="BF108" s="158"/>
      <c r="BG108" s="158"/>
      <c r="BH108" s="158"/>
      <c r="BI108" s="158"/>
      <c r="BJ108" s="158"/>
      <c r="BK108" s="158"/>
      <c r="BL108" s="158"/>
      <c r="BM108" s="158"/>
      <c r="BN108" s="158"/>
      <c r="BO108" s="158"/>
      <c r="BP108" s="158"/>
      <c r="BQ108" s="158"/>
      <c r="BR108" s="158"/>
      <c r="BS108" s="158"/>
      <c r="BT108" s="158"/>
      <c r="BU108" s="158"/>
      <c r="BV108" s="158"/>
      <c r="BW108" s="158"/>
      <c r="BX108" s="158"/>
      <c r="BY108" s="158"/>
      <c r="BZ108" s="158"/>
      <c r="CA108" s="158"/>
      <c r="CB108" s="158"/>
      <c r="CC108" s="158"/>
      <c r="CD108" s="158"/>
      <c r="CE108" s="158"/>
      <c r="CF108" s="158"/>
      <c r="CG108" s="158"/>
      <c r="CH108" s="158"/>
      <c r="CI108" s="158"/>
      <c r="CJ108" s="158"/>
      <c r="CK108" s="158"/>
      <c r="CL108" s="158"/>
      <c r="CM108" s="158"/>
      <c r="CN108" s="158"/>
      <c r="CO108" s="158"/>
      <c r="CP108" s="158"/>
      <c r="CQ108" s="158"/>
      <c r="CR108" s="158"/>
      <c r="CS108" s="158"/>
      <c r="CT108" s="158"/>
      <c r="CU108" s="158"/>
      <c r="CV108" s="158"/>
      <c r="CW108" s="158"/>
      <c r="CX108" s="158"/>
      <c r="CY108" s="158"/>
      <c r="CZ108" s="158"/>
      <c r="DA108" s="158"/>
      <c r="DB108" s="158"/>
      <c r="DC108" s="158"/>
      <c r="DD108" s="158"/>
      <c r="DE108" s="158"/>
      <c r="DF108" s="158"/>
      <c r="DG108" s="158"/>
      <c r="DH108" s="158"/>
      <c r="DI108" s="158"/>
      <c r="DJ108" s="158"/>
      <c r="DK108" s="158"/>
      <c r="DL108" s="158"/>
      <c r="DM108" s="158"/>
      <c r="DN108" s="158"/>
      <c r="DO108" s="158"/>
      <c r="DP108" s="158"/>
      <c r="DQ108" s="158"/>
      <c r="DR108" s="158"/>
      <c r="DS108" s="158"/>
      <c r="DT108" s="158"/>
      <c r="DU108" s="158"/>
      <c r="DV108" s="158"/>
      <c r="DW108" s="158"/>
      <c r="DX108" s="158"/>
      <c r="DY108" s="158"/>
      <c r="DZ108" s="158"/>
      <c r="EA108" s="158"/>
      <c r="EB108" s="158"/>
      <c r="EC108" s="158"/>
      <c r="ED108" s="158"/>
      <c r="EE108" s="158"/>
      <c r="EF108" s="158"/>
      <c r="EG108" s="158"/>
      <c r="EH108" s="158"/>
      <c r="EI108" s="158"/>
      <c r="EJ108" s="158"/>
      <c r="EK108" s="158"/>
      <c r="EL108" s="158"/>
      <c r="EM108" s="158"/>
      <c r="EN108" s="158"/>
      <c r="EO108" s="158"/>
      <c r="EP108" s="158"/>
      <c r="EQ108" s="158"/>
      <c r="ER108" s="158"/>
      <c r="ES108" s="158"/>
      <c r="ET108" s="158"/>
      <c r="EU108" s="158"/>
      <c r="EV108" s="158"/>
      <c r="EW108" s="158"/>
      <c r="EX108" s="158"/>
      <c r="EY108" s="158"/>
      <c r="EZ108" s="158"/>
      <c r="FA108" s="158"/>
      <c r="FB108" s="158"/>
      <c r="FC108" s="158"/>
      <c r="FD108" s="158"/>
      <c r="FE108" s="158"/>
      <c r="FF108" s="158"/>
      <c r="FG108" s="158"/>
      <c r="FH108" s="158"/>
      <c r="FI108" s="158"/>
      <c r="FJ108" s="158"/>
      <c r="FK108" s="158"/>
      <c r="FL108" s="158"/>
      <c r="FM108" s="158"/>
      <c r="FN108" s="158"/>
      <c r="FO108" s="158"/>
      <c r="FP108" s="158"/>
      <c r="FQ108" s="158"/>
      <c r="FR108" s="158"/>
      <c r="FS108" s="158"/>
      <c r="FT108" s="158"/>
      <c r="FU108" s="158"/>
      <c r="FV108" s="158"/>
      <c r="FW108" s="158"/>
      <c r="FX108" s="158"/>
      <c r="FY108" s="158"/>
      <c r="FZ108" s="158"/>
      <c r="GA108" s="158"/>
      <c r="GB108" s="158"/>
      <c r="GC108" s="158"/>
      <c r="GD108" s="158"/>
      <c r="GE108" s="158"/>
      <c r="GF108" s="158"/>
      <c r="GG108" s="158"/>
      <c r="GH108" s="158"/>
    </row>
    <row r="109" spans="1:190" s="159" customFormat="1" ht="11.25">
      <c r="A109" s="165" t="s">
        <v>275</v>
      </c>
      <c r="B109" s="165" t="s">
        <v>132</v>
      </c>
      <c r="C109" s="166" t="s">
        <v>45</v>
      </c>
      <c r="D109" s="166" t="s">
        <v>267</v>
      </c>
      <c r="E109" s="166" t="s">
        <v>308</v>
      </c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58"/>
      <c r="AG109" s="158"/>
      <c r="AH109" s="158"/>
      <c r="AI109" s="158"/>
      <c r="AJ109" s="158"/>
      <c r="AK109" s="158"/>
      <c r="AL109" s="158"/>
      <c r="AM109" s="158"/>
      <c r="AN109" s="158"/>
      <c r="AO109" s="158"/>
      <c r="AP109" s="158"/>
      <c r="AQ109" s="158"/>
      <c r="AR109" s="158"/>
      <c r="AS109" s="158"/>
      <c r="AT109" s="158"/>
      <c r="AU109" s="158"/>
      <c r="AV109" s="158"/>
      <c r="AW109" s="158"/>
      <c r="AX109" s="158"/>
      <c r="AY109" s="158"/>
      <c r="AZ109" s="158"/>
      <c r="BA109" s="158"/>
      <c r="BB109" s="158"/>
      <c r="BC109" s="158"/>
      <c r="BD109" s="158"/>
      <c r="BE109" s="158"/>
      <c r="BF109" s="158"/>
      <c r="BG109" s="158"/>
      <c r="BH109" s="158"/>
      <c r="BI109" s="158"/>
      <c r="BJ109" s="158"/>
      <c r="BK109" s="158"/>
      <c r="BL109" s="158"/>
      <c r="BM109" s="158"/>
      <c r="BN109" s="158"/>
      <c r="BO109" s="158"/>
      <c r="BP109" s="158"/>
      <c r="BQ109" s="158"/>
      <c r="BR109" s="158"/>
      <c r="BS109" s="158"/>
      <c r="BT109" s="158"/>
      <c r="BU109" s="158"/>
      <c r="BV109" s="158"/>
      <c r="BW109" s="158"/>
      <c r="BX109" s="158"/>
      <c r="BY109" s="158"/>
      <c r="BZ109" s="158"/>
      <c r="CA109" s="158"/>
      <c r="CB109" s="158"/>
      <c r="CC109" s="158"/>
      <c r="CD109" s="158"/>
      <c r="CE109" s="158"/>
      <c r="CF109" s="158"/>
      <c r="CG109" s="158"/>
      <c r="CH109" s="158"/>
      <c r="CI109" s="158"/>
      <c r="CJ109" s="158"/>
      <c r="CK109" s="158"/>
      <c r="CL109" s="158"/>
      <c r="CM109" s="158"/>
      <c r="CN109" s="158"/>
      <c r="CO109" s="158"/>
      <c r="CP109" s="158"/>
      <c r="CQ109" s="158"/>
      <c r="CR109" s="158"/>
      <c r="CS109" s="158"/>
      <c r="CT109" s="158"/>
      <c r="CU109" s="158"/>
      <c r="CV109" s="158"/>
      <c r="CW109" s="158"/>
      <c r="CX109" s="158"/>
      <c r="CY109" s="158"/>
      <c r="CZ109" s="158"/>
      <c r="DA109" s="158"/>
      <c r="DB109" s="158"/>
      <c r="DC109" s="158"/>
      <c r="DD109" s="158"/>
      <c r="DE109" s="158"/>
      <c r="DF109" s="158"/>
      <c r="DG109" s="158"/>
      <c r="DH109" s="158"/>
      <c r="DI109" s="158"/>
      <c r="DJ109" s="158"/>
      <c r="DK109" s="158"/>
      <c r="DL109" s="158"/>
      <c r="DM109" s="158"/>
      <c r="DN109" s="158"/>
      <c r="DO109" s="158"/>
      <c r="DP109" s="158"/>
      <c r="DQ109" s="158"/>
      <c r="DR109" s="158"/>
      <c r="DS109" s="158"/>
      <c r="DT109" s="158"/>
      <c r="DU109" s="158"/>
      <c r="DV109" s="158"/>
      <c r="DW109" s="158"/>
      <c r="DX109" s="158"/>
      <c r="DY109" s="158"/>
      <c r="DZ109" s="158"/>
      <c r="EA109" s="158"/>
      <c r="EB109" s="158"/>
      <c r="EC109" s="158"/>
      <c r="ED109" s="158"/>
      <c r="EE109" s="158"/>
      <c r="EF109" s="158"/>
      <c r="EG109" s="158"/>
      <c r="EH109" s="158"/>
      <c r="EI109" s="158"/>
      <c r="EJ109" s="158"/>
      <c r="EK109" s="158"/>
      <c r="EL109" s="158"/>
      <c r="EM109" s="158"/>
      <c r="EN109" s="158"/>
      <c r="EO109" s="158"/>
      <c r="EP109" s="158"/>
      <c r="EQ109" s="158"/>
      <c r="ER109" s="158"/>
      <c r="ES109" s="158"/>
      <c r="ET109" s="158"/>
      <c r="EU109" s="158"/>
      <c r="EV109" s="158"/>
      <c r="EW109" s="158"/>
      <c r="EX109" s="158"/>
      <c r="EY109" s="158"/>
      <c r="EZ109" s="158"/>
      <c r="FA109" s="158"/>
      <c r="FB109" s="158"/>
      <c r="FC109" s="158"/>
      <c r="FD109" s="158"/>
      <c r="FE109" s="158"/>
      <c r="FF109" s="158"/>
      <c r="FG109" s="158"/>
      <c r="FH109" s="158"/>
      <c r="FI109" s="158"/>
      <c r="FJ109" s="158"/>
      <c r="FK109" s="158"/>
      <c r="FL109" s="158"/>
      <c r="FM109" s="158"/>
      <c r="FN109" s="158"/>
      <c r="FO109" s="158"/>
      <c r="FP109" s="158"/>
      <c r="FQ109" s="158"/>
      <c r="FR109" s="158"/>
      <c r="FS109" s="158"/>
      <c r="FT109" s="158"/>
      <c r="FU109" s="158"/>
      <c r="FV109" s="158"/>
      <c r="FW109" s="158"/>
      <c r="FX109" s="158"/>
      <c r="FY109" s="158"/>
      <c r="FZ109" s="158"/>
      <c r="GA109" s="158"/>
      <c r="GB109" s="158"/>
      <c r="GC109" s="158"/>
      <c r="GD109" s="158"/>
      <c r="GE109" s="158"/>
      <c r="GF109" s="158"/>
      <c r="GG109" s="158"/>
      <c r="GH109" s="158"/>
    </row>
    <row r="110" spans="1:190" s="159" customFormat="1" ht="11.25">
      <c r="A110" s="165" t="s">
        <v>276</v>
      </c>
      <c r="B110" s="165" t="s">
        <v>157</v>
      </c>
      <c r="C110" s="166" t="s">
        <v>45</v>
      </c>
      <c r="D110" s="166" t="s">
        <v>277</v>
      </c>
      <c r="E110" s="166" t="s">
        <v>308</v>
      </c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  <c r="Y110" s="158"/>
      <c r="Z110" s="158"/>
      <c r="AA110" s="158"/>
      <c r="AB110" s="158"/>
      <c r="AC110" s="158"/>
      <c r="AD110" s="158"/>
      <c r="AE110" s="158"/>
      <c r="AF110" s="158"/>
      <c r="AG110" s="158"/>
      <c r="AH110" s="158"/>
      <c r="AI110" s="158"/>
      <c r="AJ110" s="158"/>
      <c r="AK110" s="158"/>
      <c r="AL110" s="158"/>
      <c r="AM110" s="158"/>
      <c r="AN110" s="158"/>
      <c r="AO110" s="158"/>
      <c r="AP110" s="158"/>
      <c r="AQ110" s="158"/>
      <c r="AR110" s="158"/>
      <c r="AS110" s="158"/>
      <c r="AT110" s="158"/>
      <c r="AU110" s="158"/>
      <c r="AV110" s="158"/>
      <c r="AW110" s="158"/>
      <c r="AX110" s="158"/>
      <c r="AY110" s="158"/>
      <c r="AZ110" s="158"/>
      <c r="BA110" s="158"/>
      <c r="BB110" s="158"/>
      <c r="BC110" s="158"/>
      <c r="BD110" s="158"/>
      <c r="BE110" s="158"/>
      <c r="BF110" s="158"/>
      <c r="BG110" s="158"/>
      <c r="BH110" s="158"/>
      <c r="BI110" s="158"/>
      <c r="BJ110" s="158"/>
      <c r="BK110" s="158"/>
      <c r="BL110" s="158"/>
      <c r="BM110" s="158"/>
      <c r="BN110" s="158"/>
      <c r="BO110" s="158"/>
      <c r="BP110" s="158"/>
      <c r="BQ110" s="158"/>
      <c r="BR110" s="158"/>
      <c r="BS110" s="158"/>
      <c r="BT110" s="158"/>
      <c r="BU110" s="158"/>
      <c r="BV110" s="158"/>
      <c r="BW110" s="158"/>
      <c r="BX110" s="158"/>
      <c r="BY110" s="158"/>
      <c r="BZ110" s="158"/>
      <c r="CA110" s="158"/>
      <c r="CB110" s="158"/>
      <c r="CC110" s="158"/>
      <c r="CD110" s="158"/>
      <c r="CE110" s="158"/>
      <c r="CF110" s="158"/>
      <c r="CG110" s="158"/>
      <c r="CH110" s="158"/>
      <c r="CI110" s="158"/>
      <c r="CJ110" s="158"/>
      <c r="CK110" s="158"/>
      <c r="CL110" s="158"/>
      <c r="CM110" s="158"/>
      <c r="CN110" s="158"/>
      <c r="CO110" s="158"/>
      <c r="CP110" s="158"/>
      <c r="CQ110" s="158"/>
      <c r="CR110" s="158"/>
      <c r="CS110" s="158"/>
      <c r="CT110" s="158"/>
      <c r="CU110" s="158"/>
      <c r="CV110" s="158"/>
      <c r="CW110" s="158"/>
      <c r="CX110" s="158"/>
      <c r="CY110" s="158"/>
      <c r="CZ110" s="158"/>
      <c r="DA110" s="158"/>
      <c r="DB110" s="158"/>
      <c r="DC110" s="158"/>
      <c r="DD110" s="158"/>
      <c r="DE110" s="158"/>
      <c r="DF110" s="158"/>
      <c r="DG110" s="158"/>
      <c r="DH110" s="158"/>
      <c r="DI110" s="158"/>
      <c r="DJ110" s="158"/>
      <c r="DK110" s="158"/>
      <c r="DL110" s="158"/>
      <c r="DM110" s="158"/>
      <c r="DN110" s="158"/>
      <c r="DO110" s="158"/>
      <c r="DP110" s="158"/>
      <c r="DQ110" s="158"/>
      <c r="DR110" s="158"/>
      <c r="DS110" s="158"/>
      <c r="DT110" s="158"/>
      <c r="DU110" s="158"/>
      <c r="DV110" s="158"/>
      <c r="DW110" s="158"/>
      <c r="DX110" s="158"/>
      <c r="DY110" s="158"/>
      <c r="DZ110" s="158"/>
      <c r="EA110" s="158"/>
      <c r="EB110" s="158"/>
      <c r="EC110" s="158"/>
      <c r="ED110" s="158"/>
      <c r="EE110" s="158"/>
      <c r="EF110" s="158"/>
      <c r="EG110" s="158"/>
      <c r="EH110" s="158"/>
      <c r="EI110" s="158"/>
      <c r="EJ110" s="158"/>
      <c r="EK110" s="158"/>
      <c r="EL110" s="158"/>
      <c r="EM110" s="158"/>
      <c r="EN110" s="158"/>
      <c r="EO110" s="158"/>
      <c r="EP110" s="158"/>
      <c r="EQ110" s="158"/>
      <c r="ER110" s="158"/>
      <c r="ES110" s="158"/>
      <c r="ET110" s="158"/>
      <c r="EU110" s="158"/>
      <c r="EV110" s="158"/>
      <c r="EW110" s="158"/>
      <c r="EX110" s="158"/>
      <c r="EY110" s="158"/>
      <c r="EZ110" s="158"/>
      <c r="FA110" s="158"/>
      <c r="FB110" s="158"/>
      <c r="FC110" s="158"/>
      <c r="FD110" s="158"/>
      <c r="FE110" s="158"/>
      <c r="FF110" s="158"/>
      <c r="FG110" s="158"/>
      <c r="FH110" s="158"/>
      <c r="FI110" s="158"/>
      <c r="FJ110" s="158"/>
      <c r="FK110" s="158"/>
      <c r="FL110" s="158"/>
      <c r="FM110" s="158"/>
      <c r="FN110" s="158"/>
      <c r="FO110" s="158"/>
      <c r="FP110" s="158"/>
      <c r="FQ110" s="158"/>
      <c r="FR110" s="158"/>
      <c r="FS110" s="158"/>
      <c r="FT110" s="158"/>
      <c r="FU110" s="158"/>
      <c r="FV110" s="158"/>
      <c r="FW110" s="158"/>
      <c r="FX110" s="158"/>
      <c r="FY110" s="158"/>
      <c r="FZ110" s="158"/>
      <c r="GA110" s="158"/>
      <c r="GB110" s="158"/>
      <c r="GC110" s="158"/>
      <c r="GD110" s="158"/>
      <c r="GE110" s="158"/>
      <c r="GF110" s="158"/>
      <c r="GG110" s="158"/>
      <c r="GH110" s="158"/>
    </row>
    <row r="111" spans="1:190" s="159" customFormat="1" ht="11.25">
      <c r="A111" s="165" t="s">
        <v>278</v>
      </c>
      <c r="B111" s="165" t="s">
        <v>279</v>
      </c>
      <c r="C111" s="166" t="s">
        <v>45</v>
      </c>
      <c r="D111" s="166" t="s">
        <v>267</v>
      </c>
      <c r="E111" s="166" t="s">
        <v>308</v>
      </c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  <c r="Y111" s="158"/>
      <c r="Z111" s="158"/>
      <c r="AA111" s="158"/>
      <c r="AB111" s="158"/>
      <c r="AC111" s="158"/>
      <c r="AD111" s="158"/>
      <c r="AE111" s="158"/>
      <c r="AF111" s="158"/>
      <c r="AG111" s="158"/>
      <c r="AH111" s="158"/>
      <c r="AI111" s="158"/>
      <c r="AJ111" s="158"/>
      <c r="AK111" s="158"/>
      <c r="AL111" s="158"/>
      <c r="AM111" s="158"/>
      <c r="AN111" s="158"/>
      <c r="AO111" s="158"/>
      <c r="AP111" s="158"/>
      <c r="AQ111" s="158"/>
      <c r="AR111" s="158"/>
      <c r="AS111" s="158"/>
      <c r="AT111" s="158"/>
      <c r="AU111" s="158"/>
      <c r="AV111" s="158"/>
      <c r="AW111" s="158"/>
      <c r="AX111" s="158"/>
      <c r="AY111" s="158"/>
      <c r="AZ111" s="158"/>
      <c r="BA111" s="158"/>
      <c r="BB111" s="158"/>
      <c r="BC111" s="158"/>
      <c r="BD111" s="158"/>
      <c r="BE111" s="158"/>
      <c r="BF111" s="158"/>
      <c r="BG111" s="158"/>
      <c r="BH111" s="158"/>
      <c r="BI111" s="158"/>
      <c r="BJ111" s="158"/>
      <c r="BK111" s="158"/>
      <c r="BL111" s="158"/>
      <c r="BM111" s="158"/>
      <c r="BN111" s="158"/>
      <c r="BO111" s="158"/>
      <c r="BP111" s="158"/>
      <c r="BQ111" s="158"/>
      <c r="BR111" s="158"/>
      <c r="BS111" s="158"/>
      <c r="BT111" s="158"/>
      <c r="BU111" s="158"/>
      <c r="BV111" s="158"/>
      <c r="BW111" s="158"/>
      <c r="BX111" s="158"/>
      <c r="BY111" s="158"/>
      <c r="BZ111" s="158"/>
      <c r="CA111" s="158"/>
      <c r="CB111" s="158"/>
      <c r="CC111" s="158"/>
      <c r="CD111" s="158"/>
      <c r="CE111" s="158"/>
      <c r="CF111" s="158"/>
      <c r="CG111" s="158"/>
      <c r="CH111" s="158"/>
      <c r="CI111" s="158"/>
      <c r="CJ111" s="158"/>
      <c r="CK111" s="158"/>
      <c r="CL111" s="158"/>
      <c r="CM111" s="158"/>
      <c r="CN111" s="158"/>
      <c r="CO111" s="158"/>
      <c r="CP111" s="158"/>
      <c r="CQ111" s="158"/>
      <c r="CR111" s="158"/>
      <c r="CS111" s="158"/>
      <c r="CT111" s="158"/>
      <c r="CU111" s="158"/>
      <c r="CV111" s="158"/>
      <c r="CW111" s="158"/>
      <c r="CX111" s="158"/>
      <c r="CY111" s="158"/>
      <c r="CZ111" s="158"/>
      <c r="DA111" s="158"/>
      <c r="DB111" s="158"/>
      <c r="DC111" s="158"/>
      <c r="DD111" s="158"/>
      <c r="DE111" s="158"/>
      <c r="DF111" s="158"/>
      <c r="DG111" s="158"/>
      <c r="DH111" s="158"/>
      <c r="DI111" s="158"/>
      <c r="DJ111" s="158"/>
      <c r="DK111" s="158"/>
      <c r="DL111" s="158"/>
      <c r="DM111" s="158"/>
      <c r="DN111" s="158"/>
      <c r="DO111" s="158"/>
      <c r="DP111" s="158"/>
      <c r="DQ111" s="158"/>
      <c r="DR111" s="158"/>
      <c r="DS111" s="158"/>
      <c r="DT111" s="158"/>
      <c r="DU111" s="158"/>
      <c r="DV111" s="158"/>
      <c r="DW111" s="158"/>
      <c r="DX111" s="158"/>
      <c r="DY111" s="158"/>
      <c r="DZ111" s="158"/>
      <c r="EA111" s="158"/>
      <c r="EB111" s="158"/>
      <c r="EC111" s="158"/>
      <c r="ED111" s="158"/>
      <c r="EE111" s="158"/>
      <c r="EF111" s="158"/>
      <c r="EG111" s="158"/>
      <c r="EH111" s="158"/>
      <c r="EI111" s="158"/>
      <c r="EJ111" s="158"/>
      <c r="EK111" s="158"/>
      <c r="EL111" s="158"/>
      <c r="EM111" s="158"/>
      <c r="EN111" s="158"/>
      <c r="EO111" s="158"/>
      <c r="EP111" s="158"/>
      <c r="EQ111" s="158"/>
      <c r="ER111" s="158"/>
      <c r="ES111" s="158"/>
      <c r="ET111" s="158"/>
      <c r="EU111" s="158"/>
      <c r="EV111" s="158"/>
      <c r="EW111" s="158"/>
      <c r="EX111" s="158"/>
      <c r="EY111" s="158"/>
      <c r="EZ111" s="158"/>
      <c r="FA111" s="158"/>
      <c r="FB111" s="158"/>
      <c r="FC111" s="158"/>
      <c r="FD111" s="158"/>
      <c r="FE111" s="158"/>
      <c r="FF111" s="158"/>
      <c r="FG111" s="158"/>
      <c r="FH111" s="158"/>
      <c r="FI111" s="158"/>
      <c r="FJ111" s="158"/>
      <c r="FK111" s="158"/>
      <c r="FL111" s="158"/>
      <c r="FM111" s="158"/>
      <c r="FN111" s="158"/>
      <c r="FO111" s="158"/>
      <c r="FP111" s="158"/>
      <c r="FQ111" s="158"/>
      <c r="FR111" s="158"/>
      <c r="FS111" s="158"/>
      <c r="FT111" s="158"/>
      <c r="FU111" s="158"/>
      <c r="FV111" s="158"/>
      <c r="FW111" s="158"/>
      <c r="FX111" s="158"/>
      <c r="FY111" s="158"/>
      <c r="FZ111" s="158"/>
      <c r="GA111" s="158"/>
      <c r="GB111" s="158"/>
      <c r="GC111" s="158"/>
      <c r="GD111" s="158"/>
      <c r="GE111" s="158"/>
      <c r="GF111" s="158"/>
      <c r="GG111" s="158"/>
      <c r="GH111" s="158"/>
    </row>
    <row r="112" spans="1:190" s="159" customFormat="1" ht="11.25">
      <c r="A112" s="165" t="s">
        <v>280</v>
      </c>
      <c r="B112" s="165" t="s">
        <v>281</v>
      </c>
      <c r="C112" s="166" t="s">
        <v>45</v>
      </c>
      <c r="D112" s="166" t="s">
        <v>282</v>
      </c>
      <c r="E112" s="166" t="s">
        <v>308</v>
      </c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  <c r="Y112" s="158"/>
      <c r="Z112" s="158"/>
      <c r="AA112" s="158"/>
      <c r="AB112" s="158"/>
      <c r="AC112" s="158"/>
      <c r="AD112" s="158"/>
      <c r="AE112" s="158"/>
      <c r="AF112" s="158"/>
      <c r="AG112" s="158"/>
      <c r="AH112" s="158"/>
      <c r="AI112" s="158"/>
      <c r="AJ112" s="158"/>
      <c r="AK112" s="158"/>
      <c r="AL112" s="158"/>
      <c r="AM112" s="158"/>
      <c r="AN112" s="158"/>
      <c r="AO112" s="158"/>
      <c r="AP112" s="158"/>
      <c r="AQ112" s="158"/>
      <c r="AR112" s="158"/>
      <c r="AS112" s="158"/>
      <c r="AT112" s="158"/>
      <c r="AU112" s="158"/>
      <c r="AV112" s="158"/>
      <c r="AW112" s="158"/>
      <c r="AX112" s="158"/>
      <c r="AY112" s="158"/>
      <c r="AZ112" s="158"/>
      <c r="BA112" s="158"/>
      <c r="BB112" s="158"/>
      <c r="BC112" s="158"/>
      <c r="BD112" s="158"/>
      <c r="BE112" s="158"/>
      <c r="BF112" s="158"/>
      <c r="BG112" s="158"/>
      <c r="BH112" s="158"/>
      <c r="BI112" s="158"/>
      <c r="BJ112" s="158"/>
      <c r="BK112" s="158"/>
      <c r="BL112" s="158"/>
      <c r="BM112" s="158"/>
      <c r="BN112" s="158"/>
      <c r="BO112" s="158"/>
      <c r="BP112" s="158"/>
      <c r="BQ112" s="158"/>
      <c r="BR112" s="158"/>
      <c r="BS112" s="158"/>
      <c r="BT112" s="158"/>
      <c r="BU112" s="158"/>
      <c r="BV112" s="158"/>
      <c r="BW112" s="158"/>
      <c r="BX112" s="158"/>
      <c r="BY112" s="158"/>
      <c r="BZ112" s="158"/>
      <c r="CA112" s="158"/>
      <c r="CB112" s="158"/>
      <c r="CC112" s="158"/>
      <c r="CD112" s="158"/>
      <c r="CE112" s="158"/>
      <c r="CF112" s="158"/>
      <c r="CG112" s="158"/>
      <c r="CH112" s="158"/>
      <c r="CI112" s="158"/>
      <c r="CJ112" s="158"/>
      <c r="CK112" s="158"/>
      <c r="CL112" s="158"/>
      <c r="CM112" s="158"/>
      <c r="CN112" s="158"/>
      <c r="CO112" s="158"/>
      <c r="CP112" s="158"/>
      <c r="CQ112" s="158"/>
      <c r="CR112" s="158"/>
      <c r="CS112" s="158"/>
      <c r="CT112" s="158"/>
      <c r="CU112" s="158"/>
      <c r="CV112" s="158"/>
      <c r="CW112" s="158"/>
      <c r="CX112" s="158"/>
      <c r="CY112" s="158"/>
      <c r="CZ112" s="158"/>
      <c r="DA112" s="158"/>
      <c r="DB112" s="158"/>
      <c r="DC112" s="158"/>
      <c r="DD112" s="158"/>
      <c r="DE112" s="158"/>
      <c r="DF112" s="158"/>
      <c r="DG112" s="158"/>
      <c r="DH112" s="158"/>
      <c r="DI112" s="158"/>
      <c r="DJ112" s="158"/>
      <c r="DK112" s="158"/>
      <c r="DL112" s="158"/>
      <c r="DM112" s="158"/>
      <c r="DN112" s="158"/>
      <c r="DO112" s="158"/>
      <c r="DP112" s="158"/>
      <c r="DQ112" s="158"/>
      <c r="DR112" s="158"/>
      <c r="DS112" s="158"/>
      <c r="DT112" s="158"/>
      <c r="DU112" s="158"/>
      <c r="DV112" s="158"/>
      <c r="DW112" s="158"/>
      <c r="DX112" s="158"/>
      <c r="DY112" s="158"/>
      <c r="DZ112" s="158"/>
      <c r="EA112" s="158"/>
      <c r="EB112" s="158"/>
      <c r="EC112" s="158"/>
      <c r="ED112" s="158"/>
      <c r="EE112" s="158"/>
      <c r="EF112" s="158"/>
      <c r="EG112" s="158"/>
      <c r="EH112" s="158"/>
      <c r="EI112" s="158"/>
      <c r="EJ112" s="158"/>
      <c r="EK112" s="158"/>
      <c r="EL112" s="158"/>
      <c r="EM112" s="158"/>
      <c r="EN112" s="158"/>
      <c r="EO112" s="158"/>
      <c r="EP112" s="158"/>
      <c r="EQ112" s="158"/>
      <c r="ER112" s="158"/>
      <c r="ES112" s="158"/>
      <c r="ET112" s="158"/>
      <c r="EU112" s="158"/>
      <c r="EV112" s="158"/>
      <c r="EW112" s="158"/>
      <c r="EX112" s="158"/>
      <c r="EY112" s="158"/>
      <c r="EZ112" s="158"/>
      <c r="FA112" s="158"/>
      <c r="FB112" s="158"/>
      <c r="FC112" s="158"/>
      <c r="FD112" s="158"/>
      <c r="FE112" s="158"/>
      <c r="FF112" s="158"/>
      <c r="FG112" s="158"/>
      <c r="FH112" s="158"/>
      <c r="FI112" s="158"/>
      <c r="FJ112" s="158"/>
      <c r="FK112" s="158"/>
      <c r="FL112" s="158"/>
      <c r="FM112" s="158"/>
      <c r="FN112" s="158"/>
      <c r="FO112" s="158"/>
      <c r="FP112" s="158"/>
      <c r="FQ112" s="158"/>
      <c r="FR112" s="158"/>
      <c r="FS112" s="158"/>
      <c r="FT112" s="158"/>
      <c r="FU112" s="158"/>
      <c r="FV112" s="158"/>
      <c r="FW112" s="158"/>
      <c r="FX112" s="158"/>
      <c r="FY112" s="158"/>
      <c r="FZ112" s="158"/>
      <c r="GA112" s="158"/>
      <c r="GB112" s="158"/>
      <c r="GC112" s="158"/>
      <c r="GD112" s="158"/>
      <c r="GE112" s="158"/>
      <c r="GF112" s="158"/>
      <c r="GG112" s="158"/>
      <c r="GH112" s="158"/>
    </row>
    <row r="113" spans="1:243" s="159" customFormat="1" ht="11.25">
      <c r="A113" s="165" t="s">
        <v>283</v>
      </c>
      <c r="B113" s="165"/>
      <c r="C113" s="166" t="s">
        <v>45</v>
      </c>
      <c r="D113" s="166" t="s">
        <v>284</v>
      </c>
      <c r="E113" s="166" t="s">
        <v>308</v>
      </c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  <c r="Y113" s="158"/>
      <c r="Z113" s="158"/>
      <c r="AA113" s="158"/>
      <c r="AB113" s="158"/>
      <c r="AC113" s="158"/>
      <c r="AD113" s="158"/>
      <c r="AE113" s="158"/>
      <c r="AF113" s="158"/>
      <c r="AG113" s="158"/>
      <c r="AH113" s="158"/>
      <c r="AI113" s="158"/>
      <c r="AJ113" s="158"/>
      <c r="AK113" s="158"/>
      <c r="AL113" s="158"/>
      <c r="AM113" s="158"/>
      <c r="AN113" s="158"/>
      <c r="AO113" s="158"/>
      <c r="AP113" s="158"/>
      <c r="AQ113" s="158"/>
      <c r="AR113" s="158"/>
      <c r="AS113" s="158"/>
      <c r="AT113" s="158"/>
      <c r="AU113" s="158"/>
      <c r="AV113" s="158"/>
      <c r="AW113" s="158"/>
      <c r="AX113" s="158"/>
      <c r="AY113" s="158"/>
      <c r="AZ113" s="158"/>
      <c r="BA113" s="158"/>
      <c r="BB113" s="158"/>
      <c r="BC113" s="158"/>
      <c r="BD113" s="158"/>
      <c r="BE113" s="158"/>
      <c r="BF113" s="158"/>
      <c r="BG113" s="158"/>
      <c r="BH113" s="158"/>
      <c r="BI113" s="158"/>
      <c r="BJ113" s="158"/>
      <c r="BK113" s="158"/>
      <c r="BL113" s="158"/>
      <c r="BM113" s="158"/>
      <c r="BN113" s="158"/>
      <c r="BO113" s="158"/>
      <c r="BP113" s="158"/>
      <c r="BQ113" s="158"/>
      <c r="BR113" s="158"/>
      <c r="BS113" s="158"/>
      <c r="BT113" s="158"/>
      <c r="BU113" s="158"/>
      <c r="BV113" s="158"/>
      <c r="BW113" s="158"/>
      <c r="BX113" s="158"/>
      <c r="BY113" s="158"/>
      <c r="BZ113" s="158"/>
      <c r="CA113" s="158"/>
      <c r="CB113" s="158"/>
      <c r="CC113" s="158"/>
      <c r="CD113" s="158"/>
      <c r="CE113" s="158"/>
      <c r="CF113" s="158"/>
      <c r="CG113" s="158"/>
      <c r="CH113" s="158"/>
      <c r="CI113" s="158"/>
      <c r="CJ113" s="158"/>
      <c r="CK113" s="158"/>
      <c r="CL113" s="158"/>
      <c r="CM113" s="158"/>
      <c r="CN113" s="158"/>
      <c r="CO113" s="158"/>
      <c r="CP113" s="158"/>
      <c r="CQ113" s="158"/>
      <c r="CR113" s="158"/>
      <c r="CS113" s="158"/>
      <c r="CT113" s="158"/>
      <c r="CU113" s="158"/>
      <c r="CV113" s="158"/>
      <c r="CW113" s="158"/>
      <c r="CX113" s="158"/>
      <c r="CY113" s="158"/>
      <c r="CZ113" s="158"/>
      <c r="DA113" s="158"/>
      <c r="DB113" s="158"/>
      <c r="DC113" s="158"/>
      <c r="DD113" s="158"/>
      <c r="DE113" s="158"/>
      <c r="DF113" s="158"/>
      <c r="DG113" s="158"/>
      <c r="DH113" s="158"/>
      <c r="DI113" s="158"/>
      <c r="DJ113" s="158"/>
      <c r="DK113" s="158"/>
      <c r="DL113" s="158"/>
      <c r="DM113" s="158"/>
      <c r="DN113" s="158"/>
      <c r="DO113" s="158"/>
      <c r="DP113" s="158"/>
      <c r="DQ113" s="158"/>
      <c r="DR113" s="158"/>
      <c r="DS113" s="158"/>
      <c r="DT113" s="158"/>
      <c r="DU113" s="158"/>
      <c r="DV113" s="158"/>
      <c r="DW113" s="158"/>
      <c r="DX113" s="158"/>
      <c r="DY113" s="158"/>
      <c r="DZ113" s="158"/>
      <c r="EA113" s="158"/>
      <c r="EB113" s="158"/>
      <c r="EC113" s="158"/>
      <c r="ED113" s="158"/>
      <c r="EE113" s="158"/>
      <c r="EF113" s="158"/>
      <c r="EG113" s="158"/>
      <c r="EH113" s="158"/>
      <c r="EI113" s="158"/>
      <c r="EJ113" s="158"/>
      <c r="EK113" s="158"/>
      <c r="EL113" s="158"/>
      <c r="EM113" s="158"/>
      <c r="EN113" s="158"/>
      <c r="EO113" s="158"/>
      <c r="EP113" s="158"/>
      <c r="EQ113" s="158"/>
      <c r="ER113" s="158"/>
      <c r="ES113" s="158"/>
      <c r="ET113" s="158"/>
      <c r="EU113" s="158"/>
      <c r="EV113" s="158"/>
      <c r="EW113" s="158"/>
      <c r="EX113" s="158"/>
      <c r="EY113" s="158"/>
      <c r="EZ113" s="158"/>
      <c r="FA113" s="158"/>
      <c r="FB113" s="158"/>
      <c r="FC113" s="158"/>
      <c r="FD113" s="158"/>
      <c r="FE113" s="158"/>
      <c r="FF113" s="158"/>
      <c r="FG113" s="158"/>
      <c r="FH113" s="158"/>
      <c r="FI113" s="158"/>
      <c r="FJ113" s="158"/>
      <c r="FK113" s="158"/>
      <c r="FL113" s="158"/>
      <c r="FM113" s="158"/>
      <c r="FN113" s="158"/>
      <c r="FO113" s="158"/>
      <c r="FP113" s="158"/>
      <c r="FQ113" s="158"/>
      <c r="FR113" s="158"/>
      <c r="FS113" s="158"/>
      <c r="FT113" s="158"/>
      <c r="FU113" s="158"/>
      <c r="FV113" s="158"/>
      <c r="FW113" s="158"/>
      <c r="FX113" s="158"/>
      <c r="FY113" s="158"/>
      <c r="FZ113" s="158"/>
      <c r="GA113" s="158"/>
      <c r="GB113" s="158"/>
      <c r="GC113" s="158"/>
      <c r="GD113" s="158"/>
      <c r="GE113" s="158"/>
      <c r="GF113" s="158"/>
      <c r="GG113" s="158"/>
      <c r="GH113" s="158"/>
    </row>
    <row r="114" spans="1:243" s="5" customFormat="1">
      <c r="A114" s="6"/>
      <c r="B114" s="6"/>
      <c r="C114" s="15"/>
      <c r="D114" s="15"/>
      <c r="E114" s="15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</row>
    <row r="132" spans="1:1">
      <c r="A132" s="6" t="s">
        <v>307</v>
      </c>
    </row>
    <row r="133" spans="1:1">
      <c r="A133" s="6" t="s">
        <v>308</v>
      </c>
    </row>
  </sheetData>
  <dataValidations count="1">
    <dataValidation type="list" allowBlank="1" showInputMessage="1" showErrorMessage="1" sqref="E6:E113" xr:uid="{7A362771-00AC-4CCC-8FAD-934869C95415}">
      <formula1>$A$132:$A$133</formula1>
    </dataValidation>
  </dataValidations>
  <printOptions horizontalCentered="1" gridLines="1"/>
  <pageMargins left="0.19685039370078741" right="0.19685039370078741" top="0.98425196850393704" bottom="0.98425196850393704" header="0.51181102362204722" footer="0.51181102362204722"/>
  <pageSetup paperSize="9" scale="69" orientation="landscape" r:id="rId1"/>
  <headerFooter alignWithMargins="0">
    <oddFooter>&amp;L&amp;F&amp;C&amp;D &amp;T&amp;RPage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2362D23840384AA44F195D95F9E0FB" ma:contentTypeVersion="14" ma:contentTypeDescription="Create a new document." ma:contentTypeScope="" ma:versionID="774f1e0a8997cb8b86e63c7f366d273b">
  <xsd:schema xmlns:xsd="http://www.w3.org/2001/XMLSchema" xmlns:xs="http://www.w3.org/2001/XMLSchema" xmlns:p="http://schemas.microsoft.com/office/2006/metadata/properties" xmlns:ns2="38304d66-90c6-4335-b1c9-5b3984399988" xmlns:ns3="41d8d177-be5a-477d-be00-e01547a293a3" targetNamespace="http://schemas.microsoft.com/office/2006/metadata/properties" ma:root="true" ma:fieldsID="9616612f0a5ce7926261c98760ef1a35" ns2:_="" ns3:_="">
    <xsd:import namespace="38304d66-90c6-4335-b1c9-5b3984399988"/>
    <xsd:import namespace="41d8d177-be5a-477d-be00-e01547a29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04d66-90c6-4335-b1c9-5b3984399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1fdf30fe-1347-464b-aacb-c31a0be721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8d177-be5a-477d-be00-e01547a293a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941151a-63b3-4332-b62e-f2b7c2e016f0}" ma:internalName="TaxCatchAll" ma:showField="CatchAllData" ma:web="41d8d177-be5a-477d-be00-e01547a29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A6D468-72F5-4726-AC3A-DAECF68953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9981E7-2F7D-43CE-B54D-C7FE5AE783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304d66-90c6-4335-b1c9-5b3984399988"/>
    <ds:schemaRef ds:uri="41d8d177-be5a-477d-be00-e01547a29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13</vt:i4>
      </vt:variant>
    </vt:vector>
  </HeadingPairs>
  <TitlesOfParts>
    <vt:vector size="18" baseType="lpstr">
      <vt:lpstr>General Info</vt:lpstr>
      <vt:lpstr>Polisblad</vt:lpstr>
      <vt:lpstr>Bestand dd 1 januari 2025</vt:lpstr>
      <vt:lpstr>Antwoord op vraag 3</vt:lpstr>
      <vt:lpstr>Antwoord op vraag 6</vt:lpstr>
      <vt:lpstr>'Antwoord op vraag 6'!Afdrukbereik</vt:lpstr>
      <vt:lpstr>'Bestand dd 1 januari 2025'!Afdrukbereik</vt:lpstr>
      <vt:lpstr>'Antwoord op vraag 6'!Afdruktitels</vt:lpstr>
      <vt:lpstr>'Bestand dd 1 januari 2025'!Afdruktitels</vt:lpstr>
      <vt:lpstr>afrind</vt:lpstr>
      <vt:lpstr>cad</vt:lpstr>
      <vt:lpstr>ign</vt:lpstr>
      <vt:lpstr>igo</vt:lpstr>
      <vt:lpstr>iin</vt:lpstr>
      <vt:lpstr>iio</vt:lpstr>
      <vt:lpstr>index</vt:lpstr>
      <vt:lpstr>premieGM</vt:lpstr>
      <vt:lpstr>premieOW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Gemeente Dantumadeel</dc:title>
  <dc:subject/>
  <dc:creator>C.J. van Doornewaard</dc:creator>
  <cp:keywords/>
  <dc:description/>
  <cp:lastModifiedBy>Hans Vermeulen</cp:lastModifiedBy>
  <cp:revision/>
  <dcterms:created xsi:type="dcterms:W3CDTF">2000-08-08T13:09:59Z</dcterms:created>
  <dcterms:modified xsi:type="dcterms:W3CDTF">2025-10-08T11:02:14Z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213f7cf8-533b-44c2-977d-56d1df31a213</vt:lpwstr>
  </property>
  <property fmtid="{D5CDD505-2E9C-101B-9397-08002B2CF9AE}" pid="3" name="AonClassification">
    <vt:lpwstr>ADC_class_200</vt:lpwstr>
  </property>
  <property fmtid="{D5CDD505-2E9C-101B-9397-08002B2CF9AE}" pid="4" name="MSIP_Label_875a5b46-6a40-4ffc-90be-3fcbddbfaaf1_ActionId">
    <vt:lpwstr>df516178-4947-4afd-ad4b-f7698c5e0f07</vt:lpwstr>
  </property>
  <property fmtid="{D5CDD505-2E9C-101B-9397-08002B2CF9AE}" pid="5" name="MSIP_Label_875a5b46-6a40-4ffc-90be-3fcbddbfaaf1_Name">
    <vt:lpwstr>CONFIDENTIAL \ CONFIDENTIAL</vt:lpwstr>
  </property>
  <property fmtid="{D5CDD505-2E9C-101B-9397-08002B2CF9AE}" pid="6" name="MSIP_Label_875a5b46-6a40-4ffc-90be-3fcbddbfaaf1_SetDate">
    <vt:lpwstr>2025-05-06T07:51:53Z</vt:lpwstr>
  </property>
  <property fmtid="{D5CDD505-2E9C-101B-9397-08002B2CF9AE}" pid="7" name="MSIP_Label_875a5b46-6a40-4ffc-90be-3fcbddbfaaf1_SiteId">
    <vt:lpwstr>94cfddbc-0627-494a-ad7a-29aea3aea832</vt:lpwstr>
  </property>
  <property fmtid="{D5CDD505-2E9C-101B-9397-08002B2CF9AE}" pid="8" name="MSIP_Label_875a5b46-6a40-4ffc-90be-3fcbddbfaaf1_Enabled">
    <vt:lpwstr>True</vt:lpwstr>
  </property>
  <property fmtid="{D5CDD505-2E9C-101B-9397-08002B2CF9AE}" pid="9" name="MSIP_Label_875a5b46-6a40-4ffc-90be-3fcbddbfaaf1_Removed">
    <vt:lpwstr>False</vt:lpwstr>
  </property>
  <property fmtid="{D5CDD505-2E9C-101B-9397-08002B2CF9AE}" pid="10" name="MSIP_Label_875a5b46-6a40-4ffc-90be-3fcbddbfaaf1_Parent">
    <vt:lpwstr>fa45f789-1f0b-4e07-bb5a-5b7474c73833</vt:lpwstr>
  </property>
  <property fmtid="{D5CDD505-2E9C-101B-9397-08002B2CF9AE}" pid="11" name="MSIP_Label_875a5b46-6a40-4ffc-90be-3fcbddbfaaf1_Extended_MSFT_Method">
    <vt:lpwstr>Standard</vt:lpwstr>
  </property>
  <property fmtid="{D5CDD505-2E9C-101B-9397-08002B2CF9AE}" pid="12" name="MSIP_Label_fa45f789-1f0b-4e07-bb5a-5b7474c73833_Enabled">
    <vt:lpwstr>True</vt:lpwstr>
  </property>
  <property fmtid="{D5CDD505-2E9C-101B-9397-08002B2CF9AE}" pid="13" name="MSIP_Label_fa45f789-1f0b-4e07-bb5a-5b7474c73833_SiteId">
    <vt:lpwstr>94cfddbc-0627-494a-ad7a-29aea3aea832</vt:lpwstr>
  </property>
  <property fmtid="{D5CDD505-2E9C-101B-9397-08002B2CF9AE}" pid="14" name="MSIP_Label_fa45f789-1f0b-4e07-bb5a-5b7474c73833_SetDate">
    <vt:lpwstr>2025-05-06T07:51:53Z</vt:lpwstr>
  </property>
  <property fmtid="{D5CDD505-2E9C-101B-9397-08002B2CF9AE}" pid="15" name="MSIP_Label_fa45f789-1f0b-4e07-bb5a-5b7474c73833_Name">
    <vt:lpwstr>CONFIDENTIAL</vt:lpwstr>
  </property>
  <property fmtid="{D5CDD505-2E9C-101B-9397-08002B2CF9AE}" pid="16" name="MSIP_Label_fa45f789-1f0b-4e07-bb5a-5b7474c73833_ActionId">
    <vt:lpwstr>1008bce7-7858-455d-8645-0a329a8fee83</vt:lpwstr>
  </property>
  <property fmtid="{D5CDD505-2E9C-101B-9397-08002B2CF9AE}" pid="17" name="MSIP_Label_fa45f789-1f0b-4e07-bb5a-5b7474c73833_Extended_MSFT_Method">
    <vt:lpwstr>Standard</vt:lpwstr>
  </property>
  <property fmtid="{D5CDD505-2E9C-101B-9397-08002B2CF9AE}" pid="18" name="Sensitivity">
    <vt:lpwstr>CONFIDENTIAL \ CONFIDENTIAL CONFIDENTIAL</vt:lpwstr>
  </property>
</Properties>
</file>