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West Betuwe\EA\2026\Aanbestedingsdocumenten\"/>
    </mc:Choice>
  </mc:AlternateContent>
  <xr:revisionPtr revIDLastSave="0" documentId="13_ncr:1_{FEB09C50-8A49-4170-8DBB-E89160B0109D}" xr6:coauthVersionLast="47" xr6:coauthVersionMax="47" xr10:uidLastSave="{00000000-0000-0000-0000-000000000000}"/>
  <bookViews>
    <workbookView xWindow="-28920" yWindow="-120" windowWidth="29040" windowHeight="15720" firstSheet="2" activeTab="2" xr2:uid="{00000000-000D-0000-FFFF-FFFF00000000}"/>
  </bookViews>
  <sheets>
    <sheet name="General Info" sheetId="1" state="hidden" r:id="rId1"/>
    <sheet name="Polisblad" sheetId="25" state="hidden" r:id="rId2"/>
    <sheet name="Bestand dd 1 januari 2025" sheetId="24" r:id="rId3"/>
  </sheets>
  <definedNames>
    <definedName name="afr">#REF!</definedName>
    <definedName name="afrind">'General Info'!$B$19</definedName>
    <definedName name="cad">'Bestand dd 1 januari 2025'!$V$215</definedName>
    <definedName name="ign">'General Info'!$B$5</definedName>
    <definedName name="igo">'General Info'!$B$6</definedName>
    <definedName name="iin">'General Info'!$B$7</definedName>
    <definedName name="iio">'General Info'!$B$8</definedName>
    <definedName name="index">'Bestand dd 1 januari 2025'!$S$215</definedName>
    <definedName name="index2002">'Bestand dd 1 januari 2025'!#REF!</definedName>
    <definedName name="premieGM">'General Info'!$B$13</definedName>
    <definedName name="premieOW">'General Info'!$B$14</definedName>
    <definedName name="_xlnm.Print_Area" localSheetId="2">'Bestand dd 1 januari 2025'!$A$1:$J$215</definedName>
    <definedName name="_xlnm.Print_Titles" localSheetId="2">'Bestand dd 1 januari 2025'!$1:$5</definedName>
    <definedName name="vv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0" i="24" l="1"/>
  <c r="R200" i="24" s="1"/>
  <c r="M155" i="24"/>
  <c r="M174" i="24"/>
  <c r="M168" i="24"/>
  <c r="U209" i="24"/>
  <c r="T209" i="24"/>
  <c r="P209" i="24"/>
  <c r="M209" i="24"/>
  <c r="I209" i="24"/>
  <c r="R209" i="24" s="1"/>
  <c r="H209" i="24"/>
  <c r="U139" i="24"/>
  <c r="T139" i="24"/>
  <c r="P139" i="24"/>
  <c r="M139" i="24"/>
  <c r="I139" i="24"/>
  <c r="R139" i="24" s="1"/>
  <c r="H139" i="24"/>
  <c r="H15" i="25"/>
  <c r="H198" i="24"/>
  <c r="H130" i="24"/>
  <c r="I130" i="24"/>
  <c r="U30" i="24"/>
  <c r="T30" i="24"/>
  <c r="P30" i="24"/>
  <c r="I30" i="24"/>
  <c r="H30" i="24"/>
  <c r="Q30" i="24" s="1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8" i="24"/>
  <c r="M9" i="24"/>
  <c r="M10" i="24"/>
  <c r="M7" i="24"/>
  <c r="B14" i="1" l="1"/>
  <c r="B13" i="1"/>
  <c r="W74" i="24" s="1"/>
  <c r="C11" i="25"/>
  <c r="C10" i="25"/>
  <c r="C7" i="25"/>
  <c r="C6" i="25"/>
  <c r="V209" i="24"/>
  <c r="W209" i="24" s="1"/>
  <c r="J209" i="24"/>
  <c r="J139" i="24"/>
  <c r="Q209" i="24"/>
  <c r="S209" i="24" s="1"/>
  <c r="V139" i="24"/>
  <c r="W139" i="24" s="1"/>
  <c r="Q139" i="24"/>
  <c r="S139" i="24" s="1"/>
  <c r="V30" i="24"/>
  <c r="W30" i="24" s="1"/>
  <c r="J30" i="24"/>
  <c r="R30" i="24"/>
  <c r="S30" i="24" s="1"/>
  <c r="J130" i="24"/>
  <c r="U146" i="24"/>
  <c r="U147" i="24"/>
  <c r="U148" i="24"/>
  <c r="U149" i="24"/>
  <c r="U150" i="24"/>
  <c r="U151" i="24"/>
  <c r="U152" i="24"/>
  <c r="U153" i="24"/>
  <c r="U154" i="24"/>
  <c r="U155" i="24"/>
  <c r="U156" i="24"/>
  <c r="U157" i="24"/>
  <c r="U158" i="24"/>
  <c r="U159" i="24"/>
  <c r="U160" i="24"/>
  <c r="U161" i="24"/>
  <c r="U162" i="24"/>
  <c r="U163" i="24"/>
  <c r="U164" i="24"/>
  <c r="U165" i="24"/>
  <c r="U166" i="24"/>
  <c r="U167" i="24"/>
  <c r="U168" i="24"/>
  <c r="U169" i="24"/>
  <c r="U170" i="24"/>
  <c r="T146" i="24"/>
  <c r="T147" i="24"/>
  <c r="T148" i="24"/>
  <c r="T149" i="24"/>
  <c r="T150" i="24"/>
  <c r="T151" i="24"/>
  <c r="T152" i="24"/>
  <c r="T153" i="24"/>
  <c r="T154" i="24"/>
  <c r="T155" i="24"/>
  <c r="T156" i="24"/>
  <c r="T157" i="24"/>
  <c r="T158" i="24"/>
  <c r="T159" i="24"/>
  <c r="T160" i="24"/>
  <c r="T161" i="24"/>
  <c r="T162" i="24"/>
  <c r="T163" i="24"/>
  <c r="T164" i="24"/>
  <c r="T165" i="24"/>
  <c r="T166" i="24"/>
  <c r="T167" i="24"/>
  <c r="T169" i="24"/>
  <c r="T170" i="24"/>
  <c r="P146" i="24"/>
  <c r="P147" i="24"/>
  <c r="P148" i="24"/>
  <c r="P149" i="24"/>
  <c r="P150" i="24"/>
  <c r="P151" i="24"/>
  <c r="P152" i="24"/>
  <c r="P153" i="24"/>
  <c r="P154" i="24"/>
  <c r="P155" i="24"/>
  <c r="P156" i="24"/>
  <c r="P157" i="24"/>
  <c r="P158" i="24"/>
  <c r="P159" i="24"/>
  <c r="P160" i="24"/>
  <c r="P161" i="24"/>
  <c r="P162" i="24"/>
  <c r="P163" i="24"/>
  <c r="P164" i="24"/>
  <c r="P165" i="24"/>
  <c r="P166" i="24"/>
  <c r="P167" i="24"/>
  <c r="P168" i="24"/>
  <c r="P169" i="24"/>
  <c r="P170" i="24"/>
  <c r="M146" i="24"/>
  <c r="M147" i="24"/>
  <c r="M148" i="24"/>
  <c r="M149" i="24"/>
  <c r="M150" i="24"/>
  <c r="M151" i="24"/>
  <c r="M152" i="24"/>
  <c r="M153" i="24"/>
  <c r="M154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9" i="24"/>
  <c r="M170" i="24"/>
  <c r="I146" i="24"/>
  <c r="R146" i="24" s="1"/>
  <c r="I147" i="24"/>
  <c r="R147" i="24" s="1"/>
  <c r="I148" i="24"/>
  <c r="R148" i="24" s="1"/>
  <c r="I149" i="24"/>
  <c r="R149" i="24" s="1"/>
  <c r="I150" i="24"/>
  <c r="R150" i="24" s="1"/>
  <c r="I151" i="24"/>
  <c r="R151" i="24" s="1"/>
  <c r="I152" i="24"/>
  <c r="I153" i="24"/>
  <c r="R153" i="24" s="1"/>
  <c r="I154" i="24"/>
  <c r="R154" i="24" s="1"/>
  <c r="I155" i="24"/>
  <c r="R155" i="24" s="1"/>
  <c r="I156" i="24"/>
  <c r="R156" i="24" s="1"/>
  <c r="I157" i="24"/>
  <c r="R157" i="24" s="1"/>
  <c r="I158" i="24"/>
  <c r="R158" i="24" s="1"/>
  <c r="I159" i="24"/>
  <c r="R159" i="24" s="1"/>
  <c r="I160" i="24"/>
  <c r="I161" i="24"/>
  <c r="R161" i="24" s="1"/>
  <c r="I162" i="24"/>
  <c r="R162" i="24" s="1"/>
  <c r="I163" i="24"/>
  <c r="R163" i="24" s="1"/>
  <c r="I164" i="24"/>
  <c r="R164" i="24" s="1"/>
  <c r="I165" i="24"/>
  <c r="R165" i="24" s="1"/>
  <c r="I166" i="24"/>
  <c r="R166" i="24" s="1"/>
  <c r="I167" i="24"/>
  <c r="R167" i="24" s="1"/>
  <c r="I168" i="24"/>
  <c r="I169" i="24"/>
  <c r="R169" i="24" s="1"/>
  <c r="I170" i="24"/>
  <c r="R170" i="24" s="1"/>
  <c r="H170" i="24"/>
  <c r="Q170" i="24" s="1"/>
  <c r="H146" i="24"/>
  <c r="H147" i="24"/>
  <c r="H148" i="24"/>
  <c r="H149" i="24"/>
  <c r="H150" i="24"/>
  <c r="Q150" i="24" s="1"/>
  <c r="H151" i="24"/>
  <c r="H152" i="24"/>
  <c r="Q152" i="24" s="1"/>
  <c r="H153" i="24"/>
  <c r="H154" i="24"/>
  <c r="H155" i="24"/>
  <c r="H156" i="24"/>
  <c r="H157" i="24"/>
  <c r="H158" i="24"/>
  <c r="Q158" i="24" s="1"/>
  <c r="H159" i="24"/>
  <c r="H160" i="24"/>
  <c r="Q160" i="24" s="1"/>
  <c r="H161" i="24"/>
  <c r="H162" i="24"/>
  <c r="H163" i="24"/>
  <c r="H164" i="24"/>
  <c r="H165" i="24"/>
  <c r="H166" i="24"/>
  <c r="Q166" i="24" s="1"/>
  <c r="H167" i="24"/>
  <c r="H169" i="24"/>
  <c r="U43" i="24"/>
  <c r="U44" i="24"/>
  <c r="U45" i="24"/>
  <c r="U46" i="24"/>
  <c r="U47" i="24"/>
  <c r="U48" i="24"/>
  <c r="U49" i="24"/>
  <c r="U50" i="24"/>
  <c r="U51" i="24"/>
  <c r="U52" i="24"/>
  <c r="U53" i="24"/>
  <c r="U54" i="24"/>
  <c r="U55" i="24"/>
  <c r="U56" i="24"/>
  <c r="U57" i="24"/>
  <c r="U58" i="24"/>
  <c r="U59" i="24"/>
  <c r="U60" i="24"/>
  <c r="U61" i="24"/>
  <c r="U62" i="24"/>
  <c r="U63" i="24"/>
  <c r="U64" i="24"/>
  <c r="U65" i="24"/>
  <c r="U66" i="24"/>
  <c r="U67" i="24"/>
  <c r="U68" i="24"/>
  <c r="U69" i="24"/>
  <c r="U70" i="24"/>
  <c r="U71" i="24"/>
  <c r="U72" i="24"/>
  <c r="U73" i="24"/>
  <c r="U74" i="24"/>
  <c r="U75" i="24"/>
  <c r="U76" i="24"/>
  <c r="U77" i="24"/>
  <c r="U78" i="24"/>
  <c r="U79" i="24"/>
  <c r="U80" i="24"/>
  <c r="U81" i="24"/>
  <c r="U82" i="24"/>
  <c r="U83" i="24"/>
  <c r="U84" i="24"/>
  <c r="U85" i="24"/>
  <c r="U86" i="24"/>
  <c r="U87" i="24"/>
  <c r="U88" i="24"/>
  <c r="U89" i="24"/>
  <c r="U90" i="24"/>
  <c r="U91" i="24"/>
  <c r="U92" i="24"/>
  <c r="U93" i="24"/>
  <c r="U94" i="24"/>
  <c r="U95" i="24"/>
  <c r="U96" i="24"/>
  <c r="U97" i="24"/>
  <c r="U98" i="24"/>
  <c r="U99" i="24"/>
  <c r="U100" i="24"/>
  <c r="U101" i="24"/>
  <c r="U102" i="24"/>
  <c r="T43" i="24"/>
  <c r="T44" i="24"/>
  <c r="T45" i="24"/>
  <c r="T46" i="24"/>
  <c r="T47" i="24"/>
  <c r="T48" i="24"/>
  <c r="T49" i="24"/>
  <c r="T50" i="24"/>
  <c r="T51" i="24"/>
  <c r="T52" i="24"/>
  <c r="T53" i="24"/>
  <c r="T54" i="24"/>
  <c r="T55" i="24"/>
  <c r="T56" i="24"/>
  <c r="T57" i="24"/>
  <c r="T58" i="24"/>
  <c r="T59" i="24"/>
  <c r="T60" i="24"/>
  <c r="T61" i="24"/>
  <c r="T62" i="24"/>
  <c r="T63" i="24"/>
  <c r="T64" i="24"/>
  <c r="T65" i="24"/>
  <c r="T66" i="24"/>
  <c r="T67" i="24"/>
  <c r="T68" i="24"/>
  <c r="T69" i="24"/>
  <c r="T70" i="24"/>
  <c r="T71" i="24"/>
  <c r="T72" i="24"/>
  <c r="T73" i="24"/>
  <c r="T74" i="24"/>
  <c r="T75" i="24"/>
  <c r="T76" i="24"/>
  <c r="T77" i="24"/>
  <c r="T78" i="24"/>
  <c r="T79" i="24"/>
  <c r="T80" i="24"/>
  <c r="T81" i="24"/>
  <c r="T82" i="24"/>
  <c r="T83" i="24"/>
  <c r="T84" i="24"/>
  <c r="T85" i="24"/>
  <c r="T86" i="24"/>
  <c r="T87" i="24"/>
  <c r="T88" i="24"/>
  <c r="T89" i="24"/>
  <c r="T90" i="24"/>
  <c r="T91" i="24"/>
  <c r="T92" i="24"/>
  <c r="T93" i="24"/>
  <c r="T94" i="24"/>
  <c r="T95" i="24"/>
  <c r="T96" i="24"/>
  <c r="T97" i="24"/>
  <c r="T98" i="24"/>
  <c r="T99" i="24"/>
  <c r="T100" i="24"/>
  <c r="T101" i="24"/>
  <c r="T10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76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I43" i="24"/>
  <c r="I44" i="24"/>
  <c r="R44" i="24" s="1"/>
  <c r="I45" i="24"/>
  <c r="R45" i="24" s="1"/>
  <c r="I46" i="24"/>
  <c r="R46" i="24" s="1"/>
  <c r="I47" i="24"/>
  <c r="R47" i="24" s="1"/>
  <c r="I48" i="24"/>
  <c r="R48" i="24" s="1"/>
  <c r="I49" i="24"/>
  <c r="I50" i="24"/>
  <c r="I51" i="24"/>
  <c r="R51" i="24" s="1"/>
  <c r="I52" i="24"/>
  <c r="R52" i="24" s="1"/>
  <c r="I53" i="24"/>
  <c r="R53" i="24" s="1"/>
  <c r="I54" i="24"/>
  <c r="R54" i="24" s="1"/>
  <c r="I55" i="24"/>
  <c r="R55" i="24" s="1"/>
  <c r="I56" i="24"/>
  <c r="R56" i="24" s="1"/>
  <c r="I57" i="24"/>
  <c r="I58" i="24"/>
  <c r="I59" i="24"/>
  <c r="R59" i="24" s="1"/>
  <c r="I60" i="24"/>
  <c r="R60" i="24" s="1"/>
  <c r="I61" i="24"/>
  <c r="R61" i="24" s="1"/>
  <c r="I62" i="24"/>
  <c r="R62" i="24" s="1"/>
  <c r="I63" i="24"/>
  <c r="R63" i="24" s="1"/>
  <c r="I64" i="24"/>
  <c r="R64" i="24" s="1"/>
  <c r="I65" i="24"/>
  <c r="I66" i="24"/>
  <c r="I67" i="24"/>
  <c r="R67" i="24" s="1"/>
  <c r="I68" i="24"/>
  <c r="R68" i="24" s="1"/>
  <c r="I69" i="24"/>
  <c r="R69" i="24" s="1"/>
  <c r="I70" i="24"/>
  <c r="R70" i="24" s="1"/>
  <c r="I71" i="24"/>
  <c r="R71" i="24" s="1"/>
  <c r="I72" i="24"/>
  <c r="R72" i="24" s="1"/>
  <c r="I73" i="24"/>
  <c r="R73" i="24" s="1"/>
  <c r="I74" i="24"/>
  <c r="I75" i="24"/>
  <c r="R75" i="24" s="1"/>
  <c r="I76" i="24"/>
  <c r="R76" i="24" s="1"/>
  <c r="I77" i="24"/>
  <c r="R77" i="24" s="1"/>
  <c r="I78" i="24"/>
  <c r="R78" i="24" s="1"/>
  <c r="I79" i="24"/>
  <c r="R79" i="24" s="1"/>
  <c r="I80" i="24"/>
  <c r="R80" i="24" s="1"/>
  <c r="I81" i="24"/>
  <c r="I82" i="24"/>
  <c r="I83" i="24"/>
  <c r="R83" i="24" s="1"/>
  <c r="I84" i="24"/>
  <c r="R84" i="24" s="1"/>
  <c r="I85" i="24"/>
  <c r="R85" i="24" s="1"/>
  <c r="I86" i="24"/>
  <c r="R86" i="24" s="1"/>
  <c r="I87" i="24"/>
  <c r="R87" i="24" s="1"/>
  <c r="I88" i="24"/>
  <c r="R88" i="24" s="1"/>
  <c r="I89" i="24"/>
  <c r="I90" i="24"/>
  <c r="I91" i="24"/>
  <c r="R91" i="24" s="1"/>
  <c r="I92" i="24"/>
  <c r="R92" i="24" s="1"/>
  <c r="I93" i="24"/>
  <c r="R93" i="24" s="1"/>
  <c r="I94" i="24"/>
  <c r="R94" i="24" s="1"/>
  <c r="I95" i="24"/>
  <c r="R95" i="24" s="1"/>
  <c r="I96" i="24"/>
  <c r="R96" i="24" s="1"/>
  <c r="I97" i="24"/>
  <c r="I98" i="24"/>
  <c r="I99" i="24"/>
  <c r="R99" i="24" s="1"/>
  <c r="I100" i="24"/>
  <c r="R100" i="24" s="1"/>
  <c r="I101" i="24"/>
  <c r="R101" i="24" s="1"/>
  <c r="I102" i="24"/>
  <c r="R102" i="24" s="1"/>
  <c r="H43" i="24"/>
  <c r="Q43" i="24" s="1"/>
  <c r="H44" i="24"/>
  <c r="H45" i="24"/>
  <c r="H46" i="24"/>
  <c r="H47" i="24"/>
  <c r="H48" i="24"/>
  <c r="H49" i="24"/>
  <c r="Q49" i="24" s="1"/>
  <c r="H50" i="24"/>
  <c r="Q50" i="24" s="1"/>
  <c r="H51" i="24"/>
  <c r="H52" i="24"/>
  <c r="H53" i="24"/>
  <c r="H54" i="24"/>
  <c r="H55" i="24"/>
  <c r="H56" i="24"/>
  <c r="H57" i="24"/>
  <c r="Q57" i="24" s="1"/>
  <c r="H58" i="24"/>
  <c r="Q58" i="24" s="1"/>
  <c r="H59" i="24"/>
  <c r="H60" i="24"/>
  <c r="H61" i="24"/>
  <c r="H62" i="24"/>
  <c r="H63" i="24"/>
  <c r="H64" i="24"/>
  <c r="H65" i="24"/>
  <c r="Q65" i="24" s="1"/>
  <c r="H66" i="24"/>
  <c r="Q66" i="24" s="1"/>
  <c r="H67" i="24"/>
  <c r="H68" i="24"/>
  <c r="H69" i="24"/>
  <c r="H70" i="24"/>
  <c r="H71" i="24"/>
  <c r="H72" i="24"/>
  <c r="H73" i="24"/>
  <c r="Q73" i="24" s="1"/>
  <c r="H74" i="24"/>
  <c r="Q74" i="24" s="1"/>
  <c r="H75" i="24"/>
  <c r="H76" i="24"/>
  <c r="H77" i="24"/>
  <c r="H78" i="24"/>
  <c r="H79" i="24"/>
  <c r="H80" i="24"/>
  <c r="H81" i="24"/>
  <c r="Q81" i="24" s="1"/>
  <c r="H82" i="24"/>
  <c r="Q82" i="24" s="1"/>
  <c r="H83" i="24"/>
  <c r="H84" i="24"/>
  <c r="H85" i="24"/>
  <c r="H86" i="24"/>
  <c r="H87" i="24"/>
  <c r="H88" i="24"/>
  <c r="H89" i="24"/>
  <c r="Q89" i="24" s="1"/>
  <c r="H90" i="24"/>
  <c r="Q90" i="24" s="1"/>
  <c r="H91" i="24"/>
  <c r="H92" i="24"/>
  <c r="H93" i="24"/>
  <c r="H94" i="24"/>
  <c r="H95" i="24"/>
  <c r="H96" i="24"/>
  <c r="H97" i="24"/>
  <c r="Q97" i="24" s="1"/>
  <c r="H98" i="24"/>
  <c r="Q98" i="24" s="1"/>
  <c r="H99" i="24"/>
  <c r="H100" i="24"/>
  <c r="H101" i="24"/>
  <c r="H102" i="24"/>
  <c r="H103" i="24"/>
  <c r="U7" i="24"/>
  <c r="U8" i="24"/>
  <c r="U9" i="24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8" i="24"/>
  <c r="U29" i="24"/>
  <c r="U31" i="24"/>
  <c r="U32" i="24"/>
  <c r="U33" i="24"/>
  <c r="U34" i="24"/>
  <c r="U35" i="24"/>
  <c r="U36" i="24"/>
  <c r="U37" i="24"/>
  <c r="U38" i="24"/>
  <c r="U39" i="24"/>
  <c r="U40" i="24"/>
  <c r="U41" i="24"/>
  <c r="U42" i="24"/>
  <c r="U103" i="24"/>
  <c r="U104" i="24"/>
  <c r="U105" i="24"/>
  <c r="U106" i="24"/>
  <c r="U107" i="24"/>
  <c r="U108" i="24"/>
  <c r="U109" i="24"/>
  <c r="U110" i="24"/>
  <c r="U111" i="24"/>
  <c r="U112" i="24"/>
  <c r="U113" i="24"/>
  <c r="U114" i="24"/>
  <c r="U115" i="24"/>
  <c r="T7" i="24"/>
  <c r="V7" i="24" s="1"/>
  <c r="W7" i="24" s="1"/>
  <c r="T8" i="24"/>
  <c r="V8" i="24" s="1"/>
  <c r="W8" i="24" s="1"/>
  <c r="T9" i="24"/>
  <c r="V9" i="24" s="1"/>
  <c r="W9" i="24" s="1"/>
  <c r="T10" i="24"/>
  <c r="V10" i="24" s="1"/>
  <c r="W10" i="24" s="1"/>
  <c r="T11" i="24"/>
  <c r="V11" i="24" s="1"/>
  <c r="W11" i="24" s="1"/>
  <c r="T12" i="24"/>
  <c r="T13" i="24"/>
  <c r="V13" i="24" s="1"/>
  <c r="W13" i="24" s="1"/>
  <c r="T14" i="24"/>
  <c r="V14" i="24" s="1"/>
  <c r="W14" i="24" s="1"/>
  <c r="T15" i="24"/>
  <c r="V15" i="24" s="1"/>
  <c r="W15" i="24" s="1"/>
  <c r="T16" i="24"/>
  <c r="V16" i="24" s="1"/>
  <c r="W16" i="24" s="1"/>
  <c r="T17" i="24"/>
  <c r="V17" i="24" s="1"/>
  <c r="W17" i="24" s="1"/>
  <c r="T18" i="24"/>
  <c r="V18" i="24" s="1"/>
  <c r="W18" i="24" s="1"/>
  <c r="T19" i="24"/>
  <c r="T20" i="24"/>
  <c r="V20" i="24" s="1"/>
  <c r="W20" i="24" s="1"/>
  <c r="T21" i="24"/>
  <c r="V21" i="24" s="1"/>
  <c r="W21" i="24" s="1"/>
  <c r="T22" i="24"/>
  <c r="V22" i="24" s="1"/>
  <c r="W22" i="24" s="1"/>
  <c r="T23" i="24"/>
  <c r="V23" i="24" s="1"/>
  <c r="W23" i="24" s="1"/>
  <c r="T24" i="24"/>
  <c r="V24" i="24" s="1"/>
  <c r="W24" i="24" s="1"/>
  <c r="T25" i="24"/>
  <c r="V25" i="24" s="1"/>
  <c r="W25" i="24" s="1"/>
  <c r="T26" i="24"/>
  <c r="V26" i="24" s="1"/>
  <c r="W26" i="24" s="1"/>
  <c r="T27" i="24"/>
  <c r="V27" i="24" s="1"/>
  <c r="W27" i="24" s="1"/>
  <c r="T28" i="24"/>
  <c r="V28" i="24" s="1"/>
  <c r="W28" i="24" s="1"/>
  <c r="T29" i="24"/>
  <c r="V29" i="24" s="1"/>
  <c r="W29" i="24" s="1"/>
  <c r="T31" i="24"/>
  <c r="V31" i="24" s="1"/>
  <c r="W31" i="24" s="1"/>
  <c r="T32" i="24"/>
  <c r="V32" i="24" s="1"/>
  <c r="W32" i="24" s="1"/>
  <c r="T33" i="24"/>
  <c r="V33" i="24" s="1"/>
  <c r="W33" i="24" s="1"/>
  <c r="T34" i="24"/>
  <c r="V34" i="24" s="1"/>
  <c r="W34" i="24" s="1"/>
  <c r="T35" i="24"/>
  <c r="T36" i="24"/>
  <c r="V36" i="24" s="1"/>
  <c r="W36" i="24" s="1"/>
  <c r="T37" i="24"/>
  <c r="T38" i="24"/>
  <c r="V38" i="24" s="1"/>
  <c r="W38" i="24" s="1"/>
  <c r="T39" i="24"/>
  <c r="V39" i="24" s="1"/>
  <c r="W39" i="24" s="1"/>
  <c r="T40" i="24"/>
  <c r="V40" i="24" s="1"/>
  <c r="W40" i="24" s="1"/>
  <c r="T41" i="24"/>
  <c r="V41" i="24" s="1"/>
  <c r="W41" i="24" s="1"/>
  <c r="T42" i="24"/>
  <c r="V42" i="24" s="1"/>
  <c r="W42" i="24" s="1"/>
  <c r="T103" i="24"/>
  <c r="V103" i="24" s="1"/>
  <c r="W103" i="24" s="1"/>
  <c r="T104" i="24"/>
  <c r="V104" i="24" s="1"/>
  <c r="W104" i="24" s="1"/>
  <c r="T105" i="24"/>
  <c r="V105" i="24" s="1"/>
  <c r="W105" i="24" s="1"/>
  <c r="T106" i="24"/>
  <c r="V106" i="24" s="1"/>
  <c r="W106" i="24" s="1"/>
  <c r="T107" i="24"/>
  <c r="V107" i="24" s="1"/>
  <c r="W107" i="24" s="1"/>
  <c r="T108" i="24"/>
  <c r="V108" i="24" s="1"/>
  <c r="W108" i="24" s="1"/>
  <c r="T109" i="24"/>
  <c r="V109" i="24" s="1"/>
  <c r="W109" i="24" s="1"/>
  <c r="T110" i="24"/>
  <c r="V110" i="24" s="1"/>
  <c r="W110" i="24" s="1"/>
  <c r="T111" i="24"/>
  <c r="V111" i="24" s="1"/>
  <c r="W111" i="24" s="1"/>
  <c r="T112" i="24"/>
  <c r="V112" i="24" s="1"/>
  <c r="W112" i="24" s="1"/>
  <c r="T113" i="24"/>
  <c r="V113" i="24" s="1"/>
  <c r="W113" i="24" s="1"/>
  <c r="T114" i="24"/>
  <c r="V114" i="24" s="1"/>
  <c r="W114" i="24" s="1"/>
  <c r="T115" i="24"/>
  <c r="V115" i="24" s="1"/>
  <c r="W115" i="24" s="1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I7" i="24"/>
  <c r="R7" i="24" s="1"/>
  <c r="I8" i="24"/>
  <c r="R8" i="24" s="1"/>
  <c r="I9" i="24"/>
  <c r="R9" i="24" s="1"/>
  <c r="I10" i="24"/>
  <c r="R10" i="24" s="1"/>
  <c r="I11" i="24"/>
  <c r="R11" i="24" s="1"/>
  <c r="I12" i="24"/>
  <c r="R12" i="24" s="1"/>
  <c r="I13" i="24"/>
  <c r="R13" i="24" s="1"/>
  <c r="I14" i="24"/>
  <c r="R14" i="24" s="1"/>
  <c r="I15" i="24"/>
  <c r="R15" i="24" s="1"/>
  <c r="I16" i="24"/>
  <c r="R16" i="24" s="1"/>
  <c r="I17" i="24"/>
  <c r="R17" i="24" s="1"/>
  <c r="I18" i="24"/>
  <c r="R18" i="24" s="1"/>
  <c r="I19" i="24"/>
  <c r="R19" i="24" s="1"/>
  <c r="I20" i="24"/>
  <c r="R20" i="24" s="1"/>
  <c r="I21" i="24"/>
  <c r="R21" i="24" s="1"/>
  <c r="I22" i="24"/>
  <c r="R22" i="24" s="1"/>
  <c r="I23" i="24"/>
  <c r="R23" i="24" s="1"/>
  <c r="I24" i="24"/>
  <c r="R24" i="24" s="1"/>
  <c r="I25" i="24"/>
  <c r="R25" i="24" s="1"/>
  <c r="I26" i="24"/>
  <c r="R26" i="24" s="1"/>
  <c r="I27" i="24"/>
  <c r="R27" i="24" s="1"/>
  <c r="I28" i="24"/>
  <c r="R28" i="24" s="1"/>
  <c r="I29" i="24"/>
  <c r="R29" i="24" s="1"/>
  <c r="I31" i="24"/>
  <c r="R31" i="24" s="1"/>
  <c r="I32" i="24"/>
  <c r="R32" i="24" s="1"/>
  <c r="I33" i="24"/>
  <c r="R33" i="24" s="1"/>
  <c r="I34" i="24"/>
  <c r="R34" i="24" s="1"/>
  <c r="I35" i="24"/>
  <c r="R35" i="24" s="1"/>
  <c r="I36" i="24"/>
  <c r="R36" i="24" s="1"/>
  <c r="I37" i="24"/>
  <c r="R37" i="24" s="1"/>
  <c r="I38" i="24"/>
  <c r="R38" i="24" s="1"/>
  <c r="I39" i="24"/>
  <c r="R39" i="24" s="1"/>
  <c r="I40" i="24"/>
  <c r="R40" i="24" s="1"/>
  <c r="I41" i="24"/>
  <c r="R41" i="24" s="1"/>
  <c r="I42" i="24"/>
  <c r="R42" i="24" s="1"/>
  <c r="I103" i="24"/>
  <c r="R103" i="24" s="1"/>
  <c r="I104" i="24"/>
  <c r="R104" i="24" s="1"/>
  <c r="I105" i="24"/>
  <c r="R105" i="24" s="1"/>
  <c r="I106" i="24"/>
  <c r="R106" i="24" s="1"/>
  <c r="I107" i="24"/>
  <c r="R107" i="24" s="1"/>
  <c r="I108" i="24"/>
  <c r="R108" i="24" s="1"/>
  <c r="I109" i="24"/>
  <c r="R109" i="24" s="1"/>
  <c r="I110" i="24"/>
  <c r="R110" i="24" s="1"/>
  <c r="I111" i="24"/>
  <c r="R111" i="24" s="1"/>
  <c r="I112" i="24"/>
  <c r="R112" i="24" s="1"/>
  <c r="I113" i="24"/>
  <c r="R113" i="24" s="1"/>
  <c r="I114" i="24"/>
  <c r="R114" i="24" s="1"/>
  <c r="I115" i="24"/>
  <c r="R115" i="24" s="1"/>
  <c r="H7" i="24"/>
  <c r="H8" i="24"/>
  <c r="H9" i="24"/>
  <c r="H10" i="24"/>
  <c r="H11" i="24"/>
  <c r="J11" i="24" s="1"/>
  <c r="H12" i="24"/>
  <c r="Q12" i="24" s="1"/>
  <c r="H13" i="24"/>
  <c r="J13" i="24" s="1"/>
  <c r="H14" i="24"/>
  <c r="J14" i="24" s="1"/>
  <c r="H15" i="24"/>
  <c r="J15" i="24" s="1"/>
  <c r="H16" i="24"/>
  <c r="J16" i="24" s="1"/>
  <c r="H17" i="24"/>
  <c r="J17" i="24" s="1"/>
  <c r="H18" i="24"/>
  <c r="J18" i="24" s="1"/>
  <c r="H19" i="24"/>
  <c r="H20" i="24"/>
  <c r="J20" i="24" s="1"/>
  <c r="H21" i="24"/>
  <c r="J21" i="24" s="1"/>
  <c r="H22" i="24"/>
  <c r="J22" i="24" s="1"/>
  <c r="H23" i="24"/>
  <c r="J23" i="24" s="1"/>
  <c r="H24" i="24"/>
  <c r="J24" i="24" s="1"/>
  <c r="H25" i="24"/>
  <c r="J25" i="24" s="1"/>
  <c r="H26" i="24"/>
  <c r="J26" i="24" s="1"/>
  <c r="H27" i="24"/>
  <c r="H28" i="24"/>
  <c r="J28" i="24" s="1"/>
  <c r="H29" i="24"/>
  <c r="J29" i="24" s="1"/>
  <c r="H31" i="24"/>
  <c r="J31" i="24" s="1"/>
  <c r="H32" i="24"/>
  <c r="J32" i="24" s="1"/>
  <c r="H33" i="24"/>
  <c r="J33" i="24" s="1"/>
  <c r="H34" i="24"/>
  <c r="J34" i="24" s="1"/>
  <c r="H35" i="24"/>
  <c r="H36" i="24"/>
  <c r="J36" i="24" s="1"/>
  <c r="H37" i="24"/>
  <c r="J37" i="24" s="1"/>
  <c r="H38" i="24"/>
  <c r="Q38" i="24" s="1"/>
  <c r="S38" i="24" s="1"/>
  <c r="H39" i="24"/>
  <c r="J39" i="24" s="1"/>
  <c r="H40" i="24"/>
  <c r="J40" i="24" s="1"/>
  <c r="H41" i="24"/>
  <c r="J41" i="24" s="1"/>
  <c r="H42" i="24"/>
  <c r="J42" i="24" s="1"/>
  <c r="H104" i="24"/>
  <c r="H105" i="24"/>
  <c r="H106" i="24"/>
  <c r="Q106" i="24" s="1"/>
  <c r="H107" i="24"/>
  <c r="H108" i="24"/>
  <c r="H109" i="24"/>
  <c r="H110" i="24"/>
  <c r="H111" i="24"/>
  <c r="H112" i="24"/>
  <c r="H113" i="24"/>
  <c r="H114" i="24"/>
  <c r="H115" i="24"/>
  <c r="T195" i="24"/>
  <c r="U195" i="24"/>
  <c r="H195" i="24"/>
  <c r="Q195" i="24" s="1"/>
  <c r="I195" i="24"/>
  <c r="P195" i="24"/>
  <c r="M195" i="24"/>
  <c r="T196" i="24"/>
  <c r="U196" i="24"/>
  <c r="H196" i="24"/>
  <c r="Q196" i="24" s="1"/>
  <c r="I196" i="24"/>
  <c r="R196" i="24" s="1"/>
  <c r="P196" i="24"/>
  <c r="M196" i="24"/>
  <c r="T194" i="24"/>
  <c r="U194" i="24"/>
  <c r="H194" i="24"/>
  <c r="Q194" i="24" s="1"/>
  <c r="I194" i="24"/>
  <c r="R194" i="24" s="1"/>
  <c r="P194" i="24"/>
  <c r="M194" i="24"/>
  <c r="T193" i="24"/>
  <c r="U193" i="24"/>
  <c r="H193" i="24"/>
  <c r="Q193" i="24" s="1"/>
  <c r="I193" i="24"/>
  <c r="R193" i="24" s="1"/>
  <c r="P193" i="24"/>
  <c r="M193" i="24"/>
  <c r="T192" i="24"/>
  <c r="U192" i="24"/>
  <c r="H192" i="24"/>
  <c r="I192" i="24"/>
  <c r="R192" i="24" s="1"/>
  <c r="P192" i="24"/>
  <c r="M192" i="24"/>
  <c r="T133" i="24"/>
  <c r="U133" i="24"/>
  <c r="H133" i="24"/>
  <c r="Q133" i="24" s="1"/>
  <c r="I133" i="24"/>
  <c r="R133" i="24" s="1"/>
  <c r="P133" i="24"/>
  <c r="M133" i="24"/>
  <c r="T132" i="24"/>
  <c r="U132" i="24"/>
  <c r="H132" i="24"/>
  <c r="I132" i="24"/>
  <c r="R132" i="24" s="1"/>
  <c r="P132" i="24"/>
  <c r="M132" i="24"/>
  <c r="T131" i="24"/>
  <c r="U131" i="24"/>
  <c r="H131" i="24"/>
  <c r="Q131" i="24" s="1"/>
  <c r="I131" i="24"/>
  <c r="R131" i="24" s="1"/>
  <c r="P131" i="24"/>
  <c r="M131" i="24"/>
  <c r="T137" i="24"/>
  <c r="U137" i="24"/>
  <c r="H137" i="24"/>
  <c r="Q137" i="24" s="1"/>
  <c r="I137" i="24"/>
  <c r="R137" i="24" s="1"/>
  <c r="P137" i="24"/>
  <c r="T136" i="24"/>
  <c r="U136" i="24"/>
  <c r="H136" i="24"/>
  <c r="Q136" i="24" s="1"/>
  <c r="I136" i="24"/>
  <c r="R136" i="24" s="1"/>
  <c r="P136" i="24"/>
  <c r="M136" i="24"/>
  <c r="T138" i="24"/>
  <c r="U138" i="24"/>
  <c r="H138" i="24"/>
  <c r="Q138" i="24" s="1"/>
  <c r="I138" i="24"/>
  <c r="R138" i="24" s="1"/>
  <c r="P138" i="24"/>
  <c r="M138" i="24"/>
  <c r="T135" i="24"/>
  <c r="U135" i="24"/>
  <c r="H135" i="24"/>
  <c r="Q135" i="24" s="1"/>
  <c r="I135" i="24"/>
  <c r="P135" i="24"/>
  <c r="M135" i="24"/>
  <c r="T134" i="24"/>
  <c r="U134" i="24"/>
  <c r="H134" i="24"/>
  <c r="Q134" i="24" s="1"/>
  <c r="I134" i="24"/>
  <c r="R134" i="24" s="1"/>
  <c r="P134" i="24"/>
  <c r="M134" i="24"/>
  <c r="T198" i="24"/>
  <c r="U198" i="24"/>
  <c r="Q198" i="24"/>
  <c r="I198" i="24"/>
  <c r="R198" i="24" s="1"/>
  <c r="P198" i="24"/>
  <c r="M198" i="24"/>
  <c r="T199" i="24"/>
  <c r="U199" i="24"/>
  <c r="H199" i="24"/>
  <c r="Q199" i="24" s="1"/>
  <c r="I199" i="24"/>
  <c r="P199" i="24"/>
  <c r="M199" i="24"/>
  <c r="T200" i="24"/>
  <c r="U200" i="24"/>
  <c r="H200" i="24"/>
  <c r="P200" i="24"/>
  <c r="M200" i="24"/>
  <c r="T201" i="24"/>
  <c r="U201" i="24"/>
  <c r="H201" i="24"/>
  <c r="Q201" i="24" s="1"/>
  <c r="I201" i="24"/>
  <c r="R201" i="24" s="1"/>
  <c r="P201" i="24"/>
  <c r="M201" i="24"/>
  <c r="T202" i="24"/>
  <c r="U202" i="24"/>
  <c r="H202" i="24"/>
  <c r="Q202" i="24" s="1"/>
  <c r="I202" i="24"/>
  <c r="R202" i="24" s="1"/>
  <c r="P202" i="24"/>
  <c r="M202" i="24"/>
  <c r="T203" i="24"/>
  <c r="U203" i="24"/>
  <c r="H203" i="24"/>
  <c r="Q203" i="24" s="1"/>
  <c r="I203" i="24"/>
  <c r="R203" i="24" s="1"/>
  <c r="P203" i="24"/>
  <c r="M203" i="24"/>
  <c r="T197" i="24"/>
  <c r="U197" i="24"/>
  <c r="H197" i="24"/>
  <c r="Q197" i="24" s="1"/>
  <c r="I197" i="24"/>
  <c r="R197" i="24" s="1"/>
  <c r="P197" i="24"/>
  <c r="M197" i="24"/>
  <c r="T204" i="24"/>
  <c r="U204" i="24"/>
  <c r="H204" i="24"/>
  <c r="Q204" i="24" s="1"/>
  <c r="I204" i="24"/>
  <c r="R204" i="24" s="1"/>
  <c r="P204" i="24"/>
  <c r="M204" i="24"/>
  <c r="T205" i="24"/>
  <c r="U205" i="24"/>
  <c r="H205" i="24"/>
  <c r="Q205" i="24" s="1"/>
  <c r="I205" i="24"/>
  <c r="R205" i="24" s="1"/>
  <c r="P205" i="24"/>
  <c r="M205" i="24"/>
  <c r="T206" i="24"/>
  <c r="U206" i="24"/>
  <c r="H206" i="24"/>
  <c r="I206" i="24"/>
  <c r="R206" i="24" s="1"/>
  <c r="P206" i="24"/>
  <c r="M206" i="24"/>
  <c r="T207" i="24"/>
  <c r="U207" i="24"/>
  <c r="H207" i="24"/>
  <c r="Q207" i="24" s="1"/>
  <c r="I207" i="24"/>
  <c r="R207" i="24" s="1"/>
  <c r="P207" i="24"/>
  <c r="M207" i="24"/>
  <c r="T191" i="24"/>
  <c r="U191" i="24"/>
  <c r="H191" i="24"/>
  <c r="Q191" i="24" s="1"/>
  <c r="I191" i="24"/>
  <c r="R191" i="24" s="1"/>
  <c r="P191" i="24"/>
  <c r="M191" i="24"/>
  <c r="T128" i="24"/>
  <c r="U128" i="24"/>
  <c r="H128" i="24"/>
  <c r="I128" i="24"/>
  <c r="R128" i="24" s="1"/>
  <c r="P128" i="24"/>
  <c r="M128" i="24"/>
  <c r="T129" i="24"/>
  <c r="U129" i="24"/>
  <c r="H129" i="24"/>
  <c r="Q129" i="24" s="1"/>
  <c r="I129" i="24"/>
  <c r="R129" i="24" s="1"/>
  <c r="P129" i="24"/>
  <c r="M129" i="24"/>
  <c r="T130" i="24"/>
  <c r="U130" i="24"/>
  <c r="Q130" i="24"/>
  <c r="P130" i="24"/>
  <c r="M130" i="24"/>
  <c r="T140" i="24"/>
  <c r="U140" i="24"/>
  <c r="H140" i="24"/>
  <c r="I140" i="24"/>
  <c r="R140" i="24" s="1"/>
  <c r="P140" i="24"/>
  <c r="M140" i="24"/>
  <c r="T210" i="24"/>
  <c r="U210" i="24"/>
  <c r="T208" i="24"/>
  <c r="U208" i="24"/>
  <c r="T190" i="24"/>
  <c r="U190" i="24"/>
  <c r="T189" i="24"/>
  <c r="U189" i="24"/>
  <c r="T188" i="24"/>
  <c r="U188" i="24"/>
  <c r="T187" i="24"/>
  <c r="U187" i="24"/>
  <c r="T186" i="24"/>
  <c r="U186" i="24"/>
  <c r="T185" i="24"/>
  <c r="U185" i="24"/>
  <c r="T184" i="24"/>
  <c r="U184" i="24"/>
  <c r="T183" i="24"/>
  <c r="U183" i="24"/>
  <c r="T182" i="24"/>
  <c r="U182" i="24"/>
  <c r="T181" i="24"/>
  <c r="U181" i="24"/>
  <c r="T180" i="24"/>
  <c r="U180" i="24"/>
  <c r="T179" i="24"/>
  <c r="U179" i="24"/>
  <c r="T178" i="24"/>
  <c r="U178" i="24"/>
  <c r="T177" i="24"/>
  <c r="U177" i="24"/>
  <c r="T176" i="24"/>
  <c r="U176" i="24"/>
  <c r="T175" i="24"/>
  <c r="U175" i="24"/>
  <c r="T174" i="24"/>
  <c r="U174" i="24"/>
  <c r="T173" i="24"/>
  <c r="U173" i="24"/>
  <c r="T172" i="24"/>
  <c r="U172" i="24"/>
  <c r="T171" i="24"/>
  <c r="U171" i="24"/>
  <c r="T145" i="24"/>
  <c r="U145" i="24"/>
  <c r="T127" i="24"/>
  <c r="U127" i="24"/>
  <c r="T126" i="24"/>
  <c r="U126" i="24"/>
  <c r="T125" i="24"/>
  <c r="U125" i="24"/>
  <c r="T124" i="24"/>
  <c r="U124" i="24"/>
  <c r="T123" i="24"/>
  <c r="U123" i="24"/>
  <c r="T122" i="24"/>
  <c r="U122" i="24"/>
  <c r="T121" i="24"/>
  <c r="U121" i="24"/>
  <c r="T120" i="24"/>
  <c r="U120" i="24"/>
  <c r="T119" i="24"/>
  <c r="U119" i="24"/>
  <c r="T118" i="24"/>
  <c r="U118" i="24"/>
  <c r="T117" i="24"/>
  <c r="U117" i="24"/>
  <c r="T116" i="24"/>
  <c r="U116" i="24"/>
  <c r="H210" i="24"/>
  <c r="Q210" i="24" s="1"/>
  <c r="I210" i="24"/>
  <c r="R210" i="24" s="1"/>
  <c r="H208" i="24"/>
  <c r="Q208" i="24" s="1"/>
  <c r="I208" i="24"/>
  <c r="R208" i="24" s="1"/>
  <c r="H190" i="24"/>
  <c r="Q190" i="24" s="1"/>
  <c r="I190" i="24"/>
  <c r="H189" i="24"/>
  <c r="I189" i="24"/>
  <c r="R189" i="24" s="1"/>
  <c r="H188" i="24"/>
  <c r="I188" i="24"/>
  <c r="R188" i="24" s="1"/>
  <c r="H187" i="24"/>
  <c r="Q187" i="24" s="1"/>
  <c r="I187" i="24"/>
  <c r="R187" i="24" s="1"/>
  <c r="H186" i="24"/>
  <c r="Q186" i="24" s="1"/>
  <c r="I186" i="24"/>
  <c r="R186" i="24" s="1"/>
  <c r="H185" i="24"/>
  <c r="Q185" i="24" s="1"/>
  <c r="I185" i="24"/>
  <c r="R185" i="24" s="1"/>
  <c r="H184" i="24"/>
  <c r="I184" i="24"/>
  <c r="R184" i="24" s="1"/>
  <c r="H183" i="24"/>
  <c r="Q183" i="24" s="1"/>
  <c r="I183" i="24"/>
  <c r="R183" i="24" s="1"/>
  <c r="H182" i="24"/>
  <c r="Q182" i="24" s="1"/>
  <c r="I182" i="24"/>
  <c r="R182" i="24" s="1"/>
  <c r="H181" i="24"/>
  <c r="Q181" i="24" s="1"/>
  <c r="I181" i="24"/>
  <c r="H180" i="24"/>
  <c r="Q180" i="24" s="1"/>
  <c r="I180" i="24"/>
  <c r="R180" i="24" s="1"/>
  <c r="H179" i="24"/>
  <c r="Q179" i="24" s="1"/>
  <c r="I179" i="24"/>
  <c r="R179" i="24" s="1"/>
  <c r="H178" i="24"/>
  <c r="I178" i="24"/>
  <c r="R178" i="24" s="1"/>
  <c r="H177" i="24"/>
  <c r="Q177" i="24" s="1"/>
  <c r="I177" i="24"/>
  <c r="H176" i="24"/>
  <c r="I176" i="24"/>
  <c r="R176" i="24" s="1"/>
  <c r="H175" i="24"/>
  <c r="Q175" i="24" s="1"/>
  <c r="I175" i="24"/>
  <c r="R175" i="24" s="1"/>
  <c r="H174" i="24"/>
  <c r="I174" i="24"/>
  <c r="R174" i="24" s="1"/>
  <c r="H173" i="24"/>
  <c r="Q173" i="24" s="1"/>
  <c r="I173" i="24"/>
  <c r="R173" i="24" s="1"/>
  <c r="H172" i="24"/>
  <c r="Q172" i="24" s="1"/>
  <c r="I172" i="24"/>
  <c r="R172" i="24" s="1"/>
  <c r="H171" i="24"/>
  <c r="Q171" i="24" s="1"/>
  <c r="I171" i="24"/>
  <c r="R171" i="24" s="1"/>
  <c r="H145" i="24"/>
  <c r="Q145" i="24" s="1"/>
  <c r="I145" i="24"/>
  <c r="H127" i="24"/>
  <c r="Q127" i="24" s="1"/>
  <c r="I127" i="24"/>
  <c r="H126" i="24"/>
  <c r="Q126" i="24" s="1"/>
  <c r="I126" i="24"/>
  <c r="R126" i="24" s="1"/>
  <c r="H125" i="24"/>
  <c r="Q125" i="24" s="1"/>
  <c r="I125" i="24"/>
  <c r="H124" i="24"/>
  <c r="Q124" i="24" s="1"/>
  <c r="I124" i="24"/>
  <c r="R124" i="24" s="1"/>
  <c r="H123" i="24"/>
  <c r="Q123" i="24" s="1"/>
  <c r="I123" i="24"/>
  <c r="R123" i="24" s="1"/>
  <c r="H122" i="24"/>
  <c r="I122" i="24"/>
  <c r="R122" i="24" s="1"/>
  <c r="H121" i="24"/>
  <c r="Q121" i="24" s="1"/>
  <c r="I121" i="24"/>
  <c r="H120" i="24"/>
  <c r="Q120" i="24" s="1"/>
  <c r="I120" i="24"/>
  <c r="R120" i="24" s="1"/>
  <c r="H119" i="24"/>
  <c r="I119" i="24"/>
  <c r="R119" i="24" s="1"/>
  <c r="H118" i="24"/>
  <c r="Q118" i="24" s="1"/>
  <c r="I118" i="24"/>
  <c r="R118" i="24" s="1"/>
  <c r="H117" i="24"/>
  <c r="I117" i="24"/>
  <c r="R117" i="24" s="1"/>
  <c r="H116" i="24"/>
  <c r="Q116" i="24" s="1"/>
  <c r="I116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O142" i="24"/>
  <c r="N142" i="24"/>
  <c r="L142" i="24"/>
  <c r="K142" i="24"/>
  <c r="P189" i="24"/>
  <c r="M189" i="24"/>
  <c r="P190" i="24"/>
  <c r="M190" i="24"/>
  <c r="P208" i="24"/>
  <c r="M208" i="24"/>
  <c r="P210" i="24"/>
  <c r="M210" i="24"/>
  <c r="P188" i="24"/>
  <c r="M188" i="24"/>
  <c r="M182" i="24"/>
  <c r="P182" i="24"/>
  <c r="M184" i="24"/>
  <c r="P184" i="24"/>
  <c r="M185" i="24"/>
  <c r="P185" i="24"/>
  <c r="M186" i="24"/>
  <c r="P186" i="24"/>
  <c r="M187" i="24"/>
  <c r="P187" i="24"/>
  <c r="M177" i="24"/>
  <c r="P177" i="24"/>
  <c r="M178" i="24"/>
  <c r="P178" i="24"/>
  <c r="P174" i="24"/>
  <c r="M183" i="24"/>
  <c r="P183" i="24"/>
  <c r="M175" i="24"/>
  <c r="P175" i="24"/>
  <c r="M176" i="24"/>
  <c r="P176" i="24"/>
  <c r="M172" i="24"/>
  <c r="P172" i="24"/>
  <c r="M173" i="24"/>
  <c r="P173" i="24"/>
  <c r="P179" i="24"/>
  <c r="P181" i="24"/>
  <c r="P145" i="24"/>
  <c r="P171" i="24"/>
  <c r="P180" i="24"/>
  <c r="O212" i="24"/>
  <c r="N212" i="24"/>
  <c r="M179" i="24"/>
  <c r="M181" i="24"/>
  <c r="M145" i="24"/>
  <c r="M171" i="24"/>
  <c r="M180" i="24"/>
  <c r="L212" i="24"/>
  <c r="A3" i="25"/>
  <c r="A2" i="25"/>
  <c r="P212" i="24" l="1"/>
  <c r="P142" i="24"/>
  <c r="J27" i="24"/>
  <c r="S12" i="24"/>
  <c r="V162" i="24"/>
  <c r="W162" i="24" s="1"/>
  <c r="J169" i="24"/>
  <c r="V170" i="24"/>
  <c r="W170" i="24" s="1"/>
  <c r="V198" i="24"/>
  <c r="W198" i="24" s="1"/>
  <c r="V95" i="24"/>
  <c r="W95" i="24" s="1"/>
  <c r="V87" i="24"/>
  <c r="W87" i="24" s="1"/>
  <c r="V79" i="24"/>
  <c r="W79" i="24" s="1"/>
  <c r="V71" i="24"/>
  <c r="W71" i="24" s="1"/>
  <c r="V63" i="24"/>
  <c r="W63" i="24" s="1"/>
  <c r="V55" i="24"/>
  <c r="W55" i="24" s="1"/>
  <c r="V47" i="24"/>
  <c r="W47" i="24" s="1"/>
  <c r="V154" i="24"/>
  <c r="W154" i="24" s="1"/>
  <c r="V12" i="24"/>
  <c r="W12" i="24" s="1"/>
  <c r="V37" i="24"/>
  <c r="W37" i="24" s="1"/>
  <c r="J109" i="24"/>
  <c r="V96" i="24"/>
  <c r="W96" i="24" s="1"/>
  <c r="V88" i="24"/>
  <c r="W88" i="24" s="1"/>
  <c r="V80" i="24"/>
  <c r="W80" i="24" s="1"/>
  <c r="V72" i="24"/>
  <c r="W72" i="24" s="1"/>
  <c r="J71" i="24"/>
  <c r="N215" i="24"/>
  <c r="V174" i="24"/>
  <c r="W174" i="24" s="1"/>
  <c r="J155" i="24"/>
  <c r="J147" i="24"/>
  <c r="J108" i="24"/>
  <c r="V165" i="24"/>
  <c r="W165" i="24" s="1"/>
  <c r="V157" i="24"/>
  <c r="W157" i="24" s="1"/>
  <c r="V149" i="24"/>
  <c r="W149" i="24" s="1"/>
  <c r="L215" i="24"/>
  <c r="O215" i="24"/>
  <c r="V166" i="24"/>
  <c r="W166" i="24" s="1"/>
  <c r="V138" i="24"/>
  <c r="W138" i="24" s="1"/>
  <c r="J114" i="24"/>
  <c r="S106" i="24"/>
  <c r="J112" i="24"/>
  <c r="J104" i="24"/>
  <c r="J140" i="24"/>
  <c r="V190" i="24"/>
  <c r="W190" i="24" s="1"/>
  <c r="V182" i="24"/>
  <c r="W182" i="24" s="1"/>
  <c r="J163" i="24"/>
  <c r="J161" i="24"/>
  <c r="V160" i="24"/>
  <c r="W160" i="24" s="1"/>
  <c r="J153" i="24"/>
  <c r="V152" i="24"/>
  <c r="W152" i="24" s="1"/>
  <c r="J111" i="24"/>
  <c r="J95" i="24"/>
  <c r="J87" i="24"/>
  <c r="J79" i="24"/>
  <c r="J35" i="24"/>
  <c r="V35" i="24"/>
  <c r="W35" i="24" s="1"/>
  <c r="J9" i="24"/>
  <c r="J8" i="24"/>
  <c r="J7" i="24"/>
  <c r="S131" i="24"/>
  <c r="V210" i="24"/>
  <c r="W210" i="24" s="1"/>
  <c r="J115" i="24"/>
  <c r="J107" i="24"/>
  <c r="V167" i="24"/>
  <c r="W167" i="24" s="1"/>
  <c r="V159" i="24"/>
  <c r="W159" i="24" s="1"/>
  <c r="J113" i="24"/>
  <c r="J105" i="24"/>
  <c r="J96" i="24"/>
  <c r="J88" i="24"/>
  <c r="J80" i="24"/>
  <c r="J72" i="24"/>
  <c r="J64" i="24"/>
  <c r="J56" i="24"/>
  <c r="J48" i="24"/>
  <c r="J103" i="24"/>
  <c r="V146" i="24"/>
  <c r="W146" i="24" s="1"/>
  <c r="J100" i="24"/>
  <c r="J92" i="24"/>
  <c r="J84" i="24"/>
  <c r="J76" i="24"/>
  <c r="V99" i="24"/>
  <c r="W99" i="24" s="1"/>
  <c r="V91" i="24"/>
  <c r="W91" i="24" s="1"/>
  <c r="V83" i="24"/>
  <c r="W83" i="24" s="1"/>
  <c r="V75" i="24"/>
  <c r="W75" i="24" s="1"/>
  <c r="V129" i="24"/>
  <c r="W129" i="24" s="1"/>
  <c r="J110" i="24"/>
  <c r="J165" i="24"/>
  <c r="J157" i="24"/>
  <c r="J149" i="24"/>
  <c r="V151" i="24"/>
  <c r="W151" i="24" s="1"/>
  <c r="J99" i="24"/>
  <c r="J91" i="24"/>
  <c r="J83" i="24"/>
  <c r="J75" i="24"/>
  <c r="V98" i="24"/>
  <c r="W98" i="24" s="1"/>
  <c r="V90" i="24"/>
  <c r="W90" i="24" s="1"/>
  <c r="V82" i="24"/>
  <c r="W82" i="24" s="1"/>
  <c r="V158" i="24"/>
  <c r="W158" i="24" s="1"/>
  <c r="V150" i="24"/>
  <c r="W150" i="24" s="1"/>
  <c r="V97" i="24"/>
  <c r="W97" i="24" s="1"/>
  <c r="V89" i="24"/>
  <c r="W89" i="24" s="1"/>
  <c r="V81" i="24"/>
  <c r="W81" i="24" s="1"/>
  <c r="V73" i="24"/>
  <c r="W73" i="24" s="1"/>
  <c r="Q169" i="24"/>
  <c r="S169" i="24" s="1"/>
  <c r="J164" i="24"/>
  <c r="J156" i="24"/>
  <c r="J148" i="24"/>
  <c r="S138" i="24"/>
  <c r="V169" i="24"/>
  <c r="W169" i="24" s="1"/>
  <c r="V161" i="24"/>
  <c r="W161" i="24" s="1"/>
  <c r="V153" i="24"/>
  <c r="W153" i="24" s="1"/>
  <c r="J191" i="24"/>
  <c r="V116" i="24"/>
  <c r="W116" i="24" s="1"/>
  <c r="Q161" i="24"/>
  <c r="S161" i="24" s="1"/>
  <c r="V133" i="24"/>
  <c r="W133" i="24" s="1"/>
  <c r="V102" i="24"/>
  <c r="W102" i="24" s="1"/>
  <c r="V94" i="24"/>
  <c r="W94" i="24" s="1"/>
  <c r="V86" i="24"/>
  <c r="W86" i="24" s="1"/>
  <c r="V78" i="24"/>
  <c r="W78" i="24" s="1"/>
  <c r="V70" i="24"/>
  <c r="W70" i="24" s="1"/>
  <c r="V62" i="24"/>
  <c r="W62" i="24" s="1"/>
  <c r="V54" i="24"/>
  <c r="W54" i="24" s="1"/>
  <c r="V46" i="24"/>
  <c r="W46" i="24" s="1"/>
  <c r="Q153" i="24"/>
  <c r="S153" i="24" s="1"/>
  <c r="V132" i="24"/>
  <c r="W132" i="24" s="1"/>
  <c r="J101" i="24"/>
  <c r="J93" i="24"/>
  <c r="J85" i="24"/>
  <c r="J77" i="24"/>
  <c r="V101" i="24"/>
  <c r="W101" i="24" s="1"/>
  <c r="V93" i="24"/>
  <c r="W93" i="24" s="1"/>
  <c r="V85" i="24"/>
  <c r="W85" i="24" s="1"/>
  <c r="V77" i="24"/>
  <c r="W77" i="24" s="1"/>
  <c r="J162" i="24"/>
  <c r="J154" i="24"/>
  <c r="J146" i="24"/>
  <c r="V117" i="24"/>
  <c r="W117" i="24" s="1"/>
  <c r="V121" i="24"/>
  <c r="W121" i="24" s="1"/>
  <c r="V172" i="24"/>
  <c r="W172" i="24" s="1"/>
  <c r="J97" i="24"/>
  <c r="J89" i="24"/>
  <c r="J81" i="24"/>
  <c r="S170" i="24"/>
  <c r="J201" i="24"/>
  <c r="V58" i="24"/>
  <c r="W58" i="24" s="1"/>
  <c r="J167" i="24"/>
  <c r="J159" i="24"/>
  <c r="J151" i="24"/>
  <c r="V164" i="24"/>
  <c r="W164" i="24" s="1"/>
  <c r="V156" i="24"/>
  <c r="W156" i="24" s="1"/>
  <c r="V148" i="24"/>
  <c r="W148" i="24" s="1"/>
  <c r="S201" i="24"/>
  <c r="J160" i="24"/>
  <c r="J152" i="24"/>
  <c r="V163" i="24"/>
  <c r="W163" i="24" s="1"/>
  <c r="V155" i="24"/>
  <c r="W155" i="24" s="1"/>
  <c r="V147" i="24"/>
  <c r="W147" i="24" s="1"/>
  <c r="J69" i="24"/>
  <c r="J61" i="24"/>
  <c r="J53" i="24"/>
  <c r="V69" i="24"/>
  <c r="W69" i="24" s="1"/>
  <c r="V61" i="24"/>
  <c r="W61" i="24" s="1"/>
  <c r="V53" i="24"/>
  <c r="W53" i="24" s="1"/>
  <c r="J68" i="24"/>
  <c r="J60" i="24"/>
  <c r="J52" i="24"/>
  <c r="J45" i="24"/>
  <c r="V67" i="24"/>
  <c r="W67" i="24" s="1"/>
  <c r="V59" i="24"/>
  <c r="W59" i="24" s="1"/>
  <c r="V51" i="24"/>
  <c r="W51" i="24" s="1"/>
  <c r="V44" i="24"/>
  <c r="W44" i="24" s="1"/>
  <c r="J10" i="24"/>
  <c r="J65" i="24"/>
  <c r="J57" i="24"/>
  <c r="J49" i="24"/>
  <c r="J67" i="24"/>
  <c r="J59" i="24"/>
  <c r="J51" i="24"/>
  <c r="J44" i="24"/>
  <c r="V66" i="24"/>
  <c r="W66" i="24" s="1"/>
  <c r="V50" i="24"/>
  <c r="W50" i="24" s="1"/>
  <c r="V43" i="24"/>
  <c r="W43" i="24" s="1"/>
  <c r="V65" i="24"/>
  <c r="W65" i="24" s="1"/>
  <c r="V57" i="24"/>
  <c r="W57" i="24" s="1"/>
  <c r="V49" i="24"/>
  <c r="W49" i="24" s="1"/>
  <c r="J63" i="24"/>
  <c r="J55" i="24"/>
  <c r="J47" i="24"/>
  <c r="V64" i="24"/>
  <c r="W64" i="24" s="1"/>
  <c r="V56" i="24"/>
  <c r="W56" i="24" s="1"/>
  <c r="V48" i="24"/>
  <c r="W48" i="24" s="1"/>
  <c r="S166" i="24"/>
  <c r="S158" i="24"/>
  <c r="S150" i="24"/>
  <c r="J19" i="24"/>
  <c r="J102" i="24"/>
  <c r="J94" i="24"/>
  <c r="J86" i="24"/>
  <c r="J78" i="24"/>
  <c r="J70" i="24"/>
  <c r="J62" i="24"/>
  <c r="J54" i="24"/>
  <c r="J46" i="24"/>
  <c r="Q163" i="24"/>
  <c r="S163" i="24" s="1"/>
  <c r="Q155" i="24"/>
  <c r="S155" i="24" s="1"/>
  <c r="Q147" i="24"/>
  <c r="S147" i="24" s="1"/>
  <c r="J187" i="24"/>
  <c r="Q162" i="24"/>
  <c r="S162" i="24" s="1"/>
  <c r="Q154" i="24"/>
  <c r="S154" i="24" s="1"/>
  <c r="Q146" i="24"/>
  <c r="S146" i="24" s="1"/>
  <c r="V175" i="24"/>
  <c r="W175" i="24" s="1"/>
  <c r="V195" i="24"/>
  <c r="W195" i="24" s="1"/>
  <c r="Q167" i="24"/>
  <c r="S167" i="24" s="1"/>
  <c r="Q159" i="24"/>
  <c r="S159" i="24" s="1"/>
  <c r="Q151" i="24"/>
  <c r="S151" i="24" s="1"/>
  <c r="R168" i="24"/>
  <c r="R160" i="24"/>
  <c r="S160" i="24" s="1"/>
  <c r="R152" i="24"/>
  <c r="S152" i="24" s="1"/>
  <c r="V19" i="24"/>
  <c r="W19" i="24" s="1"/>
  <c r="V100" i="24"/>
  <c r="W100" i="24" s="1"/>
  <c r="V92" i="24"/>
  <c r="W92" i="24" s="1"/>
  <c r="V84" i="24"/>
  <c r="W84" i="24" s="1"/>
  <c r="V76" i="24"/>
  <c r="W76" i="24" s="1"/>
  <c r="V68" i="24"/>
  <c r="W68" i="24" s="1"/>
  <c r="V60" i="24"/>
  <c r="W60" i="24" s="1"/>
  <c r="V52" i="24"/>
  <c r="W52" i="24" s="1"/>
  <c r="V45" i="24"/>
  <c r="W45" i="24" s="1"/>
  <c r="Q165" i="24"/>
  <c r="S165" i="24" s="1"/>
  <c r="Q157" i="24"/>
  <c r="S157" i="24" s="1"/>
  <c r="Q149" i="24"/>
  <c r="S149" i="24" s="1"/>
  <c r="Q164" i="24"/>
  <c r="S164" i="24" s="1"/>
  <c r="Q156" i="24"/>
  <c r="S156" i="24" s="1"/>
  <c r="Q148" i="24"/>
  <c r="S148" i="24" s="1"/>
  <c r="J170" i="24"/>
  <c r="J166" i="24"/>
  <c r="J158" i="24"/>
  <c r="J150" i="24"/>
  <c r="S73" i="24"/>
  <c r="Q99" i="24"/>
  <c r="S99" i="24" s="1"/>
  <c r="Q91" i="24"/>
  <c r="S91" i="24" s="1"/>
  <c r="Q83" i="24"/>
  <c r="S83" i="24" s="1"/>
  <c r="Q75" i="24"/>
  <c r="S75" i="24" s="1"/>
  <c r="Q67" i="24"/>
  <c r="S67" i="24" s="1"/>
  <c r="Q59" i="24"/>
  <c r="S59" i="24" s="1"/>
  <c r="Q51" i="24"/>
  <c r="S51" i="24" s="1"/>
  <c r="Q44" i="24"/>
  <c r="S44" i="24" s="1"/>
  <c r="J177" i="24"/>
  <c r="J98" i="24"/>
  <c r="J90" i="24"/>
  <c r="J82" i="24"/>
  <c r="J74" i="24"/>
  <c r="J66" i="24"/>
  <c r="J58" i="24"/>
  <c r="J50" i="24"/>
  <c r="J43" i="24"/>
  <c r="J73" i="24"/>
  <c r="Q96" i="24"/>
  <c r="S96" i="24" s="1"/>
  <c r="Q88" i="24"/>
  <c r="S88" i="24" s="1"/>
  <c r="Q80" i="24"/>
  <c r="S80" i="24" s="1"/>
  <c r="Q72" i="24"/>
  <c r="S72" i="24" s="1"/>
  <c r="Q64" i="24"/>
  <c r="S64" i="24" s="1"/>
  <c r="Q56" i="24"/>
  <c r="S56" i="24" s="1"/>
  <c r="Q48" i="24"/>
  <c r="S48" i="24" s="1"/>
  <c r="Q95" i="24"/>
  <c r="S95" i="24" s="1"/>
  <c r="Q87" i="24"/>
  <c r="S87" i="24" s="1"/>
  <c r="Q79" i="24"/>
  <c r="S79" i="24" s="1"/>
  <c r="Q71" i="24"/>
  <c r="S71" i="24" s="1"/>
  <c r="Q63" i="24"/>
  <c r="S63" i="24" s="1"/>
  <c r="Q55" i="24"/>
  <c r="S55" i="24" s="1"/>
  <c r="Q47" i="24"/>
  <c r="S47" i="24" s="1"/>
  <c r="Q102" i="24"/>
  <c r="S102" i="24" s="1"/>
  <c r="Q94" i="24"/>
  <c r="S94" i="24" s="1"/>
  <c r="Q86" i="24"/>
  <c r="S86" i="24" s="1"/>
  <c r="Q78" i="24"/>
  <c r="S78" i="24" s="1"/>
  <c r="Q70" i="24"/>
  <c r="S70" i="24" s="1"/>
  <c r="Q62" i="24"/>
  <c r="S62" i="24" s="1"/>
  <c r="Q54" i="24"/>
  <c r="S54" i="24" s="1"/>
  <c r="Q46" i="24"/>
  <c r="S46" i="24" s="1"/>
  <c r="Q101" i="24"/>
  <c r="S101" i="24" s="1"/>
  <c r="Q93" i="24"/>
  <c r="S93" i="24" s="1"/>
  <c r="Q85" i="24"/>
  <c r="S85" i="24" s="1"/>
  <c r="Q77" i="24"/>
  <c r="S77" i="24" s="1"/>
  <c r="Q69" i="24"/>
  <c r="S69" i="24" s="1"/>
  <c r="Q61" i="24"/>
  <c r="S61" i="24" s="1"/>
  <c r="Q53" i="24"/>
  <c r="S53" i="24" s="1"/>
  <c r="R98" i="24"/>
  <c r="S98" i="24" s="1"/>
  <c r="R90" i="24"/>
  <c r="S90" i="24" s="1"/>
  <c r="R82" i="24"/>
  <c r="S82" i="24" s="1"/>
  <c r="R74" i="24"/>
  <c r="S74" i="24" s="1"/>
  <c r="R66" i="24"/>
  <c r="S66" i="24" s="1"/>
  <c r="R58" i="24"/>
  <c r="S58" i="24" s="1"/>
  <c r="R50" i="24"/>
  <c r="S50" i="24" s="1"/>
  <c r="R43" i="24"/>
  <c r="S43" i="24" s="1"/>
  <c r="Q100" i="24"/>
  <c r="S100" i="24" s="1"/>
  <c r="Q92" i="24"/>
  <c r="S92" i="24" s="1"/>
  <c r="Q84" i="24"/>
  <c r="S84" i="24" s="1"/>
  <c r="Q76" i="24"/>
  <c r="S76" i="24" s="1"/>
  <c r="Q68" i="24"/>
  <c r="S68" i="24" s="1"/>
  <c r="Q60" i="24"/>
  <c r="S60" i="24" s="1"/>
  <c r="Q52" i="24"/>
  <c r="S52" i="24" s="1"/>
  <c r="Q45" i="24"/>
  <c r="S45" i="24" s="1"/>
  <c r="R97" i="24"/>
  <c r="S97" i="24" s="1"/>
  <c r="R89" i="24"/>
  <c r="S89" i="24" s="1"/>
  <c r="R81" i="24"/>
  <c r="S81" i="24" s="1"/>
  <c r="R65" i="24"/>
  <c r="S65" i="24" s="1"/>
  <c r="R57" i="24"/>
  <c r="S57" i="24" s="1"/>
  <c r="R49" i="24"/>
  <c r="S49" i="24" s="1"/>
  <c r="Q108" i="24"/>
  <c r="S108" i="24" s="1"/>
  <c r="Q32" i="24"/>
  <c r="S32" i="24" s="1"/>
  <c r="Q15" i="24"/>
  <c r="S15" i="24" s="1"/>
  <c r="Q7" i="24"/>
  <c r="S7" i="24" s="1"/>
  <c r="J126" i="24"/>
  <c r="S120" i="24"/>
  <c r="Q115" i="24"/>
  <c r="S115" i="24" s="1"/>
  <c r="Q107" i="24"/>
  <c r="S107" i="24" s="1"/>
  <c r="Q39" i="24"/>
  <c r="S39" i="24" s="1"/>
  <c r="Q31" i="24"/>
  <c r="S31" i="24" s="1"/>
  <c r="Q22" i="24"/>
  <c r="S22" i="24" s="1"/>
  <c r="Q14" i="24"/>
  <c r="S14" i="24" s="1"/>
  <c r="J196" i="24"/>
  <c r="Q40" i="24"/>
  <c r="S40" i="24" s="1"/>
  <c r="Q23" i="24"/>
  <c r="S23" i="24" s="1"/>
  <c r="J120" i="24"/>
  <c r="J203" i="24"/>
  <c r="J137" i="24"/>
  <c r="V176" i="24"/>
  <c r="W176" i="24" s="1"/>
  <c r="V180" i="24"/>
  <c r="W180" i="24" s="1"/>
  <c r="S205" i="24"/>
  <c r="S202" i="24"/>
  <c r="Q114" i="24"/>
  <c r="S114" i="24" s="1"/>
  <c r="Q29" i="24"/>
  <c r="S29" i="24" s="1"/>
  <c r="Q21" i="24"/>
  <c r="S21" i="24" s="1"/>
  <c r="Q13" i="24"/>
  <c r="S13" i="24" s="1"/>
  <c r="Q113" i="24"/>
  <c r="S113" i="24" s="1"/>
  <c r="Q20" i="24"/>
  <c r="S20" i="24" s="1"/>
  <c r="J174" i="24"/>
  <c r="Q104" i="24"/>
  <c r="S104" i="24" s="1"/>
  <c r="Q27" i="24"/>
  <c r="S27" i="24" s="1"/>
  <c r="Q19" i="24"/>
  <c r="S19" i="24" s="1"/>
  <c r="Q111" i="24"/>
  <c r="S111" i="24" s="1"/>
  <c r="Q103" i="24"/>
  <c r="S103" i="24" s="1"/>
  <c r="Q35" i="24"/>
  <c r="S35" i="24" s="1"/>
  <c r="Q26" i="24"/>
  <c r="S26" i="24" s="1"/>
  <c r="Q18" i="24"/>
  <c r="S18" i="24" s="1"/>
  <c r="Q10" i="24"/>
  <c r="S10" i="24" s="1"/>
  <c r="Q37" i="24"/>
  <c r="S37" i="24" s="1"/>
  <c r="V119" i="24"/>
  <c r="W119" i="24" s="1"/>
  <c r="Q112" i="24"/>
  <c r="S112" i="24" s="1"/>
  <c r="Q36" i="24"/>
  <c r="S36" i="24" s="1"/>
  <c r="Q11" i="24"/>
  <c r="S11" i="24" s="1"/>
  <c r="S129" i="24"/>
  <c r="V206" i="24"/>
  <c r="W206" i="24" s="1"/>
  <c r="Q110" i="24"/>
  <c r="S110" i="24" s="1"/>
  <c r="Q42" i="24"/>
  <c r="S42" i="24" s="1"/>
  <c r="Q34" i="24"/>
  <c r="S34" i="24" s="1"/>
  <c r="Q25" i="24"/>
  <c r="S25" i="24" s="1"/>
  <c r="Q17" i="24"/>
  <c r="S17" i="24" s="1"/>
  <c r="Q9" i="24"/>
  <c r="S9" i="24" s="1"/>
  <c r="J12" i="24"/>
  <c r="Q105" i="24"/>
  <c r="S105" i="24" s="1"/>
  <c r="Q28" i="24"/>
  <c r="S28" i="24" s="1"/>
  <c r="J193" i="24"/>
  <c r="V187" i="24"/>
  <c r="W187" i="24" s="1"/>
  <c r="Q109" i="24"/>
  <c r="S109" i="24" s="1"/>
  <c r="Q41" i="24"/>
  <c r="S41" i="24" s="1"/>
  <c r="Q33" i="24"/>
  <c r="S33" i="24" s="1"/>
  <c r="Q24" i="24"/>
  <c r="S24" i="24" s="1"/>
  <c r="Q16" i="24"/>
  <c r="S16" i="24" s="1"/>
  <c r="Q8" i="24"/>
  <c r="S8" i="24" s="1"/>
  <c r="J106" i="24"/>
  <c r="J38" i="24"/>
  <c r="S187" i="24"/>
  <c r="S136" i="24"/>
  <c r="R177" i="24"/>
  <c r="S177" i="24" s="1"/>
  <c r="J184" i="24"/>
  <c r="J188" i="24"/>
  <c r="S210" i="24"/>
  <c r="V125" i="24"/>
  <c r="W125" i="24" s="1"/>
  <c r="J200" i="24"/>
  <c r="Q140" i="24"/>
  <c r="S140" i="24" s="1"/>
  <c r="J198" i="24"/>
  <c r="J138" i="24"/>
  <c r="J205" i="24"/>
  <c r="J202" i="24"/>
  <c r="J123" i="24"/>
  <c r="J171" i="24"/>
  <c r="J208" i="24"/>
  <c r="S175" i="24"/>
  <c r="V179" i="24"/>
  <c r="W179" i="24" s="1"/>
  <c r="S196" i="24"/>
  <c r="J122" i="24"/>
  <c r="S185" i="24"/>
  <c r="J189" i="24"/>
  <c r="V118" i="24"/>
  <c r="W118" i="24" s="1"/>
  <c r="V122" i="24"/>
  <c r="W122" i="24" s="1"/>
  <c r="V126" i="24"/>
  <c r="W126" i="24" s="1"/>
  <c r="V184" i="24"/>
  <c r="W184" i="24" s="1"/>
  <c r="V188" i="24"/>
  <c r="W188" i="24" s="1"/>
  <c r="T142" i="24"/>
  <c r="V200" i="24"/>
  <c r="W200" i="24" s="1"/>
  <c r="V136" i="24"/>
  <c r="W136" i="24" s="1"/>
  <c r="S194" i="24"/>
  <c r="V196" i="24"/>
  <c r="W196" i="24" s="1"/>
  <c r="Q188" i="24"/>
  <c r="S188" i="24" s="1"/>
  <c r="J210" i="24"/>
  <c r="J136" i="24"/>
  <c r="S186" i="24"/>
  <c r="J186" i="24"/>
  <c r="I212" i="24"/>
  <c r="B11" i="25" s="1"/>
  <c r="D11" i="25" s="1"/>
  <c r="J118" i="24"/>
  <c r="J180" i="24"/>
  <c r="S197" i="24"/>
  <c r="V123" i="24"/>
  <c r="W123" i="24" s="1"/>
  <c r="V127" i="24"/>
  <c r="W127" i="24" s="1"/>
  <c r="V177" i="24"/>
  <c r="W177" i="24" s="1"/>
  <c r="V181" i="24"/>
  <c r="W181" i="24" s="1"/>
  <c r="V185" i="24"/>
  <c r="W185" i="24" s="1"/>
  <c r="V189" i="24"/>
  <c r="W189" i="24" s="1"/>
  <c r="V135" i="24"/>
  <c r="W135" i="24" s="1"/>
  <c r="S137" i="24"/>
  <c r="V131" i="24"/>
  <c r="W131" i="24" s="1"/>
  <c r="J133" i="24"/>
  <c r="Q200" i="24"/>
  <c r="S200" i="24" s="1"/>
  <c r="J124" i="24"/>
  <c r="V124" i="24"/>
  <c r="W124" i="24" s="1"/>
  <c r="V178" i="24"/>
  <c r="W178" i="24" s="1"/>
  <c r="V191" i="24"/>
  <c r="W191" i="24" s="1"/>
  <c r="V201" i="24"/>
  <c r="W201" i="24" s="1"/>
  <c r="S118" i="24"/>
  <c r="V192" i="24"/>
  <c r="W192" i="24" s="1"/>
  <c r="J207" i="24"/>
  <c r="J197" i="24"/>
  <c r="S203" i="24"/>
  <c r="V134" i="24"/>
  <c r="W134" i="24" s="1"/>
  <c r="S182" i="24"/>
  <c r="S134" i="24"/>
  <c r="J204" i="24"/>
  <c r="Q122" i="24"/>
  <c r="S122" i="24" s="1"/>
  <c r="S123" i="24"/>
  <c r="S173" i="24"/>
  <c r="V208" i="24"/>
  <c r="W208" i="24" s="1"/>
  <c r="J182" i="24"/>
  <c r="V145" i="24"/>
  <c r="W145" i="24" s="1"/>
  <c r="V204" i="24"/>
  <c r="W204" i="24" s="1"/>
  <c r="V194" i="24"/>
  <c r="W194" i="24" s="1"/>
  <c r="S171" i="24"/>
  <c r="S183" i="24"/>
  <c r="J117" i="24"/>
  <c r="S124" i="24"/>
  <c r="S126" i="24"/>
  <c r="V205" i="24"/>
  <c r="W205" i="24" s="1"/>
  <c r="J173" i="24"/>
  <c r="J194" i="24"/>
  <c r="Q184" i="24"/>
  <c r="S184" i="24" s="1"/>
  <c r="S207" i="24"/>
  <c r="S133" i="24"/>
  <c r="Q189" i="24"/>
  <c r="S189" i="24" s="1"/>
  <c r="V202" i="24"/>
  <c r="W202" i="24" s="1"/>
  <c r="V207" i="24"/>
  <c r="W207" i="24" s="1"/>
  <c r="J199" i="24"/>
  <c r="V137" i="24"/>
  <c r="W137" i="24" s="1"/>
  <c r="S172" i="24"/>
  <c r="R135" i="24"/>
  <c r="S135" i="24" s="1"/>
  <c r="J135" i="24"/>
  <c r="J129" i="24"/>
  <c r="J121" i="24"/>
  <c r="R121" i="24"/>
  <c r="S121" i="24" s="1"/>
  <c r="J181" i="24"/>
  <c r="R181" i="24"/>
  <c r="S181" i="24" s="1"/>
  <c r="S208" i="24"/>
  <c r="R130" i="24"/>
  <c r="S130" i="24" s="1"/>
  <c r="J127" i="24"/>
  <c r="R127" i="24"/>
  <c r="S127" i="24" s="1"/>
  <c r="V171" i="24"/>
  <c r="W171" i="24" s="1"/>
  <c r="S193" i="24"/>
  <c r="J183" i="24"/>
  <c r="Q178" i="24"/>
  <c r="S178" i="24" s="1"/>
  <c r="J178" i="24"/>
  <c r="Q192" i="24"/>
  <c r="S192" i="24" s="1"/>
  <c r="J192" i="24"/>
  <c r="J125" i="24"/>
  <c r="R125" i="24"/>
  <c r="S125" i="24" s="1"/>
  <c r="J176" i="24"/>
  <c r="Q176" i="24"/>
  <c r="S176" i="24" s="1"/>
  <c r="Q206" i="24"/>
  <c r="S206" i="24" s="1"/>
  <c r="J206" i="24"/>
  <c r="J132" i="24"/>
  <c r="Q132" i="24"/>
  <c r="S132" i="24" s="1"/>
  <c r="J195" i="24"/>
  <c r="R195" i="24"/>
  <c r="S195" i="24" s="1"/>
  <c r="I142" i="24"/>
  <c r="R116" i="24"/>
  <c r="S116" i="24" s="1"/>
  <c r="Q174" i="24"/>
  <c r="S174" i="24" s="1"/>
  <c r="J116" i="24"/>
  <c r="Q119" i="24"/>
  <c r="S119" i="24" s="1"/>
  <c r="J119" i="24"/>
  <c r="R145" i="24"/>
  <c r="J145" i="24"/>
  <c r="S179" i="24"/>
  <c r="U212" i="24"/>
  <c r="V173" i="24"/>
  <c r="W173" i="24" s="1"/>
  <c r="S198" i="24"/>
  <c r="Q117" i="24"/>
  <c r="H142" i="24"/>
  <c r="J185" i="24"/>
  <c r="J179" i="24"/>
  <c r="S180" i="24"/>
  <c r="R190" i="24"/>
  <c r="S190" i="24" s="1"/>
  <c r="J190" i="24"/>
  <c r="Q128" i="24"/>
  <c r="S128" i="24" s="1"/>
  <c r="J128" i="24"/>
  <c r="S204" i="24"/>
  <c r="S191" i="24"/>
  <c r="J134" i="24"/>
  <c r="J131" i="24"/>
  <c r="J175" i="24"/>
  <c r="V183" i="24"/>
  <c r="W183" i="24" s="1"/>
  <c r="V186" i="24"/>
  <c r="W186" i="24" s="1"/>
  <c r="V128" i="24"/>
  <c r="W128" i="24" s="1"/>
  <c r="R199" i="24"/>
  <c r="S199" i="24" s="1"/>
  <c r="V140" i="24"/>
  <c r="W140" i="24" s="1"/>
  <c r="V130" i="24"/>
  <c r="W130" i="24" s="1"/>
  <c r="J172" i="24"/>
  <c r="U142" i="24"/>
  <c r="V120" i="24"/>
  <c r="V197" i="24"/>
  <c r="W197" i="24" s="1"/>
  <c r="V203" i="24"/>
  <c r="W203" i="24" s="1"/>
  <c r="V199" i="24"/>
  <c r="W199" i="24" s="1"/>
  <c r="V193" i="24"/>
  <c r="W193" i="24" s="1"/>
  <c r="M142" i="24"/>
  <c r="J142" i="24" l="1"/>
  <c r="P215" i="24"/>
  <c r="B18" i="25" s="1"/>
  <c r="I215" i="24"/>
  <c r="U215" i="24"/>
  <c r="B6" i="25"/>
  <c r="S117" i="24"/>
  <c r="S142" i="24" s="1"/>
  <c r="Q142" i="24"/>
  <c r="R142" i="24"/>
  <c r="W120" i="24"/>
  <c r="W142" i="24" s="1"/>
  <c r="V142" i="24"/>
  <c r="B7" i="25"/>
  <c r="D7" i="25" s="1"/>
  <c r="S145" i="24"/>
  <c r="R212" i="24"/>
  <c r="R215" i="24" l="1"/>
  <c r="D6" i="25"/>
  <c r="T168" i="24"/>
  <c r="T212" i="24" s="1"/>
  <c r="T215" i="24" s="1"/>
  <c r="M212" i="24"/>
  <c r="M215" i="24" s="1"/>
  <c r="H168" i="24"/>
  <c r="H212" i="24" s="1"/>
  <c r="H215" i="24" s="1"/>
  <c r="K212" i="24"/>
  <c r="K215" i="24" s="1"/>
  <c r="V168" i="24" l="1"/>
  <c r="B10" i="25"/>
  <c r="B13" i="25" s="1"/>
  <c r="J168" i="24"/>
  <c r="Q168" i="24"/>
  <c r="V212" i="24" l="1"/>
  <c r="W168" i="24"/>
  <c r="W212" i="24" s="1"/>
  <c r="W215" i="24" s="1"/>
  <c r="Q212" i="24"/>
  <c r="Q215" i="24" s="1"/>
  <c r="S168" i="24"/>
  <c r="S212" i="24" s="1"/>
  <c r="J212" i="24"/>
  <c r="J215" i="24" s="1"/>
  <c r="D10" i="25"/>
  <c r="D13" i="25" s="1"/>
  <c r="S215" i="24" l="1"/>
  <c r="B21" i="25" s="1"/>
  <c r="V215" i="24"/>
  <c r="B19" i="25" s="1"/>
  <c r="B20" i="25" s="1"/>
  <c r="I15" i="25" l="1"/>
  <c r="D27" i="25" s="1"/>
  <c r="D30" i="25" s="1"/>
  <c r="B22" i="25"/>
</calcChain>
</file>

<file path=xl/sharedStrings.xml><?xml version="1.0" encoding="utf-8"?>
<sst xmlns="http://schemas.openxmlformats.org/spreadsheetml/2006/main" count="727" uniqueCount="424">
  <si>
    <t>Index-cijfers:</t>
  </si>
  <si>
    <t>Omschrijving:</t>
  </si>
  <si>
    <t>Indexcijfer:</t>
  </si>
  <si>
    <t>Index geb Troostwijk nw</t>
  </si>
  <si>
    <t>Index geb Troostwijk oud</t>
  </si>
  <si>
    <t>Index inv troostwijk nw</t>
  </si>
  <si>
    <t>Index inv troostwijk oud</t>
  </si>
  <si>
    <t>Premietarieven</t>
  </si>
  <si>
    <t>Premie o/oo:</t>
  </si>
  <si>
    <t xml:space="preserve"> </t>
  </si>
  <si>
    <t>premieGM</t>
  </si>
  <si>
    <t>premieOW</t>
  </si>
  <si>
    <t>Afronding index</t>
  </si>
  <si>
    <t>Gemeentelijk Bezit:</t>
  </si>
  <si>
    <t>1. Gebouwen</t>
  </si>
  <si>
    <t>2. Inventaris</t>
  </si>
  <si>
    <t>Primair Onderwijs:</t>
  </si>
  <si>
    <t>3. Gebouwen</t>
  </si>
  <si>
    <t>4. Inventaris</t>
  </si>
  <si>
    <t>Stand per 1 januari 2024:</t>
  </si>
  <si>
    <t xml:space="preserve">Verrekening termijn </t>
  </si>
  <si>
    <t xml:space="preserve">reeds verrekend met </t>
  </si>
  <si>
    <t>nota nr.</t>
  </si>
  <si>
    <t>premie-boeking/restitutie</t>
  </si>
  <si>
    <t>Attentie: Lees eerst de instructies onderaan deze lijst.</t>
  </si>
  <si>
    <t>Postcode</t>
  </si>
  <si>
    <t>Plaats</t>
  </si>
  <si>
    <t>Omschrijving</t>
  </si>
  <si>
    <t>Gebouwen:</t>
  </si>
  <si>
    <t>Inventaris:</t>
  </si>
  <si>
    <t>Totaal</t>
  </si>
  <si>
    <t>Premieverr. 50%</t>
  </si>
  <si>
    <t>reserve</t>
  </si>
  <si>
    <t>Totaal Gemeentelijk Bezit:</t>
  </si>
  <si>
    <t>Reserve</t>
  </si>
  <si>
    <t>Totaal Primair Onderwijs:</t>
  </si>
  <si>
    <t>Eindtotaal:</t>
  </si>
  <si>
    <t>Instructies voor het bijwerken van dit bestand:</t>
  </si>
  <si>
    <t>Algemeen:</t>
  </si>
  <si>
    <t>In deze spreadsheet zijn allleen die kolommen zichtbaar gemaakt die voor u voor het bijwerken van belang zijn.</t>
  </si>
  <si>
    <t>De niet zichtbare kolommen zijn verborgen omdat zich daarin rekenformules bevinden die niet mogen worden overschreven of gewist.</t>
  </si>
  <si>
    <t>Dat wordt dan uiteindelijk de stand per 31 december van dit jaar</t>
  </si>
  <si>
    <t>Wijziging van de bedragen op bestaande objecten</t>
  </si>
  <si>
    <t>Afvoering van bestaande objecten:</t>
  </si>
  <si>
    <t>Let op: Ofschoon het object moet worden afgevoerd dient de regel zelf nog te blijven staan.</t>
  </si>
  <si>
    <t>Derhalve zoals vermeld alleen het verzekerde bedrag op 0 stellen. Meer niet! De regel zelf laten staan.</t>
  </si>
  <si>
    <t>Opvoering van nieuwe objecten</t>
  </si>
  <si>
    <t>Onder bijna iedere sectie zijn een aantal regels aangemaakt die met het woord "Reserve"begint.</t>
  </si>
  <si>
    <t>Alle niet genoemde verborgen kolommen worden vanzelf op de achtergronden aangepast.</t>
  </si>
  <si>
    <t>Gemeente West Betuwe</t>
  </si>
  <si>
    <t>Kuipershof 2 Gdm</t>
  </si>
  <si>
    <t>Geldermalsen</t>
  </si>
  <si>
    <t xml:space="preserve">gemeentehuis </t>
  </si>
  <si>
    <t>Bureau 2G Taxaties d.d. 10 feb 2020</t>
  </si>
  <si>
    <t>Kuipershof 4-6 Gdm</t>
  </si>
  <si>
    <t>gemeentehuis</t>
  </si>
  <si>
    <t>Werkplaatsen</t>
  </si>
  <si>
    <t>Rijnstraat 18 Gdm. Wpl.</t>
  </si>
  <si>
    <t>Werkplaats, zoutloods en fietsenstalling</t>
  </si>
  <si>
    <t>Mr Kolffstraat</t>
  </si>
  <si>
    <t>Deil</t>
  </si>
  <si>
    <t>opslagloods</t>
  </si>
  <si>
    <t>Rijnstraat 18-18a</t>
  </si>
  <si>
    <t>Sportstraat 1</t>
  </si>
  <si>
    <t>Beesd</t>
  </si>
  <si>
    <t>Monumenten</t>
  </si>
  <si>
    <t>Kerkstraat 38</t>
  </si>
  <si>
    <t>Toren NH-Kerk</t>
  </si>
  <si>
    <t>Dorpsstraat 16</t>
  </si>
  <si>
    <t>Meteren</t>
  </si>
  <si>
    <t>Rijksstraatweg 11</t>
  </si>
  <si>
    <t>Buurmalsen</t>
  </si>
  <si>
    <t>Lingedijk</t>
  </si>
  <si>
    <t>Acquoy</t>
  </si>
  <si>
    <t>Voorstraat 92-94-96</t>
  </si>
  <si>
    <t>Voorstraat 21</t>
  </si>
  <si>
    <t>Voorstraat ongen.</t>
  </si>
  <si>
    <t>Monument Hoefslag Beesd</t>
  </si>
  <si>
    <t>Dorpsstraat 34</t>
  </si>
  <si>
    <t>Rhenoy</t>
  </si>
  <si>
    <t>Kerkstraat 4</t>
  </si>
  <si>
    <t>Tricht</t>
  </si>
  <si>
    <t>Molenkampstraat 2</t>
  </si>
  <si>
    <t>Enspijk</t>
  </si>
  <si>
    <t>Kerkstraat 6</t>
  </si>
  <si>
    <t>Gellicum</t>
  </si>
  <si>
    <t>Middenstraat 19</t>
  </si>
  <si>
    <t>Rumpt</t>
  </si>
  <si>
    <t>Deilsedijk 25</t>
  </si>
  <si>
    <t>Hoefstal</t>
  </si>
  <si>
    <t>Achterweg ong</t>
  </si>
  <si>
    <t>Pomp</t>
  </si>
  <si>
    <t>Rijksstraatweg</t>
  </si>
  <si>
    <t>1 uurwerk</t>
  </si>
  <si>
    <t>Spoorwegovergang Lingedijk</t>
  </si>
  <si>
    <t>Prins Johan Frisoplaats 1</t>
  </si>
  <si>
    <t>div. adressen</t>
  </si>
  <si>
    <t>Poorten en hekwerken bij 15 begraafplaatsen</t>
  </si>
  <si>
    <t>Emmalaan</t>
  </si>
  <si>
    <t>Baarhuisjes</t>
  </si>
  <si>
    <t>Baarhuisje</t>
  </si>
  <si>
    <t>Bredestraat</t>
  </si>
  <si>
    <t>Achterweg</t>
  </si>
  <si>
    <t>t Oosterend</t>
  </si>
  <si>
    <t>Schuttersweg</t>
  </si>
  <si>
    <t>Beemd</t>
  </si>
  <si>
    <t>Groeneweg 44</t>
  </si>
  <si>
    <t>voormalig Kruisgebouw</t>
  </si>
  <si>
    <t>Meersteeg 5b</t>
  </si>
  <si>
    <t>boerderij met woning</t>
  </si>
  <si>
    <t>Binnen de Gemeente</t>
  </si>
  <si>
    <t>vergeten objecten</t>
  </si>
  <si>
    <t>Geldersestraat 29e</t>
  </si>
  <si>
    <t>bloemenkiosk</t>
  </si>
  <si>
    <t>Jeugdlaan 5</t>
  </si>
  <si>
    <t>Bibliotheek</t>
  </si>
  <si>
    <t>Meersteeg 4H</t>
  </si>
  <si>
    <t>Wandelsportver. Pr. Marijke</t>
  </si>
  <si>
    <t>Lingedijk 95</t>
  </si>
  <si>
    <t>polderhuisje</t>
  </si>
  <si>
    <t>Kerkweg 5</t>
  </si>
  <si>
    <t>Rechthuis</t>
  </si>
  <si>
    <t>Burg. Roozeveld v.d. Venlaan 11-13-13a</t>
  </si>
  <si>
    <t>proeftuinencomplex</t>
  </si>
  <si>
    <t>Prins J. Frisoplaats 3</t>
  </si>
  <si>
    <t>gebouw De Linge-Oever</t>
  </si>
  <si>
    <t>Duyfhuisstraat 2</t>
  </si>
  <si>
    <t>gymlokaal/dorpshuis</t>
  </si>
  <si>
    <t>Notarisappel 73, 75, 79,</t>
  </si>
  <si>
    <t>4 units</t>
  </si>
  <si>
    <t>Meersteeg</t>
  </si>
  <si>
    <t>3 units</t>
  </si>
  <si>
    <t>Jeugdlaan 2</t>
  </si>
  <si>
    <t>Kulturhus Beesd</t>
  </si>
  <si>
    <t>Rijksstraatweg 64</t>
  </si>
  <si>
    <t>MFC De Pluk</t>
  </si>
  <si>
    <t>Willemstraat 17A</t>
  </si>
  <si>
    <t>v/m SWO gebouw</t>
  </si>
  <si>
    <t xml:space="preserve">Bernardlaan </t>
  </si>
  <si>
    <t>hooischuur met hertenkamp</t>
  </si>
  <si>
    <t>Keppelsedijk (achter 7) Heemtuin</t>
  </si>
  <si>
    <t>Hooiruif met stal</t>
  </si>
  <si>
    <t xml:space="preserve">Mierastraat </t>
  </si>
  <si>
    <t>pompgemaal</t>
  </si>
  <si>
    <t>Hoge Weide</t>
  </si>
  <si>
    <t>Terrein VOLVO</t>
  </si>
  <si>
    <t>3 pompgemaaltjes</t>
  </si>
  <si>
    <t>Esterweg 5</t>
  </si>
  <si>
    <t>Est</t>
  </si>
  <si>
    <t>Dorpstraat 12</t>
  </si>
  <si>
    <t>Dorpshuis Est</t>
  </si>
  <si>
    <t>Dorpsplein</t>
  </si>
  <si>
    <t>Pomp op het dorpsplein</t>
  </si>
  <si>
    <t>Dreef 2</t>
  </si>
  <si>
    <t>Rioolgemaal</t>
  </si>
  <si>
    <t>Bernhardstraat 44</t>
  </si>
  <si>
    <t>Haaften</t>
  </si>
  <si>
    <t>Engelenhof 2</t>
  </si>
  <si>
    <t>Grafmonument Dutry v. Haeften</t>
  </si>
  <si>
    <t>Waalbanddijk 249</t>
  </si>
  <si>
    <t>Molen Haaften</t>
  </si>
  <si>
    <t>Molenstraat</t>
  </si>
  <si>
    <t>Muziektent + dorpspomp</t>
  </si>
  <si>
    <t>Beatrixstraat 5</t>
  </si>
  <si>
    <t>Hellouw</t>
  </si>
  <si>
    <t>Van Pallandtweg 11</t>
  </si>
  <si>
    <t>Neerijnen</t>
  </si>
  <si>
    <t>Kasteel</t>
  </si>
  <si>
    <t>Hermoesestraat 2</t>
  </si>
  <si>
    <t>Ophemert</t>
  </si>
  <si>
    <t>Molenstraat 17</t>
  </si>
  <si>
    <t xml:space="preserve">Kerktoren </t>
  </si>
  <si>
    <t>Muziektent 'De Schelp'</t>
  </si>
  <si>
    <t>Slotstraat 2</t>
  </si>
  <si>
    <t>Opijnen</t>
  </si>
  <si>
    <t>Stoepstraat</t>
  </si>
  <si>
    <t>Zandstraat 20a</t>
  </si>
  <si>
    <t>Voormalige voetbalkantine vv Opijnen</t>
  </si>
  <si>
    <t>St. Antoniestraat 12b</t>
  </si>
  <si>
    <t>Tuil</t>
  </si>
  <si>
    <t xml:space="preserve">Langstraat </t>
  </si>
  <si>
    <t>Tuinmuur oude begraafplaats</t>
  </si>
  <si>
    <t xml:space="preserve">Langstraat ongenummerd </t>
  </si>
  <si>
    <t>Dorpspomp</t>
  </si>
  <si>
    <t>Weiweg 9</t>
  </si>
  <si>
    <t>Varik</t>
  </si>
  <si>
    <t>Waalbandijk 14</t>
  </si>
  <si>
    <t xml:space="preserve">Dikke toren </t>
  </si>
  <si>
    <t>Waalbandijk 14 (achter)</t>
  </si>
  <si>
    <t>Kaalakkerstraat 3</t>
  </si>
  <si>
    <t>Waardenburg</t>
  </si>
  <si>
    <t>Baarhuisje (nieuw)</t>
  </si>
  <si>
    <t>Baarhuisje (oud)</t>
  </si>
  <si>
    <t>Steenweg 20</t>
  </si>
  <si>
    <t>Brandweer/gemeenteloods</t>
  </si>
  <si>
    <t>Geluidsschermen langs A2</t>
  </si>
  <si>
    <t>De Griend</t>
  </si>
  <si>
    <t>Sanitair units woonwagenkamp</t>
  </si>
  <si>
    <t>Niet nader genoemd</t>
  </si>
  <si>
    <t>Achterstraat 64</t>
  </si>
  <si>
    <t>4147 AD</t>
  </si>
  <si>
    <t>Asperen</t>
  </si>
  <si>
    <t>Museum</t>
  </si>
  <si>
    <t>Achterweg 12-A</t>
  </si>
  <si>
    <t>4161 BC</t>
  </si>
  <si>
    <t>Heukelum</t>
  </si>
  <si>
    <t>Aula</t>
  </si>
  <si>
    <t>Achterweg 26</t>
  </si>
  <si>
    <t>Gemeentewerf Heukelum</t>
  </si>
  <si>
    <t>Achterweg 8-A</t>
  </si>
  <si>
    <t>4171 BC</t>
  </si>
  <si>
    <t>Herwijnen</t>
  </si>
  <si>
    <t>Brandweerkazerne</t>
  </si>
  <si>
    <t>Bijdendijkstraat 1</t>
  </si>
  <si>
    <t>4147 ED</t>
  </si>
  <si>
    <t>vml Schoolgebouw</t>
  </si>
  <si>
    <t>De Strobbel 7</t>
  </si>
  <si>
    <t>4171 BS</t>
  </si>
  <si>
    <t>Publiek gebouw/recreatie/Sanitaire ruimte</t>
  </si>
  <si>
    <t>Dwarsweg 64-66</t>
  </si>
  <si>
    <t>4161 AG</t>
  </si>
  <si>
    <t>Esdoornlaan 4</t>
  </si>
  <si>
    <t>4214 DA</t>
  </si>
  <si>
    <t>Vuren</t>
  </si>
  <si>
    <t>CBS Het Kompas</t>
  </si>
  <si>
    <t>Graaf Reinaldweg 4</t>
  </si>
  <si>
    <t>4214 KS</t>
  </si>
  <si>
    <t>Publiek gebouw/recreatie/Aula</t>
  </si>
  <si>
    <t>Graaf Reinaldweg 8</t>
  </si>
  <si>
    <t>Graswalseweg 34-36-38</t>
  </si>
  <si>
    <t xml:space="preserve">4147 EX </t>
  </si>
  <si>
    <t>Sanitaire ruimten</t>
  </si>
  <si>
    <t>Heukelumseweg 1</t>
  </si>
  <si>
    <t>4147 EW</t>
  </si>
  <si>
    <t>Leijenburgplein 2</t>
  </si>
  <si>
    <t>4161 AR</t>
  </si>
  <si>
    <t>Brede School/Sporthal</t>
  </si>
  <si>
    <t>Leijenburgplein 2 A</t>
  </si>
  <si>
    <t>Gymzaal (in brede school)</t>
  </si>
  <si>
    <t>Leijenburgplein 1</t>
  </si>
  <si>
    <t>Molenlaan 17</t>
  </si>
  <si>
    <t>4214 EA</t>
  </si>
  <si>
    <t>Publiek gebouw/recreatie/Dorpshuis De Koels</t>
  </si>
  <si>
    <t>Publiek gebouw/recreatie/Sporthal</t>
  </si>
  <si>
    <t>Peperstraat 3</t>
  </si>
  <si>
    <t>4171 CL</t>
  </si>
  <si>
    <t>Postbus 1014</t>
  </si>
  <si>
    <t>4147 ZG</t>
  </si>
  <si>
    <t>Publiek gebouw/recreatie</t>
  </si>
  <si>
    <t>Prins Bernhardstraat 1</t>
  </si>
  <si>
    <t>4161 AL</t>
  </si>
  <si>
    <t>Dorpshuis De Krakeling</t>
  </si>
  <si>
    <t>Raadhuisplein 1-3</t>
  </si>
  <si>
    <t>4147 AN</t>
  </si>
  <si>
    <t>Gemeentehuis</t>
  </si>
  <si>
    <t>Muziekkoepel</t>
  </si>
  <si>
    <t>kunst</t>
  </si>
  <si>
    <t>Spijkse Kweldijk 53</t>
  </si>
  <si>
    <t>4212 CX</t>
  </si>
  <si>
    <t>Spijk</t>
  </si>
  <si>
    <t>Publiek gebouw/recreatie/Dorpshuis</t>
  </si>
  <si>
    <t>Spijksestraat 25</t>
  </si>
  <si>
    <t>4212 KG</t>
  </si>
  <si>
    <t>Stadswal 1</t>
  </si>
  <si>
    <t>4147 AZ</t>
  </si>
  <si>
    <t>Kerktoren</t>
  </si>
  <si>
    <t>Voorste Gewind 10</t>
  </si>
  <si>
    <t>4161 AC</t>
  </si>
  <si>
    <t>Zuiderlingedijk 185-A</t>
  </si>
  <si>
    <t>4211 BE</t>
  </si>
  <si>
    <t>Zuiderlingedijk 185</t>
  </si>
  <si>
    <t>Publiek gebouw/recreatie/Kerktoren</t>
  </si>
  <si>
    <t>Zuiderlingedijk 167</t>
  </si>
  <si>
    <t>4211 BD</t>
  </si>
  <si>
    <t>Zworrelstraat 77</t>
  </si>
  <si>
    <t>4171 AH</t>
  </si>
  <si>
    <t>Sporthal</t>
  </si>
  <si>
    <t>Zworrelstraat  79</t>
  </si>
  <si>
    <t>Dorpshuis De Poort</t>
  </si>
  <si>
    <t>Zworrelstraat 79</t>
  </si>
  <si>
    <t>voormalig jeugdhonk</t>
  </si>
  <si>
    <t>Leerdamseweg 39</t>
  </si>
  <si>
    <t>Sportaccomodatie De Wiel</t>
  </si>
  <si>
    <t>Adres</t>
  </si>
  <si>
    <t>Taxatiedatum</t>
  </si>
  <si>
    <t>11 uurwerken en 14 luidklokken</t>
  </si>
  <si>
    <t>Lindelaan 2</t>
  </si>
  <si>
    <t>De Dreumeldoos (vml peuterspeelzaal)</t>
  </si>
  <si>
    <t>Raamweg 71A</t>
  </si>
  <si>
    <t>t Beldertje</t>
  </si>
  <si>
    <t>Ringelesteinstraat 4</t>
  </si>
  <si>
    <t>t Steijntje</t>
  </si>
  <si>
    <t>Glorie van Holland 28</t>
  </si>
  <si>
    <t>BBS De Morgenster incl BBO Tovertuin</t>
  </si>
  <si>
    <t>Van Limburg Stirumstraat 1</t>
  </si>
  <si>
    <t>BBS Oranje Nassau incl. noodlokalen</t>
  </si>
  <si>
    <t>Anjerstraat 2</t>
  </si>
  <si>
    <t>BBS Rehoboth Anjerstraat</t>
  </si>
  <si>
    <t>Laan van Leeuwenstein 6</t>
  </si>
  <si>
    <t>BBS Rehoboth Leeuwenstein</t>
  </si>
  <si>
    <t>Koninginnelaan 4/Oranje Nassauln 21</t>
  </si>
  <si>
    <t>OBS Jan Harmenshof/BSO Baloe én PSZ de Speeldoos</t>
  </si>
  <si>
    <t>J.H.L. van Herwaardenstraat 4</t>
  </si>
  <si>
    <t>BBS De Schakel</t>
  </si>
  <si>
    <t>Jeugdlaan 4</t>
  </si>
  <si>
    <t>BBS De Lingelaar incl. BSO Animal</t>
  </si>
  <si>
    <t>Jeugdlaan 1</t>
  </si>
  <si>
    <t>BBS St. Antonius incl. noodlokaal</t>
  </si>
  <si>
    <t>Glorie van Holland 30</t>
  </si>
  <si>
    <t>D'n Bogerd incl. PSZ Baloe</t>
  </si>
  <si>
    <t>Schoolhof 1</t>
  </si>
  <si>
    <t>Kindcentrum De Plantage</t>
  </si>
  <si>
    <t>Ringelesteinstraat 2</t>
  </si>
  <si>
    <t>R. Lokhorstschool incl. noodlokaal en BBO Mik Mak</t>
  </si>
  <si>
    <t>Achterweg 9</t>
  </si>
  <si>
    <t>De Springplank incl noodlokaal</t>
  </si>
  <si>
    <t>Rhenoyseweg 34</t>
  </si>
  <si>
    <t>De Bloeiende Betuwe incl  Hummeltje</t>
  </si>
  <si>
    <t>J.H.L. van Herwaardenstraat 2</t>
  </si>
  <si>
    <t>ODS Mr Aafjes incl BBO Eigen Wijs</t>
  </si>
  <si>
    <t>Dr van der Wiligenstraat 10</t>
  </si>
  <si>
    <t>Op 't Hof incl noodlokaal</t>
  </si>
  <si>
    <t>Groeneweg 19</t>
  </si>
  <si>
    <t>De Malsenburg</t>
  </si>
  <si>
    <t>IKC Plantage</t>
  </si>
  <si>
    <t>Leliestraat 2by</t>
  </si>
  <si>
    <t>Gymlokaal</t>
  </si>
  <si>
    <t>Oranje Nassaustraat 60</t>
  </si>
  <si>
    <t>Achtersteweg 17 A</t>
  </si>
  <si>
    <t>Laan van Leeuwenstein 2</t>
  </si>
  <si>
    <t>Schoolgebouw De Lingeborgh</t>
  </si>
  <si>
    <t>Dorpstraat 3</t>
  </si>
  <si>
    <t>OBS Est</t>
  </si>
  <si>
    <t>Vredeplein 1</t>
  </si>
  <si>
    <t>MFC Burch van Haaften</t>
  </si>
  <si>
    <t>CBS Goudenstein</t>
  </si>
  <si>
    <t>Sporthal Burcht van Haarten</t>
  </si>
  <si>
    <t>Korfgraaf 10</t>
  </si>
  <si>
    <t>CNS De Kivietsheuvel</t>
  </si>
  <si>
    <t>Van Pallandtweg 15a</t>
  </si>
  <si>
    <t>CBS Neerijnen</t>
  </si>
  <si>
    <t>Blankenburgsestraat 1</t>
  </si>
  <si>
    <t>OBS PWA</t>
  </si>
  <si>
    <t>Zandstraat 27a</t>
  </si>
  <si>
    <t>Gymzaal/dorpshuis Keizershof</t>
  </si>
  <si>
    <t>Zandstraat 14</t>
  </si>
  <si>
    <t>OBS De Rietschoof</t>
  </si>
  <si>
    <t>Zandstraat 14a</t>
  </si>
  <si>
    <t>PSZ De Rietpeuters</t>
  </si>
  <si>
    <t>Zandstraat 27 A</t>
  </si>
  <si>
    <t>Gymzaal en gemeenschapshuis</t>
  </si>
  <si>
    <t>Haarstraat 38</t>
  </si>
  <si>
    <t>CBS Klingelenburg</t>
  </si>
  <si>
    <t>Weerklank 10</t>
  </si>
  <si>
    <t>CBS De Klingelenburg</t>
  </si>
  <si>
    <t>Walgtsestraat 26</t>
  </si>
  <si>
    <t>OBS Burg. Westerbeek v. Eerten</t>
  </si>
  <si>
    <t>Not. Van Aalstweg 4</t>
  </si>
  <si>
    <t>Eben-Haëzer school</t>
  </si>
  <si>
    <t>De Koeldert 28</t>
  </si>
  <si>
    <t>Gymzaal</t>
  </si>
  <si>
    <t>De Koeldert 26</t>
  </si>
  <si>
    <t>OBS De Waerdenburg</t>
  </si>
  <si>
    <t>Achterweg 35</t>
  </si>
  <si>
    <t>4171 BA</t>
  </si>
  <si>
    <t>Brede School Herwijnen</t>
  </si>
  <si>
    <t>OBS De Schatkist</t>
  </si>
  <si>
    <t>CBS Herwijnen</t>
  </si>
  <si>
    <t>Vml schoolgebouw</t>
  </si>
  <si>
    <t>Leerdamseweg 1</t>
  </si>
  <si>
    <t xml:space="preserve">4147 BL </t>
  </si>
  <si>
    <t>Brede School Asperen</t>
  </si>
  <si>
    <t>OBS De Zandheuvel</t>
  </si>
  <si>
    <t>CBS Open Poort</t>
  </si>
  <si>
    <t>Leijenburglaan 1</t>
  </si>
  <si>
    <t>Vm. Schoolgebouw</t>
  </si>
  <si>
    <t>Brede School Heukelum (Rietput+Wegwijzer)</t>
  </si>
  <si>
    <t>Van Arkelstraat 48</t>
  </si>
  <si>
    <t>4147 EN</t>
  </si>
  <si>
    <t>vml. Peuterspeelzaal</t>
  </si>
  <si>
    <t>Welzijn West Betuwe</t>
  </si>
  <si>
    <t>Spijkse Kweldijk 94</t>
  </si>
  <si>
    <t>CBS De Hoeksteen</t>
  </si>
  <si>
    <t>Peuterspeelzaal</t>
  </si>
  <si>
    <t>Nieuwe Schoolstraat 1</t>
  </si>
  <si>
    <t>4211CX</t>
  </si>
  <si>
    <t>Brede School Spijk</t>
  </si>
  <si>
    <t xml:space="preserve"> Bureau J.L. van der Mark  d.d. 11-07-2023</t>
  </si>
  <si>
    <t>De wijzigingen van de verzekerde waarden dienen handmatig uitsluitend en alleen in de kolommen J en K te worden aangebracht.</t>
  </si>
  <si>
    <t>Het reeds vermelde bedrag in de desbestreffende regel van kolom J en K waarnodig met het nieuwe bedrag overschrijven. (Alleen het getal invoeren)</t>
  </si>
  <si>
    <t>Het reeds vermelde bedrag in de desbetreffende regel van kolom J en K waar van toepassing SVP met het getal 0 overschrijven.</t>
  </si>
  <si>
    <t>En vul dan in die regel de verzekerde waarden in in de kolommen J en K waar nodig.</t>
  </si>
  <si>
    <t>Neem zo'n regel. Vul de textuele omschrijvingen in in de kolommmen A t/m E</t>
  </si>
  <si>
    <t>Windvaan 25</t>
  </si>
  <si>
    <t>zorgwoning jonge statushouders</t>
  </si>
  <si>
    <t>Koppelsedijk 10</t>
  </si>
  <si>
    <t>Oekraïne opvang en taalklas</t>
  </si>
  <si>
    <t>Burcht van Haeften</t>
  </si>
  <si>
    <t>FCL</t>
  </si>
  <si>
    <t>ECL</t>
  </si>
  <si>
    <t>23451 v.w.b. dbl restant op 6040260</t>
  </si>
  <si>
    <t>Verzekeraars</t>
  </si>
  <si>
    <t>Totaal premie</t>
  </si>
  <si>
    <t>Dit is het gewogen gemiddelde van de premie promillages voor de doorberekening van de premie voor de klant</t>
  </si>
  <si>
    <t>jaarpremie per 01-01-2024</t>
  </si>
  <si>
    <t>Stand per 31 december 2024</t>
  </si>
  <si>
    <t>Stand per 1 januari 2024</t>
  </si>
  <si>
    <t>Indexering per 1 januari  2025:</t>
  </si>
  <si>
    <t>Mutaties termijn 1 januari 2024/2025:</t>
  </si>
  <si>
    <t>Bestand d.d. 1 januari 2025</t>
  </si>
  <si>
    <t>Stand per 1 januari 2025 (na indexering)</t>
  </si>
  <si>
    <t>Stand per 1 januari 2025:</t>
  </si>
  <si>
    <t>Overzicht Polisblad d.d. 01-01-2025</t>
  </si>
  <si>
    <t>mutaties 2024:</t>
  </si>
  <si>
    <t>Aandeel</t>
  </si>
  <si>
    <t>Netto premie in o/oo</t>
  </si>
  <si>
    <t>Index per 1 januari 2025:</t>
  </si>
  <si>
    <t>Lingebrug</t>
  </si>
  <si>
    <t xml:space="preserve">Tussen Geldermalsen en Tricht </t>
  </si>
  <si>
    <t>Blankertseweg 6</t>
  </si>
  <si>
    <t>aankoop 29/4/2024</t>
  </si>
  <si>
    <t>Oranje Nassaustraat 25</t>
  </si>
  <si>
    <t>OBS Jan Harmenshof</t>
  </si>
  <si>
    <t>behorende bij polis nr.  ten name van: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</si>
</sst>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€&quot;\ #,##0.00;[Red]&quot;€&quot;\ \-#,##0.00"/>
    <numFmt numFmtId="43" formatCode="_ * #,##0.00_ ;_ * \-#,##0.00_ ;_ * &quot;-&quot;??_ ;_ @_ "/>
    <numFmt numFmtId="164" formatCode="_-* #,##0.00_-;\-* #,##0.00_-;_-* &quot;-&quot;??_-;_-@_-"/>
    <numFmt numFmtId="165" formatCode="d/mmm/yyyy"/>
    <numFmt numFmtId="166" formatCode="_-* #,##0.0000_-;\-* #,##0.0000_-;_-* &quot;-&quot;??_-;_-@_-"/>
    <numFmt numFmtId="167" formatCode="_-* #,##0.00000_-;\-* #,##0.00000_-;_-* &quot;-&quot;??_-;_-@_-"/>
    <numFmt numFmtId="168" formatCode="_-[$NLG]\ * #,##0.00_-;_-[$NLG]\ * #,##0.00\-;_-[$NLG]\ * &quot;-&quot;??_-;_-@_-"/>
    <numFmt numFmtId="169" formatCode="_-[$EUR]\ * #,##0.00_-;_-[$EUR]\ * #,##0.00\-;_-[$EUR]\ * &quot;-&quot;??_-;_-@_-"/>
    <numFmt numFmtId="170" formatCode="0.0000\ \‰"/>
    <numFmt numFmtId="171" formatCode="_-[$€-413]\ * #,##0.00_-;_-[$€-413]\ * #,##0.00\-;_-[$€-413]\ * &quot;-&quot;??_-;_-@_-"/>
    <numFmt numFmtId="172" formatCode="_-* #,##0.00_-;_-* #,##0.00\-;_-* &quot;-&quot;??_-;_-@_-"/>
    <numFmt numFmtId="173" formatCode="_(* #,##0.00_);_(* \(#,##0.00\);_(* \-??_);_(@_)"/>
    <numFmt numFmtId="174" formatCode="_-* #,##0.00_-;_-* #,##0.00\-;_-* \-??_-;_-@_-"/>
    <numFmt numFmtId="175" formatCode="_ [$EUR]\ * #,##0.00_ ;_ [$EUR]\ * \-#,##0.00_ ;_ [$EUR]\ * &quot;-&quot;??_ ;_ @_ "/>
    <numFmt numFmtId="176" formatCode="0.000"/>
    <numFmt numFmtId="177" formatCode="0.0000"/>
  </numFmts>
  <fonts count="38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</font>
    <font>
      <sz val="10"/>
      <name val="Univers (W1)"/>
      <family val="2"/>
    </font>
    <font>
      <sz val="8"/>
      <name val="Univers (W1)"/>
      <family val="2"/>
    </font>
    <font>
      <b/>
      <i/>
      <sz val="10"/>
      <name val="Univers (W1)"/>
      <family val="2"/>
    </font>
    <font>
      <b/>
      <i/>
      <sz val="10"/>
      <name val="Univers (W1)"/>
    </font>
    <font>
      <sz val="8"/>
      <color indexed="8"/>
      <name val="Univers (W1)"/>
      <family val="2"/>
    </font>
    <font>
      <sz val="10"/>
      <color indexed="8"/>
      <name val="Times New Roman"/>
    </font>
    <font>
      <b/>
      <i/>
      <sz val="12"/>
      <color indexed="8"/>
      <name val="Univers (W1)"/>
    </font>
    <font>
      <b/>
      <i/>
      <sz val="8"/>
      <color indexed="8"/>
      <name val="Univers (W1)"/>
    </font>
    <font>
      <sz val="8"/>
      <color indexed="8"/>
      <name val="Univers (W1)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</font>
    <font>
      <b/>
      <sz val="10"/>
      <name val="Arial"/>
      <family val="2"/>
    </font>
    <font>
      <sz val="12"/>
      <color indexed="8"/>
      <name val="Univers (W1)"/>
    </font>
    <font>
      <b/>
      <i/>
      <sz val="10"/>
      <color indexed="8"/>
      <name val="Univers (W1)"/>
    </font>
    <font>
      <sz val="10"/>
      <color indexed="8"/>
      <name val="Univers (W1)"/>
    </font>
    <font>
      <b/>
      <i/>
      <sz val="18"/>
      <color indexed="8"/>
      <name val="Univers (W1)"/>
    </font>
    <font>
      <sz val="18"/>
      <color indexed="8"/>
      <name val="Univers (W1)"/>
    </font>
    <font>
      <b/>
      <sz val="12"/>
      <color indexed="10"/>
      <name val="Univers (W1)"/>
    </font>
    <font>
      <sz val="8"/>
      <name val="Univers (W1)"/>
    </font>
    <font>
      <sz val="8"/>
      <color indexed="8"/>
      <name val="Times New Roman"/>
      <family val="1"/>
    </font>
    <font>
      <b/>
      <i/>
      <sz val="8"/>
      <name val="Univers (W1)"/>
    </font>
    <font>
      <sz val="8"/>
      <color indexed="10"/>
      <name val="Times New Roman"/>
      <family val="1"/>
    </font>
    <font>
      <b/>
      <i/>
      <sz val="8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0" fontId="22" fillId="0" borderId="0"/>
    <xf numFmtId="174" fontId="13" fillId="0" borderId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0" fontId="22" fillId="0" borderId="0"/>
    <xf numFmtId="43" fontId="13" fillId="0" borderId="0" applyFont="0" applyFill="0" applyBorder="0" applyAlignment="0" applyProtection="0"/>
    <xf numFmtId="0" fontId="2" fillId="0" borderId="0"/>
    <xf numFmtId="0" fontId="13" fillId="0" borderId="0"/>
    <xf numFmtId="0" fontId="37" fillId="0" borderId="0"/>
    <xf numFmtId="164" fontId="3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" fillId="0" borderId="0"/>
  </cellStyleXfs>
  <cellXfs count="219">
    <xf numFmtId="0" fontId="0" fillId="0" borderId="0" xfId="0"/>
    <xf numFmtId="165" fontId="8" fillId="0" borderId="1" xfId="1" applyNumberFormat="1" applyFont="1" applyBorder="1" applyAlignment="1">
      <alignment horizontal="left" vertical="top"/>
    </xf>
    <xf numFmtId="164" fontId="10" fillId="0" borderId="0" xfId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68" fontId="11" fillId="0" borderId="0" xfId="1" applyNumberFormat="1" applyFont="1" applyBorder="1" applyAlignment="1">
      <alignment horizontal="left" vertical="top"/>
    </xf>
    <xf numFmtId="164" fontId="9" fillId="0" borderId="0" xfId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" fontId="8" fillId="0" borderId="1" xfId="0" applyNumberFormat="1" applyFont="1" applyBorder="1" applyAlignment="1">
      <alignment horizontal="left" vertical="top"/>
    </xf>
    <xf numFmtId="4" fontId="8" fillId="0" borderId="1" xfId="0" applyNumberFormat="1" applyFont="1" applyBorder="1" applyAlignment="1">
      <alignment horizontal="left" vertical="top" wrapText="1"/>
    </xf>
    <xf numFmtId="169" fontId="12" fillId="0" borderId="5" xfId="1" applyNumberFormat="1" applyFont="1" applyBorder="1" applyAlignment="1">
      <alignment horizontal="left" vertical="top"/>
    </xf>
    <xf numFmtId="169" fontId="12" fillId="0" borderId="1" xfId="1" applyNumberFormat="1" applyFont="1" applyBorder="1" applyAlignment="1">
      <alignment horizontal="left" vertical="top"/>
    </xf>
    <xf numFmtId="165" fontId="9" fillId="0" borderId="0" xfId="0" applyNumberFormat="1" applyFont="1" applyAlignment="1">
      <alignment horizontal="left" vertical="top"/>
    </xf>
    <xf numFmtId="4" fontId="11" fillId="0" borderId="6" xfId="0" applyNumberFormat="1" applyFont="1" applyBorder="1" applyAlignment="1">
      <alignment horizontal="left" vertical="top"/>
    </xf>
    <xf numFmtId="4" fontId="8" fillId="0" borderId="6" xfId="0" applyNumberFormat="1" applyFont="1" applyBorder="1" applyAlignment="1">
      <alignment horizontal="left" vertical="top"/>
    </xf>
    <xf numFmtId="4" fontId="8" fillId="0" borderId="6" xfId="0" applyNumberFormat="1" applyFont="1" applyBorder="1" applyAlignment="1">
      <alignment horizontal="left" vertical="top" wrapText="1"/>
    </xf>
    <xf numFmtId="4" fontId="11" fillId="0" borderId="7" xfId="0" applyNumberFormat="1" applyFont="1" applyBorder="1" applyAlignment="1">
      <alignment horizontal="left" vertical="top"/>
    </xf>
    <xf numFmtId="169" fontId="11" fillId="0" borderId="7" xfId="1" applyNumberFormat="1" applyFont="1" applyBorder="1" applyAlignment="1">
      <alignment horizontal="left" vertical="top"/>
    </xf>
    <xf numFmtId="169" fontId="8" fillId="0" borderId="1" xfId="1" applyNumberFormat="1" applyFont="1" applyFill="1" applyBorder="1" applyAlignment="1">
      <alignment horizontal="left" vertical="top"/>
    </xf>
    <xf numFmtId="169" fontId="8" fillId="0" borderId="8" xfId="1" applyNumberFormat="1" applyFont="1" applyFill="1" applyBorder="1" applyAlignment="1">
      <alignment horizontal="left" vertical="top"/>
    </xf>
    <xf numFmtId="4" fontId="5" fillId="0" borderId="0" xfId="0" quotePrefix="1" applyNumberFormat="1" applyFont="1" applyAlignment="1">
      <alignment horizontal="left" vertical="top"/>
    </xf>
    <xf numFmtId="164" fontId="5" fillId="0" borderId="0" xfId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0" borderId="10" xfId="0" applyFont="1" applyBorder="1" applyAlignment="1">
      <alignment horizontal="centerContinuous" vertical="top"/>
    </xf>
    <xf numFmtId="0" fontId="4" fillId="0" borderId="11" xfId="0" applyFont="1" applyBorder="1" applyAlignment="1">
      <alignment horizontal="centerContinuous" vertical="top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4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top"/>
    </xf>
    <xf numFmtId="0" fontId="4" fillId="0" borderId="13" xfId="0" applyFont="1" applyBorder="1" applyAlignment="1">
      <alignment horizontal="right" vertical="top"/>
    </xf>
    <xf numFmtId="167" fontId="5" fillId="0" borderId="0" xfId="1" applyNumberFormat="1" applyFont="1" applyAlignment="1">
      <alignment vertical="top"/>
    </xf>
    <xf numFmtId="0" fontId="13" fillId="0" borderId="0" xfId="0" applyFont="1" applyAlignment="1">
      <alignment vertical="top"/>
    </xf>
    <xf numFmtId="170" fontId="13" fillId="0" borderId="0" xfId="0" applyNumberFormat="1" applyFont="1" applyAlignment="1">
      <alignment horizontal="center" vertical="top"/>
    </xf>
    <xf numFmtId="169" fontId="8" fillId="0" borderId="14" xfId="1" applyNumberFormat="1" applyFont="1" applyFill="1" applyBorder="1" applyAlignment="1">
      <alignment horizontal="left" vertical="top"/>
    </xf>
    <xf numFmtId="1" fontId="15" fillId="0" borderId="0" xfId="1" applyNumberFormat="1" applyFont="1" applyAlignment="1">
      <alignment horizontal="left" vertical="top"/>
    </xf>
    <xf numFmtId="1" fontId="16" fillId="0" borderId="0" xfId="1" quotePrefix="1" applyNumberFormat="1" applyFont="1" applyAlignment="1">
      <alignment horizontal="left" vertical="top"/>
    </xf>
    <xf numFmtId="1" fontId="17" fillId="0" borderId="0" xfId="1" quotePrefix="1" applyNumberFormat="1" applyFont="1" applyAlignment="1">
      <alignment horizontal="left" vertical="top"/>
    </xf>
    <xf numFmtId="169" fontId="11" fillId="0" borderId="16" xfId="1" applyNumberFormat="1" applyFont="1" applyBorder="1" applyAlignment="1">
      <alignment horizontal="left" vertical="top"/>
    </xf>
    <xf numFmtId="169" fontId="11" fillId="0" borderId="17" xfId="1" applyNumberFormat="1" applyFont="1" applyBorder="1" applyAlignment="1">
      <alignment horizontal="left" vertical="top"/>
    </xf>
    <xf numFmtId="4" fontId="11" fillId="0" borderId="1" xfId="0" applyNumberFormat="1" applyFont="1" applyBorder="1" applyAlignment="1">
      <alignment horizontal="left" vertical="top"/>
    </xf>
    <xf numFmtId="165" fontId="8" fillId="0" borderId="9" xfId="1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171" fontId="13" fillId="0" borderId="0" xfId="0" applyNumberFormat="1" applyFont="1" applyAlignment="1">
      <alignment vertical="top"/>
    </xf>
    <xf numFmtId="171" fontId="14" fillId="0" borderId="18" xfId="0" applyNumberFormat="1" applyFont="1" applyBorder="1" applyAlignment="1">
      <alignment vertical="top"/>
    </xf>
    <xf numFmtId="169" fontId="11" fillId="0" borderId="5" xfId="1" applyNumberFormat="1" applyFont="1" applyBorder="1" applyAlignment="1">
      <alignment horizontal="left" vertical="top"/>
    </xf>
    <xf numFmtId="169" fontId="11" fillId="0" borderId="0" xfId="1" applyNumberFormat="1" applyFont="1" applyBorder="1" applyAlignment="1">
      <alignment horizontal="left" vertical="top"/>
    </xf>
    <xf numFmtId="169" fontId="11" fillId="0" borderId="19" xfId="1" applyNumberFormat="1" applyFont="1" applyBorder="1" applyAlignment="1">
      <alignment horizontal="left" vertical="top"/>
    </xf>
    <xf numFmtId="169" fontId="11" fillId="0" borderId="20" xfId="1" applyNumberFormat="1" applyFont="1" applyBorder="1" applyAlignment="1">
      <alignment horizontal="left" vertical="top"/>
    </xf>
    <xf numFmtId="169" fontId="12" fillId="0" borderId="8" xfId="1" applyNumberFormat="1" applyFont="1" applyFill="1" applyBorder="1" applyAlignment="1">
      <alignment horizontal="left" vertical="top"/>
    </xf>
    <xf numFmtId="169" fontId="12" fillId="0" borderId="14" xfId="1" applyNumberFormat="1" applyFont="1" applyFill="1" applyBorder="1" applyAlignment="1">
      <alignment horizontal="left" vertical="top"/>
    </xf>
    <xf numFmtId="169" fontId="12" fillId="0" borderId="0" xfId="1" applyNumberFormat="1" applyFont="1" applyBorder="1" applyAlignment="1">
      <alignment horizontal="left" vertical="top"/>
    </xf>
    <xf numFmtId="169" fontId="12" fillId="0" borderId="0" xfId="1" applyNumberFormat="1" applyFont="1" applyFill="1" applyBorder="1" applyAlignment="1">
      <alignment horizontal="left" vertical="top"/>
    </xf>
    <xf numFmtId="169" fontId="12" fillId="0" borderId="19" xfId="1" applyNumberFormat="1" applyFont="1" applyFill="1" applyBorder="1" applyAlignment="1">
      <alignment horizontal="left" vertical="top"/>
    </xf>
    <xf numFmtId="169" fontId="12" fillId="0" borderId="20" xfId="1" applyNumberFormat="1" applyFont="1" applyFill="1" applyBorder="1" applyAlignment="1">
      <alignment horizontal="left" vertical="top"/>
    </xf>
    <xf numFmtId="4" fontId="12" fillId="0" borderId="1" xfId="0" applyNumberFormat="1" applyFont="1" applyBorder="1" applyAlignment="1" applyProtection="1">
      <alignment horizontal="left" vertical="top"/>
      <protection locked="0"/>
    </xf>
    <xf numFmtId="4" fontId="12" fillId="0" borderId="1" xfId="0" applyNumberFormat="1" applyFont="1" applyBorder="1" applyAlignment="1" applyProtection="1">
      <alignment horizontal="left" vertical="top" wrapText="1"/>
      <protection locked="0"/>
    </xf>
    <xf numFmtId="4" fontId="11" fillId="0" borderId="1" xfId="0" applyNumberFormat="1" applyFont="1" applyBorder="1" applyAlignment="1" applyProtection="1">
      <alignment horizontal="left" vertical="top"/>
      <protection locked="0"/>
    </xf>
    <xf numFmtId="4" fontId="8" fillId="0" borderId="1" xfId="0" applyNumberFormat="1" applyFont="1" applyBorder="1" applyAlignment="1" applyProtection="1">
      <alignment horizontal="left" vertical="top"/>
      <protection locked="0"/>
    </xf>
    <xf numFmtId="4" fontId="8" fillId="0" borderId="1" xfId="0" applyNumberFormat="1" applyFont="1" applyBorder="1" applyAlignment="1" applyProtection="1">
      <alignment horizontal="left" vertical="top" wrapText="1"/>
      <protection locked="0"/>
    </xf>
    <xf numFmtId="169" fontId="12" fillId="0" borderId="5" xfId="1" applyNumberFormat="1" applyFont="1" applyBorder="1" applyAlignment="1" applyProtection="1">
      <alignment horizontal="left" vertical="top"/>
      <protection locked="0"/>
    </xf>
    <xf numFmtId="169" fontId="12" fillId="0" borderId="1" xfId="1" applyNumberFormat="1" applyFont="1" applyBorder="1" applyAlignment="1" applyProtection="1">
      <alignment horizontal="left" vertical="top"/>
      <protection locked="0"/>
    </xf>
    <xf numFmtId="169" fontId="12" fillId="0" borderId="0" xfId="1" applyNumberFormat="1" applyFont="1" applyBorder="1" applyAlignment="1" applyProtection="1">
      <alignment horizontal="left" vertical="top"/>
      <protection locked="0"/>
    </xf>
    <xf numFmtId="169" fontId="12" fillId="0" borderId="0" xfId="1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169" fontId="12" fillId="0" borderId="1" xfId="1" applyNumberFormat="1" applyFont="1" applyFill="1" applyBorder="1" applyAlignment="1" applyProtection="1">
      <alignment horizontal="left" vertical="top"/>
      <protection locked="0"/>
    </xf>
    <xf numFmtId="165" fontId="8" fillId="0" borderId="1" xfId="1" applyNumberFormat="1" applyFont="1" applyBorder="1" applyAlignment="1" applyProtection="1">
      <alignment horizontal="left" vertical="top"/>
      <protection locked="0"/>
    </xf>
    <xf numFmtId="169" fontId="8" fillId="0" borderId="1" xfId="1" applyNumberFormat="1" applyFont="1" applyFill="1" applyBorder="1" applyAlignment="1" applyProtection="1">
      <alignment horizontal="left" vertical="top"/>
      <protection locked="0"/>
    </xf>
    <xf numFmtId="171" fontId="13" fillId="0" borderId="21" xfId="0" applyNumberFormat="1" applyFont="1" applyBorder="1" applyAlignment="1">
      <alignment vertical="top"/>
    </xf>
    <xf numFmtId="164" fontId="10" fillId="2" borderId="0" xfId="1" applyFont="1" applyFill="1" applyAlignment="1">
      <alignment horizontal="left" vertical="top"/>
    </xf>
    <xf numFmtId="164" fontId="10" fillId="2" borderId="0" xfId="1" applyFont="1" applyFill="1" applyAlignment="1">
      <alignment horizontal="left" vertical="top" wrapText="1"/>
    </xf>
    <xf numFmtId="168" fontId="11" fillId="2" borderId="0" xfId="1" applyNumberFormat="1" applyFont="1" applyFill="1" applyBorder="1" applyAlignment="1">
      <alignment horizontal="left" vertical="top"/>
    </xf>
    <xf numFmtId="171" fontId="14" fillId="0" borderId="0" xfId="0" applyNumberFormat="1" applyFont="1" applyAlignment="1">
      <alignment vertical="top"/>
    </xf>
    <xf numFmtId="165" fontId="8" fillId="0" borderId="6" xfId="1" applyNumberFormat="1" applyFont="1" applyBorder="1" applyAlignment="1">
      <alignment horizontal="left" vertical="top"/>
    </xf>
    <xf numFmtId="0" fontId="21" fillId="0" borderId="8" xfId="0" applyFont="1" applyBorder="1" applyAlignment="1">
      <alignment vertical="center" wrapText="1"/>
    </xf>
    <xf numFmtId="165" fontId="12" fillId="0" borderId="8" xfId="1" applyNumberFormat="1" applyFont="1" applyBorder="1" applyAlignment="1" applyProtection="1">
      <alignment horizontal="left" vertical="top"/>
      <protection locked="0"/>
    </xf>
    <xf numFmtId="165" fontId="8" fillId="0" borderId="8" xfId="1" applyNumberFormat="1" applyFont="1" applyBorder="1" applyAlignment="1">
      <alignment horizontal="left" vertical="top"/>
    </xf>
    <xf numFmtId="165" fontId="8" fillId="0" borderId="8" xfId="1" applyNumberFormat="1" applyFont="1" applyBorder="1" applyAlignment="1" applyProtection="1">
      <alignment horizontal="left" vertical="top"/>
      <protection locked="0"/>
    </xf>
    <xf numFmtId="4" fontId="11" fillId="0" borderId="9" xfId="0" applyNumberFormat="1" applyFont="1" applyBorder="1" applyAlignment="1">
      <alignment horizontal="left" vertical="top"/>
    </xf>
    <xf numFmtId="4" fontId="11" fillId="0" borderId="18" xfId="0" applyNumberFormat="1" applyFont="1" applyBorder="1" applyAlignment="1">
      <alignment horizontal="left" vertical="top"/>
    </xf>
    <xf numFmtId="1" fontId="10" fillId="2" borderId="0" xfId="1" applyNumberFormat="1" applyFont="1" applyFill="1" applyAlignment="1">
      <alignment horizontal="left" vertical="top"/>
    </xf>
    <xf numFmtId="165" fontId="24" fillId="2" borderId="0" xfId="1" applyNumberFormat="1" applyFont="1" applyFill="1" applyAlignment="1">
      <alignment horizontal="left" vertical="top"/>
    </xf>
    <xf numFmtId="1" fontId="12" fillId="2" borderId="0" xfId="1" quotePrefix="1" applyNumberFormat="1" applyFont="1" applyFill="1" applyAlignment="1">
      <alignment horizontal="left" vertical="top"/>
    </xf>
    <xf numFmtId="164" fontId="24" fillId="2" borderId="0" xfId="1" applyFont="1" applyFill="1" applyBorder="1" applyAlignment="1">
      <alignment horizontal="left" vertical="top"/>
    </xf>
    <xf numFmtId="164" fontId="24" fillId="0" borderId="0" xfId="1" applyFont="1" applyBorder="1" applyAlignment="1">
      <alignment horizontal="left" vertical="top"/>
    </xf>
    <xf numFmtId="164" fontId="24" fillId="0" borderId="0" xfId="1" applyFont="1" applyAlignment="1">
      <alignment horizontal="left" vertical="top"/>
    </xf>
    <xf numFmtId="1" fontId="25" fillId="2" borderId="0" xfId="1" quotePrefix="1" applyNumberFormat="1" applyFont="1" applyFill="1" applyAlignment="1">
      <alignment horizontal="left" vertical="top"/>
    </xf>
    <xf numFmtId="1" fontId="12" fillId="2" borderId="0" xfId="1" applyNumberFormat="1" applyFont="1" applyFill="1" applyAlignment="1">
      <alignment horizontal="left" vertical="top" wrapText="1"/>
    </xf>
    <xf numFmtId="1" fontId="12" fillId="2" borderId="0" xfId="1" quotePrefix="1" applyNumberFormat="1" applyFont="1" applyFill="1" applyAlignment="1">
      <alignment horizontal="left" vertical="top" wrapText="1"/>
    </xf>
    <xf numFmtId="0" fontId="26" fillId="2" borderId="0" xfId="0" applyFont="1" applyFill="1" applyAlignment="1">
      <alignment horizontal="right" vertical="top" wrapText="1"/>
    </xf>
    <xf numFmtId="165" fontId="26" fillId="2" borderId="0" xfId="0" applyNumberFormat="1" applyFont="1" applyFill="1" applyAlignment="1">
      <alignment horizontal="left" vertical="top"/>
    </xf>
    <xf numFmtId="164" fontId="26" fillId="2" borderId="0" xfId="1" applyFont="1" applyFill="1" applyBorder="1" applyAlignment="1">
      <alignment horizontal="left" vertical="top"/>
    </xf>
    <xf numFmtId="164" fontId="26" fillId="0" borderId="0" xfId="1" applyFont="1" applyBorder="1" applyAlignment="1">
      <alignment horizontal="left" vertical="top"/>
    </xf>
    <xf numFmtId="166" fontId="26" fillId="0" borderId="0" xfId="1" applyNumberFormat="1" applyFont="1" applyAlignment="1">
      <alignment horizontal="left" vertical="top"/>
    </xf>
    <xf numFmtId="1" fontId="27" fillId="2" borderId="0" xfId="1" applyNumberFormat="1" applyFont="1" applyFill="1" applyAlignment="1">
      <alignment horizontal="left" vertical="top"/>
    </xf>
    <xf numFmtId="165" fontId="28" fillId="2" borderId="0" xfId="1" applyNumberFormat="1" applyFont="1" applyFill="1" applyAlignment="1">
      <alignment horizontal="left" vertical="top"/>
    </xf>
    <xf numFmtId="164" fontId="28" fillId="2" borderId="0" xfId="1" applyFont="1" applyFill="1" applyAlignment="1">
      <alignment horizontal="left" vertical="top"/>
    </xf>
    <xf numFmtId="164" fontId="28" fillId="2" borderId="0" xfId="1" applyFont="1" applyFill="1" applyBorder="1" applyAlignment="1">
      <alignment horizontal="left" vertical="top"/>
    </xf>
    <xf numFmtId="164" fontId="29" fillId="0" borderId="0" xfId="1" applyFont="1" applyAlignment="1">
      <alignment horizontal="left" vertical="top"/>
    </xf>
    <xf numFmtId="164" fontId="28" fillId="0" borderId="0" xfId="1" applyFont="1" applyAlignment="1">
      <alignment horizontal="left" vertical="top"/>
    </xf>
    <xf numFmtId="164" fontId="28" fillId="0" borderId="0" xfId="1" applyFont="1" applyBorder="1" applyAlignment="1">
      <alignment horizontal="left" vertical="top"/>
    </xf>
    <xf numFmtId="164" fontId="11" fillId="2" borderId="3" xfId="1" applyFont="1" applyFill="1" applyBorder="1" applyAlignment="1">
      <alignment horizontal="left" vertical="top" wrapText="1"/>
    </xf>
    <xf numFmtId="164" fontId="11" fillId="2" borderId="2" xfId="1" applyFont="1" applyFill="1" applyBorder="1" applyAlignment="1">
      <alignment horizontal="left" vertical="top" wrapText="1"/>
    </xf>
    <xf numFmtId="164" fontId="11" fillId="2" borderId="4" xfId="1" applyFont="1" applyFill="1" applyBorder="1" applyAlignment="1">
      <alignment horizontal="left" vertical="top" wrapText="1"/>
    </xf>
    <xf numFmtId="164" fontId="11" fillId="2" borderId="15" xfId="1" applyFont="1" applyFill="1" applyBorder="1" applyAlignment="1">
      <alignment horizontal="left" vertical="top" wrapText="1"/>
    </xf>
    <xf numFmtId="4" fontId="11" fillId="0" borderId="1" xfId="1" applyNumberFormat="1" applyFont="1" applyFill="1" applyBorder="1" applyAlignment="1" applyProtection="1">
      <alignment horizontal="left" vertical="top" wrapText="1"/>
      <protection locked="0"/>
    </xf>
    <xf numFmtId="165" fontId="11" fillId="0" borderId="1" xfId="1" applyNumberFormat="1" applyFont="1" applyFill="1" applyBorder="1" applyAlignment="1" applyProtection="1">
      <alignment horizontal="left" vertical="top" wrapText="1"/>
      <protection locked="0"/>
    </xf>
    <xf numFmtId="165" fontId="11" fillId="0" borderId="8" xfId="1" applyNumberFormat="1" applyFont="1" applyFill="1" applyBorder="1" applyAlignment="1" applyProtection="1">
      <alignment horizontal="left" vertical="top" wrapText="1"/>
      <protection locked="0"/>
    </xf>
    <xf numFmtId="164" fontId="11" fillId="0" borderId="5" xfId="1" applyFont="1" applyFill="1" applyBorder="1" applyAlignment="1" applyProtection="1">
      <alignment horizontal="left" vertical="top" wrapText="1"/>
      <protection locked="0"/>
    </xf>
    <xf numFmtId="164" fontId="11" fillId="0" borderId="1" xfId="1" applyFont="1" applyFill="1" applyBorder="1" applyAlignment="1" applyProtection="1">
      <alignment horizontal="left" vertical="top" wrapText="1"/>
      <protection locked="0"/>
    </xf>
    <xf numFmtId="164" fontId="11" fillId="0" borderId="8" xfId="1" applyFont="1" applyFill="1" applyBorder="1" applyAlignment="1">
      <alignment horizontal="left" vertical="top" wrapText="1"/>
    </xf>
    <xf numFmtId="164" fontId="11" fillId="0" borderId="5" xfId="1" applyFont="1" applyFill="1" applyBorder="1" applyAlignment="1">
      <alignment horizontal="left" vertical="top" wrapText="1"/>
    </xf>
    <xf numFmtId="164" fontId="11" fillId="0" borderId="1" xfId="1" applyFont="1" applyFill="1" applyBorder="1" applyAlignment="1">
      <alignment horizontal="left" vertical="top" wrapText="1"/>
    </xf>
    <xf numFmtId="164" fontId="11" fillId="0" borderId="14" xfId="1" applyFont="1" applyFill="1" applyBorder="1" applyAlignment="1">
      <alignment horizontal="left" vertical="top" wrapText="1"/>
    </xf>
    <xf numFmtId="0" fontId="30" fillId="0" borderId="1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175" fontId="30" fillId="0" borderId="0" xfId="11" applyNumberFormat="1" applyFont="1" applyAlignment="1" applyProtection="1">
      <alignment vertical="top"/>
      <protection locked="0"/>
    </xf>
    <xf numFmtId="164" fontId="31" fillId="0" borderId="0" xfId="1" applyFont="1" applyFill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2" fontId="30" fillId="0" borderId="1" xfId="0" applyNumberFormat="1" applyFont="1" applyBorder="1" applyAlignment="1" applyProtection="1">
      <alignment horizontal="left" vertical="top"/>
      <protection locked="0"/>
    </xf>
    <xf numFmtId="2" fontId="32" fillId="0" borderId="1" xfId="0" applyNumberFormat="1" applyFont="1" applyBorder="1" applyAlignment="1" applyProtection="1">
      <alignment horizontal="left" vertical="top"/>
      <protection locked="0"/>
    </xf>
    <xf numFmtId="0" fontId="30" fillId="0" borderId="14" xfId="8" applyFont="1" applyBorder="1" applyAlignment="1">
      <alignment horizontal="left" vertical="top"/>
    </xf>
    <xf numFmtId="164" fontId="33" fillId="0" borderId="0" xfId="1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0" fillId="0" borderId="1" xfId="0" applyFont="1" applyBorder="1"/>
    <xf numFmtId="0" fontId="30" fillId="0" borderId="14" xfId="8" applyFont="1" applyBorder="1" applyAlignment="1" applyProtection="1">
      <alignment horizontal="left" vertical="top"/>
      <protection locked="0"/>
    </xf>
    <xf numFmtId="0" fontId="30" fillId="0" borderId="1" xfId="0" applyFont="1" applyBorder="1" applyAlignment="1" applyProtection="1">
      <alignment vertical="top" wrapText="1"/>
      <protection locked="0"/>
    </xf>
    <xf numFmtId="164" fontId="31" fillId="0" borderId="0" xfId="1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vertical="top"/>
    </xf>
    <xf numFmtId="0" fontId="30" fillId="0" borderId="1" xfId="0" applyFont="1" applyBorder="1" applyAlignment="1">
      <alignment vertical="top" wrapText="1"/>
    </xf>
    <xf numFmtId="49" fontId="30" fillId="0" borderId="1" xfId="0" applyNumberFormat="1" applyFont="1" applyBorder="1" applyAlignment="1">
      <alignment horizontal="left"/>
    </xf>
    <xf numFmtId="0" fontId="30" fillId="0" borderId="1" xfId="0" quotePrefix="1" applyFont="1" applyBorder="1"/>
    <xf numFmtId="14" fontId="30" fillId="0" borderId="1" xfId="0" applyNumberFormat="1" applyFont="1" applyBorder="1"/>
    <xf numFmtId="0" fontId="30" fillId="0" borderId="14" xfId="2" applyFont="1" applyBorder="1" applyAlignment="1" applyProtection="1">
      <alignment vertical="top" wrapText="1"/>
      <protection locked="0"/>
    </xf>
    <xf numFmtId="0" fontId="30" fillId="0" borderId="1" xfId="11" applyFont="1" applyBorder="1" applyAlignment="1" applyProtection="1">
      <alignment vertical="top" wrapText="1"/>
      <protection locked="0"/>
    </xf>
    <xf numFmtId="0" fontId="30" fillId="0" borderId="14" xfId="11" applyFont="1" applyBorder="1" applyAlignment="1" applyProtection="1">
      <alignment vertical="top" wrapText="1"/>
      <protection locked="0"/>
    </xf>
    <xf numFmtId="0" fontId="30" fillId="0" borderId="0" xfId="7" applyFont="1" applyAlignment="1" applyProtection="1">
      <alignment vertical="top" wrapText="1"/>
      <protection locked="0"/>
    </xf>
    <xf numFmtId="4" fontId="30" fillId="0" borderId="0" xfId="7" applyNumberFormat="1" applyFont="1" applyAlignment="1" applyProtection="1">
      <alignment vertical="top"/>
      <protection locked="0"/>
    </xf>
    <xf numFmtId="4" fontId="30" fillId="0" borderId="1" xfId="7" applyNumberFormat="1" applyFont="1" applyBorder="1" applyAlignment="1" applyProtection="1">
      <alignment vertical="top"/>
      <protection locked="0"/>
    </xf>
    <xf numFmtId="2" fontId="21" fillId="0" borderId="1" xfId="0" applyNumberFormat="1" applyFont="1" applyBorder="1" applyAlignment="1" applyProtection="1">
      <alignment horizontal="left" vertical="top"/>
      <protection locked="0"/>
    </xf>
    <xf numFmtId="2" fontId="34" fillId="0" borderId="1" xfId="0" applyNumberFormat="1" applyFont="1" applyBorder="1" applyAlignment="1" applyProtection="1">
      <alignment horizontal="left" vertical="top"/>
      <protection locked="0"/>
    </xf>
    <xf numFmtId="2" fontId="35" fillId="0" borderId="1" xfId="0" applyNumberFormat="1" applyFont="1" applyBorder="1" applyAlignment="1" applyProtection="1">
      <alignment horizontal="left" vertical="top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21" fillId="0" borderId="1" xfId="0" applyFont="1" applyBorder="1" applyAlignment="1">
      <alignment vertical="top" wrapText="1"/>
    </xf>
    <xf numFmtId="0" fontId="36" fillId="8" borderId="22" xfId="0" applyFont="1" applyFill="1" applyBorder="1" applyAlignment="1">
      <alignment vertical="top"/>
    </xf>
    <xf numFmtId="0" fontId="36" fillId="8" borderId="23" xfId="0" applyFont="1" applyFill="1" applyBorder="1" applyAlignment="1">
      <alignment vertical="top"/>
    </xf>
    <xf numFmtId="0" fontId="36" fillId="8" borderId="24" xfId="0" applyFont="1" applyFill="1" applyBorder="1" applyAlignment="1">
      <alignment vertical="top"/>
    </xf>
    <xf numFmtId="0" fontId="13" fillId="0" borderId="27" xfId="0" applyFont="1" applyBorder="1" applyAlignment="1">
      <alignment vertical="top"/>
    </xf>
    <xf numFmtId="0" fontId="23" fillId="0" borderId="27" xfId="0" applyFont="1" applyBorder="1" applyAlignment="1">
      <alignment vertical="top"/>
    </xf>
    <xf numFmtId="0" fontId="23" fillId="8" borderId="27" xfId="0" applyFont="1" applyFill="1" applyBorder="1" applyAlignment="1">
      <alignment vertical="top"/>
    </xf>
    <xf numFmtId="10" fontId="23" fillId="8" borderId="27" xfId="0" applyNumberFormat="1" applyFont="1" applyFill="1" applyBorder="1" applyAlignment="1">
      <alignment vertical="top"/>
    </xf>
    <xf numFmtId="10" fontId="13" fillId="0" borderId="27" xfId="0" applyNumberFormat="1" applyFont="1" applyBorder="1" applyAlignment="1">
      <alignment vertical="top"/>
    </xf>
    <xf numFmtId="8" fontId="13" fillId="0" borderId="27" xfId="0" applyNumberFormat="1" applyFont="1" applyBorder="1" applyAlignment="1">
      <alignment vertical="top"/>
    </xf>
    <xf numFmtId="8" fontId="23" fillId="8" borderId="27" xfId="0" applyNumberFormat="1" applyFont="1" applyFill="1" applyBorder="1" applyAlignment="1">
      <alignment vertical="top"/>
    </xf>
    <xf numFmtId="170" fontId="13" fillId="0" borderId="25" xfId="0" applyNumberFormat="1" applyFont="1" applyBorder="1" applyAlignment="1">
      <alignment horizontal="center" vertical="top"/>
    </xf>
    <xf numFmtId="170" fontId="13" fillId="0" borderId="14" xfId="0" applyNumberFormat="1" applyFont="1" applyBorder="1" applyAlignment="1">
      <alignment horizontal="center" vertical="top"/>
    </xf>
    <xf numFmtId="176" fontId="13" fillId="0" borderId="27" xfId="0" applyNumberFormat="1" applyFont="1" applyBorder="1" applyAlignment="1">
      <alignment vertical="top"/>
    </xf>
    <xf numFmtId="177" fontId="23" fillId="8" borderId="27" xfId="0" applyNumberFormat="1" applyFont="1" applyFill="1" applyBorder="1" applyAlignment="1">
      <alignment vertical="top"/>
    </xf>
    <xf numFmtId="165" fontId="11" fillId="0" borderId="14" xfId="1" applyNumberFormat="1" applyFont="1" applyFill="1" applyBorder="1" applyAlignment="1" applyProtection="1">
      <alignment horizontal="left" vertical="top" wrapText="1"/>
      <protection locked="0"/>
    </xf>
    <xf numFmtId="0" fontId="30" fillId="0" borderId="14" xfId="0" applyFont="1" applyBorder="1" applyAlignment="1" applyProtection="1">
      <alignment vertical="top" wrapText="1"/>
      <protection locked="0"/>
    </xf>
    <xf numFmtId="165" fontId="12" fillId="0" borderId="14" xfId="1" applyNumberFormat="1" applyFont="1" applyBorder="1" applyAlignment="1" applyProtection="1">
      <alignment horizontal="left" vertical="top"/>
      <protection locked="0"/>
    </xf>
    <xf numFmtId="1" fontId="30" fillId="0" borderId="14" xfId="7" applyNumberFormat="1" applyFont="1" applyBorder="1" applyAlignment="1" applyProtection="1">
      <alignment horizontal="left" vertical="top"/>
      <protection locked="0"/>
    </xf>
    <xf numFmtId="165" fontId="12" fillId="0" borderId="13" xfId="1" applyNumberFormat="1" applyFont="1" applyBorder="1" applyAlignment="1" applyProtection="1">
      <alignment horizontal="left" vertical="top"/>
      <protection locked="0"/>
    </xf>
    <xf numFmtId="0" fontId="30" fillId="0" borderId="20" xfId="0" applyFont="1" applyBorder="1" applyAlignment="1">
      <alignment vertical="center" wrapText="1"/>
    </xf>
    <xf numFmtId="169" fontId="8" fillId="0" borderId="8" xfId="1" applyNumberFormat="1" applyFont="1" applyFill="1" applyBorder="1" applyAlignment="1">
      <alignment horizontal="left" vertical="top" wrapText="1"/>
    </xf>
    <xf numFmtId="169" fontId="12" fillId="0" borderId="1" xfId="1" applyNumberFormat="1" applyFont="1" applyBorder="1" applyAlignment="1">
      <alignment horizontal="left" vertical="top" wrapText="1"/>
    </xf>
    <xf numFmtId="169" fontId="12" fillId="0" borderId="5" xfId="1" applyNumberFormat="1" applyFont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169" fontId="12" fillId="0" borderId="5" xfId="1" applyNumberFormat="1" applyFont="1" applyBorder="1" applyAlignment="1">
      <alignment horizontal="left" vertical="top" wrapText="1"/>
    </xf>
    <xf numFmtId="164" fontId="31" fillId="0" borderId="0" xfId="1" applyFont="1" applyAlignment="1">
      <alignment horizontal="left" vertical="top" wrapText="1"/>
    </xf>
    <xf numFmtId="169" fontId="12" fillId="0" borderId="1" xfId="1" applyNumberFormat="1" applyFont="1" applyBorder="1" applyAlignment="1" applyProtection="1">
      <alignment horizontal="left" vertical="top" wrapText="1"/>
      <protection locked="0"/>
    </xf>
    <xf numFmtId="169" fontId="8" fillId="0" borderId="14" xfId="1" applyNumberFormat="1" applyFont="1" applyFill="1" applyBorder="1" applyAlignment="1">
      <alignment horizontal="left" vertical="top" wrapText="1"/>
    </xf>
    <xf numFmtId="0" fontId="12" fillId="0" borderId="1" xfId="16" applyNumberFormat="1" applyFont="1" applyBorder="1" applyAlignment="1" applyProtection="1">
      <alignment horizontal="right" vertical="top"/>
      <protection locked="0"/>
    </xf>
    <xf numFmtId="169" fontId="8" fillId="0" borderId="1" xfId="1" applyNumberFormat="1" applyFont="1" applyFill="1" applyBorder="1" applyAlignment="1" applyProtection="1">
      <alignment horizontal="left" vertical="top" wrapText="1"/>
      <protection locked="0"/>
    </xf>
    <xf numFmtId="14" fontId="21" fillId="0" borderId="1" xfId="0" applyNumberFormat="1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165" fontId="11" fillId="2" borderId="13" xfId="1" applyNumberFormat="1" applyFont="1" applyFill="1" applyBorder="1" applyAlignment="1">
      <alignment horizontal="left" vertical="top" wrapText="1"/>
    </xf>
    <xf numFmtId="4" fontId="11" fillId="2" borderId="12" xfId="1" applyNumberFormat="1" applyFont="1" applyFill="1" applyBorder="1" applyAlignment="1">
      <alignment horizontal="left" vertical="top" wrapText="1"/>
    </xf>
    <xf numFmtId="165" fontId="11" fillId="2" borderId="12" xfId="1" applyNumberFormat="1" applyFont="1" applyFill="1" applyBorder="1" applyAlignment="1">
      <alignment horizontal="left" vertical="top" wrapText="1"/>
    </xf>
    <xf numFmtId="165" fontId="11" fillId="2" borderId="26" xfId="1" applyNumberFormat="1" applyFont="1" applyFill="1" applyBorder="1" applyAlignment="1">
      <alignment horizontal="left" vertical="top" wrapText="1"/>
    </xf>
    <xf numFmtId="0" fontId="26" fillId="3" borderId="22" xfId="0" applyFont="1" applyFill="1" applyBorder="1" applyAlignment="1">
      <alignment horizontal="left" vertical="top"/>
    </xf>
    <xf numFmtId="164" fontId="12" fillId="3" borderId="23" xfId="1" applyFont="1" applyFill="1" applyBorder="1" applyAlignment="1">
      <alignment horizontal="left" vertical="top"/>
    </xf>
    <xf numFmtId="164" fontId="12" fillId="3" borderId="23" xfId="1" applyFont="1" applyFill="1" applyBorder="1" applyAlignment="1">
      <alignment horizontal="left" vertical="top" wrapText="1"/>
    </xf>
    <xf numFmtId="1" fontId="12" fillId="3" borderId="23" xfId="1" applyNumberFormat="1" applyFont="1" applyFill="1" applyBorder="1" applyAlignment="1">
      <alignment horizontal="left" vertical="top" wrapText="1"/>
    </xf>
    <xf numFmtId="165" fontId="12" fillId="3" borderId="23" xfId="1" applyNumberFormat="1" applyFont="1" applyFill="1" applyBorder="1" applyAlignment="1">
      <alignment horizontal="left" vertical="top"/>
    </xf>
    <xf numFmtId="165" fontId="12" fillId="3" borderId="24" xfId="1" applyNumberFormat="1" applyFont="1" applyFill="1" applyBorder="1" applyAlignment="1">
      <alignment horizontal="left" vertical="top"/>
    </xf>
    <xf numFmtId="169" fontId="12" fillId="0" borderId="8" xfId="1" applyNumberFormat="1" applyFont="1" applyFill="1" applyBorder="1" applyAlignment="1" applyProtection="1">
      <alignment horizontal="left" vertical="top"/>
    </xf>
    <xf numFmtId="169" fontId="8" fillId="0" borderId="8" xfId="1" applyNumberFormat="1" applyFont="1" applyFill="1" applyBorder="1" applyAlignment="1" applyProtection="1">
      <alignment horizontal="left" vertical="top"/>
    </xf>
    <xf numFmtId="169" fontId="8" fillId="0" borderId="8" xfId="1" applyNumberFormat="1" applyFont="1" applyFill="1" applyBorder="1" applyAlignment="1" applyProtection="1">
      <alignment horizontal="left" vertical="top" wrapText="1"/>
    </xf>
    <xf numFmtId="169" fontId="11" fillId="0" borderId="16" xfId="1" applyNumberFormat="1" applyFont="1" applyBorder="1" applyAlignment="1" applyProtection="1">
      <alignment horizontal="left" vertical="top"/>
    </xf>
    <xf numFmtId="169" fontId="11" fillId="0" borderId="7" xfId="1" applyNumberFormat="1" applyFont="1" applyBorder="1" applyAlignment="1" applyProtection="1">
      <alignment horizontal="left" vertical="top"/>
    </xf>
    <xf numFmtId="164" fontId="11" fillId="0" borderId="8" xfId="1" applyFont="1" applyFill="1" applyBorder="1" applyAlignment="1" applyProtection="1">
      <alignment horizontal="left" vertical="top" wrapText="1"/>
    </xf>
    <xf numFmtId="169" fontId="12" fillId="0" borderId="0" xfId="1" applyNumberFormat="1" applyFont="1" applyFill="1" applyBorder="1" applyAlignment="1" applyProtection="1">
      <alignment horizontal="left" vertical="top"/>
    </xf>
    <xf numFmtId="169" fontId="11" fillId="0" borderId="0" xfId="1" applyNumberFormat="1" applyFont="1" applyBorder="1" applyAlignment="1" applyProtection="1">
      <alignment horizontal="left" vertical="top"/>
    </xf>
    <xf numFmtId="169" fontId="12" fillId="0" borderId="5" xfId="16" applyNumberFormat="1" applyFont="1" applyBorder="1" applyAlignment="1" applyProtection="1">
      <alignment horizontal="left" vertical="top" wrapText="1"/>
      <protection locked="0"/>
    </xf>
    <xf numFmtId="169" fontId="12" fillId="0" borderId="1" xfId="16" applyNumberFormat="1" applyFont="1" applyBorder="1" applyAlignment="1" applyProtection="1">
      <alignment horizontal="left" vertical="top" wrapText="1"/>
      <protection locked="0"/>
    </xf>
    <xf numFmtId="165" fontId="30" fillId="0" borderId="14" xfId="1" applyNumberFormat="1" applyFont="1" applyBorder="1" applyAlignment="1" applyProtection="1">
      <alignment horizontal="left" vertical="top"/>
      <protection locked="0"/>
    </xf>
    <xf numFmtId="1" fontId="30" fillId="0" borderId="14" xfId="7" applyNumberFormat="1" applyFont="1" applyBorder="1" applyAlignment="1" applyProtection="1">
      <alignment horizontal="right" vertical="top"/>
      <protection locked="0"/>
    </xf>
    <xf numFmtId="164" fontId="10" fillId="4" borderId="22" xfId="1" applyFont="1" applyFill="1" applyBorder="1" applyAlignment="1">
      <alignment horizontal="center" vertical="top"/>
    </xf>
    <xf numFmtId="164" fontId="10" fillId="4" borderId="23" xfId="1" applyFont="1" applyFill="1" applyBorder="1" applyAlignment="1">
      <alignment horizontal="center" vertical="top"/>
    </xf>
    <xf numFmtId="164" fontId="10" fillId="4" borderId="24" xfId="1" applyFont="1" applyFill="1" applyBorder="1" applyAlignment="1">
      <alignment horizontal="center" vertical="top"/>
    </xf>
    <xf numFmtId="164" fontId="10" fillId="3" borderId="23" xfId="1" applyFont="1" applyFill="1" applyBorder="1" applyAlignment="1">
      <alignment horizontal="center" vertical="top"/>
    </xf>
    <xf numFmtId="164" fontId="10" fillId="5" borderId="22" xfId="1" applyFont="1" applyFill="1" applyBorder="1" applyAlignment="1">
      <alignment horizontal="center" vertical="top"/>
    </xf>
    <xf numFmtId="164" fontId="10" fillId="5" borderId="23" xfId="1" applyFont="1" applyFill="1" applyBorder="1" applyAlignment="1">
      <alignment horizontal="center" vertical="top"/>
    </xf>
    <xf numFmtId="164" fontId="10" fillId="5" borderId="24" xfId="1" applyFont="1" applyFill="1" applyBorder="1" applyAlignment="1">
      <alignment horizontal="center" vertical="top"/>
    </xf>
    <xf numFmtId="164" fontId="10" fillId="6" borderId="22" xfId="1" applyFont="1" applyFill="1" applyBorder="1" applyAlignment="1">
      <alignment horizontal="center" vertical="top"/>
    </xf>
    <xf numFmtId="164" fontId="10" fillId="6" borderId="23" xfId="1" applyFont="1" applyFill="1" applyBorder="1" applyAlignment="1">
      <alignment horizontal="center" vertical="top"/>
    </xf>
    <xf numFmtId="164" fontId="10" fillId="6" borderId="24" xfId="1" applyFont="1" applyFill="1" applyBorder="1" applyAlignment="1">
      <alignment horizontal="center" vertical="top"/>
    </xf>
    <xf numFmtId="164" fontId="10" fillId="7" borderId="22" xfId="1" applyFont="1" applyFill="1" applyBorder="1" applyAlignment="1">
      <alignment horizontal="center" vertical="top"/>
    </xf>
    <xf numFmtId="164" fontId="10" fillId="7" borderId="23" xfId="1" applyFont="1" applyFill="1" applyBorder="1" applyAlignment="1">
      <alignment horizontal="center" vertical="top"/>
    </xf>
    <xf numFmtId="164" fontId="10" fillId="7" borderId="24" xfId="1" applyFont="1" applyFill="1" applyBorder="1" applyAlignment="1">
      <alignment horizontal="center" vertical="top"/>
    </xf>
  </cellXfs>
  <cellStyles count="27">
    <cellStyle name="Comma" xfId="1" builtinId="3"/>
    <cellStyle name="Comma 2" xfId="3" xr:uid="{ADE29B1F-0C09-4CC6-A3FA-9AF733BE2FF1}"/>
    <cellStyle name="Comma 3" xfId="4" xr:uid="{67DB5787-5A50-48F7-8D5C-096ED2138C0D}"/>
    <cellStyle name="Comma 4" xfId="16" xr:uid="{0220E730-6802-4970-AD08-2B5FBFD52B51}"/>
    <cellStyle name="Komma 3" xfId="5" xr:uid="{84785777-6A40-4E38-AC9E-19236D3AB7C9}"/>
    <cellStyle name="Komma 3 2" xfId="6" xr:uid="{0B00605D-3EA3-4D9B-9D67-1A246AAC0752}"/>
    <cellStyle name="Komma 3 3" xfId="12" xr:uid="{9CDE0F70-336E-495F-A75B-4151685530C8}"/>
    <cellStyle name="Komma 3 3 2" xfId="23" xr:uid="{848638AE-BFBE-4EC8-9760-4B71AEBB8797}"/>
    <cellStyle name="Komma 3 4" xfId="18" xr:uid="{191761DF-B334-476A-8BFF-B8E21375D8E1}"/>
    <cellStyle name="Komma 3 4 2" xfId="25" xr:uid="{4B14D73E-A501-4C84-9FFB-878B13C6F508}"/>
    <cellStyle name="Komma 3 5" xfId="20" xr:uid="{8040F149-CBB6-4385-A6E9-1153CF6894F9}"/>
    <cellStyle name="Normal" xfId="0" builtinId="0"/>
    <cellStyle name="Normal 2" xfId="7" xr:uid="{D0C005FD-D26E-4379-8945-C4DFD4983B9C}"/>
    <cellStyle name="Normal 3" xfId="11" xr:uid="{70D8B3A2-6B60-4CE3-B4C2-DC1A017EA2A3}"/>
    <cellStyle name="Normal 3 2" xfId="14" xr:uid="{52276FF8-93F2-4249-843E-398FAF1A69CF}"/>
    <cellStyle name="Normal 4" xfId="10" xr:uid="{BE72F155-54E6-49B0-B1D6-EC99A87D6417}"/>
    <cellStyle name="Normal 4 2" xfId="22" xr:uid="{916064FA-D1AA-4312-A13A-DCBD11824818}"/>
    <cellStyle name="Normal 5" xfId="2" xr:uid="{54FDE412-ED47-4C65-A0DE-000344E97D61}"/>
    <cellStyle name="Normal 5 2" xfId="17" xr:uid="{45C9AE6F-7BDF-4B50-BEA3-8BC8AFA7A425}"/>
    <cellStyle name="Normal 6" xfId="15" xr:uid="{A78A2A8C-7479-4AD3-9B0F-AF2D07004C35}"/>
    <cellStyle name="Standaard 2" xfId="9" xr:uid="{9EF08BDE-BE61-482A-B494-182722DF207A}"/>
    <cellStyle name="Standaard 2 2" xfId="13" xr:uid="{EECDCE20-CB7C-402E-A1F5-F31AE05DE944}"/>
    <cellStyle name="Standaard 2 2 2" xfId="24" xr:uid="{6804F074-9B30-467C-8BA0-B36B38CBC82A}"/>
    <cellStyle name="Standaard 2 3" xfId="19" xr:uid="{3249515B-101E-43C5-95CB-A7CBD8BDA072}"/>
    <cellStyle name="Standaard 2 3 2" xfId="26" xr:uid="{4ED2396A-8F11-43FD-B675-6510DEC28929}"/>
    <cellStyle name="Standaard 2 4" xfId="21" xr:uid="{4D02ED01-3463-4395-98A9-1F0B4ECC6DEE}"/>
    <cellStyle name="Standaard 3" xfId="8" xr:uid="{1936094C-529D-4B94-B60C-CF59D0C45C7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>
      <selection activeCell="B13" sqref="B13"/>
    </sheetView>
  </sheetViews>
  <sheetFormatPr defaultColWidth="9.33203125" defaultRowHeight="11.25"/>
  <cols>
    <col min="1" max="1" width="26.83203125" style="22" customWidth="1"/>
    <col min="2" max="2" width="13.6640625" style="21" customWidth="1"/>
    <col min="3" max="107" width="13.6640625" style="22" customWidth="1"/>
    <col min="108" max="16384" width="9.33203125" style="22"/>
  </cols>
  <sheetData>
    <row r="1" spans="1:5">
      <c r="A1" s="20"/>
    </row>
    <row r="2" spans="1:5">
      <c r="A2" s="20"/>
    </row>
    <row r="3" spans="1:5" ht="12.75">
      <c r="A3" s="23" t="s">
        <v>0</v>
      </c>
      <c r="B3" s="24"/>
    </row>
    <row r="4" spans="1:5" ht="12.75">
      <c r="A4" s="25" t="s">
        <v>1</v>
      </c>
      <c r="B4" s="26" t="s">
        <v>2</v>
      </c>
    </row>
    <row r="5" spans="1:5" ht="12.75">
      <c r="A5" s="27" t="s">
        <v>3</v>
      </c>
      <c r="B5" s="28">
        <v>133.4</v>
      </c>
    </row>
    <row r="6" spans="1:5" ht="12.75">
      <c r="A6" s="27" t="s">
        <v>4</v>
      </c>
      <c r="B6" s="28">
        <v>128.4</v>
      </c>
    </row>
    <row r="7" spans="1:5" ht="12.75">
      <c r="A7" s="27" t="s">
        <v>5</v>
      </c>
      <c r="B7" s="28">
        <v>129.6</v>
      </c>
    </row>
    <row r="8" spans="1:5" ht="12.75">
      <c r="A8" s="29" t="s">
        <v>6</v>
      </c>
      <c r="B8" s="30">
        <v>124.4</v>
      </c>
    </row>
    <row r="9" spans="1:5">
      <c r="A9" s="20"/>
    </row>
    <row r="11" spans="1:5" ht="12.75">
      <c r="A11" s="23" t="s">
        <v>7</v>
      </c>
      <c r="B11" s="24"/>
    </row>
    <row r="12" spans="1:5" ht="12.75">
      <c r="A12" s="25" t="s">
        <v>1</v>
      </c>
      <c r="B12" s="26" t="s">
        <v>8</v>
      </c>
      <c r="D12" s="22" t="s">
        <v>9</v>
      </c>
      <c r="E12" s="22" t="s">
        <v>9</v>
      </c>
    </row>
    <row r="13" spans="1:5" ht="12.75">
      <c r="A13" s="27" t="s">
        <v>10</v>
      </c>
      <c r="B13" s="161">
        <f>Polisblad!H15</f>
        <v>0</v>
      </c>
      <c r="C13" s="22" t="s">
        <v>403</v>
      </c>
    </row>
    <row r="14" spans="1:5" ht="12.75">
      <c r="A14" s="27" t="s">
        <v>11</v>
      </c>
      <c r="B14" s="162">
        <f>Polisblad!H15</f>
        <v>0</v>
      </c>
    </row>
    <row r="15" spans="1:5" ht="12.75">
      <c r="A15" s="29"/>
      <c r="B15" s="31"/>
    </row>
    <row r="17" spans="1:2">
      <c r="B17" s="32"/>
    </row>
    <row r="19" spans="1:2">
      <c r="A19" s="22" t="s">
        <v>12</v>
      </c>
      <c r="B19" s="21">
        <v>-3</v>
      </c>
    </row>
  </sheetData>
  <phoneticPr fontId="0" type="noConversion"/>
  <printOptions gridLines="1" gridLinesSet="0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opLeftCell="A3" zoomScaleNormal="100" workbookViewId="0">
      <selection activeCell="H23" sqref="H23"/>
    </sheetView>
  </sheetViews>
  <sheetFormatPr defaultColWidth="28" defaultRowHeight="12.75"/>
  <cols>
    <col min="1" max="1" width="33" style="33" customWidth="1"/>
    <col min="2" max="2" width="28" style="44" customWidth="1"/>
    <col min="3" max="3" width="12.5" style="34" customWidth="1"/>
    <col min="4" max="5" width="28" style="44" customWidth="1"/>
    <col min="6" max="6" width="49.6640625" style="33" customWidth="1"/>
    <col min="7" max="7" width="10" style="33" bestFit="1" customWidth="1"/>
    <col min="8" max="16384" width="28" style="33"/>
  </cols>
  <sheetData>
    <row r="1" spans="1:9" ht="15">
      <c r="A1" s="36" t="s">
        <v>412</v>
      </c>
    </row>
    <row r="2" spans="1:9">
      <c r="A2" s="37" t="str">
        <f>'Bestand dd 1 januari 2025'!A2</f>
        <v>behorende bij polis nr.  ten name van:</v>
      </c>
    </row>
    <row r="3" spans="1:9" ht="24" thickBot="1">
      <c r="A3" s="38" t="str">
        <f>'Bestand dd 1 januari 2025'!A3</f>
        <v>Gemeente West Betuwe</v>
      </c>
    </row>
    <row r="4" spans="1:9" ht="13.5" thickBot="1">
      <c r="F4" s="151" t="s">
        <v>401</v>
      </c>
      <c r="G4" s="152" t="s">
        <v>414</v>
      </c>
      <c r="H4" s="152" t="s">
        <v>415</v>
      </c>
      <c r="I4" s="153" t="s">
        <v>402</v>
      </c>
    </row>
    <row r="5" spans="1:9" ht="13.5" thickBot="1">
      <c r="A5" s="43" t="s">
        <v>13</v>
      </c>
      <c r="F5" s="154"/>
      <c r="G5" s="154"/>
      <c r="H5" s="154"/>
      <c r="I5" s="154"/>
    </row>
    <row r="6" spans="1:9" ht="13.5" thickBot="1">
      <c r="A6" s="33" t="s">
        <v>14</v>
      </c>
      <c r="B6" s="44">
        <f>'Bestand dd 1 januari 2025'!H142</f>
        <v>178987000</v>
      </c>
      <c r="C6" s="34">
        <f>H15</f>
        <v>0</v>
      </c>
      <c r="D6" s="44">
        <f>ROUND(B6*C6/1000,2)</f>
        <v>0</v>
      </c>
      <c r="F6" s="155"/>
      <c r="G6" s="154"/>
      <c r="H6" s="154"/>
      <c r="I6" s="154"/>
    </row>
    <row r="7" spans="1:9" ht="13.5" thickBot="1">
      <c r="A7" s="33" t="s">
        <v>15</v>
      </c>
      <c r="B7" s="44">
        <f>'Bestand dd 1 januari 2025'!I142</f>
        <v>13062000</v>
      </c>
      <c r="C7" s="34">
        <f>H15</f>
        <v>0</v>
      </c>
      <c r="D7" s="44">
        <f>ROUND(B7*C7/1000,2)</f>
        <v>0</v>
      </c>
      <c r="F7" s="154"/>
      <c r="G7" s="154"/>
      <c r="H7" s="154"/>
      <c r="I7" s="154"/>
    </row>
    <row r="8" spans="1:9" ht="13.5" thickBot="1">
      <c r="F8" s="154"/>
      <c r="G8" s="158"/>
      <c r="H8" s="163"/>
      <c r="I8" s="159"/>
    </row>
    <row r="9" spans="1:9" ht="13.5" thickBot="1">
      <c r="A9" s="43" t="s">
        <v>16</v>
      </c>
      <c r="F9" s="154"/>
      <c r="G9" s="154"/>
      <c r="H9" s="163"/>
      <c r="I9" s="154"/>
    </row>
    <row r="10" spans="1:9" ht="13.5" thickBot="1">
      <c r="A10" s="33" t="s">
        <v>17</v>
      </c>
      <c r="B10" s="44">
        <f>'Bestand dd 1 januari 2025'!H212</f>
        <v>193430000</v>
      </c>
      <c r="C10" s="34">
        <f>H15</f>
        <v>0</v>
      </c>
      <c r="D10" s="44">
        <f>ROUND(B10*C10/1000,2)</f>
        <v>0</v>
      </c>
      <c r="F10" s="155"/>
      <c r="G10" s="154"/>
      <c r="H10" s="163"/>
      <c r="I10" s="154"/>
    </row>
    <row r="11" spans="1:9" ht="13.5" thickBot="1">
      <c r="A11" s="33" t="s">
        <v>18</v>
      </c>
      <c r="B11" s="44">
        <f>'Bestand dd 1 januari 2025'!I212</f>
        <v>31820000</v>
      </c>
      <c r="C11" s="34">
        <f>H15</f>
        <v>0</v>
      </c>
      <c r="D11" s="44">
        <f>ROUND(B11*C11/1000,2)</f>
        <v>0</v>
      </c>
      <c r="F11" s="154"/>
      <c r="G11" s="158"/>
      <c r="H11" s="163"/>
      <c r="I11" s="159"/>
    </row>
    <row r="12" spans="1:9" ht="13.5" thickBot="1">
      <c r="F12" s="154"/>
      <c r="G12" s="158"/>
      <c r="H12" s="163"/>
      <c r="I12" s="159"/>
    </row>
    <row r="13" spans="1:9" ht="13.5" thickBot="1">
      <c r="B13" s="45">
        <f>SUM(B6:B12)</f>
        <v>417299000</v>
      </c>
      <c r="D13" s="45">
        <f>SUM(D6:D12)</f>
        <v>0</v>
      </c>
      <c r="F13" s="154"/>
      <c r="G13" s="158"/>
      <c r="H13" s="163"/>
      <c r="I13" s="159"/>
    </row>
    <row r="14" spans="1:9" ht="14.25" thickTop="1" thickBot="1">
      <c r="F14" s="154"/>
      <c r="G14" s="158"/>
      <c r="H14" s="163"/>
      <c r="I14" s="159"/>
    </row>
    <row r="15" spans="1:9" ht="13.5" thickBot="1">
      <c r="F15" s="156" t="s">
        <v>30</v>
      </c>
      <c r="G15" s="157">
        <v>1</v>
      </c>
      <c r="H15" s="164">
        <f>SUMPRODUCT(G8:G14,H8:H14)</f>
        <v>0</v>
      </c>
      <c r="I15" s="160">
        <f>SUM(I8:I14)</f>
        <v>0</v>
      </c>
    </row>
    <row r="18" spans="1:4">
      <c r="A18" s="33" t="s">
        <v>19</v>
      </c>
      <c r="B18" s="44">
        <f>'Bestand dd 1 januari 2025'!P215</f>
        <v>392902000</v>
      </c>
    </row>
    <row r="19" spans="1:4">
      <c r="A19" s="33" t="s">
        <v>413</v>
      </c>
      <c r="B19" s="44">
        <f>cad</f>
        <v>8642465</v>
      </c>
    </row>
    <row r="20" spans="1:4">
      <c r="A20" s="33" t="s">
        <v>9</v>
      </c>
      <c r="B20" s="73">
        <f>SUM(B18:B19)</f>
        <v>401544465</v>
      </c>
    </row>
    <row r="21" spans="1:4">
      <c r="A21" s="33" t="s">
        <v>416</v>
      </c>
      <c r="B21" s="44">
        <f>index</f>
        <v>15754535</v>
      </c>
    </row>
    <row r="22" spans="1:4" ht="13.5" thickBot="1">
      <c r="A22" s="33" t="s">
        <v>411</v>
      </c>
      <c r="B22" s="45">
        <f>SUM(B20:B21)</f>
        <v>417299000</v>
      </c>
    </row>
    <row r="23" spans="1:4" ht="13.5" thickTop="1"/>
    <row r="26" spans="1:4" hidden="1">
      <c r="A26" s="43" t="s">
        <v>20</v>
      </c>
      <c r="D26" s="77" t="s">
        <v>9</v>
      </c>
    </row>
    <row r="27" spans="1:4" hidden="1">
      <c r="A27" s="33" t="s">
        <v>404</v>
      </c>
      <c r="D27" s="44">
        <f>I15</f>
        <v>0</v>
      </c>
    </row>
    <row r="28" spans="1:4" hidden="1">
      <c r="A28" s="33" t="s">
        <v>21</v>
      </c>
    </row>
    <row r="29" spans="1:4" hidden="1">
      <c r="A29" s="33" t="s">
        <v>22</v>
      </c>
      <c r="D29" s="44">
        <v>0</v>
      </c>
    </row>
    <row r="30" spans="1:4" ht="13.5" hidden="1" thickBot="1">
      <c r="A30" s="33" t="s">
        <v>23</v>
      </c>
      <c r="D30" s="45">
        <f>SUM(D27:D29)</f>
        <v>0</v>
      </c>
    </row>
  </sheetData>
  <sheetProtection selectLockedCells="1" selectUnlockedCells="1"/>
  <phoneticPr fontId="0" type="noConversion"/>
  <printOptions horizontalCentered="1" gridLines="1"/>
  <pageMargins left="0.23622047244094491" right="0.23622047244094491" top="0.94488188976377963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S247"/>
  <sheetViews>
    <sheetView tabSelected="1" zoomScaleNormal="100" workbookViewId="0">
      <pane ySplit="5" topLeftCell="A161" activePane="bottomLeft" state="frozen"/>
      <selection pane="bottomLeft" activeCell="Y1" sqref="Y1:Y1048576"/>
    </sheetView>
  </sheetViews>
  <sheetFormatPr defaultColWidth="9.33203125" defaultRowHeight="12.75"/>
  <cols>
    <col min="1" max="1" width="28.83203125" style="4" customWidth="1"/>
    <col min="2" max="2" width="14.33203125" style="4" customWidth="1"/>
    <col min="3" max="3" width="18" style="7" customWidth="1"/>
    <col min="4" max="4" width="50.6640625" style="7" customWidth="1"/>
    <col min="5" max="5" width="18.5" style="12" customWidth="1"/>
    <col min="6" max="6" width="31.6640625" style="12" bestFit="1" customWidth="1"/>
    <col min="7" max="7" width="18.5" style="12" customWidth="1"/>
    <col min="8" max="8" width="20.33203125" style="3" customWidth="1"/>
    <col min="9" max="9" width="19.33203125" style="3" customWidth="1"/>
    <col min="10" max="10" width="20.33203125" style="3" customWidth="1"/>
    <col min="11" max="23" width="21.5" style="3" hidden="1" customWidth="1"/>
    <col min="24" max="227" width="9.33203125" style="3"/>
    <col min="228" max="16384" width="9.33203125" style="4"/>
  </cols>
  <sheetData>
    <row r="1" spans="1:227" ht="15">
      <c r="A1" s="85" t="s">
        <v>409</v>
      </c>
      <c r="B1" s="74"/>
      <c r="C1" s="75"/>
      <c r="D1" s="92"/>
      <c r="E1" s="86"/>
      <c r="F1" s="86"/>
      <c r="G1" s="86"/>
      <c r="H1" s="74"/>
      <c r="I1" s="74"/>
      <c r="J1" s="88"/>
      <c r="K1" s="2"/>
      <c r="L1" s="2"/>
      <c r="M1" s="89"/>
      <c r="N1" s="2"/>
      <c r="O1" s="2"/>
      <c r="P1" s="89"/>
      <c r="Q1" s="2"/>
      <c r="R1" s="2"/>
      <c r="S1" s="89"/>
      <c r="T1" s="2"/>
      <c r="U1" s="2"/>
      <c r="V1" s="89"/>
      <c r="W1" s="90"/>
    </row>
    <row r="2" spans="1:227">
      <c r="A2" s="91" t="s">
        <v>423</v>
      </c>
      <c r="B2" s="87"/>
      <c r="C2" s="93"/>
      <c r="D2" s="94"/>
      <c r="E2" s="95"/>
      <c r="F2" s="95"/>
      <c r="G2" s="95"/>
      <c r="H2" s="76"/>
      <c r="I2" s="76"/>
      <c r="J2" s="96"/>
      <c r="K2" s="5"/>
      <c r="L2" s="5"/>
      <c r="M2" s="97"/>
      <c r="N2" s="5"/>
      <c r="O2" s="5"/>
      <c r="P2" s="97"/>
      <c r="Q2" s="5"/>
      <c r="R2" s="5"/>
      <c r="S2" s="97"/>
      <c r="T2" s="5"/>
      <c r="U2" s="5"/>
      <c r="V2" s="97"/>
      <c r="W2" s="98"/>
    </row>
    <row r="3" spans="1:227" ht="24" thickBot="1">
      <c r="A3" s="99" t="s">
        <v>49</v>
      </c>
      <c r="B3" s="87"/>
      <c r="C3" s="93"/>
      <c r="D3" s="92"/>
      <c r="E3" s="100"/>
      <c r="F3" s="100"/>
      <c r="G3" s="100"/>
      <c r="H3" s="101"/>
      <c r="I3" s="101"/>
      <c r="J3" s="102"/>
      <c r="K3" s="103" t="s">
        <v>24</v>
      </c>
      <c r="L3" s="104"/>
      <c r="M3" s="105"/>
      <c r="N3" s="104"/>
      <c r="O3" s="104"/>
      <c r="P3" s="105"/>
      <c r="Q3" s="104"/>
      <c r="R3" s="104"/>
      <c r="S3" s="105"/>
      <c r="T3" s="104"/>
      <c r="U3" s="104"/>
      <c r="V3" s="105"/>
      <c r="W3" s="104"/>
    </row>
    <row r="4" spans="1:227" ht="15.75" thickBot="1">
      <c r="A4" s="188"/>
      <c r="B4" s="189"/>
      <c r="C4" s="190"/>
      <c r="D4" s="191"/>
      <c r="E4" s="192"/>
      <c r="F4" s="192"/>
      <c r="G4" s="193"/>
      <c r="H4" s="209" t="s">
        <v>410</v>
      </c>
      <c r="I4" s="209"/>
      <c r="J4" s="209"/>
      <c r="K4" s="210" t="s">
        <v>405</v>
      </c>
      <c r="L4" s="211"/>
      <c r="M4" s="212"/>
      <c r="N4" s="213" t="s">
        <v>406</v>
      </c>
      <c r="O4" s="214"/>
      <c r="P4" s="215"/>
      <c r="Q4" s="216" t="s">
        <v>407</v>
      </c>
      <c r="R4" s="217"/>
      <c r="S4" s="218"/>
      <c r="T4" s="206" t="s">
        <v>408</v>
      </c>
      <c r="U4" s="207"/>
      <c r="V4" s="207"/>
      <c r="W4" s="208"/>
    </row>
    <row r="5" spans="1:227" s="7" customFormat="1">
      <c r="A5" s="185" t="s">
        <v>283</v>
      </c>
      <c r="B5" s="185" t="s">
        <v>25</v>
      </c>
      <c r="C5" s="185" t="s">
        <v>26</v>
      </c>
      <c r="D5" s="185" t="s">
        <v>27</v>
      </c>
      <c r="E5" s="186" t="s">
        <v>284</v>
      </c>
      <c r="F5" s="184" t="s">
        <v>398</v>
      </c>
      <c r="G5" s="187" t="s">
        <v>399</v>
      </c>
      <c r="H5" s="106" t="s">
        <v>28</v>
      </c>
      <c r="I5" s="107" t="s">
        <v>29</v>
      </c>
      <c r="J5" s="107" t="s">
        <v>30</v>
      </c>
      <c r="K5" s="106" t="s">
        <v>28</v>
      </c>
      <c r="L5" s="107" t="s">
        <v>29</v>
      </c>
      <c r="M5" s="108" t="s">
        <v>30</v>
      </c>
      <c r="N5" s="106" t="s">
        <v>28</v>
      </c>
      <c r="O5" s="107" t="s">
        <v>29</v>
      </c>
      <c r="P5" s="108" t="s">
        <v>30</v>
      </c>
      <c r="Q5" s="106" t="s">
        <v>28</v>
      </c>
      <c r="R5" s="107" t="s">
        <v>29</v>
      </c>
      <c r="S5" s="108" t="s">
        <v>30</v>
      </c>
      <c r="T5" s="106" t="s">
        <v>28</v>
      </c>
      <c r="U5" s="107" t="s">
        <v>29</v>
      </c>
      <c r="V5" s="109" t="s">
        <v>30</v>
      </c>
      <c r="W5" s="108" t="s">
        <v>31</v>
      </c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</row>
    <row r="6" spans="1:227" s="123" customFormat="1" ht="11.25">
      <c r="A6" s="110" t="s">
        <v>13</v>
      </c>
      <c r="B6" s="110"/>
      <c r="C6" s="110"/>
      <c r="D6" s="110"/>
      <c r="E6" s="111"/>
      <c r="F6" s="165"/>
      <c r="G6" s="112"/>
      <c r="H6" s="113"/>
      <c r="I6" s="114"/>
      <c r="J6" s="114"/>
      <c r="K6" s="113"/>
      <c r="L6" s="114"/>
      <c r="M6" s="199"/>
      <c r="N6" s="116"/>
      <c r="O6" s="117"/>
      <c r="P6" s="115"/>
      <c r="Q6" s="116"/>
      <c r="R6" s="117"/>
      <c r="S6" s="115"/>
      <c r="T6" s="116"/>
      <c r="U6" s="117"/>
      <c r="V6" s="118"/>
      <c r="W6" s="115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</row>
    <row r="7" spans="1:227" s="128" customFormat="1" ht="22.5">
      <c r="A7" s="124" t="s">
        <v>50</v>
      </c>
      <c r="B7" s="125"/>
      <c r="C7" s="124" t="s">
        <v>51</v>
      </c>
      <c r="D7" s="124" t="s">
        <v>52</v>
      </c>
      <c r="E7" s="119" t="s">
        <v>53</v>
      </c>
      <c r="F7" s="126">
        <v>6040130</v>
      </c>
      <c r="G7" s="120">
        <v>38550</v>
      </c>
      <c r="H7" s="61">
        <f t="shared" ref="H7:H115" si="0">ROUND(K7*ign/igo,afrind)</f>
        <v>0</v>
      </c>
      <c r="I7" s="62">
        <f t="shared" ref="I7:I115" si="1">ROUND(L7*iin/iio,afrind)</f>
        <v>3221000</v>
      </c>
      <c r="J7" s="70">
        <f t="shared" ref="J7:J115" si="2">SUM(H7:I7)</f>
        <v>3221000</v>
      </c>
      <c r="K7" s="61">
        <v>0</v>
      </c>
      <c r="L7" s="62">
        <v>3092000</v>
      </c>
      <c r="M7" s="194">
        <f>SUM(K7:L7)</f>
        <v>3092000</v>
      </c>
      <c r="N7" s="10">
        <v>0</v>
      </c>
      <c r="O7" s="11">
        <v>3092000</v>
      </c>
      <c r="P7" s="50">
        <f t="shared" ref="P7:P115" si="3">SUM(N7:O7)</f>
        <v>3092000</v>
      </c>
      <c r="Q7" s="10">
        <f>H7-K7</f>
        <v>0</v>
      </c>
      <c r="R7" s="11">
        <f>I7-L7</f>
        <v>129000</v>
      </c>
      <c r="S7" s="50">
        <f t="shared" ref="S7:S115" si="4">SUM(Q7:R7)</f>
        <v>129000</v>
      </c>
      <c r="T7" s="10">
        <f t="shared" ref="T7:T38" si="5">K7-N7</f>
        <v>0</v>
      </c>
      <c r="U7" s="11">
        <f t="shared" ref="U7:U38" si="6">L7-O7</f>
        <v>0</v>
      </c>
      <c r="V7" s="51">
        <f t="shared" ref="V7:V115" si="7">SUM(T7:U7)</f>
        <v>0</v>
      </c>
      <c r="W7" s="50">
        <f t="shared" ref="W7:W30" si="8">ROUND(V7*premieGM,2)</f>
        <v>0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</row>
    <row r="8" spans="1:227" s="128" customFormat="1" ht="11.25">
      <c r="A8" s="124" t="s">
        <v>54</v>
      </c>
      <c r="B8" s="125"/>
      <c r="C8" s="124" t="s">
        <v>51</v>
      </c>
      <c r="D8" s="124" t="s">
        <v>55</v>
      </c>
      <c r="E8" s="129"/>
      <c r="F8" s="126">
        <v>6040135</v>
      </c>
      <c r="G8" s="120">
        <v>38550</v>
      </c>
      <c r="H8" s="61">
        <f t="shared" si="0"/>
        <v>10389000</v>
      </c>
      <c r="I8" s="62">
        <f t="shared" si="1"/>
        <v>0</v>
      </c>
      <c r="J8" s="70">
        <f t="shared" si="2"/>
        <v>10389000</v>
      </c>
      <c r="K8" s="61">
        <v>10000000</v>
      </c>
      <c r="L8" s="62">
        <v>0</v>
      </c>
      <c r="M8" s="194">
        <f t="shared" ref="M8:M71" si="9">SUM(K8:L8)</f>
        <v>10000000</v>
      </c>
      <c r="N8" s="10">
        <v>6128000</v>
      </c>
      <c r="O8" s="11">
        <v>0</v>
      </c>
      <c r="P8" s="50">
        <f t="shared" si="3"/>
        <v>6128000</v>
      </c>
      <c r="Q8" s="10">
        <f>H8-K8</f>
        <v>389000</v>
      </c>
      <c r="R8" s="11">
        <f>I8-L8</f>
        <v>0</v>
      </c>
      <c r="S8" s="50">
        <f t="shared" si="4"/>
        <v>389000</v>
      </c>
      <c r="T8" s="10">
        <f t="shared" si="5"/>
        <v>3872000</v>
      </c>
      <c r="U8" s="11">
        <f t="shared" si="6"/>
        <v>0</v>
      </c>
      <c r="V8" s="51">
        <f t="shared" si="7"/>
        <v>3872000</v>
      </c>
      <c r="W8" s="50">
        <f t="shared" si="8"/>
        <v>0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</row>
    <row r="9" spans="1:227" s="128" customFormat="1" ht="11.25">
      <c r="A9" s="124" t="s">
        <v>56</v>
      </c>
      <c r="B9" s="125"/>
      <c r="C9" s="124"/>
      <c r="D9" s="124"/>
      <c r="E9" s="125"/>
      <c r="F9" s="126">
        <v>6570020</v>
      </c>
      <c r="G9" s="120">
        <v>38550</v>
      </c>
      <c r="H9" s="61">
        <f t="shared" si="0"/>
        <v>0</v>
      </c>
      <c r="I9" s="62">
        <f t="shared" si="1"/>
        <v>0</v>
      </c>
      <c r="J9" s="70">
        <f t="shared" si="2"/>
        <v>0</v>
      </c>
      <c r="K9" s="61">
        <v>0</v>
      </c>
      <c r="L9" s="62">
        <v>0</v>
      </c>
      <c r="M9" s="194">
        <f t="shared" si="9"/>
        <v>0</v>
      </c>
      <c r="N9" s="10">
        <v>0</v>
      </c>
      <c r="O9" s="11">
        <v>0</v>
      </c>
      <c r="P9" s="50">
        <f t="shared" si="3"/>
        <v>0</v>
      </c>
      <c r="Q9" s="10">
        <f>H9-K9</f>
        <v>0</v>
      </c>
      <c r="R9" s="11">
        <f>I9-L9</f>
        <v>0</v>
      </c>
      <c r="S9" s="50">
        <f t="shared" si="4"/>
        <v>0</v>
      </c>
      <c r="T9" s="10">
        <f t="shared" si="5"/>
        <v>0</v>
      </c>
      <c r="U9" s="11">
        <f t="shared" si="6"/>
        <v>0</v>
      </c>
      <c r="V9" s="51">
        <f t="shared" si="7"/>
        <v>0</v>
      </c>
      <c r="W9" s="50">
        <f t="shared" si="8"/>
        <v>0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</row>
    <row r="10" spans="1:227" s="128" customFormat="1" ht="22.5">
      <c r="A10" s="124" t="s">
        <v>57</v>
      </c>
      <c r="B10" s="125"/>
      <c r="C10" s="124" t="s">
        <v>51</v>
      </c>
      <c r="D10" s="124" t="s">
        <v>58</v>
      </c>
      <c r="E10" s="119" t="s">
        <v>53</v>
      </c>
      <c r="F10" s="126">
        <v>6570020</v>
      </c>
      <c r="G10" s="120">
        <v>38550</v>
      </c>
      <c r="H10" s="61">
        <f t="shared" si="0"/>
        <v>0</v>
      </c>
      <c r="I10" s="62">
        <f t="shared" si="1"/>
        <v>1556000</v>
      </c>
      <c r="J10" s="70">
        <f t="shared" si="2"/>
        <v>1556000</v>
      </c>
      <c r="K10" s="61">
        <v>0</v>
      </c>
      <c r="L10" s="62">
        <v>1494000</v>
      </c>
      <c r="M10" s="194">
        <f t="shared" si="9"/>
        <v>1494000</v>
      </c>
      <c r="N10" s="10">
        <v>0</v>
      </c>
      <c r="O10" s="11">
        <v>1494000</v>
      </c>
      <c r="P10" s="50">
        <f t="shared" si="3"/>
        <v>1494000</v>
      </c>
      <c r="Q10" s="10">
        <f>H10-K10</f>
        <v>0</v>
      </c>
      <c r="R10" s="11">
        <f>I10-L10</f>
        <v>62000</v>
      </c>
      <c r="S10" s="50">
        <f t="shared" si="4"/>
        <v>62000</v>
      </c>
      <c r="T10" s="10">
        <f t="shared" si="5"/>
        <v>0</v>
      </c>
      <c r="U10" s="11">
        <f t="shared" si="6"/>
        <v>0</v>
      </c>
      <c r="V10" s="51">
        <f t="shared" si="7"/>
        <v>0</v>
      </c>
      <c r="W10" s="50">
        <f t="shared" si="8"/>
        <v>0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</row>
    <row r="11" spans="1:227" s="128" customFormat="1" ht="11.25">
      <c r="A11" s="124" t="s">
        <v>59</v>
      </c>
      <c r="B11" s="125"/>
      <c r="C11" s="124" t="s">
        <v>60</v>
      </c>
      <c r="D11" s="124" t="s">
        <v>61</v>
      </c>
      <c r="E11" s="129"/>
      <c r="F11" s="130">
        <v>6030600</v>
      </c>
      <c r="G11" s="120">
        <v>38550</v>
      </c>
      <c r="H11" s="61">
        <f t="shared" si="0"/>
        <v>28000</v>
      </c>
      <c r="I11" s="62">
        <f t="shared" si="1"/>
        <v>0</v>
      </c>
      <c r="J11" s="70">
        <f t="shared" si="2"/>
        <v>28000</v>
      </c>
      <c r="K11" s="61">
        <v>27000</v>
      </c>
      <c r="L11" s="62">
        <v>0</v>
      </c>
      <c r="M11" s="194">
        <f t="shared" si="9"/>
        <v>27000</v>
      </c>
      <c r="N11" s="10">
        <v>27000</v>
      </c>
      <c r="O11" s="11">
        <v>0</v>
      </c>
      <c r="P11" s="50">
        <f t="shared" si="3"/>
        <v>27000</v>
      </c>
      <c r="Q11" s="10">
        <f>H11-K11</f>
        <v>1000</v>
      </c>
      <c r="R11" s="11">
        <f>I11-L11</f>
        <v>0</v>
      </c>
      <c r="S11" s="50">
        <f t="shared" si="4"/>
        <v>1000</v>
      </c>
      <c r="T11" s="10">
        <f t="shared" si="5"/>
        <v>0</v>
      </c>
      <c r="U11" s="11">
        <f t="shared" si="6"/>
        <v>0</v>
      </c>
      <c r="V11" s="51">
        <f t="shared" si="7"/>
        <v>0</v>
      </c>
      <c r="W11" s="50">
        <f t="shared" si="8"/>
        <v>0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</row>
    <row r="12" spans="1:227" s="128" customFormat="1" ht="11.25">
      <c r="A12" s="124" t="s">
        <v>62</v>
      </c>
      <c r="B12" s="125"/>
      <c r="C12" s="124" t="s">
        <v>51</v>
      </c>
      <c r="D12" s="124"/>
      <c r="E12" s="125"/>
      <c r="F12" s="130">
        <v>6570020</v>
      </c>
      <c r="G12" s="120">
        <v>38550</v>
      </c>
      <c r="H12" s="61">
        <f t="shared" si="0"/>
        <v>1404000</v>
      </c>
      <c r="I12" s="62">
        <f t="shared" si="1"/>
        <v>0</v>
      </c>
      <c r="J12" s="70">
        <f t="shared" si="2"/>
        <v>1404000</v>
      </c>
      <c r="K12" s="61">
        <v>1351000</v>
      </c>
      <c r="L12" s="62">
        <v>0</v>
      </c>
      <c r="M12" s="194">
        <f t="shared" si="9"/>
        <v>1351000</v>
      </c>
      <c r="N12" s="10">
        <v>1351000</v>
      </c>
      <c r="O12" s="11">
        <v>0</v>
      </c>
      <c r="P12" s="50">
        <f t="shared" si="3"/>
        <v>1351000</v>
      </c>
      <c r="Q12" s="10">
        <f>H12-K12</f>
        <v>53000</v>
      </c>
      <c r="R12" s="11">
        <f>I12-L12</f>
        <v>0</v>
      </c>
      <c r="S12" s="50">
        <f t="shared" si="4"/>
        <v>53000</v>
      </c>
      <c r="T12" s="10">
        <f t="shared" si="5"/>
        <v>0</v>
      </c>
      <c r="U12" s="11">
        <f t="shared" si="6"/>
        <v>0</v>
      </c>
      <c r="V12" s="51">
        <f t="shared" si="7"/>
        <v>0</v>
      </c>
      <c r="W12" s="50">
        <f t="shared" si="8"/>
        <v>0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</row>
    <row r="13" spans="1:227" s="128" customFormat="1" ht="11.25">
      <c r="A13" s="124" t="s">
        <v>63</v>
      </c>
      <c r="B13" s="125"/>
      <c r="C13" s="124" t="s">
        <v>64</v>
      </c>
      <c r="D13" s="124"/>
      <c r="E13" s="125"/>
      <c r="F13" s="130">
        <v>6030320</v>
      </c>
      <c r="G13" s="120">
        <v>38550</v>
      </c>
      <c r="H13" s="61">
        <f t="shared" si="0"/>
        <v>477000</v>
      </c>
      <c r="I13" s="62">
        <f t="shared" si="1"/>
        <v>0</v>
      </c>
      <c r="J13" s="70">
        <f t="shared" si="2"/>
        <v>477000</v>
      </c>
      <c r="K13" s="61">
        <v>459000</v>
      </c>
      <c r="L13" s="62">
        <v>0</v>
      </c>
      <c r="M13" s="194">
        <f t="shared" si="9"/>
        <v>459000</v>
      </c>
      <c r="N13" s="10">
        <v>459000</v>
      </c>
      <c r="O13" s="11">
        <v>0</v>
      </c>
      <c r="P13" s="50">
        <f t="shared" si="3"/>
        <v>459000</v>
      </c>
      <c r="Q13" s="10">
        <f>H13-K13</f>
        <v>18000</v>
      </c>
      <c r="R13" s="11">
        <f>I13-L13</f>
        <v>0</v>
      </c>
      <c r="S13" s="50">
        <f t="shared" si="4"/>
        <v>18000</v>
      </c>
      <c r="T13" s="10">
        <f t="shared" si="5"/>
        <v>0</v>
      </c>
      <c r="U13" s="11">
        <f t="shared" si="6"/>
        <v>0</v>
      </c>
      <c r="V13" s="51">
        <f t="shared" si="7"/>
        <v>0</v>
      </c>
      <c r="W13" s="50">
        <f t="shared" si="8"/>
        <v>0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</row>
    <row r="14" spans="1:227" s="128" customFormat="1" ht="11.25">
      <c r="A14" s="124" t="s">
        <v>65</v>
      </c>
      <c r="B14" s="125"/>
      <c r="C14" s="124"/>
      <c r="D14" s="124"/>
      <c r="E14" s="125"/>
      <c r="F14" s="130">
        <v>6570020</v>
      </c>
      <c r="G14" s="120">
        <v>38550</v>
      </c>
      <c r="H14" s="61">
        <f t="shared" si="0"/>
        <v>0</v>
      </c>
      <c r="I14" s="62">
        <f t="shared" si="1"/>
        <v>0</v>
      </c>
      <c r="J14" s="70">
        <f t="shared" si="2"/>
        <v>0</v>
      </c>
      <c r="K14" s="61">
        <v>0</v>
      </c>
      <c r="L14" s="62">
        <v>0</v>
      </c>
      <c r="M14" s="194">
        <f t="shared" si="9"/>
        <v>0</v>
      </c>
      <c r="N14" s="10">
        <v>0</v>
      </c>
      <c r="O14" s="11">
        <v>0</v>
      </c>
      <c r="P14" s="50">
        <f t="shared" si="3"/>
        <v>0</v>
      </c>
      <c r="Q14" s="10">
        <f>H14-K14</f>
        <v>0</v>
      </c>
      <c r="R14" s="11">
        <f>I14-L14</f>
        <v>0</v>
      </c>
      <c r="S14" s="50">
        <f t="shared" si="4"/>
        <v>0</v>
      </c>
      <c r="T14" s="10">
        <f t="shared" si="5"/>
        <v>0</v>
      </c>
      <c r="U14" s="11">
        <f t="shared" si="6"/>
        <v>0</v>
      </c>
      <c r="V14" s="51">
        <f t="shared" si="7"/>
        <v>0</v>
      </c>
      <c r="W14" s="50">
        <f t="shared" si="8"/>
        <v>0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</row>
    <row r="15" spans="1:227" s="128" customFormat="1" ht="11.25">
      <c r="A15" s="124" t="s">
        <v>66</v>
      </c>
      <c r="B15" s="125"/>
      <c r="C15" s="124" t="s">
        <v>51</v>
      </c>
      <c r="D15" s="124" t="s">
        <v>67</v>
      </c>
      <c r="E15" s="125"/>
      <c r="F15" s="126">
        <v>6550223</v>
      </c>
      <c r="G15" s="120">
        <v>38550</v>
      </c>
      <c r="H15" s="61">
        <f t="shared" si="0"/>
        <v>2273000</v>
      </c>
      <c r="I15" s="62">
        <f t="shared" si="1"/>
        <v>0</v>
      </c>
      <c r="J15" s="70">
        <f t="shared" si="2"/>
        <v>2273000</v>
      </c>
      <c r="K15" s="61">
        <v>2188000</v>
      </c>
      <c r="L15" s="62">
        <v>0</v>
      </c>
      <c r="M15" s="194">
        <f t="shared" si="9"/>
        <v>2188000</v>
      </c>
      <c r="N15" s="10">
        <v>2188000</v>
      </c>
      <c r="O15" s="11">
        <v>0</v>
      </c>
      <c r="P15" s="50">
        <f t="shared" si="3"/>
        <v>2188000</v>
      </c>
      <c r="Q15" s="10">
        <f>H15-K15</f>
        <v>85000</v>
      </c>
      <c r="R15" s="11">
        <f>I15-L15</f>
        <v>0</v>
      </c>
      <c r="S15" s="50">
        <f t="shared" si="4"/>
        <v>85000</v>
      </c>
      <c r="T15" s="10">
        <f t="shared" si="5"/>
        <v>0</v>
      </c>
      <c r="U15" s="11">
        <f t="shared" si="6"/>
        <v>0</v>
      </c>
      <c r="V15" s="51">
        <f t="shared" si="7"/>
        <v>0</v>
      </c>
      <c r="W15" s="50">
        <f t="shared" si="8"/>
        <v>0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</row>
    <row r="16" spans="1:227" s="128" customFormat="1" ht="11.25">
      <c r="A16" s="124" t="s">
        <v>68</v>
      </c>
      <c r="B16" s="125"/>
      <c r="C16" s="124" t="s">
        <v>69</v>
      </c>
      <c r="D16" s="124" t="s">
        <v>67</v>
      </c>
      <c r="E16" s="125"/>
      <c r="F16" s="126">
        <v>6550223</v>
      </c>
      <c r="G16" s="120">
        <v>38550</v>
      </c>
      <c r="H16" s="61">
        <f t="shared" si="0"/>
        <v>1372000</v>
      </c>
      <c r="I16" s="62">
        <f t="shared" si="1"/>
        <v>0</v>
      </c>
      <c r="J16" s="70">
        <f t="shared" si="2"/>
        <v>1372000</v>
      </c>
      <c r="K16" s="61">
        <v>1321000</v>
      </c>
      <c r="L16" s="62">
        <v>0</v>
      </c>
      <c r="M16" s="194">
        <f t="shared" si="9"/>
        <v>1321000</v>
      </c>
      <c r="N16" s="10">
        <v>1321000</v>
      </c>
      <c r="O16" s="11">
        <v>0</v>
      </c>
      <c r="P16" s="50">
        <f t="shared" si="3"/>
        <v>1321000</v>
      </c>
      <c r="Q16" s="10">
        <f>H16-K16</f>
        <v>51000</v>
      </c>
      <c r="R16" s="11">
        <f>I16-L16</f>
        <v>0</v>
      </c>
      <c r="S16" s="50">
        <f t="shared" si="4"/>
        <v>51000</v>
      </c>
      <c r="T16" s="10">
        <f t="shared" si="5"/>
        <v>0</v>
      </c>
      <c r="U16" s="11">
        <f t="shared" si="6"/>
        <v>0</v>
      </c>
      <c r="V16" s="51">
        <f t="shared" si="7"/>
        <v>0</v>
      </c>
      <c r="W16" s="50">
        <f t="shared" si="8"/>
        <v>0</v>
      </c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</row>
    <row r="17" spans="1:227" s="128" customFormat="1" ht="11.25">
      <c r="A17" s="124" t="s">
        <v>70</v>
      </c>
      <c r="B17" s="125"/>
      <c r="C17" s="124" t="s">
        <v>71</v>
      </c>
      <c r="D17" s="124" t="s">
        <v>67</v>
      </c>
      <c r="E17" s="125"/>
      <c r="F17" s="126">
        <v>6550223</v>
      </c>
      <c r="G17" s="120">
        <v>38550</v>
      </c>
      <c r="H17" s="61">
        <f t="shared" si="0"/>
        <v>3024000</v>
      </c>
      <c r="I17" s="62">
        <f t="shared" si="1"/>
        <v>0</v>
      </c>
      <c r="J17" s="70">
        <f t="shared" si="2"/>
        <v>3024000</v>
      </c>
      <c r="K17" s="61">
        <v>2911000</v>
      </c>
      <c r="L17" s="62">
        <v>0</v>
      </c>
      <c r="M17" s="194">
        <f t="shared" si="9"/>
        <v>2911000</v>
      </c>
      <c r="N17" s="10">
        <v>2911000</v>
      </c>
      <c r="O17" s="11">
        <v>0</v>
      </c>
      <c r="P17" s="50">
        <f t="shared" si="3"/>
        <v>2911000</v>
      </c>
      <c r="Q17" s="10">
        <f>H17-K17</f>
        <v>113000</v>
      </c>
      <c r="R17" s="11">
        <f>I17-L17</f>
        <v>0</v>
      </c>
      <c r="S17" s="50">
        <f t="shared" si="4"/>
        <v>113000</v>
      </c>
      <c r="T17" s="10">
        <f t="shared" si="5"/>
        <v>0</v>
      </c>
      <c r="U17" s="11">
        <f t="shared" si="6"/>
        <v>0</v>
      </c>
      <c r="V17" s="51">
        <f t="shared" si="7"/>
        <v>0</v>
      </c>
      <c r="W17" s="50">
        <f t="shared" si="8"/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</row>
    <row r="18" spans="1:227" s="128" customFormat="1" ht="11.25">
      <c r="A18" s="124" t="s">
        <v>72</v>
      </c>
      <c r="B18" s="125"/>
      <c r="C18" s="124" t="s">
        <v>73</v>
      </c>
      <c r="D18" s="124" t="s">
        <v>67</v>
      </c>
      <c r="E18" s="125"/>
      <c r="F18" s="126">
        <v>6550223</v>
      </c>
      <c r="G18" s="120">
        <v>38550</v>
      </c>
      <c r="H18" s="61">
        <f t="shared" si="0"/>
        <v>3399000</v>
      </c>
      <c r="I18" s="62">
        <f t="shared" si="1"/>
        <v>0</v>
      </c>
      <c r="J18" s="70">
        <f t="shared" si="2"/>
        <v>3399000</v>
      </c>
      <c r="K18" s="61">
        <v>3272000</v>
      </c>
      <c r="L18" s="62">
        <v>0</v>
      </c>
      <c r="M18" s="194">
        <f t="shared" si="9"/>
        <v>3272000</v>
      </c>
      <c r="N18" s="10">
        <v>3272000</v>
      </c>
      <c r="O18" s="11">
        <v>0</v>
      </c>
      <c r="P18" s="50">
        <f t="shared" si="3"/>
        <v>3272000</v>
      </c>
      <c r="Q18" s="10">
        <f>H18-K18</f>
        <v>127000</v>
      </c>
      <c r="R18" s="11">
        <f>I18-L18</f>
        <v>0</v>
      </c>
      <c r="S18" s="50">
        <f t="shared" si="4"/>
        <v>127000</v>
      </c>
      <c r="T18" s="10">
        <f t="shared" si="5"/>
        <v>0</v>
      </c>
      <c r="U18" s="11">
        <f t="shared" si="6"/>
        <v>0</v>
      </c>
      <c r="V18" s="51">
        <f t="shared" si="7"/>
        <v>0</v>
      </c>
      <c r="W18" s="50">
        <f t="shared" si="8"/>
        <v>0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</row>
    <row r="19" spans="1:227" s="128" customFormat="1" ht="11.25">
      <c r="A19" s="124" t="s">
        <v>74</v>
      </c>
      <c r="B19" s="125"/>
      <c r="C19" s="124" t="s">
        <v>64</v>
      </c>
      <c r="D19" s="124" t="s">
        <v>67</v>
      </c>
      <c r="E19" s="125"/>
      <c r="F19" s="126">
        <v>6550223</v>
      </c>
      <c r="G19" s="120">
        <v>38550</v>
      </c>
      <c r="H19" s="61">
        <f t="shared" si="0"/>
        <v>9073000</v>
      </c>
      <c r="I19" s="62">
        <f t="shared" si="1"/>
        <v>0</v>
      </c>
      <c r="J19" s="70">
        <f t="shared" si="2"/>
        <v>9073000</v>
      </c>
      <c r="K19" s="61">
        <v>8733000</v>
      </c>
      <c r="L19" s="62">
        <v>0</v>
      </c>
      <c r="M19" s="194">
        <f t="shared" si="9"/>
        <v>8733000</v>
      </c>
      <c r="N19" s="10">
        <v>8733000</v>
      </c>
      <c r="O19" s="11">
        <v>0</v>
      </c>
      <c r="P19" s="50">
        <f t="shared" si="3"/>
        <v>8733000</v>
      </c>
      <c r="Q19" s="10">
        <f>H19-K19</f>
        <v>340000</v>
      </c>
      <c r="R19" s="11">
        <f>I19-L19</f>
        <v>0</v>
      </c>
      <c r="S19" s="50">
        <f t="shared" si="4"/>
        <v>340000</v>
      </c>
      <c r="T19" s="10">
        <f t="shared" si="5"/>
        <v>0</v>
      </c>
      <c r="U19" s="11">
        <f t="shared" si="6"/>
        <v>0</v>
      </c>
      <c r="V19" s="51">
        <f t="shared" si="7"/>
        <v>0</v>
      </c>
      <c r="W19" s="50">
        <f t="shared" si="8"/>
        <v>0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</row>
    <row r="20" spans="1:227" s="128" customFormat="1" ht="11.25">
      <c r="A20" s="124" t="s">
        <v>75</v>
      </c>
      <c r="B20" s="125"/>
      <c r="C20" s="124" t="s">
        <v>64</v>
      </c>
      <c r="D20" s="124" t="s">
        <v>67</v>
      </c>
      <c r="E20" s="125"/>
      <c r="F20" s="126">
        <v>6550223</v>
      </c>
      <c r="G20" s="120">
        <v>38550</v>
      </c>
      <c r="H20" s="61">
        <f t="shared" si="0"/>
        <v>3621000</v>
      </c>
      <c r="I20" s="62">
        <f t="shared" si="1"/>
        <v>0</v>
      </c>
      <c r="J20" s="70">
        <f t="shared" si="2"/>
        <v>3621000</v>
      </c>
      <c r="K20" s="61">
        <v>3485000</v>
      </c>
      <c r="L20" s="62">
        <v>0</v>
      </c>
      <c r="M20" s="194">
        <f t="shared" si="9"/>
        <v>3485000</v>
      </c>
      <c r="N20" s="10">
        <v>3485000</v>
      </c>
      <c r="O20" s="11">
        <v>0</v>
      </c>
      <c r="P20" s="50">
        <f t="shared" si="3"/>
        <v>3485000</v>
      </c>
      <c r="Q20" s="10">
        <f>H20-K20</f>
        <v>136000</v>
      </c>
      <c r="R20" s="11">
        <f>I20-L20</f>
        <v>0</v>
      </c>
      <c r="S20" s="50">
        <f t="shared" si="4"/>
        <v>136000</v>
      </c>
      <c r="T20" s="10">
        <f t="shared" si="5"/>
        <v>0</v>
      </c>
      <c r="U20" s="11">
        <f t="shared" si="6"/>
        <v>0</v>
      </c>
      <c r="V20" s="51">
        <f t="shared" si="7"/>
        <v>0</v>
      </c>
      <c r="W20" s="50">
        <f t="shared" si="8"/>
        <v>0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</row>
    <row r="21" spans="1:227" s="128" customFormat="1" ht="11.25">
      <c r="A21" s="124" t="s">
        <v>76</v>
      </c>
      <c r="B21" s="125"/>
      <c r="C21" s="124" t="s">
        <v>64</v>
      </c>
      <c r="D21" s="124" t="s">
        <v>77</v>
      </c>
      <c r="E21" s="125"/>
      <c r="F21" s="126">
        <v>6550223</v>
      </c>
      <c r="G21" s="120">
        <v>38550</v>
      </c>
      <c r="H21" s="61">
        <f t="shared" si="0"/>
        <v>39000</v>
      </c>
      <c r="I21" s="62">
        <f t="shared" si="1"/>
        <v>0</v>
      </c>
      <c r="J21" s="70">
        <f t="shared" si="2"/>
        <v>39000</v>
      </c>
      <c r="K21" s="61">
        <v>38000</v>
      </c>
      <c r="L21" s="62">
        <v>0</v>
      </c>
      <c r="M21" s="194">
        <f t="shared" si="9"/>
        <v>38000</v>
      </c>
      <c r="N21" s="10">
        <v>38000</v>
      </c>
      <c r="O21" s="11">
        <v>0</v>
      </c>
      <c r="P21" s="50">
        <f t="shared" si="3"/>
        <v>38000</v>
      </c>
      <c r="Q21" s="10">
        <f>H21-K21</f>
        <v>1000</v>
      </c>
      <c r="R21" s="11">
        <f>I21-L21</f>
        <v>0</v>
      </c>
      <c r="S21" s="50">
        <f t="shared" si="4"/>
        <v>1000</v>
      </c>
      <c r="T21" s="10">
        <f t="shared" si="5"/>
        <v>0</v>
      </c>
      <c r="U21" s="11">
        <f t="shared" si="6"/>
        <v>0</v>
      </c>
      <c r="V21" s="51">
        <f t="shared" si="7"/>
        <v>0</v>
      </c>
      <c r="W21" s="50">
        <f t="shared" si="8"/>
        <v>0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</row>
    <row r="22" spans="1:227" s="128" customFormat="1" ht="11.25">
      <c r="A22" s="124" t="s">
        <v>78</v>
      </c>
      <c r="B22" s="125"/>
      <c r="C22" s="124" t="s">
        <v>79</v>
      </c>
      <c r="D22" s="124" t="s">
        <v>67</v>
      </c>
      <c r="E22" s="125"/>
      <c r="F22" s="126">
        <v>6550223</v>
      </c>
      <c r="G22" s="120">
        <v>38550</v>
      </c>
      <c r="H22" s="61">
        <f t="shared" si="0"/>
        <v>2005000</v>
      </c>
      <c r="I22" s="62">
        <f t="shared" si="1"/>
        <v>0</v>
      </c>
      <c r="J22" s="70">
        <f t="shared" si="2"/>
        <v>2005000</v>
      </c>
      <c r="K22" s="61">
        <v>1930000</v>
      </c>
      <c r="L22" s="62">
        <v>0</v>
      </c>
      <c r="M22" s="194">
        <f t="shared" si="9"/>
        <v>1930000</v>
      </c>
      <c r="N22" s="10">
        <v>1930000</v>
      </c>
      <c r="O22" s="11">
        <v>0</v>
      </c>
      <c r="P22" s="50">
        <f t="shared" si="3"/>
        <v>1930000</v>
      </c>
      <c r="Q22" s="10">
        <f>H22-K22</f>
        <v>75000</v>
      </c>
      <c r="R22" s="11">
        <f>I22-L22</f>
        <v>0</v>
      </c>
      <c r="S22" s="50">
        <f t="shared" si="4"/>
        <v>75000</v>
      </c>
      <c r="T22" s="10">
        <f t="shared" si="5"/>
        <v>0</v>
      </c>
      <c r="U22" s="11">
        <f t="shared" si="6"/>
        <v>0</v>
      </c>
      <c r="V22" s="51">
        <f t="shared" si="7"/>
        <v>0</v>
      </c>
      <c r="W22" s="50">
        <f t="shared" si="8"/>
        <v>0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</row>
    <row r="23" spans="1:227" s="128" customFormat="1" ht="11.25">
      <c r="A23" s="124" t="s">
        <v>80</v>
      </c>
      <c r="B23" s="125"/>
      <c r="C23" s="124" t="s">
        <v>81</v>
      </c>
      <c r="D23" s="124" t="s">
        <v>67</v>
      </c>
      <c r="E23" s="125"/>
      <c r="F23" s="126">
        <v>6550223</v>
      </c>
      <c r="G23" s="120">
        <v>38550</v>
      </c>
      <c r="H23" s="61">
        <f t="shared" si="0"/>
        <v>3048000</v>
      </c>
      <c r="I23" s="62">
        <f t="shared" si="1"/>
        <v>0</v>
      </c>
      <c r="J23" s="70">
        <f t="shared" si="2"/>
        <v>3048000</v>
      </c>
      <c r="K23" s="61">
        <v>2934000</v>
      </c>
      <c r="L23" s="62">
        <v>0</v>
      </c>
      <c r="M23" s="194">
        <f t="shared" si="9"/>
        <v>2934000</v>
      </c>
      <c r="N23" s="10">
        <v>2934000</v>
      </c>
      <c r="O23" s="11">
        <v>0</v>
      </c>
      <c r="P23" s="50">
        <f t="shared" si="3"/>
        <v>2934000</v>
      </c>
      <c r="Q23" s="10">
        <f>H23-K23</f>
        <v>114000</v>
      </c>
      <c r="R23" s="11">
        <f>I23-L23</f>
        <v>0</v>
      </c>
      <c r="S23" s="50">
        <f t="shared" si="4"/>
        <v>114000</v>
      </c>
      <c r="T23" s="10">
        <f t="shared" si="5"/>
        <v>0</v>
      </c>
      <c r="U23" s="11">
        <f t="shared" si="6"/>
        <v>0</v>
      </c>
      <c r="V23" s="51">
        <f t="shared" si="7"/>
        <v>0</v>
      </c>
      <c r="W23" s="50">
        <f t="shared" si="8"/>
        <v>0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</row>
    <row r="24" spans="1:227" s="128" customFormat="1" ht="11.25">
      <c r="A24" s="124" t="s">
        <v>82</v>
      </c>
      <c r="B24" s="125"/>
      <c r="C24" s="124" t="s">
        <v>83</v>
      </c>
      <c r="D24" s="124" t="s">
        <v>67</v>
      </c>
      <c r="E24" s="125"/>
      <c r="F24" s="126">
        <v>6550223</v>
      </c>
      <c r="G24" s="120">
        <v>38550</v>
      </c>
      <c r="H24" s="61">
        <f t="shared" si="0"/>
        <v>2186000</v>
      </c>
      <c r="I24" s="62">
        <f t="shared" si="1"/>
        <v>0</v>
      </c>
      <c r="J24" s="70">
        <f t="shared" si="2"/>
        <v>2186000</v>
      </c>
      <c r="K24" s="61">
        <v>2104000</v>
      </c>
      <c r="L24" s="62">
        <v>0</v>
      </c>
      <c r="M24" s="194">
        <f t="shared" si="9"/>
        <v>2104000</v>
      </c>
      <c r="N24" s="10">
        <v>2104000</v>
      </c>
      <c r="O24" s="11">
        <v>0</v>
      </c>
      <c r="P24" s="50">
        <f t="shared" si="3"/>
        <v>2104000</v>
      </c>
      <c r="Q24" s="10">
        <f>H24-K24</f>
        <v>82000</v>
      </c>
      <c r="R24" s="11">
        <f>I24-L24</f>
        <v>0</v>
      </c>
      <c r="S24" s="50">
        <f t="shared" si="4"/>
        <v>82000</v>
      </c>
      <c r="T24" s="10">
        <f t="shared" si="5"/>
        <v>0</v>
      </c>
      <c r="U24" s="11">
        <f t="shared" si="6"/>
        <v>0</v>
      </c>
      <c r="V24" s="51">
        <f t="shared" si="7"/>
        <v>0</v>
      </c>
      <c r="W24" s="50">
        <f t="shared" si="8"/>
        <v>0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</row>
    <row r="25" spans="1:227" s="128" customFormat="1" ht="11.25">
      <c r="A25" s="124" t="s">
        <v>84</v>
      </c>
      <c r="B25" s="125"/>
      <c r="C25" s="124" t="s">
        <v>85</v>
      </c>
      <c r="D25" s="124" t="s">
        <v>67</v>
      </c>
      <c r="E25" s="125"/>
      <c r="F25" s="126">
        <v>6550223</v>
      </c>
      <c r="G25" s="120">
        <v>38550</v>
      </c>
      <c r="H25" s="61">
        <f t="shared" si="0"/>
        <v>2133000</v>
      </c>
      <c r="I25" s="62">
        <f t="shared" si="1"/>
        <v>0</v>
      </c>
      <c r="J25" s="70">
        <f t="shared" si="2"/>
        <v>2133000</v>
      </c>
      <c r="K25" s="61">
        <v>2053000</v>
      </c>
      <c r="L25" s="62">
        <v>0</v>
      </c>
      <c r="M25" s="194">
        <f t="shared" si="9"/>
        <v>2053000</v>
      </c>
      <c r="N25" s="10">
        <v>2053000</v>
      </c>
      <c r="O25" s="11">
        <v>0</v>
      </c>
      <c r="P25" s="50">
        <f t="shared" si="3"/>
        <v>2053000</v>
      </c>
      <c r="Q25" s="10">
        <f>H25-K25</f>
        <v>80000</v>
      </c>
      <c r="R25" s="11">
        <f>I25-L25</f>
        <v>0</v>
      </c>
      <c r="S25" s="50">
        <f t="shared" si="4"/>
        <v>80000</v>
      </c>
      <c r="T25" s="10">
        <f t="shared" si="5"/>
        <v>0</v>
      </c>
      <c r="U25" s="11">
        <f t="shared" si="6"/>
        <v>0</v>
      </c>
      <c r="V25" s="51">
        <f t="shared" si="7"/>
        <v>0</v>
      </c>
      <c r="W25" s="50">
        <f t="shared" si="8"/>
        <v>0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  <c r="GG25" s="127"/>
      <c r="GH25" s="127"/>
      <c r="GI25" s="127"/>
      <c r="GJ25" s="127"/>
      <c r="GK25" s="127"/>
      <c r="GL25" s="127"/>
      <c r="GM25" s="127"/>
      <c r="GN25" s="127"/>
      <c r="GO25" s="127"/>
      <c r="GP25" s="127"/>
      <c r="GQ25" s="127"/>
      <c r="GR25" s="127"/>
      <c r="GS25" s="127"/>
      <c r="GT25" s="127"/>
      <c r="GU25" s="127"/>
      <c r="GV25" s="127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127"/>
      <c r="HN25" s="127"/>
      <c r="HO25" s="127"/>
      <c r="HP25" s="127"/>
      <c r="HQ25" s="127"/>
      <c r="HR25" s="127"/>
      <c r="HS25" s="127"/>
    </row>
    <row r="26" spans="1:227" s="128" customFormat="1" ht="11.25">
      <c r="A26" s="124" t="s">
        <v>86</v>
      </c>
      <c r="B26" s="125"/>
      <c r="C26" s="124" t="s">
        <v>87</v>
      </c>
      <c r="D26" s="124" t="s">
        <v>67</v>
      </c>
      <c r="E26" s="125"/>
      <c r="F26" s="126">
        <v>6550223</v>
      </c>
      <c r="G26" s="120">
        <v>38550</v>
      </c>
      <c r="H26" s="61">
        <f t="shared" si="0"/>
        <v>2853000</v>
      </c>
      <c r="I26" s="62">
        <f t="shared" si="1"/>
        <v>0</v>
      </c>
      <c r="J26" s="70">
        <f t="shared" si="2"/>
        <v>2853000</v>
      </c>
      <c r="K26" s="61">
        <v>2746000</v>
      </c>
      <c r="L26" s="62">
        <v>0</v>
      </c>
      <c r="M26" s="194">
        <f t="shared" si="9"/>
        <v>2746000</v>
      </c>
      <c r="N26" s="10">
        <v>2746000</v>
      </c>
      <c r="O26" s="11">
        <v>0</v>
      </c>
      <c r="P26" s="50">
        <f t="shared" si="3"/>
        <v>2746000</v>
      </c>
      <c r="Q26" s="10">
        <f>H26-K26</f>
        <v>107000</v>
      </c>
      <c r="R26" s="11">
        <f>I26-L26</f>
        <v>0</v>
      </c>
      <c r="S26" s="50">
        <f t="shared" si="4"/>
        <v>107000</v>
      </c>
      <c r="T26" s="10">
        <f t="shared" si="5"/>
        <v>0</v>
      </c>
      <c r="U26" s="11">
        <f t="shared" si="6"/>
        <v>0</v>
      </c>
      <c r="V26" s="51">
        <f t="shared" si="7"/>
        <v>0</v>
      </c>
      <c r="W26" s="50">
        <f t="shared" si="8"/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127"/>
      <c r="DV26" s="127"/>
      <c r="DW26" s="127"/>
      <c r="DX26" s="127"/>
      <c r="DY26" s="127"/>
      <c r="DZ26" s="127"/>
      <c r="EA26" s="127"/>
      <c r="EB26" s="127"/>
      <c r="EC26" s="127"/>
      <c r="ED26" s="127"/>
      <c r="EE26" s="127"/>
      <c r="EF26" s="127"/>
      <c r="EG26" s="127"/>
      <c r="EH26" s="127"/>
      <c r="EI26" s="127"/>
      <c r="EJ26" s="127"/>
      <c r="EK26" s="127"/>
      <c r="EL26" s="127"/>
      <c r="EM26" s="127"/>
      <c r="EN26" s="127"/>
      <c r="EO26" s="127"/>
      <c r="EP26" s="127"/>
      <c r="EQ26" s="127"/>
      <c r="ER26" s="127"/>
      <c r="ES26" s="127"/>
      <c r="ET26" s="127"/>
      <c r="EU26" s="127"/>
      <c r="EV26" s="127"/>
      <c r="EW26" s="127"/>
      <c r="EX26" s="127"/>
      <c r="EY26" s="127"/>
      <c r="EZ26" s="127"/>
      <c r="FA26" s="127"/>
      <c r="FB26" s="127"/>
      <c r="FC26" s="127"/>
      <c r="FD26" s="127"/>
      <c r="FE26" s="127"/>
      <c r="FF26" s="127"/>
      <c r="FG26" s="127"/>
      <c r="FH26" s="127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7"/>
      <c r="GJ26" s="127"/>
      <c r="GK26" s="127"/>
      <c r="GL26" s="127"/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</row>
    <row r="27" spans="1:227" s="128" customFormat="1" ht="11.25">
      <c r="A27" s="124" t="s">
        <v>88</v>
      </c>
      <c r="B27" s="125"/>
      <c r="C27" s="124" t="s">
        <v>60</v>
      </c>
      <c r="D27" s="124" t="s">
        <v>67</v>
      </c>
      <c r="E27" s="125"/>
      <c r="F27" s="126">
        <v>6550223</v>
      </c>
      <c r="G27" s="120">
        <v>38550</v>
      </c>
      <c r="H27" s="61">
        <f t="shared" si="0"/>
        <v>3024000</v>
      </c>
      <c r="I27" s="62">
        <f t="shared" si="1"/>
        <v>0</v>
      </c>
      <c r="J27" s="70">
        <f t="shared" si="2"/>
        <v>3024000</v>
      </c>
      <c r="K27" s="61">
        <v>2911000</v>
      </c>
      <c r="L27" s="62">
        <v>0</v>
      </c>
      <c r="M27" s="194">
        <f t="shared" si="9"/>
        <v>2911000</v>
      </c>
      <c r="N27" s="10">
        <v>2911000</v>
      </c>
      <c r="O27" s="11">
        <v>0</v>
      </c>
      <c r="P27" s="50">
        <f t="shared" si="3"/>
        <v>2911000</v>
      </c>
      <c r="Q27" s="10">
        <f>H27-K27</f>
        <v>113000</v>
      </c>
      <c r="R27" s="11">
        <f>I27-L27</f>
        <v>0</v>
      </c>
      <c r="S27" s="50">
        <f t="shared" si="4"/>
        <v>113000</v>
      </c>
      <c r="T27" s="10">
        <f t="shared" si="5"/>
        <v>0</v>
      </c>
      <c r="U27" s="11">
        <f t="shared" si="6"/>
        <v>0</v>
      </c>
      <c r="V27" s="51">
        <f t="shared" si="7"/>
        <v>0</v>
      </c>
      <c r="W27" s="50">
        <f t="shared" si="8"/>
        <v>0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  <c r="EJ27" s="127"/>
      <c r="EK27" s="127"/>
      <c r="EL27" s="127"/>
      <c r="EM27" s="127"/>
      <c r="EN27" s="127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7"/>
      <c r="GC27" s="127"/>
      <c r="GD27" s="127"/>
      <c r="GE27" s="127"/>
      <c r="GF27" s="127"/>
      <c r="GG27" s="127"/>
      <c r="GH27" s="127"/>
      <c r="GI27" s="127"/>
      <c r="GJ27" s="127"/>
      <c r="GK27" s="127"/>
      <c r="GL27" s="127"/>
      <c r="GM27" s="127"/>
      <c r="GN27" s="127"/>
      <c r="GO27" s="127"/>
      <c r="GP27" s="127"/>
      <c r="GQ27" s="127"/>
      <c r="GR27" s="127"/>
      <c r="GS27" s="127"/>
      <c r="GT27" s="127"/>
      <c r="GU27" s="127"/>
      <c r="GV27" s="127"/>
      <c r="GW27" s="127"/>
      <c r="GX27" s="127"/>
      <c r="GY27" s="127"/>
      <c r="GZ27" s="127"/>
      <c r="HA27" s="127"/>
      <c r="HB27" s="127"/>
      <c r="HC27" s="127"/>
      <c r="HD27" s="127"/>
      <c r="HE27" s="127"/>
      <c r="HF27" s="127"/>
      <c r="HG27" s="127"/>
      <c r="HH27" s="127"/>
      <c r="HI27" s="127"/>
      <c r="HJ27" s="127"/>
      <c r="HK27" s="127"/>
      <c r="HL27" s="127"/>
      <c r="HM27" s="127"/>
      <c r="HN27" s="127"/>
      <c r="HO27" s="127"/>
      <c r="HP27" s="127"/>
      <c r="HQ27" s="127"/>
      <c r="HR27" s="127"/>
      <c r="HS27" s="127"/>
    </row>
    <row r="28" spans="1:227" s="128" customFormat="1" ht="11.25">
      <c r="A28" s="124"/>
      <c r="B28" s="125"/>
      <c r="C28" s="124" t="s">
        <v>64</v>
      </c>
      <c r="D28" s="124" t="s">
        <v>89</v>
      </c>
      <c r="E28" s="125"/>
      <c r="F28" s="126">
        <v>6550223</v>
      </c>
      <c r="G28" s="120">
        <v>38550</v>
      </c>
      <c r="H28" s="61">
        <f t="shared" si="0"/>
        <v>32000</v>
      </c>
      <c r="I28" s="62">
        <f t="shared" si="1"/>
        <v>0</v>
      </c>
      <c r="J28" s="70">
        <f t="shared" si="2"/>
        <v>32000</v>
      </c>
      <c r="K28" s="61">
        <v>31000</v>
      </c>
      <c r="L28" s="62">
        <v>0</v>
      </c>
      <c r="M28" s="194">
        <f t="shared" si="9"/>
        <v>31000</v>
      </c>
      <c r="N28" s="10">
        <v>31000</v>
      </c>
      <c r="O28" s="11">
        <v>0</v>
      </c>
      <c r="P28" s="50">
        <f t="shared" si="3"/>
        <v>31000</v>
      </c>
      <c r="Q28" s="10">
        <f>H28-K28</f>
        <v>1000</v>
      </c>
      <c r="R28" s="11">
        <f>I28-L28</f>
        <v>0</v>
      </c>
      <c r="S28" s="50">
        <f t="shared" si="4"/>
        <v>1000</v>
      </c>
      <c r="T28" s="10">
        <f t="shared" si="5"/>
        <v>0</v>
      </c>
      <c r="U28" s="11">
        <f t="shared" si="6"/>
        <v>0</v>
      </c>
      <c r="V28" s="51">
        <f t="shared" si="7"/>
        <v>0</v>
      </c>
      <c r="W28" s="50">
        <f t="shared" si="8"/>
        <v>0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  <c r="GG28" s="127"/>
      <c r="GH28" s="127"/>
      <c r="GI28" s="127"/>
      <c r="GJ28" s="127"/>
      <c r="GK28" s="127"/>
      <c r="GL28" s="127"/>
      <c r="GM28" s="127"/>
      <c r="GN28" s="127"/>
      <c r="GO28" s="127"/>
      <c r="GP28" s="127"/>
      <c r="GQ28" s="127"/>
      <c r="GR28" s="127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  <c r="HI28" s="127"/>
      <c r="HJ28" s="127"/>
      <c r="HK28" s="127"/>
      <c r="HL28" s="127"/>
      <c r="HM28" s="127"/>
      <c r="HN28" s="127"/>
      <c r="HO28" s="127"/>
      <c r="HP28" s="127"/>
      <c r="HQ28" s="127"/>
      <c r="HR28" s="127"/>
      <c r="HS28" s="127"/>
    </row>
    <row r="29" spans="1:227" s="128" customFormat="1" ht="11.25">
      <c r="A29" s="124" t="s">
        <v>90</v>
      </c>
      <c r="B29" s="125"/>
      <c r="C29" s="124" t="s">
        <v>73</v>
      </c>
      <c r="D29" s="124" t="s">
        <v>91</v>
      </c>
      <c r="E29" s="125"/>
      <c r="F29" s="126">
        <v>6550223</v>
      </c>
      <c r="G29" s="120">
        <v>38550</v>
      </c>
      <c r="H29" s="61">
        <f t="shared" si="0"/>
        <v>32000</v>
      </c>
      <c r="I29" s="62">
        <f t="shared" si="1"/>
        <v>0</v>
      </c>
      <c r="J29" s="70">
        <f t="shared" si="2"/>
        <v>32000</v>
      </c>
      <c r="K29" s="61">
        <v>31000</v>
      </c>
      <c r="L29" s="62">
        <v>0</v>
      </c>
      <c r="M29" s="194">
        <f t="shared" si="9"/>
        <v>31000</v>
      </c>
      <c r="N29" s="10">
        <v>31000</v>
      </c>
      <c r="O29" s="11">
        <v>0</v>
      </c>
      <c r="P29" s="50">
        <f t="shared" si="3"/>
        <v>31000</v>
      </c>
      <c r="Q29" s="10">
        <f>H29-K29</f>
        <v>1000</v>
      </c>
      <c r="R29" s="11">
        <f>I29-L29</f>
        <v>0</v>
      </c>
      <c r="S29" s="50">
        <f t="shared" si="4"/>
        <v>1000</v>
      </c>
      <c r="T29" s="10">
        <f t="shared" si="5"/>
        <v>0</v>
      </c>
      <c r="U29" s="11">
        <f t="shared" si="6"/>
        <v>0</v>
      </c>
      <c r="V29" s="51">
        <f t="shared" si="7"/>
        <v>0</v>
      </c>
      <c r="W29" s="50">
        <f t="shared" si="8"/>
        <v>0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  <c r="HQ29" s="127"/>
      <c r="HR29" s="127"/>
      <c r="HS29" s="127"/>
    </row>
    <row r="30" spans="1:227" s="128" customFormat="1" ht="11.25">
      <c r="A30" s="124"/>
      <c r="B30" s="125"/>
      <c r="C30" s="124"/>
      <c r="D30" s="124" t="s">
        <v>285</v>
      </c>
      <c r="E30" s="125"/>
      <c r="F30" s="126">
        <v>6550223</v>
      </c>
      <c r="G30" s="120">
        <v>38550</v>
      </c>
      <c r="H30" s="61">
        <f t="shared" si="0"/>
        <v>1382000</v>
      </c>
      <c r="I30" s="62">
        <f t="shared" si="1"/>
        <v>0</v>
      </c>
      <c r="J30" s="70">
        <f t="shared" si="2"/>
        <v>1382000</v>
      </c>
      <c r="K30" s="61">
        <v>1330000</v>
      </c>
      <c r="L30" s="62">
        <v>0</v>
      </c>
      <c r="M30" s="194">
        <f t="shared" si="9"/>
        <v>1330000</v>
      </c>
      <c r="N30" s="10">
        <v>1330000</v>
      </c>
      <c r="O30" s="11">
        <v>0</v>
      </c>
      <c r="P30" s="50">
        <f t="shared" si="3"/>
        <v>1330000</v>
      </c>
      <c r="Q30" s="10">
        <f>H30-K30</f>
        <v>52000</v>
      </c>
      <c r="R30" s="11">
        <f>I30-L30</f>
        <v>0</v>
      </c>
      <c r="S30" s="50">
        <f t="shared" si="4"/>
        <v>52000</v>
      </c>
      <c r="T30" s="10">
        <f t="shared" si="5"/>
        <v>0</v>
      </c>
      <c r="U30" s="11">
        <f t="shared" si="6"/>
        <v>0</v>
      </c>
      <c r="V30" s="51">
        <f t="shared" si="7"/>
        <v>0</v>
      </c>
      <c r="W30" s="50">
        <f t="shared" si="8"/>
        <v>0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7"/>
      <c r="GJ30" s="127"/>
      <c r="GK30" s="127"/>
      <c r="GL30" s="127"/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  <c r="HN30" s="127"/>
      <c r="HO30" s="127"/>
      <c r="HP30" s="127"/>
      <c r="HQ30" s="127"/>
      <c r="HR30" s="127"/>
      <c r="HS30" s="127"/>
    </row>
    <row r="31" spans="1:227" s="128" customFormat="1" ht="11.25">
      <c r="A31" s="124" t="s">
        <v>92</v>
      </c>
      <c r="B31" s="125"/>
      <c r="C31" s="124" t="s">
        <v>71</v>
      </c>
      <c r="D31" s="124" t="s">
        <v>93</v>
      </c>
      <c r="E31" s="125"/>
      <c r="F31" s="126">
        <v>6550223</v>
      </c>
      <c r="G31" s="120">
        <v>38550</v>
      </c>
      <c r="H31" s="61">
        <f t="shared" si="0"/>
        <v>25000</v>
      </c>
      <c r="I31" s="62">
        <f t="shared" si="1"/>
        <v>0</v>
      </c>
      <c r="J31" s="70">
        <f t="shared" si="2"/>
        <v>25000</v>
      </c>
      <c r="K31" s="61">
        <v>24000</v>
      </c>
      <c r="L31" s="62">
        <v>0</v>
      </c>
      <c r="M31" s="194">
        <f t="shared" si="9"/>
        <v>24000</v>
      </c>
      <c r="N31" s="10">
        <v>24000</v>
      </c>
      <c r="O31" s="11">
        <v>0</v>
      </c>
      <c r="P31" s="50">
        <f t="shared" si="3"/>
        <v>24000</v>
      </c>
      <c r="Q31" s="10">
        <f>H31-K31</f>
        <v>1000</v>
      </c>
      <c r="R31" s="11">
        <f>I31-L31</f>
        <v>0</v>
      </c>
      <c r="S31" s="50">
        <f t="shared" si="4"/>
        <v>1000</v>
      </c>
      <c r="T31" s="10">
        <f t="shared" si="5"/>
        <v>0</v>
      </c>
      <c r="U31" s="11">
        <f t="shared" si="6"/>
        <v>0</v>
      </c>
      <c r="V31" s="51">
        <f t="shared" si="7"/>
        <v>0</v>
      </c>
      <c r="W31" s="50">
        <f t="shared" ref="W31:W62" si="10">ROUND(V31*premieGM,2)</f>
        <v>0</v>
      </c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7"/>
      <c r="EY31" s="127"/>
      <c r="EZ31" s="127"/>
      <c r="FA31" s="127"/>
      <c r="FB31" s="127"/>
      <c r="FC31" s="127"/>
      <c r="FD31" s="127"/>
      <c r="FE31" s="127"/>
      <c r="FF31" s="127"/>
      <c r="FG31" s="127"/>
      <c r="FH31" s="127"/>
      <c r="FI31" s="127"/>
      <c r="FJ31" s="127"/>
      <c r="FK31" s="127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127"/>
      <c r="FY31" s="127"/>
      <c r="FZ31" s="127"/>
      <c r="GA31" s="127"/>
      <c r="GB31" s="127"/>
      <c r="GC31" s="127"/>
      <c r="GD31" s="127"/>
      <c r="GE31" s="127"/>
      <c r="GF31" s="127"/>
      <c r="GG31" s="127"/>
      <c r="GH31" s="127"/>
      <c r="GI31" s="127"/>
      <c r="GJ31" s="127"/>
      <c r="GK31" s="127"/>
      <c r="GL31" s="127"/>
      <c r="GM31" s="127"/>
      <c r="GN31" s="127"/>
      <c r="GO31" s="127"/>
      <c r="GP31" s="127"/>
      <c r="GQ31" s="127"/>
      <c r="GR31" s="127"/>
      <c r="GS31" s="127"/>
      <c r="GT31" s="127"/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/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</row>
    <row r="32" spans="1:227" s="128" customFormat="1" ht="11.25">
      <c r="A32" s="124" t="s">
        <v>94</v>
      </c>
      <c r="B32" s="125"/>
      <c r="C32" s="124" t="s">
        <v>81</v>
      </c>
      <c r="D32" s="124" t="s">
        <v>93</v>
      </c>
      <c r="E32" s="125"/>
      <c r="F32" s="126">
        <v>6550223</v>
      </c>
      <c r="G32" s="120">
        <v>38550</v>
      </c>
      <c r="H32" s="61">
        <f t="shared" si="0"/>
        <v>25000</v>
      </c>
      <c r="I32" s="62">
        <f t="shared" si="1"/>
        <v>0</v>
      </c>
      <c r="J32" s="70">
        <f t="shared" si="2"/>
        <v>25000</v>
      </c>
      <c r="K32" s="61">
        <v>24000</v>
      </c>
      <c r="L32" s="62">
        <v>0</v>
      </c>
      <c r="M32" s="194">
        <f t="shared" si="9"/>
        <v>24000</v>
      </c>
      <c r="N32" s="10">
        <v>24000</v>
      </c>
      <c r="O32" s="11">
        <v>0</v>
      </c>
      <c r="P32" s="50">
        <f t="shared" si="3"/>
        <v>24000</v>
      </c>
      <c r="Q32" s="10">
        <f>H32-K32</f>
        <v>1000</v>
      </c>
      <c r="R32" s="11">
        <f>I32-L32</f>
        <v>0</v>
      </c>
      <c r="S32" s="50">
        <f t="shared" si="4"/>
        <v>1000</v>
      </c>
      <c r="T32" s="10">
        <f t="shared" si="5"/>
        <v>0</v>
      </c>
      <c r="U32" s="11">
        <f t="shared" si="6"/>
        <v>0</v>
      </c>
      <c r="V32" s="51">
        <f t="shared" si="7"/>
        <v>0</v>
      </c>
      <c r="W32" s="50">
        <f t="shared" si="10"/>
        <v>0</v>
      </c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/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127"/>
      <c r="FY32" s="127"/>
      <c r="FZ32" s="127"/>
      <c r="GA32" s="127"/>
      <c r="GB32" s="127"/>
      <c r="GC32" s="127"/>
      <c r="GD32" s="127"/>
      <c r="GE32" s="127"/>
      <c r="GF32" s="127"/>
      <c r="GG32" s="127"/>
      <c r="GH32" s="127"/>
      <c r="GI32" s="127"/>
      <c r="GJ32" s="127"/>
      <c r="GK32" s="127"/>
      <c r="GL32" s="127"/>
      <c r="GM32" s="127"/>
      <c r="GN32" s="127"/>
      <c r="GO32" s="127"/>
      <c r="GP32" s="127"/>
      <c r="GQ32" s="127"/>
      <c r="GR32" s="127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</row>
    <row r="33" spans="1:227" s="128" customFormat="1" ht="11.25">
      <c r="A33" s="124" t="s">
        <v>95</v>
      </c>
      <c r="B33" s="125"/>
      <c r="C33" s="124" t="s">
        <v>81</v>
      </c>
      <c r="D33" s="124" t="s">
        <v>93</v>
      </c>
      <c r="E33" s="125"/>
      <c r="F33" s="126">
        <v>6550223</v>
      </c>
      <c r="G33" s="120">
        <v>38550</v>
      </c>
      <c r="H33" s="61">
        <f t="shared" si="0"/>
        <v>20000</v>
      </c>
      <c r="I33" s="62">
        <f t="shared" si="1"/>
        <v>0</v>
      </c>
      <c r="J33" s="70">
        <f t="shared" si="2"/>
        <v>20000</v>
      </c>
      <c r="K33" s="61">
        <v>19000</v>
      </c>
      <c r="L33" s="62">
        <v>0</v>
      </c>
      <c r="M33" s="194">
        <f t="shared" si="9"/>
        <v>19000</v>
      </c>
      <c r="N33" s="10">
        <v>19000</v>
      </c>
      <c r="O33" s="11">
        <v>0</v>
      </c>
      <c r="P33" s="50">
        <f t="shared" si="3"/>
        <v>19000</v>
      </c>
      <c r="Q33" s="10">
        <f>H33-K33</f>
        <v>1000</v>
      </c>
      <c r="R33" s="11">
        <f>I33-L33</f>
        <v>0</v>
      </c>
      <c r="S33" s="50">
        <f t="shared" si="4"/>
        <v>1000</v>
      </c>
      <c r="T33" s="10">
        <f t="shared" si="5"/>
        <v>0</v>
      </c>
      <c r="U33" s="11">
        <f t="shared" si="6"/>
        <v>0</v>
      </c>
      <c r="V33" s="51">
        <f t="shared" si="7"/>
        <v>0</v>
      </c>
      <c r="W33" s="50">
        <f t="shared" si="10"/>
        <v>0</v>
      </c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  <c r="EF33" s="127"/>
      <c r="EG33" s="127"/>
      <c r="EH33" s="127"/>
      <c r="EI33" s="127"/>
      <c r="EJ33" s="127"/>
      <c r="EK33" s="127"/>
      <c r="EL33" s="127"/>
      <c r="EM33" s="127"/>
      <c r="EN33" s="127"/>
      <c r="EO33" s="127"/>
      <c r="EP33" s="127"/>
      <c r="EQ33" s="127"/>
      <c r="ER33" s="127"/>
      <c r="ES33" s="127"/>
      <c r="ET33" s="127"/>
      <c r="EU33" s="127"/>
      <c r="EV33" s="127"/>
      <c r="EW33" s="127"/>
      <c r="EX33" s="127"/>
      <c r="EY33" s="127"/>
      <c r="EZ33" s="127"/>
      <c r="FA33" s="127"/>
      <c r="FB33" s="127"/>
      <c r="FC33" s="127"/>
      <c r="FD33" s="127"/>
      <c r="FE33" s="127"/>
      <c r="FF33" s="127"/>
      <c r="FG33" s="127"/>
      <c r="FH33" s="127"/>
      <c r="FI33" s="127"/>
      <c r="FJ33" s="127"/>
      <c r="FK33" s="127"/>
      <c r="FL33" s="127"/>
      <c r="FM33" s="127"/>
      <c r="FN33" s="127"/>
      <c r="FO33" s="127"/>
      <c r="FP33" s="127"/>
      <c r="FQ33" s="127"/>
      <c r="FR33" s="127"/>
      <c r="FS33" s="127"/>
      <c r="FT33" s="127"/>
      <c r="FU33" s="127"/>
      <c r="FV33" s="127"/>
      <c r="FW33" s="127"/>
      <c r="FX33" s="127"/>
      <c r="FY33" s="127"/>
      <c r="FZ33" s="127"/>
      <c r="GA33" s="127"/>
      <c r="GB33" s="127"/>
      <c r="GC33" s="127"/>
      <c r="GD33" s="127"/>
      <c r="GE33" s="127"/>
      <c r="GF33" s="127"/>
      <c r="GG33" s="127"/>
      <c r="GH33" s="127"/>
      <c r="GI33" s="127"/>
      <c r="GJ33" s="127"/>
      <c r="GK33" s="127"/>
      <c r="GL33" s="127"/>
      <c r="GM33" s="127"/>
      <c r="GN33" s="127"/>
      <c r="GO33" s="127"/>
      <c r="GP33" s="127"/>
      <c r="GQ33" s="127"/>
      <c r="GR33" s="127"/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7"/>
      <c r="HG33" s="127"/>
      <c r="HH33" s="127"/>
      <c r="HI33" s="127"/>
      <c r="HJ33" s="127"/>
      <c r="HK33" s="127"/>
      <c r="HL33" s="127"/>
      <c r="HM33" s="127"/>
      <c r="HN33" s="127"/>
      <c r="HO33" s="127"/>
      <c r="HP33" s="127"/>
      <c r="HQ33" s="127"/>
      <c r="HR33" s="127"/>
      <c r="HS33" s="127"/>
    </row>
    <row r="34" spans="1:227" s="128" customFormat="1" ht="11.25">
      <c r="A34" s="124" t="s">
        <v>96</v>
      </c>
      <c r="B34" s="125"/>
      <c r="C34" s="124" t="s">
        <v>51</v>
      </c>
      <c r="D34" s="124" t="s">
        <v>97</v>
      </c>
      <c r="E34" s="125"/>
      <c r="F34" s="126">
        <v>6750100</v>
      </c>
      <c r="G34" s="120">
        <v>38550</v>
      </c>
      <c r="H34" s="61">
        <f t="shared" si="0"/>
        <v>667000</v>
      </c>
      <c r="I34" s="62">
        <f t="shared" si="1"/>
        <v>0</v>
      </c>
      <c r="J34" s="70">
        <f t="shared" si="2"/>
        <v>667000</v>
      </c>
      <c r="K34" s="61">
        <v>642000</v>
      </c>
      <c r="L34" s="62">
        <v>0</v>
      </c>
      <c r="M34" s="194">
        <f t="shared" si="9"/>
        <v>642000</v>
      </c>
      <c r="N34" s="10">
        <v>642000</v>
      </c>
      <c r="O34" s="11">
        <v>0</v>
      </c>
      <c r="P34" s="50">
        <f t="shared" si="3"/>
        <v>642000</v>
      </c>
      <c r="Q34" s="10">
        <f>H34-K34</f>
        <v>25000</v>
      </c>
      <c r="R34" s="11">
        <f>I34-L34</f>
        <v>0</v>
      </c>
      <c r="S34" s="50">
        <f t="shared" si="4"/>
        <v>25000</v>
      </c>
      <c r="T34" s="10">
        <f t="shared" si="5"/>
        <v>0</v>
      </c>
      <c r="U34" s="11">
        <f t="shared" si="6"/>
        <v>0</v>
      </c>
      <c r="V34" s="51">
        <f t="shared" si="7"/>
        <v>0</v>
      </c>
      <c r="W34" s="50">
        <f t="shared" si="10"/>
        <v>0</v>
      </c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7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127"/>
      <c r="GB34" s="127"/>
      <c r="GC34" s="127"/>
      <c r="GD34" s="127"/>
      <c r="GE34" s="127"/>
      <c r="GF34" s="127"/>
      <c r="GG34" s="127"/>
      <c r="GH34" s="127"/>
      <c r="GI34" s="127"/>
      <c r="GJ34" s="127"/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</row>
    <row r="35" spans="1:227" s="128" customFormat="1" ht="11.25">
      <c r="A35" s="124" t="s">
        <v>98</v>
      </c>
      <c r="B35" s="125"/>
      <c r="C35" s="124" t="s">
        <v>51</v>
      </c>
      <c r="D35" s="124" t="s">
        <v>99</v>
      </c>
      <c r="E35" s="125"/>
      <c r="F35" s="126">
        <v>6750100</v>
      </c>
      <c r="G35" s="120">
        <v>38550</v>
      </c>
      <c r="H35" s="61">
        <f t="shared" si="0"/>
        <v>130000</v>
      </c>
      <c r="I35" s="62">
        <f t="shared" si="1"/>
        <v>13000</v>
      </c>
      <c r="J35" s="70">
        <f t="shared" si="2"/>
        <v>143000</v>
      </c>
      <c r="K35" s="61">
        <v>125000</v>
      </c>
      <c r="L35" s="62">
        <v>12000</v>
      </c>
      <c r="M35" s="194">
        <f t="shared" si="9"/>
        <v>137000</v>
      </c>
      <c r="N35" s="10">
        <v>125000</v>
      </c>
      <c r="O35" s="11">
        <v>12000</v>
      </c>
      <c r="P35" s="50">
        <f t="shared" si="3"/>
        <v>137000</v>
      </c>
      <c r="Q35" s="10">
        <f>H35-K35</f>
        <v>5000</v>
      </c>
      <c r="R35" s="11">
        <f>I35-L35</f>
        <v>1000</v>
      </c>
      <c r="S35" s="50">
        <f t="shared" si="4"/>
        <v>6000</v>
      </c>
      <c r="T35" s="10">
        <f t="shared" si="5"/>
        <v>0</v>
      </c>
      <c r="U35" s="11">
        <f t="shared" si="6"/>
        <v>0</v>
      </c>
      <c r="V35" s="51">
        <f t="shared" si="7"/>
        <v>0</v>
      </c>
      <c r="W35" s="50">
        <f t="shared" si="10"/>
        <v>0</v>
      </c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</row>
    <row r="36" spans="1:227" s="128" customFormat="1" ht="11.25">
      <c r="A36" s="124" t="s">
        <v>92</v>
      </c>
      <c r="B36" s="125"/>
      <c r="C36" s="124" t="s">
        <v>69</v>
      </c>
      <c r="D36" s="124" t="s">
        <v>100</v>
      </c>
      <c r="E36" s="125"/>
      <c r="F36" s="126">
        <v>6750100</v>
      </c>
      <c r="G36" s="120">
        <v>38550</v>
      </c>
      <c r="H36" s="61">
        <f t="shared" si="0"/>
        <v>53000</v>
      </c>
      <c r="I36" s="62">
        <f t="shared" si="1"/>
        <v>0</v>
      </c>
      <c r="J36" s="70">
        <f t="shared" si="2"/>
        <v>53000</v>
      </c>
      <c r="K36" s="61">
        <v>51000</v>
      </c>
      <c r="L36" s="62">
        <v>0</v>
      </c>
      <c r="M36" s="194">
        <f t="shared" si="9"/>
        <v>51000</v>
      </c>
      <c r="N36" s="10">
        <v>51000</v>
      </c>
      <c r="O36" s="11">
        <v>0</v>
      </c>
      <c r="P36" s="50">
        <f t="shared" si="3"/>
        <v>51000</v>
      </c>
      <c r="Q36" s="10">
        <f>H36-K36</f>
        <v>2000</v>
      </c>
      <c r="R36" s="11">
        <f>I36-L36</f>
        <v>0</v>
      </c>
      <c r="S36" s="50">
        <f t="shared" si="4"/>
        <v>2000</v>
      </c>
      <c r="T36" s="10">
        <f t="shared" si="5"/>
        <v>0</v>
      </c>
      <c r="U36" s="11">
        <f t="shared" si="6"/>
        <v>0</v>
      </c>
      <c r="V36" s="51">
        <f t="shared" si="7"/>
        <v>0</v>
      </c>
      <c r="W36" s="50">
        <f t="shared" si="10"/>
        <v>0</v>
      </c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</row>
    <row r="37" spans="1:227" s="128" customFormat="1" ht="11.25">
      <c r="A37" s="124" t="s">
        <v>101</v>
      </c>
      <c r="B37" s="125"/>
      <c r="C37" s="124" t="s">
        <v>69</v>
      </c>
      <c r="D37" s="124" t="s">
        <v>100</v>
      </c>
      <c r="E37" s="125"/>
      <c r="F37" s="126">
        <v>6750100</v>
      </c>
      <c r="G37" s="120">
        <v>38550</v>
      </c>
      <c r="H37" s="61">
        <f t="shared" si="0"/>
        <v>29000</v>
      </c>
      <c r="I37" s="62">
        <f t="shared" si="1"/>
        <v>0</v>
      </c>
      <c r="J37" s="70">
        <f t="shared" si="2"/>
        <v>29000</v>
      </c>
      <c r="K37" s="61">
        <v>28000</v>
      </c>
      <c r="L37" s="62">
        <v>0</v>
      </c>
      <c r="M37" s="194">
        <f t="shared" si="9"/>
        <v>28000</v>
      </c>
      <c r="N37" s="10">
        <v>28000</v>
      </c>
      <c r="O37" s="11">
        <v>0</v>
      </c>
      <c r="P37" s="50">
        <f t="shared" si="3"/>
        <v>28000</v>
      </c>
      <c r="Q37" s="10">
        <f>H37-K37</f>
        <v>1000</v>
      </c>
      <c r="R37" s="11">
        <f>I37-L37</f>
        <v>0</v>
      </c>
      <c r="S37" s="50">
        <f t="shared" si="4"/>
        <v>1000</v>
      </c>
      <c r="T37" s="10">
        <f t="shared" si="5"/>
        <v>0</v>
      </c>
      <c r="U37" s="11">
        <f t="shared" si="6"/>
        <v>0</v>
      </c>
      <c r="V37" s="51">
        <f t="shared" si="7"/>
        <v>0</v>
      </c>
      <c r="W37" s="50">
        <f t="shared" si="10"/>
        <v>0</v>
      </c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</row>
    <row r="38" spans="1:227" s="128" customFormat="1" ht="11.25">
      <c r="A38" s="124" t="s">
        <v>102</v>
      </c>
      <c r="B38" s="125"/>
      <c r="C38" s="124" t="s">
        <v>73</v>
      </c>
      <c r="D38" s="124" t="s">
        <v>100</v>
      </c>
      <c r="E38" s="125"/>
      <c r="F38" s="126">
        <v>6750100</v>
      </c>
      <c r="G38" s="120">
        <v>38550</v>
      </c>
      <c r="H38" s="61">
        <f t="shared" si="0"/>
        <v>105000</v>
      </c>
      <c r="I38" s="62">
        <f t="shared" si="1"/>
        <v>0</v>
      </c>
      <c r="J38" s="70">
        <f t="shared" si="2"/>
        <v>105000</v>
      </c>
      <c r="K38" s="61">
        <v>101000</v>
      </c>
      <c r="L38" s="62">
        <v>0</v>
      </c>
      <c r="M38" s="194">
        <f t="shared" si="9"/>
        <v>101000</v>
      </c>
      <c r="N38" s="10">
        <v>101000</v>
      </c>
      <c r="O38" s="11">
        <v>0</v>
      </c>
      <c r="P38" s="50">
        <f t="shared" si="3"/>
        <v>101000</v>
      </c>
      <c r="Q38" s="10">
        <f>H38-K38</f>
        <v>4000</v>
      </c>
      <c r="R38" s="11">
        <f>I38-L38</f>
        <v>0</v>
      </c>
      <c r="S38" s="50">
        <f t="shared" si="4"/>
        <v>4000</v>
      </c>
      <c r="T38" s="10">
        <f t="shared" si="5"/>
        <v>0</v>
      </c>
      <c r="U38" s="11">
        <f t="shared" si="6"/>
        <v>0</v>
      </c>
      <c r="V38" s="51">
        <f t="shared" si="7"/>
        <v>0</v>
      </c>
      <c r="W38" s="50">
        <f t="shared" si="10"/>
        <v>0</v>
      </c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</row>
    <row r="39" spans="1:227" s="128" customFormat="1" ht="11.25">
      <c r="A39" s="124" t="s">
        <v>103</v>
      </c>
      <c r="B39" s="125"/>
      <c r="C39" s="124" t="s">
        <v>60</v>
      </c>
      <c r="D39" s="124" t="s">
        <v>100</v>
      </c>
      <c r="E39" s="125"/>
      <c r="F39" s="126">
        <v>6750100</v>
      </c>
      <c r="G39" s="120">
        <v>38550</v>
      </c>
      <c r="H39" s="61">
        <f t="shared" si="0"/>
        <v>38000</v>
      </c>
      <c r="I39" s="62">
        <f t="shared" si="1"/>
        <v>0</v>
      </c>
      <c r="J39" s="70">
        <f t="shared" si="2"/>
        <v>38000</v>
      </c>
      <c r="K39" s="61">
        <v>37000</v>
      </c>
      <c r="L39" s="62">
        <v>0</v>
      </c>
      <c r="M39" s="194">
        <f t="shared" si="9"/>
        <v>37000</v>
      </c>
      <c r="N39" s="10">
        <v>37000</v>
      </c>
      <c r="O39" s="11">
        <v>0</v>
      </c>
      <c r="P39" s="50">
        <f t="shared" si="3"/>
        <v>37000</v>
      </c>
      <c r="Q39" s="10">
        <f>H39-K39</f>
        <v>1000</v>
      </c>
      <c r="R39" s="11">
        <f>I39-L39</f>
        <v>0</v>
      </c>
      <c r="S39" s="50">
        <f t="shared" si="4"/>
        <v>1000</v>
      </c>
      <c r="T39" s="10">
        <f t="shared" ref="T39:T70" si="11">K39-N39</f>
        <v>0</v>
      </c>
      <c r="U39" s="11">
        <f t="shared" ref="U39:U70" si="12">L39-O39</f>
        <v>0</v>
      </c>
      <c r="V39" s="51">
        <f t="shared" si="7"/>
        <v>0</v>
      </c>
      <c r="W39" s="50">
        <f t="shared" si="10"/>
        <v>0</v>
      </c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  <c r="GG39" s="127"/>
      <c r="GH39" s="127"/>
      <c r="GI39" s="12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127"/>
      <c r="GX39" s="127"/>
      <c r="GY39" s="127"/>
      <c r="GZ39" s="127"/>
      <c r="HA39" s="127"/>
      <c r="HB39" s="127"/>
      <c r="HC39" s="127"/>
      <c r="HD39" s="127"/>
      <c r="HE39" s="127"/>
      <c r="HF39" s="127"/>
      <c r="HG39" s="127"/>
      <c r="HH39" s="127"/>
      <c r="HI39" s="127"/>
      <c r="HJ39" s="127"/>
      <c r="HK39" s="127"/>
      <c r="HL39" s="127"/>
      <c r="HM39" s="127"/>
      <c r="HN39" s="127"/>
      <c r="HO39" s="127"/>
      <c r="HP39" s="127"/>
      <c r="HQ39" s="127"/>
      <c r="HR39" s="127"/>
      <c r="HS39" s="127"/>
    </row>
    <row r="40" spans="1:227" s="128" customFormat="1" ht="11.25">
      <c r="A40" s="124" t="s">
        <v>104</v>
      </c>
      <c r="B40" s="125"/>
      <c r="C40" s="124" t="s">
        <v>64</v>
      </c>
      <c r="D40" s="124" t="s">
        <v>100</v>
      </c>
      <c r="E40" s="125"/>
      <c r="F40" s="126">
        <v>6750100</v>
      </c>
      <c r="G40" s="120">
        <v>38550</v>
      </c>
      <c r="H40" s="61">
        <f t="shared" si="0"/>
        <v>109000</v>
      </c>
      <c r="I40" s="62">
        <f t="shared" si="1"/>
        <v>0</v>
      </c>
      <c r="J40" s="70">
        <f t="shared" si="2"/>
        <v>109000</v>
      </c>
      <c r="K40" s="61">
        <v>105000</v>
      </c>
      <c r="L40" s="62">
        <v>0</v>
      </c>
      <c r="M40" s="194">
        <f t="shared" si="9"/>
        <v>105000</v>
      </c>
      <c r="N40" s="10">
        <v>105000</v>
      </c>
      <c r="O40" s="11">
        <v>0</v>
      </c>
      <c r="P40" s="50">
        <f t="shared" si="3"/>
        <v>105000</v>
      </c>
      <c r="Q40" s="10">
        <f>H40-K40</f>
        <v>4000</v>
      </c>
      <c r="R40" s="11">
        <f>I40-L40</f>
        <v>0</v>
      </c>
      <c r="S40" s="50">
        <f t="shared" si="4"/>
        <v>4000</v>
      </c>
      <c r="T40" s="10">
        <f t="shared" si="11"/>
        <v>0</v>
      </c>
      <c r="U40" s="11">
        <f t="shared" si="12"/>
        <v>0</v>
      </c>
      <c r="V40" s="51">
        <f t="shared" si="7"/>
        <v>0</v>
      </c>
      <c r="W40" s="50">
        <f t="shared" si="10"/>
        <v>0</v>
      </c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</row>
    <row r="41" spans="1:227" s="128" customFormat="1" ht="11.25">
      <c r="A41" s="124" t="s">
        <v>72</v>
      </c>
      <c r="B41" s="125"/>
      <c r="C41" s="124" t="s">
        <v>71</v>
      </c>
      <c r="D41" s="124" t="s">
        <v>100</v>
      </c>
      <c r="E41" s="125"/>
      <c r="F41" s="126">
        <v>6750100</v>
      </c>
      <c r="G41" s="120">
        <v>38550</v>
      </c>
      <c r="H41" s="61">
        <f t="shared" si="0"/>
        <v>92000</v>
      </c>
      <c r="I41" s="62">
        <f t="shared" si="1"/>
        <v>0</v>
      </c>
      <c r="J41" s="70">
        <f t="shared" si="2"/>
        <v>92000</v>
      </c>
      <c r="K41" s="61">
        <v>89000</v>
      </c>
      <c r="L41" s="62">
        <v>0</v>
      </c>
      <c r="M41" s="194">
        <f t="shared" si="9"/>
        <v>89000</v>
      </c>
      <c r="N41" s="10">
        <v>89000</v>
      </c>
      <c r="O41" s="11">
        <v>0</v>
      </c>
      <c r="P41" s="50">
        <f t="shared" si="3"/>
        <v>89000</v>
      </c>
      <c r="Q41" s="10">
        <f>H41-K41</f>
        <v>3000</v>
      </c>
      <c r="R41" s="11">
        <f>I41-L41</f>
        <v>0</v>
      </c>
      <c r="S41" s="50">
        <f t="shared" si="4"/>
        <v>3000</v>
      </c>
      <c r="T41" s="10">
        <f t="shared" si="11"/>
        <v>0</v>
      </c>
      <c r="U41" s="11">
        <f t="shared" si="12"/>
        <v>0</v>
      </c>
      <c r="V41" s="51">
        <f t="shared" si="7"/>
        <v>0</v>
      </c>
      <c r="W41" s="50">
        <f t="shared" si="10"/>
        <v>0</v>
      </c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  <c r="GG41" s="127"/>
      <c r="GH41" s="127"/>
      <c r="GI41" s="127"/>
      <c r="GJ41" s="127"/>
      <c r="GK41" s="127"/>
      <c r="GL41" s="127"/>
      <c r="GM41" s="127"/>
      <c r="GN41" s="127"/>
      <c r="GO41" s="127"/>
      <c r="GP41" s="127"/>
      <c r="GQ41" s="127"/>
      <c r="GR41" s="127"/>
      <c r="GS41" s="127"/>
      <c r="GT41" s="127"/>
      <c r="GU41" s="127"/>
      <c r="GV41" s="127"/>
      <c r="GW41" s="127"/>
      <c r="GX41" s="127"/>
      <c r="GY41" s="127"/>
      <c r="GZ41" s="127"/>
      <c r="HA41" s="127"/>
      <c r="HB41" s="127"/>
      <c r="HC41" s="127"/>
      <c r="HD41" s="127"/>
      <c r="HE41" s="127"/>
      <c r="HF41" s="127"/>
      <c r="HG41" s="127"/>
      <c r="HH41" s="127"/>
      <c r="HI41" s="127"/>
      <c r="HJ41" s="127"/>
      <c r="HK41" s="127"/>
      <c r="HL41" s="127"/>
      <c r="HM41" s="127"/>
      <c r="HN41" s="127"/>
      <c r="HO41" s="127"/>
      <c r="HP41" s="127"/>
      <c r="HQ41" s="127"/>
      <c r="HR41" s="127"/>
      <c r="HS41" s="127"/>
    </row>
    <row r="42" spans="1:227" s="128" customFormat="1" ht="11.25">
      <c r="A42" s="124" t="s">
        <v>105</v>
      </c>
      <c r="B42" s="125"/>
      <c r="C42" s="124" t="s">
        <v>83</v>
      </c>
      <c r="D42" s="124" t="s">
        <v>100</v>
      </c>
      <c r="E42" s="125"/>
      <c r="F42" s="126">
        <v>6750100</v>
      </c>
      <c r="G42" s="120">
        <v>38550</v>
      </c>
      <c r="H42" s="61">
        <f t="shared" si="0"/>
        <v>41000</v>
      </c>
      <c r="I42" s="62">
        <f t="shared" si="1"/>
        <v>0</v>
      </c>
      <c r="J42" s="70">
        <f t="shared" si="2"/>
        <v>41000</v>
      </c>
      <c r="K42" s="61">
        <v>39000</v>
      </c>
      <c r="L42" s="62">
        <v>0</v>
      </c>
      <c r="M42" s="194">
        <f t="shared" si="9"/>
        <v>39000</v>
      </c>
      <c r="N42" s="10">
        <v>39000</v>
      </c>
      <c r="O42" s="11">
        <v>0</v>
      </c>
      <c r="P42" s="50">
        <f t="shared" si="3"/>
        <v>39000</v>
      </c>
      <c r="Q42" s="10">
        <f>H42-K42</f>
        <v>2000</v>
      </c>
      <c r="R42" s="11">
        <f>I42-L42</f>
        <v>0</v>
      </c>
      <c r="S42" s="50">
        <f t="shared" si="4"/>
        <v>2000</v>
      </c>
      <c r="T42" s="10">
        <f t="shared" si="11"/>
        <v>0</v>
      </c>
      <c r="U42" s="11">
        <f t="shared" si="12"/>
        <v>0</v>
      </c>
      <c r="V42" s="51">
        <f t="shared" si="7"/>
        <v>0</v>
      </c>
      <c r="W42" s="50">
        <f t="shared" si="10"/>
        <v>0</v>
      </c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7"/>
      <c r="EI42" s="127"/>
      <c r="EJ42" s="127"/>
      <c r="EK42" s="127"/>
      <c r="EL42" s="127"/>
      <c r="EM42" s="127"/>
      <c r="EN42" s="127"/>
      <c r="EO42" s="127"/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7"/>
      <c r="FD42" s="127"/>
      <c r="FE42" s="127"/>
      <c r="FF42" s="127"/>
      <c r="FG42" s="127"/>
      <c r="FH42" s="127"/>
      <c r="FI42" s="127"/>
      <c r="FJ42" s="127"/>
      <c r="FK42" s="127"/>
      <c r="FL42" s="127"/>
      <c r="FM42" s="127"/>
      <c r="FN42" s="127"/>
      <c r="FO42" s="127"/>
      <c r="FP42" s="127"/>
      <c r="FQ42" s="127"/>
      <c r="FR42" s="127"/>
      <c r="FS42" s="127"/>
      <c r="FT42" s="127"/>
      <c r="FU42" s="127"/>
      <c r="FV42" s="127"/>
      <c r="FW42" s="127"/>
      <c r="FX42" s="127"/>
      <c r="FY42" s="127"/>
      <c r="FZ42" s="127"/>
      <c r="GA42" s="127"/>
      <c r="GB42" s="127"/>
      <c r="GC42" s="127"/>
      <c r="GD42" s="127"/>
      <c r="GE42" s="127"/>
      <c r="GF42" s="127"/>
      <c r="GG42" s="127"/>
      <c r="GH42" s="127"/>
      <c r="GI42" s="127"/>
      <c r="GJ42" s="127"/>
      <c r="GK42" s="127"/>
      <c r="GL42" s="127"/>
      <c r="GM42" s="127"/>
      <c r="GN42" s="127"/>
      <c r="GO42" s="127"/>
      <c r="GP42" s="127"/>
      <c r="GQ42" s="127"/>
      <c r="GR42" s="127"/>
      <c r="GS42" s="127"/>
      <c r="GT42" s="127"/>
      <c r="GU42" s="127"/>
      <c r="GV42" s="127"/>
      <c r="GW42" s="127"/>
      <c r="GX42" s="127"/>
      <c r="GY42" s="127"/>
      <c r="GZ42" s="127"/>
      <c r="HA42" s="127"/>
      <c r="HB42" s="127"/>
      <c r="HC42" s="127"/>
      <c r="HD42" s="127"/>
      <c r="HE42" s="127"/>
      <c r="HF42" s="127"/>
      <c r="HG42" s="127"/>
      <c r="HH42" s="127"/>
      <c r="HI42" s="127"/>
      <c r="HJ42" s="127"/>
      <c r="HK42" s="127"/>
      <c r="HL42" s="127"/>
      <c r="HM42" s="127"/>
      <c r="HN42" s="127"/>
      <c r="HO42" s="127"/>
      <c r="HP42" s="127"/>
      <c r="HQ42" s="127"/>
      <c r="HR42" s="127"/>
      <c r="HS42" s="127"/>
    </row>
    <row r="43" spans="1:227" s="128" customFormat="1" ht="11.25">
      <c r="A43" s="131" t="s">
        <v>106</v>
      </c>
      <c r="B43" s="131"/>
      <c r="C43" s="131" t="s">
        <v>71</v>
      </c>
      <c r="D43" s="131" t="s">
        <v>107</v>
      </c>
      <c r="E43" s="131"/>
      <c r="F43" s="166"/>
      <c r="G43" s="120">
        <v>38550</v>
      </c>
      <c r="H43" s="61">
        <f t="shared" si="0"/>
        <v>0</v>
      </c>
      <c r="I43" s="62">
        <f t="shared" si="1"/>
        <v>0</v>
      </c>
      <c r="J43" s="70">
        <f t="shared" si="2"/>
        <v>0</v>
      </c>
      <c r="K43" s="61">
        <v>0</v>
      </c>
      <c r="L43" s="62">
        <v>0</v>
      </c>
      <c r="M43" s="194">
        <f t="shared" si="9"/>
        <v>0</v>
      </c>
      <c r="N43" s="10">
        <v>0</v>
      </c>
      <c r="O43" s="11">
        <v>0</v>
      </c>
      <c r="P43" s="50">
        <f t="shared" si="3"/>
        <v>0</v>
      </c>
      <c r="Q43" s="10">
        <f>H43-K43</f>
        <v>0</v>
      </c>
      <c r="R43" s="11">
        <f>I43-L43</f>
        <v>0</v>
      </c>
      <c r="S43" s="50">
        <f t="shared" si="4"/>
        <v>0</v>
      </c>
      <c r="T43" s="10">
        <f t="shared" si="11"/>
        <v>0</v>
      </c>
      <c r="U43" s="11">
        <f t="shared" si="12"/>
        <v>0</v>
      </c>
      <c r="V43" s="51">
        <f t="shared" si="7"/>
        <v>0</v>
      </c>
      <c r="W43" s="50">
        <f t="shared" si="10"/>
        <v>0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127"/>
    </row>
    <row r="44" spans="1:227" s="128" customFormat="1" ht="11.25">
      <c r="A44" s="131" t="s">
        <v>108</v>
      </c>
      <c r="B44" s="131"/>
      <c r="C44" s="131" t="s">
        <v>51</v>
      </c>
      <c r="D44" s="131" t="s">
        <v>109</v>
      </c>
      <c r="E44" s="131"/>
      <c r="F44" s="126">
        <v>6030600</v>
      </c>
      <c r="G44" s="120">
        <v>38550</v>
      </c>
      <c r="H44" s="61">
        <f t="shared" si="0"/>
        <v>421000</v>
      </c>
      <c r="I44" s="62">
        <f t="shared" si="1"/>
        <v>0</v>
      </c>
      <c r="J44" s="70">
        <f t="shared" si="2"/>
        <v>421000</v>
      </c>
      <c r="K44" s="61">
        <v>405000</v>
      </c>
      <c r="L44" s="62">
        <v>0</v>
      </c>
      <c r="M44" s="194">
        <f t="shared" si="9"/>
        <v>405000</v>
      </c>
      <c r="N44" s="10">
        <v>405000</v>
      </c>
      <c r="O44" s="11">
        <v>0</v>
      </c>
      <c r="P44" s="50">
        <f t="shared" si="3"/>
        <v>405000</v>
      </c>
      <c r="Q44" s="10">
        <f>H44-K44</f>
        <v>16000</v>
      </c>
      <c r="R44" s="11">
        <f>I44-L44</f>
        <v>0</v>
      </c>
      <c r="S44" s="50">
        <f t="shared" si="4"/>
        <v>16000</v>
      </c>
      <c r="T44" s="10">
        <f t="shared" si="11"/>
        <v>0</v>
      </c>
      <c r="U44" s="11">
        <f t="shared" si="12"/>
        <v>0</v>
      </c>
      <c r="V44" s="51">
        <f t="shared" si="7"/>
        <v>0</v>
      </c>
      <c r="W44" s="50">
        <f t="shared" si="10"/>
        <v>0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127"/>
    </row>
    <row r="45" spans="1:227" s="128" customFormat="1" ht="11.25">
      <c r="A45" s="131" t="s">
        <v>110</v>
      </c>
      <c r="B45" s="131"/>
      <c r="C45" s="131" t="s">
        <v>51</v>
      </c>
      <c r="D45" s="131" t="s">
        <v>111</v>
      </c>
      <c r="E45" s="131"/>
      <c r="F45" s="126">
        <v>6030600</v>
      </c>
      <c r="G45" s="120">
        <v>38550</v>
      </c>
      <c r="H45" s="61">
        <f t="shared" si="0"/>
        <v>1151000</v>
      </c>
      <c r="I45" s="62">
        <f t="shared" si="1"/>
        <v>0</v>
      </c>
      <c r="J45" s="70">
        <f t="shared" si="2"/>
        <v>1151000</v>
      </c>
      <c r="K45" s="61">
        <v>1108000</v>
      </c>
      <c r="L45" s="62">
        <v>0</v>
      </c>
      <c r="M45" s="194">
        <f t="shared" si="9"/>
        <v>1108000</v>
      </c>
      <c r="N45" s="10">
        <v>1108000</v>
      </c>
      <c r="O45" s="11">
        <v>0</v>
      </c>
      <c r="P45" s="50">
        <f t="shared" si="3"/>
        <v>1108000</v>
      </c>
      <c r="Q45" s="10">
        <f>H45-K45</f>
        <v>43000</v>
      </c>
      <c r="R45" s="11">
        <f>I45-L45</f>
        <v>0</v>
      </c>
      <c r="S45" s="50">
        <f t="shared" si="4"/>
        <v>43000</v>
      </c>
      <c r="T45" s="10">
        <f t="shared" si="11"/>
        <v>0</v>
      </c>
      <c r="U45" s="11">
        <f t="shared" si="12"/>
        <v>0</v>
      </c>
      <c r="V45" s="51">
        <f t="shared" si="7"/>
        <v>0</v>
      </c>
      <c r="W45" s="50">
        <f t="shared" si="10"/>
        <v>0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127"/>
      <c r="EZ45" s="127"/>
      <c r="FA45" s="127"/>
      <c r="FB45" s="127"/>
      <c r="FC45" s="127"/>
      <c r="FD45" s="127"/>
      <c r="FE45" s="127"/>
      <c r="FF45" s="127"/>
      <c r="FG45" s="127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27"/>
      <c r="GF45" s="127"/>
      <c r="GG45" s="127"/>
      <c r="GH45" s="127"/>
      <c r="GI45" s="127"/>
      <c r="GJ45" s="127"/>
      <c r="GK45" s="127"/>
      <c r="GL45" s="127"/>
      <c r="GM45" s="127"/>
      <c r="GN45" s="12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B45" s="127"/>
      <c r="HC45" s="127"/>
      <c r="HD45" s="127"/>
      <c r="HE45" s="127"/>
      <c r="HF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</row>
    <row r="46" spans="1:227" s="128" customFormat="1" ht="11.25">
      <c r="A46" s="131" t="s">
        <v>112</v>
      </c>
      <c r="B46" s="131"/>
      <c r="C46" s="131" t="s">
        <v>51</v>
      </c>
      <c r="D46" s="131" t="s">
        <v>113</v>
      </c>
      <c r="E46" s="131"/>
      <c r="F46" s="126">
        <v>6030600</v>
      </c>
      <c r="G46" s="120">
        <v>38550</v>
      </c>
      <c r="H46" s="61">
        <f t="shared" si="0"/>
        <v>81000</v>
      </c>
      <c r="I46" s="62">
        <f t="shared" si="1"/>
        <v>0</v>
      </c>
      <c r="J46" s="70">
        <f t="shared" si="2"/>
        <v>81000</v>
      </c>
      <c r="K46" s="61">
        <v>78000</v>
      </c>
      <c r="L46" s="62">
        <v>0</v>
      </c>
      <c r="M46" s="194">
        <f t="shared" si="9"/>
        <v>78000</v>
      </c>
      <c r="N46" s="10">
        <v>78000</v>
      </c>
      <c r="O46" s="11">
        <v>0</v>
      </c>
      <c r="P46" s="50">
        <f t="shared" si="3"/>
        <v>78000</v>
      </c>
      <c r="Q46" s="10">
        <f>H46-K46</f>
        <v>3000</v>
      </c>
      <c r="R46" s="11">
        <f>I46-L46</f>
        <v>0</v>
      </c>
      <c r="S46" s="50">
        <f t="shared" si="4"/>
        <v>3000</v>
      </c>
      <c r="T46" s="10">
        <f t="shared" si="11"/>
        <v>0</v>
      </c>
      <c r="U46" s="11">
        <f t="shared" si="12"/>
        <v>0</v>
      </c>
      <c r="V46" s="51">
        <f t="shared" si="7"/>
        <v>0</v>
      </c>
      <c r="W46" s="50">
        <f t="shared" si="10"/>
        <v>0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  <c r="DB46" s="127"/>
      <c r="DC46" s="127"/>
      <c r="DD46" s="127"/>
      <c r="DE46" s="127"/>
      <c r="DF46" s="127"/>
      <c r="DG46" s="127"/>
      <c r="DH46" s="127"/>
      <c r="DI46" s="127"/>
      <c r="DJ46" s="127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127"/>
      <c r="DV46" s="127"/>
      <c r="DW46" s="127"/>
      <c r="DX46" s="127"/>
      <c r="DY46" s="127"/>
      <c r="DZ46" s="127"/>
      <c r="EA46" s="127"/>
      <c r="EB46" s="127"/>
      <c r="EC46" s="127"/>
      <c r="ED46" s="127"/>
      <c r="EE46" s="127"/>
      <c r="EF46" s="127"/>
      <c r="EG46" s="127"/>
      <c r="EH46" s="127"/>
      <c r="EI46" s="127"/>
      <c r="EJ46" s="127"/>
      <c r="EK46" s="127"/>
      <c r="EL46" s="127"/>
      <c r="EM46" s="127"/>
      <c r="EN46" s="127"/>
      <c r="EO46" s="127"/>
      <c r="EP46" s="127"/>
      <c r="EQ46" s="127"/>
      <c r="ER46" s="127"/>
      <c r="ES46" s="127"/>
      <c r="ET46" s="127"/>
      <c r="EU46" s="127"/>
      <c r="EV46" s="127"/>
      <c r="EW46" s="127"/>
      <c r="EX46" s="127"/>
      <c r="EY46" s="127"/>
      <c r="EZ46" s="127"/>
      <c r="FA46" s="127"/>
      <c r="FB46" s="127"/>
      <c r="FC46" s="127"/>
      <c r="FD46" s="127"/>
      <c r="FE46" s="127"/>
      <c r="FF46" s="127"/>
      <c r="FG46" s="127"/>
      <c r="FH46" s="127"/>
      <c r="FI46" s="127"/>
      <c r="FJ46" s="127"/>
      <c r="FK46" s="127"/>
      <c r="FL46" s="127"/>
      <c r="FM46" s="127"/>
      <c r="FN46" s="127"/>
      <c r="FO46" s="127"/>
      <c r="FP46" s="127"/>
      <c r="FQ46" s="127"/>
      <c r="FR46" s="127"/>
      <c r="FS46" s="127"/>
      <c r="FT46" s="127"/>
      <c r="FU46" s="127"/>
      <c r="FV46" s="127"/>
      <c r="FW46" s="127"/>
      <c r="FX46" s="127"/>
      <c r="FY46" s="127"/>
      <c r="FZ46" s="127"/>
      <c r="GA46" s="127"/>
      <c r="GB46" s="127"/>
      <c r="GC46" s="127"/>
      <c r="GD46" s="127"/>
      <c r="GE46" s="127"/>
      <c r="GF46" s="127"/>
      <c r="GG46" s="127"/>
      <c r="GH46" s="127"/>
      <c r="GI46" s="127"/>
      <c r="GJ46" s="127"/>
      <c r="GK46" s="127"/>
      <c r="GL46" s="127"/>
      <c r="GM46" s="127"/>
      <c r="GN46" s="127"/>
      <c r="GO46" s="127"/>
      <c r="GP46" s="127"/>
      <c r="GQ46" s="127"/>
      <c r="GR46" s="127"/>
      <c r="GS46" s="127"/>
      <c r="GT46" s="127"/>
      <c r="GU46" s="127"/>
      <c r="GV46" s="127"/>
      <c r="GW46" s="127"/>
      <c r="GX46" s="127"/>
      <c r="GY46" s="127"/>
      <c r="GZ46" s="127"/>
      <c r="HA46" s="127"/>
      <c r="HB46" s="127"/>
      <c r="HC46" s="127"/>
      <c r="HD46" s="127"/>
      <c r="HE46" s="127"/>
      <c r="HF46" s="127"/>
      <c r="HG46" s="127"/>
      <c r="HH46" s="127"/>
      <c r="HI46" s="127"/>
      <c r="HJ46" s="127"/>
      <c r="HK46" s="127"/>
      <c r="HL46" s="127"/>
      <c r="HM46" s="127"/>
      <c r="HN46" s="127"/>
      <c r="HO46" s="127"/>
      <c r="HP46" s="127"/>
      <c r="HQ46" s="127"/>
      <c r="HR46" s="127"/>
      <c r="HS46" s="127"/>
    </row>
    <row r="47" spans="1:227" s="128" customFormat="1" ht="11.25">
      <c r="A47" s="131" t="s">
        <v>114</v>
      </c>
      <c r="B47" s="131"/>
      <c r="C47" s="131" t="s">
        <v>64</v>
      </c>
      <c r="D47" s="131" t="s">
        <v>115</v>
      </c>
      <c r="E47" s="131"/>
      <c r="F47" s="126">
        <v>6560110</v>
      </c>
      <c r="G47" s="120">
        <v>38550</v>
      </c>
      <c r="H47" s="61">
        <f t="shared" si="0"/>
        <v>1837000</v>
      </c>
      <c r="I47" s="62">
        <f t="shared" si="1"/>
        <v>0</v>
      </c>
      <c r="J47" s="70">
        <f t="shared" si="2"/>
        <v>1837000</v>
      </c>
      <c r="K47" s="61">
        <v>1768000</v>
      </c>
      <c r="L47" s="62">
        <v>0</v>
      </c>
      <c r="M47" s="194">
        <f t="shared" si="9"/>
        <v>1768000</v>
      </c>
      <c r="N47" s="10">
        <v>1768000</v>
      </c>
      <c r="O47" s="11">
        <v>0</v>
      </c>
      <c r="P47" s="50">
        <f t="shared" si="3"/>
        <v>1768000</v>
      </c>
      <c r="Q47" s="10">
        <f>H47-K47</f>
        <v>69000</v>
      </c>
      <c r="R47" s="11">
        <f>I47-L47</f>
        <v>0</v>
      </c>
      <c r="S47" s="50">
        <f t="shared" si="4"/>
        <v>69000</v>
      </c>
      <c r="T47" s="10">
        <f t="shared" si="11"/>
        <v>0</v>
      </c>
      <c r="U47" s="11">
        <f t="shared" si="12"/>
        <v>0</v>
      </c>
      <c r="V47" s="51">
        <f t="shared" si="7"/>
        <v>0</v>
      </c>
      <c r="W47" s="50">
        <f t="shared" si="10"/>
        <v>0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  <c r="DV47" s="127"/>
      <c r="DW47" s="127"/>
      <c r="DX47" s="127"/>
      <c r="DY47" s="127"/>
      <c r="DZ47" s="127"/>
      <c r="EA47" s="127"/>
      <c r="EB47" s="127"/>
      <c r="EC47" s="127"/>
      <c r="ED47" s="127"/>
      <c r="EE47" s="127"/>
      <c r="EF47" s="127"/>
      <c r="EG47" s="127"/>
      <c r="EH47" s="127"/>
      <c r="EI47" s="127"/>
      <c r="EJ47" s="127"/>
      <c r="EK47" s="127"/>
      <c r="EL47" s="127"/>
      <c r="EM47" s="127"/>
      <c r="EN47" s="127"/>
      <c r="EO47" s="127"/>
      <c r="EP47" s="127"/>
      <c r="EQ47" s="127"/>
      <c r="ER47" s="127"/>
      <c r="ES47" s="127"/>
      <c r="ET47" s="127"/>
      <c r="EU47" s="127"/>
      <c r="EV47" s="127"/>
      <c r="EW47" s="127"/>
      <c r="EX47" s="127"/>
      <c r="EY47" s="127"/>
      <c r="EZ47" s="127"/>
      <c r="FA47" s="127"/>
      <c r="FB47" s="127"/>
      <c r="FC47" s="127"/>
      <c r="FD47" s="127"/>
      <c r="FE47" s="127"/>
      <c r="FF47" s="127"/>
      <c r="FG47" s="127"/>
      <c r="FH47" s="127"/>
      <c r="FI47" s="127"/>
      <c r="FJ47" s="127"/>
      <c r="FK47" s="127"/>
      <c r="FL47" s="127"/>
      <c r="FM47" s="127"/>
      <c r="FN47" s="127"/>
      <c r="FO47" s="127"/>
      <c r="FP47" s="127"/>
      <c r="FQ47" s="127"/>
      <c r="FR47" s="127"/>
      <c r="FS47" s="127"/>
      <c r="FT47" s="127"/>
      <c r="FU47" s="127"/>
      <c r="FV47" s="127"/>
      <c r="FW47" s="127"/>
      <c r="FX47" s="127"/>
      <c r="FY47" s="127"/>
      <c r="FZ47" s="127"/>
      <c r="GA47" s="127"/>
      <c r="GB47" s="127"/>
      <c r="GC47" s="127"/>
      <c r="GD47" s="127"/>
      <c r="GE47" s="127"/>
      <c r="GF47" s="127"/>
      <c r="GG47" s="127"/>
      <c r="GH47" s="127"/>
      <c r="GI47" s="127"/>
      <c r="GJ47" s="127"/>
      <c r="GK47" s="127"/>
      <c r="GL47" s="127"/>
      <c r="GM47" s="127"/>
      <c r="GN47" s="127"/>
      <c r="GO47" s="127"/>
      <c r="GP47" s="127"/>
      <c r="GQ47" s="127"/>
      <c r="GR47" s="127"/>
      <c r="GS47" s="127"/>
      <c r="GT47" s="127"/>
      <c r="GU47" s="127"/>
      <c r="GV47" s="127"/>
      <c r="GW47" s="127"/>
      <c r="GX47" s="127"/>
      <c r="GY47" s="127"/>
      <c r="GZ47" s="127"/>
      <c r="HA47" s="127"/>
      <c r="HB47" s="127"/>
      <c r="HC47" s="127"/>
      <c r="HD47" s="127"/>
      <c r="HE47" s="127"/>
      <c r="HF47" s="127"/>
      <c r="HG47" s="127"/>
      <c r="HH47" s="127"/>
      <c r="HI47" s="127"/>
      <c r="HJ47" s="127"/>
      <c r="HK47" s="127"/>
      <c r="HL47" s="127"/>
      <c r="HM47" s="127"/>
      <c r="HN47" s="127"/>
      <c r="HO47" s="127"/>
      <c r="HP47" s="127"/>
      <c r="HQ47" s="127"/>
      <c r="HR47" s="127"/>
      <c r="HS47" s="127"/>
    </row>
    <row r="48" spans="1:227" s="128" customFormat="1" ht="11.25">
      <c r="A48" s="131" t="s">
        <v>116</v>
      </c>
      <c r="B48" s="131"/>
      <c r="C48" s="131" t="s">
        <v>51</v>
      </c>
      <c r="D48" s="131" t="s">
        <v>117</v>
      </c>
      <c r="E48" s="131"/>
      <c r="F48" s="126">
        <v>6520205</v>
      </c>
      <c r="G48" s="120">
        <v>38550</v>
      </c>
      <c r="H48" s="61">
        <f t="shared" si="0"/>
        <v>357000</v>
      </c>
      <c r="I48" s="62">
        <f t="shared" si="1"/>
        <v>0</v>
      </c>
      <c r="J48" s="70">
        <f t="shared" si="2"/>
        <v>357000</v>
      </c>
      <c r="K48" s="61">
        <v>344000</v>
      </c>
      <c r="L48" s="62">
        <v>0</v>
      </c>
      <c r="M48" s="194">
        <f t="shared" si="9"/>
        <v>344000</v>
      </c>
      <c r="N48" s="10">
        <v>344000</v>
      </c>
      <c r="O48" s="11">
        <v>0</v>
      </c>
      <c r="P48" s="50">
        <f t="shared" si="3"/>
        <v>344000</v>
      </c>
      <c r="Q48" s="10">
        <f>H48-K48</f>
        <v>13000</v>
      </c>
      <c r="R48" s="11">
        <f>I48-L48</f>
        <v>0</v>
      </c>
      <c r="S48" s="50">
        <f t="shared" si="4"/>
        <v>13000</v>
      </c>
      <c r="T48" s="10">
        <f t="shared" si="11"/>
        <v>0</v>
      </c>
      <c r="U48" s="11">
        <f t="shared" si="12"/>
        <v>0</v>
      </c>
      <c r="V48" s="51">
        <f t="shared" si="7"/>
        <v>0</v>
      </c>
      <c r="W48" s="50">
        <f t="shared" si="10"/>
        <v>0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  <c r="EJ48" s="127"/>
      <c r="EK48" s="127"/>
      <c r="EL48" s="127"/>
      <c r="EM48" s="127"/>
      <c r="EN48" s="127"/>
      <c r="EO48" s="127"/>
      <c r="EP48" s="127"/>
      <c r="EQ48" s="127"/>
      <c r="ER48" s="127"/>
      <c r="ES48" s="127"/>
      <c r="ET48" s="127"/>
      <c r="EU48" s="127"/>
      <c r="EV48" s="127"/>
      <c r="EW48" s="127"/>
      <c r="EX48" s="127"/>
      <c r="EY48" s="127"/>
      <c r="EZ48" s="127"/>
      <c r="FA48" s="127"/>
      <c r="FB48" s="127"/>
      <c r="FC48" s="127"/>
      <c r="FD48" s="127"/>
      <c r="FE48" s="127"/>
      <c r="FF48" s="127"/>
      <c r="FG48" s="127"/>
      <c r="FH48" s="127"/>
      <c r="FI48" s="127"/>
      <c r="FJ48" s="127"/>
      <c r="FK48" s="127"/>
      <c r="FL48" s="127"/>
      <c r="FM48" s="127"/>
      <c r="FN48" s="127"/>
      <c r="FO48" s="127"/>
      <c r="FP48" s="127"/>
      <c r="FQ48" s="127"/>
      <c r="FR48" s="127"/>
      <c r="FS48" s="127"/>
      <c r="FT48" s="127"/>
      <c r="FU48" s="127"/>
      <c r="FV48" s="127"/>
      <c r="FW48" s="127"/>
      <c r="FX48" s="127"/>
      <c r="FY48" s="127"/>
      <c r="FZ48" s="127"/>
      <c r="GA48" s="127"/>
      <c r="GB48" s="127"/>
      <c r="GC48" s="127"/>
      <c r="GD48" s="127"/>
      <c r="GE48" s="127"/>
      <c r="GF48" s="127"/>
      <c r="GG48" s="127"/>
      <c r="GH48" s="127"/>
      <c r="GI48" s="127"/>
      <c r="GJ48" s="127"/>
      <c r="GK48" s="127"/>
      <c r="GL48" s="127"/>
      <c r="GM48" s="127"/>
      <c r="GN48" s="127"/>
      <c r="GO48" s="127"/>
      <c r="GP48" s="127"/>
      <c r="GQ48" s="127"/>
      <c r="GR48" s="127"/>
      <c r="GS48" s="127"/>
      <c r="GT48" s="127"/>
      <c r="GU48" s="127"/>
      <c r="GV48" s="127"/>
      <c r="GW48" s="127"/>
      <c r="GX48" s="127"/>
      <c r="GY48" s="127"/>
      <c r="GZ48" s="127"/>
      <c r="HA48" s="127"/>
      <c r="HB48" s="127"/>
      <c r="HC48" s="127"/>
      <c r="HD48" s="127"/>
      <c r="HE48" s="127"/>
      <c r="HF48" s="127"/>
      <c r="HG48" s="127"/>
      <c r="HH48" s="127"/>
      <c r="HI48" s="127"/>
      <c r="HJ48" s="127"/>
      <c r="HK48" s="127"/>
      <c r="HL48" s="127"/>
      <c r="HM48" s="127"/>
      <c r="HN48" s="127"/>
      <c r="HO48" s="127"/>
      <c r="HP48" s="127"/>
      <c r="HQ48" s="127"/>
      <c r="HR48" s="127"/>
      <c r="HS48" s="127"/>
    </row>
    <row r="49" spans="1:227" s="128" customFormat="1" ht="11.25">
      <c r="A49" s="131" t="s">
        <v>118</v>
      </c>
      <c r="B49" s="131"/>
      <c r="C49" s="131" t="s">
        <v>73</v>
      </c>
      <c r="D49" s="131" t="s">
        <v>119</v>
      </c>
      <c r="E49" s="131"/>
      <c r="F49" s="126">
        <v>6550221</v>
      </c>
      <c r="G49" s="120">
        <v>38550</v>
      </c>
      <c r="H49" s="61">
        <f t="shared" si="0"/>
        <v>462000</v>
      </c>
      <c r="I49" s="62">
        <f t="shared" si="1"/>
        <v>0</v>
      </c>
      <c r="J49" s="70">
        <f t="shared" si="2"/>
        <v>462000</v>
      </c>
      <c r="K49" s="61">
        <v>445000</v>
      </c>
      <c r="L49" s="62">
        <v>0</v>
      </c>
      <c r="M49" s="194">
        <f t="shared" si="9"/>
        <v>445000</v>
      </c>
      <c r="N49" s="10">
        <v>445000</v>
      </c>
      <c r="O49" s="11">
        <v>0</v>
      </c>
      <c r="P49" s="50">
        <f t="shared" si="3"/>
        <v>445000</v>
      </c>
      <c r="Q49" s="10">
        <f>H49-K49</f>
        <v>17000</v>
      </c>
      <c r="R49" s="11">
        <f>I49-L49</f>
        <v>0</v>
      </c>
      <c r="S49" s="50">
        <f t="shared" si="4"/>
        <v>17000</v>
      </c>
      <c r="T49" s="10">
        <f t="shared" si="11"/>
        <v>0</v>
      </c>
      <c r="U49" s="11">
        <f t="shared" si="12"/>
        <v>0</v>
      </c>
      <c r="V49" s="51">
        <f t="shared" si="7"/>
        <v>0</v>
      </c>
      <c r="W49" s="50">
        <f t="shared" si="10"/>
        <v>0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7"/>
      <c r="DW49" s="127"/>
      <c r="DX49" s="127"/>
      <c r="DY49" s="127"/>
      <c r="DZ49" s="127"/>
      <c r="EA49" s="127"/>
      <c r="EB49" s="127"/>
      <c r="EC49" s="127"/>
      <c r="ED49" s="127"/>
      <c r="EE49" s="127"/>
      <c r="EF49" s="127"/>
      <c r="EG49" s="127"/>
      <c r="EH49" s="127"/>
      <c r="EI49" s="127"/>
      <c r="EJ49" s="127"/>
      <c r="EK49" s="127"/>
      <c r="EL49" s="127"/>
      <c r="EM49" s="127"/>
      <c r="EN49" s="127"/>
      <c r="EO49" s="127"/>
      <c r="EP49" s="127"/>
      <c r="EQ49" s="127"/>
      <c r="ER49" s="127"/>
      <c r="ES49" s="127"/>
      <c r="ET49" s="127"/>
      <c r="EU49" s="127"/>
      <c r="EV49" s="127"/>
      <c r="EW49" s="127"/>
      <c r="EX49" s="127"/>
      <c r="EY49" s="127"/>
      <c r="EZ49" s="127"/>
      <c r="FA49" s="127"/>
      <c r="FB49" s="127"/>
      <c r="FC49" s="127"/>
      <c r="FD49" s="127"/>
      <c r="FE49" s="127"/>
      <c r="FF49" s="127"/>
      <c r="FG49" s="127"/>
      <c r="FH49" s="127"/>
      <c r="FI49" s="127"/>
      <c r="FJ49" s="127"/>
      <c r="FK49" s="127"/>
      <c r="FL49" s="127"/>
      <c r="FM49" s="127"/>
      <c r="FN49" s="127"/>
      <c r="FO49" s="127"/>
      <c r="FP49" s="127"/>
      <c r="FQ49" s="127"/>
      <c r="FR49" s="127"/>
      <c r="FS49" s="127"/>
      <c r="FT49" s="127"/>
      <c r="FU49" s="127"/>
      <c r="FV49" s="127"/>
      <c r="FW49" s="127"/>
      <c r="FX49" s="127"/>
      <c r="FY49" s="127"/>
      <c r="FZ49" s="127"/>
      <c r="GA49" s="127"/>
      <c r="GB49" s="127"/>
      <c r="GC49" s="127"/>
      <c r="GD49" s="127"/>
      <c r="GE49" s="127"/>
      <c r="GF49" s="127"/>
      <c r="GG49" s="127"/>
      <c r="GH49" s="127"/>
      <c r="GI49" s="127"/>
      <c r="GJ49" s="127"/>
      <c r="GK49" s="127"/>
      <c r="GL49" s="127"/>
      <c r="GM49" s="127"/>
      <c r="GN49" s="127"/>
      <c r="GO49" s="127"/>
      <c r="GP49" s="127"/>
      <c r="GQ49" s="127"/>
      <c r="GR49" s="127"/>
      <c r="GS49" s="127"/>
      <c r="GT49" s="127"/>
      <c r="GU49" s="127"/>
      <c r="GV49" s="127"/>
      <c r="GW49" s="127"/>
      <c r="GX49" s="127"/>
      <c r="GY49" s="127"/>
      <c r="GZ49" s="127"/>
      <c r="HA49" s="127"/>
      <c r="HB49" s="127"/>
      <c r="HC49" s="127"/>
      <c r="HD49" s="127"/>
      <c r="HE49" s="127"/>
      <c r="HF49" s="127"/>
      <c r="HG49" s="127"/>
      <c r="HH49" s="127"/>
      <c r="HI49" s="127"/>
      <c r="HJ49" s="127"/>
      <c r="HK49" s="127"/>
      <c r="HL49" s="127"/>
      <c r="HM49" s="127"/>
      <c r="HN49" s="127"/>
      <c r="HO49" s="127"/>
      <c r="HP49" s="127"/>
      <c r="HQ49" s="127"/>
      <c r="HR49" s="127"/>
      <c r="HS49" s="127"/>
    </row>
    <row r="50" spans="1:227" s="128" customFormat="1" ht="11.25">
      <c r="A50" s="131" t="s">
        <v>120</v>
      </c>
      <c r="B50" s="131"/>
      <c r="C50" s="131" t="s">
        <v>85</v>
      </c>
      <c r="D50" s="131" t="s">
        <v>121</v>
      </c>
      <c r="E50" s="131"/>
      <c r="F50" s="126">
        <v>6550222</v>
      </c>
      <c r="G50" s="120">
        <v>38550</v>
      </c>
      <c r="H50" s="61">
        <f t="shared" si="0"/>
        <v>553000</v>
      </c>
      <c r="I50" s="62">
        <f t="shared" si="1"/>
        <v>0</v>
      </c>
      <c r="J50" s="70">
        <f t="shared" si="2"/>
        <v>553000</v>
      </c>
      <c r="K50" s="61">
        <v>532000</v>
      </c>
      <c r="L50" s="62">
        <v>0</v>
      </c>
      <c r="M50" s="194">
        <f t="shared" si="9"/>
        <v>532000</v>
      </c>
      <c r="N50" s="10">
        <v>532000</v>
      </c>
      <c r="O50" s="11">
        <v>0</v>
      </c>
      <c r="P50" s="50">
        <f t="shared" si="3"/>
        <v>532000</v>
      </c>
      <c r="Q50" s="10">
        <f>H50-K50</f>
        <v>21000</v>
      </c>
      <c r="R50" s="11">
        <f>I50-L50</f>
        <v>0</v>
      </c>
      <c r="S50" s="50">
        <f t="shared" si="4"/>
        <v>21000</v>
      </c>
      <c r="T50" s="10">
        <f t="shared" si="11"/>
        <v>0</v>
      </c>
      <c r="U50" s="11">
        <f t="shared" si="12"/>
        <v>0</v>
      </c>
      <c r="V50" s="51">
        <f t="shared" si="7"/>
        <v>0</v>
      </c>
      <c r="W50" s="50">
        <f t="shared" si="10"/>
        <v>0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/>
      <c r="EF50" s="127"/>
      <c r="EG50" s="127"/>
      <c r="EH50" s="127"/>
      <c r="EI50" s="127"/>
      <c r="EJ50" s="127"/>
      <c r="EK50" s="127"/>
      <c r="EL50" s="127"/>
      <c r="EM50" s="127"/>
      <c r="EN50" s="127"/>
      <c r="EO50" s="127"/>
      <c r="EP50" s="127"/>
      <c r="EQ50" s="127"/>
      <c r="ER50" s="127"/>
      <c r="ES50" s="127"/>
      <c r="ET50" s="127"/>
      <c r="EU50" s="127"/>
      <c r="EV50" s="127"/>
      <c r="EW50" s="127"/>
      <c r="EX50" s="127"/>
      <c r="EY50" s="127"/>
      <c r="EZ50" s="127"/>
      <c r="FA50" s="127"/>
      <c r="FB50" s="127"/>
      <c r="FC50" s="127"/>
      <c r="FD50" s="127"/>
      <c r="FE50" s="127"/>
      <c r="FF50" s="127"/>
      <c r="FG50" s="127"/>
      <c r="FH50" s="127"/>
      <c r="FI50" s="127"/>
      <c r="FJ50" s="127"/>
      <c r="FK50" s="127"/>
      <c r="FL50" s="127"/>
      <c r="FM50" s="127"/>
      <c r="FN50" s="127"/>
      <c r="FO50" s="127"/>
      <c r="FP50" s="127"/>
      <c r="FQ50" s="127"/>
      <c r="FR50" s="127"/>
      <c r="FS50" s="127"/>
      <c r="FT50" s="127"/>
      <c r="FU50" s="127"/>
      <c r="FV50" s="127"/>
      <c r="FW50" s="127"/>
      <c r="FX50" s="127"/>
      <c r="FY50" s="127"/>
      <c r="FZ50" s="127"/>
      <c r="GA50" s="127"/>
      <c r="GB50" s="127"/>
      <c r="GC50" s="127"/>
      <c r="GD50" s="127"/>
      <c r="GE50" s="127"/>
      <c r="GF50" s="127"/>
      <c r="GG50" s="127"/>
      <c r="GH50" s="127"/>
      <c r="GI50" s="127"/>
      <c r="GJ50" s="127"/>
      <c r="GK50" s="127"/>
      <c r="GL50" s="127"/>
      <c r="GM50" s="127"/>
      <c r="GN50" s="127"/>
      <c r="GO50" s="127"/>
      <c r="GP50" s="127"/>
      <c r="GQ50" s="127"/>
      <c r="GR50" s="127"/>
      <c r="GS50" s="127"/>
      <c r="GT50" s="127"/>
      <c r="GU50" s="127"/>
      <c r="GV50" s="127"/>
      <c r="GW50" s="127"/>
      <c r="GX50" s="127"/>
      <c r="GY50" s="127"/>
      <c r="GZ50" s="127"/>
      <c r="HA50" s="127"/>
      <c r="HB50" s="127"/>
      <c r="HC50" s="127"/>
      <c r="HD50" s="127"/>
      <c r="HE50" s="127"/>
      <c r="HF50" s="127"/>
      <c r="HG50" s="127"/>
      <c r="HH50" s="127"/>
      <c r="HI50" s="127"/>
      <c r="HJ50" s="127"/>
      <c r="HK50" s="127"/>
      <c r="HL50" s="127"/>
      <c r="HM50" s="127"/>
      <c r="HN50" s="127"/>
      <c r="HO50" s="127"/>
      <c r="HP50" s="127"/>
      <c r="HQ50" s="127"/>
      <c r="HR50" s="127"/>
      <c r="HS50" s="127"/>
    </row>
    <row r="51" spans="1:227" s="128" customFormat="1" ht="22.5">
      <c r="A51" s="131" t="s">
        <v>122</v>
      </c>
      <c r="B51" s="131"/>
      <c r="C51" s="131" t="s">
        <v>51</v>
      </c>
      <c r="D51" s="131" t="s">
        <v>123</v>
      </c>
      <c r="E51" s="131"/>
      <c r="F51" s="126">
        <v>6030600</v>
      </c>
      <c r="G51" s="120">
        <v>38550</v>
      </c>
      <c r="H51" s="61">
        <f t="shared" si="0"/>
        <v>2789000</v>
      </c>
      <c r="I51" s="62">
        <f t="shared" si="1"/>
        <v>0</v>
      </c>
      <c r="J51" s="70">
        <f t="shared" si="2"/>
        <v>2789000</v>
      </c>
      <c r="K51" s="61">
        <v>2684000</v>
      </c>
      <c r="L51" s="62">
        <v>0</v>
      </c>
      <c r="M51" s="194">
        <f t="shared" si="9"/>
        <v>2684000</v>
      </c>
      <c r="N51" s="10">
        <v>2684000</v>
      </c>
      <c r="O51" s="11">
        <v>0</v>
      </c>
      <c r="P51" s="50">
        <f t="shared" si="3"/>
        <v>2684000</v>
      </c>
      <c r="Q51" s="10">
        <f>H51-K51</f>
        <v>105000</v>
      </c>
      <c r="R51" s="11">
        <f>I51-L51</f>
        <v>0</v>
      </c>
      <c r="S51" s="50">
        <f t="shared" si="4"/>
        <v>105000</v>
      </c>
      <c r="T51" s="10">
        <f t="shared" si="11"/>
        <v>0</v>
      </c>
      <c r="U51" s="11">
        <f t="shared" si="12"/>
        <v>0</v>
      </c>
      <c r="V51" s="51">
        <f t="shared" si="7"/>
        <v>0</v>
      </c>
      <c r="W51" s="50">
        <f t="shared" si="10"/>
        <v>0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  <c r="EJ51" s="127"/>
      <c r="EK51" s="127"/>
      <c r="EL51" s="127"/>
      <c r="EM51" s="127"/>
      <c r="EN51" s="127"/>
      <c r="EO51" s="127"/>
      <c r="EP51" s="127"/>
      <c r="EQ51" s="127"/>
      <c r="ER51" s="127"/>
      <c r="ES51" s="127"/>
      <c r="ET51" s="127"/>
      <c r="EU51" s="127"/>
      <c r="EV51" s="127"/>
      <c r="EW51" s="127"/>
      <c r="EX51" s="127"/>
      <c r="EY51" s="127"/>
      <c r="EZ51" s="127"/>
      <c r="FA51" s="127"/>
      <c r="FB51" s="127"/>
      <c r="FC51" s="127"/>
      <c r="FD51" s="127"/>
      <c r="FE51" s="127"/>
      <c r="FF51" s="127"/>
      <c r="FG51" s="127"/>
      <c r="FH51" s="127"/>
      <c r="FI51" s="127"/>
      <c r="FJ51" s="127"/>
      <c r="FK51" s="127"/>
      <c r="FL51" s="127"/>
      <c r="FM51" s="127"/>
      <c r="FN51" s="127"/>
      <c r="FO51" s="127"/>
      <c r="FP51" s="127"/>
      <c r="FQ51" s="127"/>
      <c r="FR51" s="127"/>
      <c r="FS51" s="127"/>
      <c r="FT51" s="127"/>
      <c r="FU51" s="127"/>
      <c r="FV51" s="127"/>
      <c r="FW51" s="127"/>
      <c r="FX51" s="127"/>
      <c r="FY51" s="127"/>
      <c r="FZ51" s="127"/>
      <c r="GA51" s="127"/>
      <c r="GB51" s="127"/>
      <c r="GC51" s="127"/>
      <c r="GD51" s="127"/>
      <c r="GE51" s="127"/>
      <c r="GF51" s="127"/>
      <c r="GG51" s="127"/>
      <c r="GH51" s="127"/>
      <c r="GI51" s="127"/>
      <c r="GJ51" s="127"/>
      <c r="GK51" s="127"/>
      <c r="GL51" s="127"/>
      <c r="GM51" s="127"/>
      <c r="GN51" s="127"/>
      <c r="GO51" s="127"/>
      <c r="GP51" s="127"/>
      <c r="GQ51" s="127"/>
      <c r="GR51" s="127"/>
      <c r="GS51" s="127"/>
      <c r="GT51" s="127"/>
      <c r="GU51" s="127"/>
      <c r="GV51" s="127"/>
      <c r="GW51" s="127"/>
      <c r="GX51" s="127"/>
      <c r="GY51" s="127"/>
      <c r="GZ51" s="127"/>
      <c r="HA51" s="127"/>
      <c r="HB51" s="127"/>
      <c r="HC51" s="127"/>
      <c r="HD51" s="127"/>
      <c r="HE51" s="127"/>
      <c r="HF51" s="127"/>
      <c r="HG51" s="127"/>
      <c r="HH51" s="127"/>
      <c r="HI51" s="127"/>
      <c r="HJ51" s="127"/>
      <c r="HK51" s="127"/>
      <c r="HL51" s="127"/>
      <c r="HM51" s="127"/>
      <c r="HN51" s="127"/>
      <c r="HO51" s="127"/>
      <c r="HP51" s="127"/>
      <c r="HQ51" s="127"/>
      <c r="HR51" s="127"/>
      <c r="HS51" s="127"/>
    </row>
    <row r="52" spans="1:227" s="128" customFormat="1" ht="11.25">
      <c r="A52" s="131" t="s">
        <v>124</v>
      </c>
      <c r="B52" s="131"/>
      <c r="C52" s="131" t="s">
        <v>81</v>
      </c>
      <c r="D52" s="131" t="s">
        <v>125</v>
      </c>
      <c r="E52" s="131"/>
      <c r="F52" s="126">
        <v>6430610</v>
      </c>
      <c r="G52" s="120">
        <v>38550</v>
      </c>
      <c r="H52" s="61">
        <f t="shared" si="0"/>
        <v>904000</v>
      </c>
      <c r="I52" s="62">
        <f t="shared" si="1"/>
        <v>0</v>
      </c>
      <c r="J52" s="70">
        <f t="shared" si="2"/>
        <v>904000</v>
      </c>
      <c r="K52" s="61">
        <v>870000</v>
      </c>
      <c r="L52" s="62">
        <v>0</v>
      </c>
      <c r="M52" s="194">
        <f t="shared" si="9"/>
        <v>870000</v>
      </c>
      <c r="N52" s="10">
        <v>870000</v>
      </c>
      <c r="O52" s="11">
        <v>0</v>
      </c>
      <c r="P52" s="50">
        <f t="shared" si="3"/>
        <v>870000</v>
      </c>
      <c r="Q52" s="10">
        <f>H52-K52</f>
        <v>34000</v>
      </c>
      <c r="R52" s="11">
        <f>I52-L52</f>
        <v>0</v>
      </c>
      <c r="S52" s="50">
        <f t="shared" si="4"/>
        <v>34000</v>
      </c>
      <c r="T52" s="10">
        <f t="shared" si="11"/>
        <v>0</v>
      </c>
      <c r="U52" s="11">
        <f t="shared" si="12"/>
        <v>0</v>
      </c>
      <c r="V52" s="51">
        <f t="shared" si="7"/>
        <v>0</v>
      </c>
      <c r="W52" s="50">
        <f t="shared" si="10"/>
        <v>0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27"/>
      <c r="DH52" s="127"/>
      <c r="DI52" s="127"/>
      <c r="DJ52" s="127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127"/>
      <c r="DV52" s="127"/>
      <c r="DW52" s="127"/>
      <c r="DX52" s="127"/>
      <c r="DY52" s="127"/>
      <c r="DZ52" s="127"/>
      <c r="EA52" s="127"/>
      <c r="EB52" s="127"/>
      <c r="EC52" s="127"/>
      <c r="ED52" s="127"/>
      <c r="EE52" s="127"/>
      <c r="EF52" s="127"/>
      <c r="EG52" s="127"/>
      <c r="EH52" s="127"/>
      <c r="EI52" s="127"/>
      <c r="EJ52" s="127"/>
      <c r="EK52" s="127"/>
      <c r="EL52" s="127"/>
      <c r="EM52" s="127"/>
      <c r="EN52" s="127"/>
      <c r="EO52" s="127"/>
      <c r="EP52" s="127"/>
      <c r="EQ52" s="127"/>
      <c r="ER52" s="127"/>
      <c r="ES52" s="127"/>
      <c r="ET52" s="127"/>
      <c r="EU52" s="127"/>
      <c r="EV52" s="127"/>
      <c r="EW52" s="127"/>
      <c r="EX52" s="127"/>
      <c r="EY52" s="127"/>
      <c r="EZ52" s="127"/>
      <c r="FA52" s="127"/>
      <c r="FB52" s="127"/>
      <c r="FC52" s="127"/>
      <c r="FD52" s="127"/>
      <c r="FE52" s="127"/>
      <c r="FF52" s="127"/>
      <c r="FG52" s="127"/>
      <c r="FH52" s="127"/>
      <c r="FI52" s="127"/>
      <c r="FJ52" s="127"/>
      <c r="FK52" s="127"/>
      <c r="FL52" s="127"/>
      <c r="FM52" s="127"/>
      <c r="FN52" s="127"/>
      <c r="FO52" s="127"/>
      <c r="FP52" s="127"/>
      <c r="FQ52" s="127"/>
      <c r="FR52" s="127"/>
      <c r="FS52" s="127"/>
      <c r="FT52" s="127"/>
      <c r="FU52" s="127"/>
      <c r="FV52" s="127"/>
      <c r="FW52" s="127"/>
      <c r="FX52" s="127"/>
      <c r="FY52" s="127"/>
      <c r="FZ52" s="127"/>
      <c r="GA52" s="127"/>
      <c r="GB52" s="127"/>
      <c r="GC52" s="127"/>
      <c r="GD52" s="127"/>
      <c r="GE52" s="127"/>
      <c r="GF52" s="127"/>
      <c r="GG52" s="127"/>
      <c r="GH52" s="127"/>
      <c r="GI52" s="127"/>
      <c r="GJ52" s="127"/>
      <c r="GK52" s="127"/>
      <c r="GL52" s="127"/>
      <c r="GM52" s="127"/>
      <c r="GN52" s="127"/>
      <c r="GO52" s="127"/>
      <c r="GP52" s="127"/>
      <c r="GQ52" s="127"/>
      <c r="GR52" s="127"/>
      <c r="GS52" s="127"/>
      <c r="GT52" s="127"/>
      <c r="GU52" s="127"/>
      <c r="GV52" s="127"/>
      <c r="GW52" s="127"/>
      <c r="GX52" s="127"/>
      <c r="GY52" s="127"/>
      <c r="GZ52" s="127"/>
      <c r="HA52" s="127"/>
      <c r="HB52" s="127"/>
      <c r="HC52" s="127"/>
      <c r="HD52" s="127"/>
      <c r="HE52" s="127"/>
      <c r="HF52" s="127"/>
      <c r="HG52" s="127"/>
      <c r="HH52" s="127"/>
      <c r="HI52" s="127"/>
      <c r="HJ52" s="127"/>
      <c r="HK52" s="127"/>
      <c r="HL52" s="127"/>
      <c r="HM52" s="127"/>
      <c r="HN52" s="127"/>
      <c r="HO52" s="127"/>
      <c r="HP52" s="127"/>
      <c r="HQ52" s="127"/>
      <c r="HR52" s="127"/>
      <c r="HS52" s="127"/>
    </row>
    <row r="53" spans="1:227" s="128" customFormat="1" ht="11.25">
      <c r="A53" s="131" t="s">
        <v>126</v>
      </c>
      <c r="B53" s="131"/>
      <c r="C53" s="131" t="s">
        <v>60</v>
      </c>
      <c r="D53" s="131" t="s">
        <v>127</v>
      </c>
      <c r="E53" s="131"/>
      <c r="F53" s="126">
        <v>6410100</v>
      </c>
      <c r="G53" s="120">
        <v>38550</v>
      </c>
      <c r="H53" s="61">
        <f t="shared" si="0"/>
        <v>1880000</v>
      </c>
      <c r="I53" s="62">
        <f t="shared" si="1"/>
        <v>0</v>
      </c>
      <c r="J53" s="70">
        <f t="shared" si="2"/>
        <v>1880000</v>
      </c>
      <c r="K53" s="61">
        <v>1810000</v>
      </c>
      <c r="L53" s="62">
        <v>0</v>
      </c>
      <c r="M53" s="194">
        <f t="shared" si="9"/>
        <v>1810000</v>
      </c>
      <c r="N53" s="10">
        <v>1810000</v>
      </c>
      <c r="O53" s="11">
        <v>0</v>
      </c>
      <c r="P53" s="50">
        <f t="shared" si="3"/>
        <v>1810000</v>
      </c>
      <c r="Q53" s="10">
        <f>H53-K53</f>
        <v>70000</v>
      </c>
      <c r="R53" s="11">
        <f>I53-L53</f>
        <v>0</v>
      </c>
      <c r="S53" s="50">
        <f t="shared" si="4"/>
        <v>70000</v>
      </c>
      <c r="T53" s="10">
        <f t="shared" si="11"/>
        <v>0</v>
      </c>
      <c r="U53" s="11">
        <f t="shared" si="12"/>
        <v>0</v>
      </c>
      <c r="V53" s="51">
        <f t="shared" si="7"/>
        <v>0</v>
      </c>
      <c r="W53" s="50">
        <f t="shared" si="10"/>
        <v>0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127"/>
      <c r="DV53" s="127"/>
      <c r="DW53" s="127"/>
      <c r="DX53" s="127"/>
      <c r="DY53" s="127"/>
      <c r="DZ53" s="127"/>
      <c r="EA53" s="127"/>
      <c r="EB53" s="127"/>
      <c r="EC53" s="127"/>
      <c r="ED53" s="127"/>
      <c r="EE53" s="127"/>
      <c r="EF53" s="127"/>
      <c r="EG53" s="127"/>
      <c r="EH53" s="127"/>
      <c r="EI53" s="127"/>
      <c r="EJ53" s="127"/>
      <c r="EK53" s="127"/>
      <c r="EL53" s="127"/>
      <c r="EM53" s="127"/>
      <c r="EN53" s="127"/>
      <c r="EO53" s="127"/>
      <c r="EP53" s="127"/>
      <c r="EQ53" s="127"/>
      <c r="ER53" s="127"/>
      <c r="ES53" s="127"/>
      <c r="ET53" s="127"/>
      <c r="EU53" s="127"/>
      <c r="EV53" s="127"/>
      <c r="EW53" s="127"/>
      <c r="EX53" s="127"/>
      <c r="EY53" s="127"/>
      <c r="EZ53" s="127"/>
      <c r="FA53" s="127"/>
      <c r="FB53" s="127"/>
      <c r="FC53" s="127"/>
      <c r="FD53" s="127"/>
      <c r="FE53" s="127"/>
      <c r="FF53" s="127"/>
      <c r="FG53" s="127"/>
      <c r="FH53" s="127"/>
      <c r="FI53" s="127"/>
      <c r="FJ53" s="127"/>
      <c r="FK53" s="127"/>
      <c r="FL53" s="127"/>
      <c r="FM53" s="127"/>
      <c r="FN53" s="127"/>
      <c r="FO53" s="127"/>
      <c r="FP53" s="127"/>
      <c r="FQ53" s="127"/>
      <c r="FR53" s="127"/>
      <c r="FS53" s="127"/>
      <c r="FT53" s="127"/>
      <c r="FU53" s="127"/>
      <c r="FV53" s="127"/>
      <c r="FW53" s="127"/>
      <c r="FX53" s="127"/>
      <c r="FY53" s="127"/>
      <c r="FZ53" s="127"/>
      <c r="GA53" s="127"/>
      <c r="GB53" s="127"/>
      <c r="GC53" s="127"/>
      <c r="GD53" s="127"/>
      <c r="GE53" s="127"/>
      <c r="GF53" s="127"/>
      <c r="GG53" s="127"/>
      <c r="GH53" s="127"/>
      <c r="GI53" s="127"/>
      <c r="GJ53" s="127"/>
      <c r="GK53" s="127"/>
      <c r="GL53" s="127"/>
      <c r="GM53" s="127"/>
      <c r="GN53" s="127"/>
      <c r="GO53" s="127"/>
      <c r="GP53" s="127"/>
      <c r="GQ53" s="127"/>
      <c r="GR53" s="127"/>
      <c r="GS53" s="127"/>
      <c r="GT53" s="127"/>
      <c r="GU53" s="127"/>
      <c r="GV53" s="127"/>
      <c r="GW53" s="127"/>
      <c r="GX53" s="127"/>
      <c r="GY53" s="127"/>
      <c r="GZ53" s="127"/>
      <c r="HA53" s="127"/>
      <c r="HB53" s="127"/>
      <c r="HC53" s="127"/>
      <c r="HD53" s="127"/>
      <c r="HE53" s="127"/>
      <c r="HF53" s="127"/>
      <c r="HG53" s="127"/>
      <c r="HH53" s="127"/>
      <c r="HI53" s="127"/>
      <c r="HJ53" s="127"/>
      <c r="HK53" s="127"/>
      <c r="HL53" s="127"/>
      <c r="HM53" s="127"/>
      <c r="HN53" s="127"/>
      <c r="HO53" s="127"/>
      <c r="HP53" s="127"/>
      <c r="HQ53" s="127"/>
      <c r="HR53" s="127"/>
      <c r="HS53" s="127"/>
    </row>
    <row r="54" spans="1:227" s="128" customFormat="1" ht="11.25">
      <c r="A54" s="131" t="s">
        <v>128</v>
      </c>
      <c r="B54" s="131"/>
      <c r="C54" s="131" t="s">
        <v>51</v>
      </c>
      <c r="D54" s="131" t="s">
        <v>129</v>
      </c>
      <c r="E54" s="131"/>
      <c r="F54" s="126">
        <v>6830500</v>
      </c>
      <c r="G54" s="120">
        <v>38550</v>
      </c>
      <c r="H54" s="61">
        <f t="shared" si="0"/>
        <v>115000</v>
      </c>
      <c r="I54" s="62">
        <f t="shared" si="1"/>
        <v>0</v>
      </c>
      <c r="J54" s="70">
        <f t="shared" si="2"/>
        <v>115000</v>
      </c>
      <c r="K54" s="61">
        <v>111000</v>
      </c>
      <c r="L54" s="62">
        <v>0</v>
      </c>
      <c r="M54" s="194">
        <f t="shared" si="9"/>
        <v>111000</v>
      </c>
      <c r="N54" s="10">
        <v>111000</v>
      </c>
      <c r="O54" s="11">
        <v>0</v>
      </c>
      <c r="P54" s="50">
        <f t="shared" si="3"/>
        <v>111000</v>
      </c>
      <c r="Q54" s="10">
        <f>H54-K54</f>
        <v>4000</v>
      </c>
      <c r="R54" s="11">
        <f>I54-L54</f>
        <v>0</v>
      </c>
      <c r="S54" s="50">
        <f t="shared" si="4"/>
        <v>4000</v>
      </c>
      <c r="T54" s="10">
        <f t="shared" si="11"/>
        <v>0</v>
      </c>
      <c r="U54" s="11">
        <f t="shared" si="12"/>
        <v>0</v>
      </c>
      <c r="V54" s="51">
        <f t="shared" si="7"/>
        <v>0</v>
      </c>
      <c r="W54" s="50">
        <f t="shared" si="10"/>
        <v>0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/>
      <c r="EI54" s="127"/>
      <c r="EJ54" s="127"/>
      <c r="EK54" s="127"/>
      <c r="EL54" s="127"/>
      <c r="EM54" s="127"/>
      <c r="EN54" s="127"/>
      <c r="EO54" s="127"/>
      <c r="EP54" s="127"/>
      <c r="EQ54" s="127"/>
      <c r="ER54" s="127"/>
      <c r="ES54" s="127"/>
      <c r="ET54" s="127"/>
      <c r="EU54" s="127"/>
      <c r="EV54" s="127"/>
      <c r="EW54" s="127"/>
      <c r="EX54" s="127"/>
      <c r="EY54" s="127"/>
      <c r="EZ54" s="127"/>
      <c r="FA54" s="127"/>
      <c r="FB54" s="127"/>
      <c r="FC54" s="127"/>
      <c r="FD54" s="127"/>
      <c r="FE54" s="127"/>
      <c r="FF54" s="127"/>
      <c r="FG54" s="127"/>
      <c r="FH54" s="127"/>
      <c r="FI54" s="127"/>
      <c r="FJ54" s="127"/>
      <c r="FK54" s="127"/>
      <c r="FL54" s="127"/>
      <c r="FM54" s="127"/>
      <c r="FN54" s="127"/>
      <c r="FO54" s="127"/>
      <c r="FP54" s="127"/>
      <c r="FQ54" s="127"/>
      <c r="FR54" s="127"/>
      <c r="FS54" s="127"/>
      <c r="FT54" s="127"/>
      <c r="FU54" s="127"/>
      <c r="FV54" s="127"/>
      <c r="FW54" s="127"/>
      <c r="FX54" s="127"/>
      <c r="FY54" s="127"/>
      <c r="FZ54" s="127"/>
      <c r="GA54" s="127"/>
      <c r="GB54" s="127"/>
      <c r="GC54" s="127"/>
      <c r="GD54" s="127"/>
      <c r="GE54" s="127"/>
      <c r="GF54" s="127"/>
      <c r="GG54" s="127"/>
      <c r="GH54" s="127"/>
      <c r="GI54" s="127"/>
      <c r="GJ54" s="127"/>
      <c r="GK54" s="127"/>
      <c r="GL54" s="127"/>
      <c r="GM54" s="127"/>
      <c r="GN54" s="127"/>
      <c r="GO54" s="127"/>
      <c r="GP54" s="127"/>
      <c r="GQ54" s="127"/>
      <c r="GR54" s="127"/>
      <c r="GS54" s="127"/>
      <c r="GT54" s="127"/>
      <c r="GU54" s="127"/>
      <c r="GV54" s="127"/>
      <c r="GW54" s="127"/>
      <c r="GX54" s="127"/>
      <c r="GY54" s="127"/>
      <c r="GZ54" s="127"/>
      <c r="HA54" s="127"/>
      <c r="HB54" s="127"/>
      <c r="HC54" s="127"/>
      <c r="HD54" s="127"/>
      <c r="HE54" s="127"/>
      <c r="HF54" s="127"/>
      <c r="HG54" s="127"/>
      <c r="HH54" s="127"/>
      <c r="HI54" s="127"/>
      <c r="HJ54" s="127"/>
      <c r="HK54" s="127"/>
      <c r="HL54" s="127"/>
      <c r="HM54" s="127"/>
      <c r="HN54" s="127"/>
      <c r="HO54" s="127"/>
      <c r="HP54" s="127"/>
      <c r="HQ54" s="127"/>
      <c r="HR54" s="127"/>
      <c r="HS54" s="127"/>
    </row>
    <row r="55" spans="1:227" s="128" customFormat="1" ht="11.25">
      <c r="A55" s="131" t="s">
        <v>130</v>
      </c>
      <c r="B55" s="131"/>
      <c r="C55" s="131" t="s">
        <v>51</v>
      </c>
      <c r="D55" s="131" t="s">
        <v>131</v>
      </c>
      <c r="E55" s="131"/>
      <c r="F55" s="126">
        <v>6030600</v>
      </c>
      <c r="G55" s="120">
        <v>38550</v>
      </c>
      <c r="H55" s="61">
        <f t="shared" si="0"/>
        <v>115000</v>
      </c>
      <c r="I55" s="62">
        <f t="shared" si="1"/>
        <v>0</v>
      </c>
      <c r="J55" s="70">
        <f t="shared" si="2"/>
        <v>115000</v>
      </c>
      <c r="K55" s="61">
        <v>111000</v>
      </c>
      <c r="L55" s="62">
        <v>0</v>
      </c>
      <c r="M55" s="194">
        <f t="shared" si="9"/>
        <v>111000</v>
      </c>
      <c r="N55" s="10">
        <v>111000</v>
      </c>
      <c r="O55" s="11">
        <v>0</v>
      </c>
      <c r="P55" s="50">
        <f t="shared" si="3"/>
        <v>111000</v>
      </c>
      <c r="Q55" s="10">
        <f>H55-K55</f>
        <v>4000</v>
      </c>
      <c r="R55" s="11">
        <f>I55-L55</f>
        <v>0</v>
      </c>
      <c r="S55" s="50">
        <f t="shared" si="4"/>
        <v>4000</v>
      </c>
      <c r="T55" s="10">
        <f t="shared" si="11"/>
        <v>0</v>
      </c>
      <c r="U55" s="11">
        <f t="shared" si="12"/>
        <v>0</v>
      </c>
      <c r="V55" s="51">
        <f t="shared" si="7"/>
        <v>0</v>
      </c>
      <c r="W55" s="50">
        <f t="shared" si="10"/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7"/>
      <c r="EW55" s="127"/>
      <c r="EX55" s="127"/>
      <c r="EY55" s="127"/>
      <c r="EZ55" s="127"/>
      <c r="FA55" s="127"/>
      <c r="FB55" s="127"/>
      <c r="FC55" s="127"/>
      <c r="FD55" s="127"/>
      <c r="FE55" s="127"/>
      <c r="FF55" s="127"/>
      <c r="FG55" s="127"/>
      <c r="FH55" s="127"/>
      <c r="FI55" s="127"/>
      <c r="FJ55" s="127"/>
      <c r="FK55" s="127"/>
      <c r="FL55" s="127"/>
      <c r="FM55" s="127"/>
      <c r="FN55" s="127"/>
      <c r="FO55" s="127"/>
      <c r="FP55" s="127"/>
      <c r="FQ55" s="127"/>
      <c r="FR55" s="127"/>
      <c r="FS55" s="127"/>
      <c r="FT55" s="127"/>
      <c r="FU55" s="127"/>
      <c r="FV55" s="127"/>
      <c r="FW55" s="127"/>
      <c r="FX55" s="127"/>
      <c r="FY55" s="127"/>
      <c r="FZ55" s="127"/>
      <c r="GA55" s="127"/>
      <c r="GB55" s="127"/>
      <c r="GC55" s="127"/>
      <c r="GD55" s="127"/>
      <c r="GE55" s="127"/>
      <c r="GF55" s="127"/>
      <c r="GG55" s="127"/>
      <c r="GH55" s="127"/>
      <c r="GI55" s="127"/>
      <c r="GJ55" s="127"/>
      <c r="GK55" s="127"/>
      <c r="GL55" s="127"/>
      <c r="GM55" s="127"/>
      <c r="GN55" s="127"/>
      <c r="GO55" s="127"/>
      <c r="GP55" s="127"/>
      <c r="GQ55" s="127"/>
      <c r="GR55" s="127"/>
      <c r="GS55" s="127"/>
      <c r="GT55" s="127"/>
      <c r="GU55" s="127"/>
      <c r="GV55" s="127"/>
      <c r="GW55" s="127"/>
      <c r="GX55" s="127"/>
      <c r="GY55" s="127"/>
      <c r="GZ55" s="127"/>
      <c r="HA55" s="127"/>
      <c r="HB55" s="127"/>
      <c r="HC55" s="127"/>
      <c r="HD55" s="127"/>
      <c r="HE55" s="127"/>
      <c r="HF55" s="127"/>
      <c r="HG55" s="127"/>
      <c r="HH55" s="127"/>
      <c r="HI55" s="127"/>
      <c r="HJ55" s="127"/>
      <c r="HK55" s="127"/>
      <c r="HL55" s="127"/>
      <c r="HM55" s="127"/>
      <c r="HN55" s="127"/>
      <c r="HO55" s="127"/>
      <c r="HP55" s="127"/>
      <c r="HQ55" s="127"/>
      <c r="HR55" s="127"/>
      <c r="HS55" s="127"/>
    </row>
    <row r="56" spans="1:227" s="128" customFormat="1" ht="11.25">
      <c r="A56" s="131" t="s">
        <v>132</v>
      </c>
      <c r="B56" s="131"/>
      <c r="C56" s="131" t="s">
        <v>64</v>
      </c>
      <c r="D56" s="131" t="s">
        <v>133</v>
      </c>
      <c r="E56" s="131"/>
      <c r="F56" s="126">
        <v>6610460</v>
      </c>
      <c r="G56" s="120">
        <v>38550</v>
      </c>
      <c r="H56" s="61">
        <f t="shared" si="0"/>
        <v>7236000</v>
      </c>
      <c r="I56" s="62">
        <f t="shared" si="1"/>
        <v>324000</v>
      </c>
      <c r="J56" s="70">
        <f t="shared" si="2"/>
        <v>7560000</v>
      </c>
      <c r="K56" s="61">
        <v>6965000</v>
      </c>
      <c r="L56" s="62">
        <v>311000</v>
      </c>
      <c r="M56" s="194">
        <f t="shared" si="9"/>
        <v>7276000</v>
      </c>
      <c r="N56" s="10">
        <v>6965000</v>
      </c>
      <c r="O56" s="11">
        <v>311000</v>
      </c>
      <c r="P56" s="50">
        <f t="shared" si="3"/>
        <v>7276000</v>
      </c>
      <c r="Q56" s="10">
        <f>H56-K56</f>
        <v>271000</v>
      </c>
      <c r="R56" s="11">
        <f>I56-L56</f>
        <v>13000</v>
      </c>
      <c r="S56" s="50">
        <f t="shared" si="4"/>
        <v>284000</v>
      </c>
      <c r="T56" s="10">
        <f t="shared" si="11"/>
        <v>0</v>
      </c>
      <c r="U56" s="11">
        <f t="shared" si="12"/>
        <v>0</v>
      </c>
      <c r="V56" s="51">
        <f t="shared" si="7"/>
        <v>0</v>
      </c>
      <c r="W56" s="50">
        <f t="shared" si="10"/>
        <v>0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7"/>
      <c r="EH56" s="127"/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7"/>
      <c r="EW56" s="127"/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7"/>
      <c r="FL56" s="127"/>
      <c r="FM56" s="127"/>
      <c r="FN56" s="127"/>
      <c r="FO56" s="127"/>
      <c r="FP56" s="127"/>
      <c r="FQ56" s="127"/>
      <c r="FR56" s="127"/>
      <c r="FS56" s="127"/>
      <c r="FT56" s="127"/>
      <c r="FU56" s="127"/>
      <c r="FV56" s="127"/>
      <c r="FW56" s="127"/>
      <c r="FX56" s="127"/>
      <c r="FY56" s="127"/>
      <c r="FZ56" s="127"/>
      <c r="GA56" s="127"/>
      <c r="GB56" s="127"/>
      <c r="GC56" s="127"/>
      <c r="GD56" s="127"/>
      <c r="GE56" s="127"/>
      <c r="GF56" s="127"/>
      <c r="GG56" s="127"/>
      <c r="GH56" s="127"/>
      <c r="GI56" s="127"/>
      <c r="GJ56" s="127"/>
      <c r="GK56" s="127"/>
      <c r="GL56" s="127"/>
      <c r="GM56" s="127"/>
      <c r="GN56" s="127"/>
      <c r="GO56" s="127"/>
      <c r="GP56" s="127"/>
      <c r="GQ56" s="127"/>
      <c r="GR56" s="127"/>
      <c r="GS56" s="127"/>
      <c r="GT56" s="127"/>
      <c r="GU56" s="127"/>
      <c r="GV56" s="127"/>
      <c r="GW56" s="127"/>
      <c r="GX56" s="127"/>
      <c r="GY56" s="127"/>
      <c r="GZ56" s="127"/>
      <c r="HA56" s="127"/>
      <c r="HB56" s="127"/>
      <c r="HC56" s="127"/>
      <c r="HD56" s="127"/>
      <c r="HE56" s="127"/>
      <c r="HF56" s="127"/>
      <c r="HG56" s="127"/>
      <c r="HH56" s="127"/>
      <c r="HI56" s="127"/>
      <c r="HJ56" s="127"/>
      <c r="HK56" s="127"/>
      <c r="HL56" s="127"/>
      <c r="HM56" s="127"/>
      <c r="HN56" s="127"/>
      <c r="HO56" s="127"/>
      <c r="HP56" s="127"/>
      <c r="HQ56" s="127"/>
      <c r="HR56" s="127"/>
      <c r="HS56" s="127"/>
    </row>
    <row r="57" spans="1:227" s="128" customFormat="1" ht="11.25">
      <c r="A57" s="131" t="s">
        <v>134</v>
      </c>
      <c r="B57" s="131"/>
      <c r="C57" s="131" t="s">
        <v>51</v>
      </c>
      <c r="D57" s="131" t="s">
        <v>135</v>
      </c>
      <c r="E57" s="131"/>
      <c r="F57" s="126">
        <v>6610450</v>
      </c>
      <c r="G57" s="120">
        <v>38550</v>
      </c>
      <c r="H57" s="61">
        <f t="shared" si="0"/>
        <v>17368000</v>
      </c>
      <c r="I57" s="62">
        <f t="shared" si="1"/>
        <v>254000</v>
      </c>
      <c r="J57" s="70">
        <f t="shared" si="2"/>
        <v>17622000</v>
      </c>
      <c r="K57" s="61">
        <v>16717000</v>
      </c>
      <c r="L57" s="62">
        <v>244000</v>
      </c>
      <c r="M57" s="194">
        <f t="shared" si="9"/>
        <v>16961000</v>
      </c>
      <c r="N57" s="10">
        <v>16717000</v>
      </c>
      <c r="O57" s="11">
        <v>244000</v>
      </c>
      <c r="P57" s="50">
        <f t="shared" si="3"/>
        <v>16961000</v>
      </c>
      <c r="Q57" s="10">
        <f>H57-K57</f>
        <v>651000</v>
      </c>
      <c r="R57" s="11">
        <f>I57-L57</f>
        <v>10000</v>
      </c>
      <c r="S57" s="50">
        <f t="shared" si="4"/>
        <v>661000</v>
      </c>
      <c r="T57" s="10">
        <f t="shared" si="11"/>
        <v>0</v>
      </c>
      <c r="U57" s="11">
        <f t="shared" si="12"/>
        <v>0</v>
      </c>
      <c r="V57" s="51">
        <f t="shared" si="7"/>
        <v>0</v>
      </c>
      <c r="W57" s="50">
        <f t="shared" si="10"/>
        <v>0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  <c r="DB57" s="127"/>
      <c r="DC57" s="127"/>
      <c r="DD57" s="127"/>
      <c r="DE57" s="127"/>
      <c r="DF57" s="127"/>
      <c r="DG57" s="127"/>
      <c r="DH57" s="127"/>
      <c r="DI57" s="127"/>
      <c r="DJ57" s="127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127"/>
      <c r="EB57" s="127"/>
      <c r="EC57" s="127"/>
      <c r="ED57" s="127"/>
      <c r="EE57" s="127"/>
      <c r="EF57" s="127"/>
      <c r="EG57" s="127"/>
      <c r="EH57" s="127"/>
      <c r="EI57" s="127"/>
      <c r="EJ57" s="127"/>
      <c r="EK57" s="127"/>
      <c r="EL57" s="127"/>
      <c r="EM57" s="127"/>
      <c r="EN57" s="127"/>
      <c r="EO57" s="127"/>
      <c r="EP57" s="127"/>
      <c r="EQ57" s="127"/>
      <c r="ER57" s="127"/>
      <c r="ES57" s="127"/>
      <c r="ET57" s="127"/>
      <c r="EU57" s="127"/>
      <c r="EV57" s="127"/>
      <c r="EW57" s="127"/>
      <c r="EX57" s="127"/>
      <c r="EY57" s="127"/>
      <c r="EZ57" s="127"/>
      <c r="FA57" s="127"/>
      <c r="FB57" s="127"/>
      <c r="FC57" s="127"/>
      <c r="FD57" s="127"/>
      <c r="FE57" s="127"/>
      <c r="FF57" s="127"/>
      <c r="FG57" s="127"/>
      <c r="FH57" s="127"/>
      <c r="FI57" s="127"/>
      <c r="FJ57" s="127"/>
      <c r="FK57" s="127"/>
      <c r="FL57" s="127"/>
      <c r="FM57" s="127"/>
      <c r="FN57" s="127"/>
      <c r="FO57" s="127"/>
      <c r="FP57" s="127"/>
      <c r="FQ57" s="127"/>
      <c r="FR57" s="127"/>
      <c r="FS57" s="127"/>
      <c r="FT57" s="127"/>
      <c r="FU57" s="127"/>
      <c r="FV57" s="127"/>
      <c r="FW57" s="127"/>
      <c r="FX57" s="127"/>
      <c r="FY57" s="127"/>
      <c r="FZ57" s="127"/>
      <c r="GA57" s="127"/>
      <c r="GB57" s="127"/>
      <c r="GC57" s="127"/>
      <c r="GD57" s="127"/>
      <c r="GE57" s="127"/>
      <c r="GF57" s="127"/>
      <c r="GG57" s="127"/>
      <c r="GH57" s="127"/>
      <c r="GI57" s="127"/>
      <c r="GJ57" s="127"/>
      <c r="GK57" s="127"/>
      <c r="GL57" s="127"/>
      <c r="GM57" s="127"/>
      <c r="GN57" s="127"/>
      <c r="GO57" s="127"/>
      <c r="GP57" s="127"/>
      <c r="GQ57" s="127"/>
      <c r="GR57" s="127"/>
      <c r="GS57" s="127"/>
      <c r="GT57" s="127"/>
      <c r="GU57" s="127"/>
      <c r="GV57" s="127"/>
      <c r="GW57" s="127"/>
      <c r="GX57" s="127"/>
      <c r="GY57" s="127"/>
      <c r="GZ57" s="127"/>
      <c r="HA57" s="127"/>
      <c r="HB57" s="127"/>
      <c r="HC57" s="127"/>
      <c r="HD57" s="127"/>
      <c r="HE57" s="127"/>
      <c r="HF57" s="127"/>
      <c r="HG57" s="127"/>
      <c r="HH57" s="127"/>
      <c r="HI57" s="127"/>
      <c r="HJ57" s="127"/>
      <c r="HK57" s="127"/>
      <c r="HL57" s="127"/>
      <c r="HM57" s="127"/>
      <c r="HN57" s="127"/>
      <c r="HO57" s="127"/>
      <c r="HP57" s="127"/>
      <c r="HQ57" s="127"/>
      <c r="HR57" s="127"/>
      <c r="HS57" s="127"/>
    </row>
    <row r="58" spans="1:227" s="128" customFormat="1" ht="11.25">
      <c r="A58" s="131" t="s">
        <v>136</v>
      </c>
      <c r="B58" s="131"/>
      <c r="C58" s="131" t="s">
        <v>51</v>
      </c>
      <c r="D58" s="131" t="s">
        <v>137</v>
      </c>
      <c r="E58" s="131"/>
      <c r="F58" s="126">
        <v>6030310</v>
      </c>
      <c r="G58" s="120">
        <v>38550</v>
      </c>
      <c r="H58" s="61">
        <f t="shared" si="0"/>
        <v>1087000</v>
      </c>
      <c r="I58" s="62">
        <f t="shared" si="1"/>
        <v>0</v>
      </c>
      <c r="J58" s="70">
        <f t="shared" si="2"/>
        <v>1087000</v>
      </c>
      <c r="K58" s="61">
        <v>1046000</v>
      </c>
      <c r="L58" s="62">
        <v>0</v>
      </c>
      <c r="M58" s="194">
        <f t="shared" si="9"/>
        <v>1046000</v>
      </c>
      <c r="N58" s="10">
        <v>1046000</v>
      </c>
      <c r="O58" s="11">
        <v>0</v>
      </c>
      <c r="P58" s="50">
        <f t="shared" si="3"/>
        <v>1046000</v>
      </c>
      <c r="Q58" s="10">
        <f>H58-K58</f>
        <v>41000</v>
      </c>
      <c r="R58" s="11">
        <f>I58-L58</f>
        <v>0</v>
      </c>
      <c r="S58" s="50">
        <f t="shared" si="4"/>
        <v>41000</v>
      </c>
      <c r="T58" s="10">
        <f t="shared" si="11"/>
        <v>0</v>
      </c>
      <c r="U58" s="11">
        <f t="shared" si="12"/>
        <v>0</v>
      </c>
      <c r="V58" s="51">
        <f t="shared" si="7"/>
        <v>0</v>
      </c>
      <c r="W58" s="50">
        <f t="shared" si="10"/>
        <v>0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127"/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7"/>
      <c r="EI58" s="127"/>
      <c r="EJ58" s="127"/>
      <c r="EK58" s="127"/>
      <c r="EL58" s="127"/>
      <c r="EM58" s="127"/>
      <c r="EN58" s="127"/>
      <c r="EO58" s="127"/>
      <c r="EP58" s="127"/>
      <c r="EQ58" s="127"/>
      <c r="ER58" s="127"/>
      <c r="ES58" s="127"/>
      <c r="ET58" s="127"/>
      <c r="EU58" s="127"/>
      <c r="EV58" s="127"/>
      <c r="EW58" s="127"/>
      <c r="EX58" s="127"/>
      <c r="EY58" s="127"/>
      <c r="EZ58" s="127"/>
      <c r="FA58" s="127"/>
      <c r="FB58" s="127"/>
      <c r="FC58" s="127"/>
      <c r="FD58" s="127"/>
      <c r="FE58" s="127"/>
      <c r="FF58" s="127"/>
      <c r="FG58" s="127"/>
      <c r="FH58" s="127"/>
      <c r="FI58" s="127"/>
      <c r="FJ58" s="127"/>
      <c r="FK58" s="127"/>
      <c r="FL58" s="127"/>
      <c r="FM58" s="127"/>
      <c r="FN58" s="127"/>
      <c r="FO58" s="127"/>
      <c r="FP58" s="127"/>
      <c r="FQ58" s="127"/>
      <c r="FR58" s="127"/>
      <c r="FS58" s="127"/>
      <c r="FT58" s="127"/>
      <c r="FU58" s="127"/>
      <c r="FV58" s="127"/>
      <c r="FW58" s="127"/>
      <c r="FX58" s="127"/>
      <c r="FY58" s="127"/>
      <c r="FZ58" s="127"/>
      <c r="GA58" s="127"/>
      <c r="GB58" s="127"/>
      <c r="GC58" s="127"/>
      <c r="GD58" s="127"/>
      <c r="GE58" s="127"/>
      <c r="GF58" s="127"/>
      <c r="GG58" s="127"/>
      <c r="GH58" s="127"/>
      <c r="GI58" s="127"/>
      <c r="GJ58" s="127"/>
      <c r="GK58" s="127"/>
      <c r="GL58" s="127"/>
      <c r="GM58" s="127"/>
      <c r="GN58" s="127"/>
      <c r="GO58" s="127"/>
      <c r="GP58" s="127"/>
      <c r="GQ58" s="127"/>
      <c r="GR58" s="127"/>
      <c r="GS58" s="127"/>
      <c r="GT58" s="127"/>
      <c r="GU58" s="127"/>
      <c r="GV58" s="127"/>
      <c r="GW58" s="127"/>
      <c r="GX58" s="127"/>
      <c r="GY58" s="127"/>
      <c r="GZ58" s="127"/>
      <c r="HA58" s="127"/>
      <c r="HB58" s="127"/>
      <c r="HC58" s="127"/>
      <c r="HD58" s="127"/>
      <c r="HE58" s="127"/>
      <c r="HF58" s="127"/>
      <c r="HG58" s="127"/>
      <c r="HH58" s="127"/>
      <c r="HI58" s="127"/>
      <c r="HJ58" s="127"/>
      <c r="HK58" s="127"/>
      <c r="HL58" s="127"/>
      <c r="HM58" s="127"/>
      <c r="HN58" s="127"/>
      <c r="HO58" s="127"/>
      <c r="HP58" s="127"/>
      <c r="HQ58" s="127"/>
      <c r="HR58" s="127"/>
      <c r="HS58" s="127"/>
    </row>
    <row r="59" spans="1:227" s="128" customFormat="1" ht="11.25">
      <c r="A59" s="131" t="s">
        <v>138</v>
      </c>
      <c r="B59" s="131"/>
      <c r="C59" s="131" t="s">
        <v>51</v>
      </c>
      <c r="D59" s="131" t="s">
        <v>139</v>
      </c>
      <c r="E59" s="131"/>
      <c r="F59" s="126">
        <v>6570500</v>
      </c>
      <c r="G59" s="120">
        <v>38550</v>
      </c>
      <c r="H59" s="61">
        <f t="shared" si="0"/>
        <v>75000</v>
      </c>
      <c r="I59" s="62">
        <f t="shared" si="1"/>
        <v>0</v>
      </c>
      <c r="J59" s="70">
        <f t="shared" si="2"/>
        <v>75000</v>
      </c>
      <c r="K59" s="61">
        <v>72000</v>
      </c>
      <c r="L59" s="62">
        <v>0</v>
      </c>
      <c r="M59" s="194">
        <f t="shared" si="9"/>
        <v>72000</v>
      </c>
      <c r="N59" s="10">
        <v>72000</v>
      </c>
      <c r="O59" s="11">
        <v>0</v>
      </c>
      <c r="P59" s="50">
        <f t="shared" si="3"/>
        <v>72000</v>
      </c>
      <c r="Q59" s="10">
        <f>H59-K59</f>
        <v>3000</v>
      </c>
      <c r="R59" s="11">
        <f>I59-L59</f>
        <v>0</v>
      </c>
      <c r="S59" s="50">
        <f t="shared" si="4"/>
        <v>3000</v>
      </c>
      <c r="T59" s="10">
        <f t="shared" si="11"/>
        <v>0</v>
      </c>
      <c r="U59" s="11">
        <f t="shared" si="12"/>
        <v>0</v>
      </c>
      <c r="V59" s="51">
        <f t="shared" si="7"/>
        <v>0</v>
      </c>
      <c r="W59" s="50">
        <f t="shared" si="10"/>
        <v>0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  <c r="DB59" s="127"/>
      <c r="DC59" s="127"/>
      <c r="DD59" s="127"/>
      <c r="DE59" s="127"/>
      <c r="DF59" s="127"/>
      <c r="DG59" s="127"/>
      <c r="DH59" s="127"/>
      <c r="DI59" s="127"/>
      <c r="DJ59" s="127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127"/>
      <c r="DV59" s="127"/>
      <c r="DW59" s="127"/>
      <c r="DX59" s="127"/>
      <c r="DY59" s="127"/>
      <c r="DZ59" s="127"/>
      <c r="EA59" s="127"/>
      <c r="EB59" s="127"/>
      <c r="EC59" s="127"/>
      <c r="ED59" s="127"/>
      <c r="EE59" s="127"/>
      <c r="EF59" s="127"/>
      <c r="EG59" s="127"/>
      <c r="EH59" s="127"/>
      <c r="EI59" s="127"/>
      <c r="EJ59" s="127"/>
      <c r="EK59" s="127"/>
      <c r="EL59" s="127"/>
      <c r="EM59" s="127"/>
      <c r="EN59" s="127"/>
      <c r="EO59" s="127"/>
      <c r="EP59" s="127"/>
      <c r="EQ59" s="127"/>
      <c r="ER59" s="127"/>
      <c r="ES59" s="127"/>
      <c r="ET59" s="127"/>
      <c r="EU59" s="127"/>
      <c r="EV59" s="127"/>
      <c r="EW59" s="127"/>
      <c r="EX59" s="127"/>
      <c r="EY59" s="127"/>
      <c r="EZ59" s="127"/>
      <c r="FA59" s="127"/>
      <c r="FB59" s="127"/>
      <c r="FC59" s="127"/>
      <c r="FD59" s="127"/>
      <c r="FE59" s="127"/>
      <c r="FF59" s="127"/>
      <c r="FG59" s="127"/>
      <c r="FH59" s="127"/>
      <c r="FI59" s="127"/>
      <c r="FJ59" s="127"/>
      <c r="FK59" s="127"/>
      <c r="FL59" s="127"/>
      <c r="FM59" s="127"/>
      <c r="FN59" s="127"/>
      <c r="FO59" s="127"/>
      <c r="FP59" s="127"/>
      <c r="FQ59" s="127"/>
      <c r="FR59" s="127"/>
      <c r="FS59" s="127"/>
      <c r="FT59" s="127"/>
      <c r="FU59" s="127"/>
      <c r="FV59" s="127"/>
      <c r="FW59" s="127"/>
      <c r="FX59" s="127"/>
      <c r="FY59" s="127"/>
      <c r="FZ59" s="127"/>
      <c r="GA59" s="127"/>
      <c r="GB59" s="127"/>
      <c r="GC59" s="127"/>
      <c r="GD59" s="127"/>
      <c r="GE59" s="127"/>
      <c r="GF59" s="127"/>
      <c r="GG59" s="127"/>
      <c r="GH59" s="127"/>
      <c r="GI59" s="127"/>
      <c r="GJ59" s="127"/>
      <c r="GK59" s="127"/>
      <c r="GL59" s="127"/>
      <c r="GM59" s="127"/>
      <c r="GN59" s="127"/>
      <c r="GO59" s="127"/>
      <c r="GP59" s="127"/>
      <c r="GQ59" s="127"/>
      <c r="GR59" s="127"/>
      <c r="GS59" s="127"/>
      <c r="GT59" s="127"/>
      <c r="GU59" s="127"/>
      <c r="GV59" s="127"/>
      <c r="GW59" s="127"/>
      <c r="GX59" s="127"/>
      <c r="GY59" s="127"/>
      <c r="GZ59" s="127"/>
      <c r="HA59" s="127"/>
      <c r="HB59" s="127"/>
      <c r="HC59" s="127"/>
      <c r="HD59" s="127"/>
      <c r="HE59" s="127"/>
      <c r="HF59" s="127"/>
      <c r="HG59" s="127"/>
      <c r="HH59" s="127"/>
      <c r="HI59" s="127"/>
      <c r="HJ59" s="127"/>
      <c r="HK59" s="127"/>
      <c r="HL59" s="127"/>
      <c r="HM59" s="127"/>
      <c r="HN59" s="127"/>
      <c r="HO59" s="127"/>
      <c r="HP59" s="127"/>
      <c r="HQ59" s="127"/>
      <c r="HR59" s="127"/>
      <c r="HS59" s="127"/>
    </row>
    <row r="60" spans="1:227" s="128" customFormat="1" ht="11.25">
      <c r="A60" s="131" t="s">
        <v>140</v>
      </c>
      <c r="B60" s="131"/>
      <c r="C60" s="131" t="s">
        <v>51</v>
      </c>
      <c r="D60" s="131" t="s">
        <v>141</v>
      </c>
      <c r="E60" s="131"/>
      <c r="F60" s="130">
        <v>6570500</v>
      </c>
      <c r="G60" s="120">
        <v>38550</v>
      </c>
      <c r="H60" s="61">
        <f t="shared" si="0"/>
        <v>18000</v>
      </c>
      <c r="I60" s="62">
        <f t="shared" si="1"/>
        <v>0</v>
      </c>
      <c r="J60" s="70">
        <f t="shared" si="2"/>
        <v>18000</v>
      </c>
      <c r="K60" s="61">
        <v>17000</v>
      </c>
      <c r="L60" s="62">
        <v>0</v>
      </c>
      <c r="M60" s="194">
        <f t="shared" si="9"/>
        <v>17000</v>
      </c>
      <c r="N60" s="10">
        <v>17000</v>
      </c>
      <c r="O60" s="11">
        <v>0</v>
      </c>
      <c r="P60" s="50">
        <f t="shared" si="3"/>
        <v>17000</v>
      </c>
      <c r="Q60" s="10">
        <f>H60-K60</f>
        <v>1000</v>
      </c>
      <c r="R60" s="11">
        <f>I60-L60</f>
        <v>0</v>
      </c>
      <c r="S60" s="50">
        <f t="shared" si="4"/>
        <v>1000</v>
      </c>
      <c r="T60" s="10">
        <f t="shared" si="11"/>
        <v>0</v>
      </c>
      <c r="U60" s="11">
        <f t="shared" si="12"/>
        <v>0</v>
      </c>
      <c r="V60" s="51">
        <f t="shared" si="7"/>
        <v>0</v>
      </c>
      <c r="W60" s="50">
        <f t="shared" si="10"/>
        <v>0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  <c r="EO60" s="127"/>
      <c r="EP60" s="127"/>
      <c r="EQ60" s="127"/>
      <c r="ER60" s="127"/>
      <c r="ES60" s="127"/>
      <c r="ET60" s="127"/>
      <c r="EU60" s="127"/>
      <c r="EV60" s="127"/>
      <c r="EW60" s="127"/>
      <c r="EX60" s="127"/>
      <c r="EY60" s="127"/>
      <c r="EZ60" s="127"/>
      <c r="FA60" s="127"/>
      <c r="FB60" s="127"/>
      <c r="FC60" s="127"/>
      <c r="FD60" s="127"/>
      <c r="FE60" s="127"/>
      <c r="FF60" s="127"/>
      <c r="FG60" s="127"/>
      <c r="FH60" s="127"/>
      <c r="FI60" s="127"/>
      <c r="FJ60" s="127"/>
      <c r="FK60" s="127"/>
      <c r="FL60" s="127"/>
      <c r="FM60" s="127"/>
      <c r="FN60" s="127"/>
      <c r="FO60" s="127"/>
      <c r="FP60" s="127"/>
      <c r="FQ60" s="127"/>
      <c r="FR60" s="127"/>
      <c r="FS60" s="127"/>
      <c r="FT60" s="127"/>
      <c r="FU60" s="127"/>
      <c r="FV60" s="127"/>
      <c r="FW60" s="127"/>
      <c r="FX60" s="127"/>
      <c r="FY60" s="127"/>
      <c r="FZ60" s="127"/>
      <c r="GA60" s="127"/>
      <c r="GB60" s="127"/>
      <c r="GC60" s="127"/>
      <c r="GD60" s="127"/>
      <c r="GE60" s="127"/>
      <c r="GF60" s="127"/>
      <c r="GG60" s="127"/>
      <c r="GH60" s="127"/>
      <c r="GI60" s="127"/>
      <c r="GJ60" s="127"/>
      <c r="GK60" s="127"/>
      <c r="GL60" s="127"/>
      <c r="GM60" s="127"/>
      <c r="GN60" s="127"/>
      <c r="GO60" s="127"/>
      <c r="GP60" s="127"/>
      <c r="GQ60" s="127"/>
      <c r="GR60" s="127"/>
      <c r="GS60" s="127"/>
      <c r="GT60" s="127"/>
      <c r="GU60" s="127"/>
      <c r="GV60" s="127"/>
      <c r="GW60" s="127"/>
      <c r="GX60" s="127"/>
      <c r="GY60" s="127"/>
      <c r="GZ60" s="127"/>
      <c r="HA60" s="127"/>
      <c r="HB60" s="127"/>
      <c r="HC60" s="127"/>
      <c r="HD60" s="127"/>
      <c r="HE60" s="127"/>
      <c r="HF60" s="127"/>
      <c r="HG60" s="127"/>
      <c r="HH60" s="127"/>
      <c r="HI60" s="127"/>
      <c r="HJ60" s="127"/>
      <c r="HK60" s="127"/>
      <c r="HL60" s="127"/>
      <c r="HM60" s="127"/>
      <c r="HN60" s="127"/>
      <c r="HO60" s="127"/>
      <c r="HP60" s="127"/>
      <c r="HQ60" s="127"/>
      <c r="HR60" s="127"/>
      <c r="HS60" s="127"/>
    </row>
    <row r="61" spans="1:227" s="128" customFormat="1" ht="11.25">
      <c r="A61" s="131" t="s">
        <v>142</v>
      </c>
      <c r="B61" s="131"/>
      <c r="C61" s="131" t="s">
        <v>64</v>
      </c>
      <c r="D61" s="131" t="s">
        <v>143</v>
      </c>
      <c r="E61" s="131"/>
      <c r="F61" s="130">
        <v>9720330</v>
      </c>
      <c r="G61" s="120">
        <v>38550</v>
      </c>
      <c r="H61" s="61">
        <f t="shared" si="0"/>
        <v>237000</v>
      </c>
      <c r="I61" s="62">
        <f t="shared" si="1"/>
        <v>0</v>
      </c>
      <c r="J61" s="70">
        <f t="shared" si="2"/>
        <v>237000</v>
      </c>
      <c r="K61" s="61">
        <v>228000</v>
      </c>
      <c r="L61" s="62">
        <v>0</v>
      </c>
      <c r="M61" s="194">
        <f t="shared" si="9"/>
        <v>228000</v>
      </c>
      <c r="N61" s="10">
        <v>228000</v>
      </c>
      <c r="O61" s="11">
        <v>0</v>
      </c>
      <c r="P61" s="50">
        <f t="shared" si="3"/>
        <v>228000</v>
      </c>
      <c r="Q61" s="10">
        <f>H61-K61</f>
        <v>9000</v>
      </c>
      <c r="R61" s="11">
        <f>I61-L61</f>
        <v>0</v>
      </c>
      <c r="S61" s="50">
        <f t="shared" si="4"/>
        <v>9000</v>
      </c>
      <c r="T61" s="10">
        <f t="shared" si="11"/>
        <v>0</v>
      </c>
      <c r="U61" s="11">
        <f t="shared" si="12"/>
        <v>0</v>
      </c>
      <c r="V61" s="51">
        <f t="shared" si="7"/>
        <v>0</v>
      </c>
      <c r="W61" s="50">
        <f t="shared" si="10"/>
        <v>0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  <c r="DB61" s="127"/>
      <c r="DC61" s="127"/>
      <c r="DD61" s="127"/>
      <c r="DE61" s="127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127"/>
      <c r="EQ61" s="127"/>
      <c r="ER61" s="127"/>
      <c r="ES61" s="127"/>
      <c r="ET61" s="127"/>
      <c r="EU61" s="127"/>
      <c r="EV61" s="127"/>
      <c r="EW61" s="127"/>
      <c r="EX61" s="127"/>
      <c r="EY61" s="127"/>
      <c r="EZ61" s="127"/>
      <c r="FA61" s="127"/>
      <c r="FB61" s="127"/>
      <c r="FC61" s="127"/>
      <c r="FD61" s="127"/>
      <c r="FE61" s="127"/>
      <c r="FF61" s="127"/>
      <c r="FG61" s="127"/>
      <c r="FH61" s="127"/>
      <c r="FI61" s="127"/>
      <c r="FJ61" s="127"/>
      <c r="FK61" s="127"/>
      <c r="FL61" s="127"/>
      <c r="FM61" s="127"/>
      <c r="FN61" s="127"/>
      <c r="FO61" s="127"/>
      <c r="FP61" s="127"/>
      <c r="FQ61" s="127"/>
      <c r="FR61" s="127"/>
      <c r="FS61" s="127"/>
      <c r="FT61" s="127"/>
      <c r="FU61" s="127"/>
      <c r="FV61" s="127"/>
      <c r="FW61" s="127"/>
      <c r="FX61" s="127"/>
      <c r="FY61" s="127"/>
      <c r="FZ61" s="127"/>
      <c r="GA61" s="127"/>
      <c r="GB61" s="127"/>
      <c r="GC61" s="127"/>
      <c r="GD61" s="127"/>
      <c r="GE61" s="127"/>
      <c r="GF61" s="127"/>
      <c r="GG61" s="127"/>
      <c r="GH61" s="127"/>
      <c r="GI61" s="127"/>
      <c r="GJ61" s="127"/>
      <c r="GK61" s="127"/>
      <c r="GL61" s="127"/>
      <c r="GM61" s="127"/>
      <c r="GN61" s="127"/>
      <c r="GO61" s="127"/>
      <c r="GP61" s="127"/>
      <c r="GQ61" s="127"/>
      <c r="GR61" s="127"/>
      <c r="GS61" s="127"/>
      <c r="GT61" s="127"/>
      <c r="GU61" s="127"/>
      <c r="GV61" s="127"/>
      <c r="GW61" s="127"/>
      <c r="GX61" s="127"/>
      <c r="GY61" s="127"/>
      <c r="GZ61" s="127"/>
      <c r="HA61" s="127"/>
      <c r="HB61" s="127"/>
      <c r="HC61" s="127"/>
      <c r="HD61" s="127"/>
      <c r="HE61" s="127"/>
      <c r="HF61" s="127"/>
      <c r="HG61" s="127"/>
      <c r="HH61" s="127"/>
      <c r="HI61" s="127"/>
      <c r="HJ61" s="127"/>
      <c r="HK61" s="127"/>
      <c r="HL61" s="127"/>
      <c r="HM61" s="127"/>
      <c r="HN61" s="127"/>
      <c r="HO61" s="127"/>
      <c r="HP61" s="127"/>
      <c r="HQ61" s="127"/>
      <c r="HR61" s="127"/>
      <c r="HS61" s="127"/>
    </row>
    <row r="62" spans="1:227" s="128" customFormat="1" ht="11.25">
      <c r="A62" s="131" t="s">
        <v>144</v>
      </c>
      <c r="B62" s="131"/>
      <c r="C62" s="131" t="s">
        <v>51</v>
      </c>
      <c r="D62" s="131" t="s">
        <v>143</v>
      </c>
      <c r="E62" s="131"/>
      <c r="F62" s="130">
        <v>9720330</v>
      </c>
      <c r="G62" s="120">
        <v>38550</v>
      </c>
      <c r="H62" s="61">
        <f t="shared" si="0"/>
        <v>28000</v>
      </c>
      <c r="I62" s="62">
        <f t="shared" si="1"/>
        <v>0</v>
      </c>
      <c r="J62" s="70">
        <f t="shared" si="2"/>
        <v>28000</v>
      </c>
      <c r="K62" s="61">
        <v>27000</v>
      </c>
      <c r="L62" s="62">
        <v>0</v>
      </c>
      <c r="M62" s="194">
        <f t="shared" si="9"/>
        <v>27000</v>
      </c>
      <c r="N62" s="10">
        <v>27000</v>
      </c>
      <c r="O62" s="11">
        <v>0</v>
      </c>
      <c r="P62" s="50">
        <f t="shared" si="3"/>
        <v>27000</v>
      </c>
      <c r="Q62" s="10">
        <f>H62-K62</f>
        <v>1000</v>
      </c>
      <c r="R62" s="11">
        <f>I62-L62</f>
        <v>0</v>
      </c>
      <c r="S62" s="50">
        <f t="shared" si="4"/>
        <v>1000</v>
      </c>
      <c r="T62" s="10">
        <f t="shared" si="11"/>
        <v>0</v>
      </c>
      <c r="U62" s="11">
        <f t="shared" si="12"/>
        <v>0</v>
      </c>
      <c r="V62" s="51">
        <f t="shared" si="7"/>
        <v>0</v>
      </c>
      <c r="W62" s="50">
        <f t="shared" si="10"/>
        <v>0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7"/>
      <c r="EI62" s="127"/>
      <c r="EJ62" s="127"/>
      <c r="EK62" s="127"/>
      <c r="EL62" s="127"/>
      <c r="EM62" s="127"/>
      <c r="EN62" s="127"/>
      <c r="EO62" s="127"/>
      <c r="EP62" s="127"/>
      <c r="EQ62" s="127"/>
      <c r="ER62" s="127"/>
      <c r="ES62" s="127"/>
      <c r="ET62" s="127"/>
      <c r="EU62" s="127"/>
      <c r="EV62" s="127"/>
      <c r="EW62" s="127"/>
      <c r="EX62" s="127"/>
      <c r="EY62" s="127"/>
      <c r="EZ62" s="127"/>
      <c r="FA62" s="127"/>
      <c r="FB62" s="127"/>
      <c r="FC62" s="127"/>
      <c r="FD62" s="127"/>
      <c r="FE62" s="127"/>
      <c r="FF62" s="127"/>
      <c r="FG62" s="127"/>
      <c r="FH62" s="127"/>
      <c r="FI62" s="127"/>
      <c r="FJ62" s="127"/>
      <c r="FK62" s="127"/>
      <c r="FL62" s="127"/>
      <c r="FM62" s="127"/>
      <c r="FN62" s="127"/>
      <c r="FO62" s="127"/>
      <c r="FP62" s="127"/>
      <c r="FQ62" s="127"/>
      <c r="FR62" s="127"/>
      <c r="FS62" s="127"/>
      <c r="FT62" s="127"/>
      <c r="FU62" s="127"/>
      <c r="FV62" s="127"/>
      <c r="FW62" s="127"/>
      <c r="FX62" s="127"/>
      <c r="FY62" s="127"/>
      <c r="FZ62" s="127"/>
      <c r="GA62" s="127"/>
      <c r="GB62" s="127"/>
      <c r="GC62" s="127"/>
      <c r="GD62" s="127"/>
      <c r="GE62" s="127"/>
      <c r="GF62" s="127"/>
      <c r="GG62" s="127"/>
      <c r="GH62" s="127"/>
      <c r="GI62" s="127"/>
      <c r="GJ62" s="127"/>
      <c r="GK62" s="127"/>
      <c r="GL62" s="127"/>
      <c r="GM62" s="127"/>
      <c r="GN62" s="127"/>
      <c r="GO62" s="127"/>
      <c r="GP62" s="127"/>
      <c r="GQ62" s="127"/>
      <c r="GR62" s="127"/>
      <c r="GS62" s="127"/>
      <c r="GT62" s="127"/>
      <c r="GU62" s="127"/>
      <c r="GV62" s="127"/>
      <c r="GW62" s="127"/>
      <c r="GX62" s="127"/>
      <c r="GY62" s="127"/>
      <c r="GZ62" s="127"/>
      <c r="HA62" s="127"/>
      <c r="HB62" s="127"/>
      <c r="HC62" s="127"/>
      <c r="HD62" s="127"/>
      <c r="HE62" s="127"/>
      <c r="HF62" s="127"/>
      <c r="HG62" s="127"/>
      <c r="HH62" s="127"/>
      <c r="HI62" s="127"/>
      <c r="HJ62" s="127"/>
      <c r="HK62" s="127"/>
      <c r="HL62" s="127"/>
      <c r="HM62" s="127"/>
      <c r="HN62" s="127"/>
      <c r="HO62" s="127"/>
      <c r="HP62" s="127"/>
      <c r="HQ62" s="127"/>
      <c r="HR62" s="127"/>
      <c r="HS62" s="127"/>
    </row>
    <row r="63" spans="1:227" s="128" customFormat="1" ht="11.25">
      <c r="A63" s="131" t="s">
        <v>145</v>
      </c>
      <c r="B63" s="131"/>
      <c r="C63" s="131" t="s">
        <v>64</v>
      </c>
      <c r="D63" s="131" t="s">
        <v>146</v>
      </c>
      <c r="E63" s="131"/>
      <c r="F63" s="130">
        <v>9720330</v>
      </c>
      <c r="G63" s="120">
        <v>38550</v>
      </c>
      <c r="H63" s="61">
        <f t="shared" si="0"/>
        <v>480000</v>
      </c>
      <c r="I63" s="62">
        <f t="shared" si="1"/>
        <v>0</v>
      </c>
      <c r="J63" s="70">
        <f t="shared" si="2"/>
        <v>480000</v>
      </c>
      <c r="K63" s="61">
        <v>462000</v>
      </c>
      <c r="L63" s="62">
        <v>0</v>
      </c>
      <c r="M63" s="194">
        <f t="shared" si="9"/>
        <v>462000</v>
      </c>
      <c r="N63" s="10">
        <v>462000</v>
      </c>
      <c r="O63" s="11">
        <v>0</v>
      </c>
      <c r="P63" s="50">
        <f t="shared" si="3"/>
        <v>462000</v>
      </c>
      <c r="Q63" s="10">
        <f>H63-K63</f>
        <v>18000</v>
      </c>
      <c r="R63" s="11">
        <f>I63-L63</f>
        <v>0</v>
      </c>
      <c r="S63" s="50">
        <f t="shared" si="4"/>
        <v>18000</v>
      </c>
      <c r="T63" s="10">
        <f t="shared" si="11"/>
        <v>0</v>
      </c>
      <c r="U63" s="11">
        <f t="shared" si="12"/>
        <v>0</v>
      </c>
      <c r="V63" s="51">
        <f t="shared" si="7"/>
        <v>0</v>
      </c>
      <c r="W63" s="50">
        <f t="shared" ref="W63:W94" si="13">ROUND(V63*premieGM,2)</f>
        <v>0</v>
      </c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X63" s="127"/>
      <c r="FY63" s="127"/>
      <c r="FZ63" s="127"/>
      <c r="GA63" s="127"/>
      <c r="GB63" s="127"/>
      <c r="GC63" s="127"/>
      <c r="GD63" s="127"/>
      <c r="GE63" s="127"/>
      <c r="GF63" s="127"/>
      <c r="GG63" s="127"/>
      <c r="GH63" s="127"/>
      <c r="GI63" s="127"/>
      <c r="GJ63" s="127"/>
      <c r="GK63" s="127"/>
      <c r="GL63" s="127"/>
      <c r="GM63" s="127"/>
      <c r="GN63" s="127"/>
      <c r="GO63" s="127"/>
      <c r="GP63" s="127"/>
      <c r="GQ63" s="127"/>
      <c r="GR63" s="127"/>
      <c r="GS63" s="127"/>
      <c r="GT63" s="127"/>
      <c r="GU63" s="127"/>
      <c r="GV63" s="127"/>
      <c r="GW63" s="127"/>
      <c r="GX63" s="127"/>
      <c r="GY63" s="127"/>
      <c r="GZ63" s="127"/>
      <c r="HA63" s="127"/>
      <c r="HB63" s="127"/>
      <c r="HC63" s="127"/>
      <c r="HD63" s="127"/>
      <c r="HE63" s="127"/>
      <c r="HF63" s="127"/>
      <c r="HG63" s="127"/>
      <c r="HH63" s="127"/>
      <c r="HI63" s="127"/>
      <c r="HJ63" s="127"/>
      <c r="HK63" s="127"/>
      <c r="HL63" s="127"/>
      <c r="HM63" s="127"/>
      <c r="HN63" s="127"/>
      <c r="HO63" s="127"/>
      <c r="HP63" s="127"/>
      <c r="HQ63" s="127"/>
      <c r="HR63" s="127"/>
      <c r="HS63" s="127"/>
    </row>
    <row r="64" spans="1:227" s="128" customFormat="1" ht="11.25">
      <c r="A64" s="129" t="s">
        <v>147</v>
      </c>
      <c r="B64" s="131"/>
      <c r="C64" s="131" t="s">
        <v>148</v>
      </c>
      <c r="D64" s="129" t="s">
        <v>100</v>
      </c>
      <c r="E64" s="129"/>
      <c r="F64" s="130">
        <v>6750100</v>
      </c>
      <c r="G64" s="120">
        <v>38550</v>
      </c>
      <c r="H64" s="61">
        <f t="shared" si="0"/>
        <v>54000</v>
      </c>
      <c r="I64" s="62">
        <f t="shared" si="1"/>
        <v>0</v>
      </c>
      <c r="J64" s="70">
        <f t="shared" si="2"/>
        <v>54000</v>
      </c>
      <c r="K64" s="61">
        <v>52000</v>
      </c>
      <c r="L64" s="62">
        <v>0</v>
      </c>
      <c r="M64" s="194">
        <f t="shared" si="9"/>
        <v>52000</v>
      </c>
      <c r="N64" s="10">
        <v>52000</v>
      </c>
      <c r="O64" s="11">
        <v>0</v>
      </c>
      <c r="P64" s="50">
        <f t="shared" si="3"/>
        <v>52000</v>
      </c>
      <c r="Q64" s="10">
        <f>H64-K64</f>
        <v>2000</v>
      </c>
      <c r="R64" s="11">
        <f>I64-L64</f>
        <v>0</v>
      </c>
      <c r="S64" s="50">
        <f t="shared" si="4"/>
        <v>2000</v>
      </c>
      <c r="T64" s="10">
        <f t="shared" si="11"/>
        <v>0</v>
      </c>
      <c r="U64" s="11">
        <f t="shared" si="12"/>
        <v>0</v>
      </c>
      <c r="V64" s="51">
        <f t="shared" si="7"/>
        <v>0</v>
      </c>
      <c r="W64" s="50">
        <f t="shared" si="13"/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X64" s="127"/>
      <c r="FY64" s="127"/>
      <c r="FZ64" s="127"/>
      <c r="GA64" s="127"/>
      <c r="GB64" s="127"/>
      <c r="GC64" s="127"/>
      <c r="GD64" s="127"/>
      <c r="GE64" s="127"/>
      <c r="GF64" s="127"/>
      <c r="GG64" s="127"/>
      <c r="GH64" s="127"/>
      <c r="GI64" s="127"/>
      <c r="GJ64" s="127"/>
      <c r="GK64" s="127"/>
      <c r="GL64" s="127"/>
      <c r="GM64" s="127"/>
      <c r="GN64" s="127"/>
      <c r="GO64" s="127"/>
      <c r="GP64" s="127"/>
      <c r="GQ64" s="127"/>
      <c r="GR64" s="127"/>
      <c r="GS64" s="127"/>
      <c r="GT64" s="127"/>
      <c r="GU64" s="127"/>
      <c r="GV64" s="127"/>
      <c r="GW64" s="127"/>
      <c r="GX64" s="127"/>
      <c r="GY64" s="127"/>
      <c r="GZ64" s="127"/>
      <c r="HA64" s="127"/>
      <c r="HB64" s="127"/>
      <c r="HC64" s="127"/>
      <c r="HD64" s="127"/>
      <c r="HE64" s="127"/>
      <c r="HF64" s="127"/>
      <c r="HG64" s="127"/>
      <c r="HH64" s="127"/>
      <c r="HI64" s="127"/>
      <c r="HJ64" s="127"/>
      <c r="HK64" s="127"/>
      <c r="HL64" s="127"/>
      <c r="HM64" s="127"/>
      <c r="HN64" s="127"/>
      <c r="HO64" s="127"/>
      <c r="HP64" s="127"/>
      <c r="HQ64" s="127"/>
      <c r="HR64" s="127"/>
      <c r="HS64" s="127"/>
    </row>
    <row r="65" spans="1:227" s="128" customFormat="1" ht="11.25">
      <c r="A65" s="129" t="s">
        <v>149</v>
      </c>
      <c r="B65" s="131"/>
      <c r="C65" s="131" t="s">
        <v>148</v>
      </c>
      <c r="D65" s="129" t="s">
        <v>150</v>
      </c>
      <c r="E65" s="129"/>
      <c r="F65" s="130">
        <v>6610350</v>
      </c>
      <c r="G65" s="120">
        <v>38550</v>
      </c>
      <c r="H65" s="61">
        <f t="shared" si="0"/>
        <v>1366000</v>
      </c>
      <c r="I65" s="62">
        <f t="shared" si="1"/>
        <v>0</v>
      </c>
      <c r="J65" s="70">
        <f t="shared" si="2"/>
        <v>1366000</v>
      </c>
      <c r="K65" s="61">
        <v>1315000</v>
      </c>
      <c r="L65" s="62">
        <v>0</v>
      </c>
      <c r="M65" s="194">
        <f t="shared" si="9"/>
        <v>1315000</v>
      </c>
      <c r="N65" s="10">
        <v>1315000</v>
      </c>
      <c r="O65" s="11">
        <v>0</v>
      </c>
      <c r="P65" s="50">
        <f t="shared" si="3"/>
        <v>1315000</v>
      </c>
      <c r="Q65" s="10">
        <f>H65-K65</f>
        <v>51000</v>
      </c>
      <c r="R65" s="11">
        <f>I65-L65</f>
        <v>0</v>
      </c>
      <c r="S65" s="50">
        <f t="shared" si="4"/>
        <v>51000</v>
      </c>
      <c r="T65" s="10">
        <f t="shared" si="11"/>
        <v>0</v>
      </c>
      <c r="U65" s="11">
        <f t="shared" si="12"/>
        <v>0</v>
      </c>
      <c r="V65" s="51">
        <f t="shared" si="7"/>
        <v>0</v>
      </c>
      <c r="W65" s="50">
        <f t="shared" si="13"/>
        <v>0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X65" s="127"/>
      <c r="FY65" s="127"/>
      <c r="FZ65" s="127"/>
      <c r="GA65" s="127"/>
      <c r="GB65" s="127"/>
      <c r="GC65" s="127"/>
      <c r="GD65" s="127"/>
      <c r="GE65" s="127"/>
      <c r="GF65" s="127"/>
      <c r="GG65" s="127"/>
      <c r="GH65" s="127"/>
      <c r="GI65" s="127"/>
      <c r="GJ65" s="127"/>
      <c r="GK65" s="127"/>
      <c r="GL65" s="127"/>
      <c r="GM65" s="127"/>
      <c r="GN65" s="127"/>
      <c r="GO65" s="127"/>
      <c r="GP65" s="127"/>
      <c r="GQ65" s="127"/>
      <c r="GR65" s="127"/>
      <c r="GS65" s="127"/>
      <c r="GT65" s="127"/>
      <c r="GU65" s="127"/>
      <c r="GV65" s="127"/>
      <c r="GW65" s="127"/>
      <c r="GX65" s="127"/>
      <c r="GY65" s="127"/>
      <c r="GZ65" s="127"/>
      <c r="HA65" s="127"/>
      <c r="HB65" s="127"/>
      <c r="HC65" s="127"/>
      <c r="HD65" s="127"/>
      <c r="HE65" s="127"/>
      <c r="HF65" s="127"/>
      <c r="HG65" s="127"/>
      <c r="HH65" s="127"/>
      <c r="HI65" s="127"/>
      <c r="HJ65" s="127"/>
      <c r="HK65" s="127"/>
      <c r="HL65" s="127"/>
      <c r="HM65" s="127"/>
      <c r="HN65" s="127"/>
      <c r="HO65" s="127"/>
      <c r="HP65" s="127"/>
      <c r="HQ65" s="127"/>
      <c r="HR65" s="127"/>
      <c r="HS65" s="127"/>
    </row>
    <row r="66" spans="1:227" s="128" customFormat="1" ht="11.25">
      <c r="A66" s="129" t="s">
        <v>151</v>
      </c>
      <c r="B66" s="131"/>
      <c r="C66" s="131" t="s">
        <v>148</v>
      </c>
      <c r="D66" s="129" t="s">
        <v>152</v>
      </c>
      <c r="E66" s="129"/>
      <c r="F66" s="130">
        <v>6030615</v>
      </c>
      <c r="G66" s="120">
        <v>38550</v>
      </c>
      <c r="H66" s="61">
        <f t="shared" si="0"/>
        <v>32000</v>
      </c>
      <c r="I66" s="62">
        <f t="shared" si="1"/>
        <v>0</v>
      </c>
      <c r="J66" s="70">
        <f t="shared" si="2"/>
        <v>32000</v>
      </c>
      <c r="K66" s="61">
        <v>31000</v>
      </c>
      <c r="L66" s="62">
        <v>0</v>
      </c>
      <c r="M66" s="194">
        <f t="shared" si="9"/>
        <v>31000</v>
      </c>
      <c r="N66" s="10">
        <v>31000</v>
      </c>
      <c r="O66" s="11">
        <v>0</v>
      </c>
      <c r="P66" s="50">
        <f t="shared" si="3"/>
        <v>31000</v>
      </c>
      <c r="Q66" s="10">
        <f>H66-K66</f>
        <v>1000</v>
      </c>
      <c r="R66" s="11">
        <f>I66-L66</f>
        <v>0</v>
      </c>
      <c r="S66" s="50">
        <f t="shared" si="4"/>
        <v>1000</v>
      </c>
      <c r="T66" s="10">
        <f t="shared" si="11"/>
        <v>0</v>
      </c>
      <c r="U66" s="11">
        <f t="shared" si="12"/>
        <v>0</v>
      </c>
      <c r="V66" s="51">
        <f t="shared" si="7"/>
        <v>0</v>
      </c>
      <c r="W66" s="50">
        <f t="shared" si="13"/>
        <v>0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X66" s="127"/>
      <c r="FY66" s="127"/>
      <c r="FZ66" s="127"/>
      <c r="GA66" s="127"/>
      <c r="GB66" s="127"/>
      <c r="GC66" s="127"/>
      <c r="GD66" s="127"/>
      <c r="GE66" s="127"/>
      <c r="GF66" s="127"/>
      <c r="GG66" s="127"/>
      <c r="GH66" s="127"/>
      <c r="GI66" s="127"/>
      <c r="GJ66" s="127"/>
      <c r="GK66" s="127"/>
      <c r="GL66" s="127"/>
      <c r="GM66" s="127"/>
      <c r="GN66" s="127"/>
      <c r="GO66" s="127"/>
      <c r="GP66" s="127"/>
      <c r="GQ66" s="127"/>
      <c r="GR66" s="127"/>
      <c r="GS66" s="127"/>
      <c r="GT66" s="127"/>
      <c r="GU66" s="127"/>
      <c r="GV66" s="127"/>
      <c r="GW66" s="127"/>
      <c r="GX66" s="127"/>
      <c r="GY66" s="127"/>
      <c r="GZ66" s="127"/>
      <c r="HA66" s="127"/>
      <c r="HB66" s="127"/>
      <c r="HC66" s="127"/>
      <c r="HD66" s="127"/>
      <c r="HE66" s="127"/>
      <c r="HF66" s="127"/>
      <c r="HG66" s="127"/>
      <c r="HH66" s="127"/>
      <c r="HI66" s="127"/>
      <c r="HJ66" s="127"/>
      <c r="HK66" s="127"/>
      <c r="HL66" s="127"/>
      <c r="HM66" s="127"/>
      <c r="HN66" s="127"/>
      <c r="HO66" s="127"/>
      <c r="HP66" s="127"/>
      <c r="HQ66" s="127"/>
      <c r="HR66" s="127"/>
      <c r="HS66" s="127"/>
    </row>
    <row r="67" spans="1:227" s="128" customFormat="1" ht="11.25">
      <c r="A67" s="129" t="s">
        <v>153</v>
      </c>
      <c r="B67" s="131"/>
      <c r="C67" s="131" t="s">
        <v>148</v>
      </c>
      <c r="D67" s="129" t="s">
        <v>154</v>
      </c>
      <c r="E67" s="129"/>
      <c r="F67" s="130">
        <v>6750100</v>
      </c>
      <c r="G67" s="120">
        <v>38550</v>
      </c>
      <c r="H67" s="61">
        <f t="shared" si="0"/>
        <v>70000</v>
      </c>
      <c r="I67" s="62">
        <f t="shared" si="1"/>
        <v>0</v>
      </c>
      <c r="J67" s="70">
        <f t="shared" si="2"/>
        <v>70000</v>
      </c>
      <c r="K67" s="61">
        <v>67000</v>
      </c>
      <c r="L67" s="62">
        <v>0</v>
      </c>
      <c r="M67" s="194">
        <f t="shared" si="9"/>
        <v>67000</v>
      </c>
      <c r="N67" s="10">
        <v>67000</v>
      </c>
      <c r="O67" s="11">
        <v>0</v>
      </c>
      <c r="P67" s="50">
        <f t="shared" si="3"/>
        <v>67000</v>
      </c>
      <c r="Q67" s="10">
        <f>H67-K67</f>
        <v>3000</v>
      </c>
      <c r="R67" s="11">
        <f>I67-L67</f>
        <v>0</v>
      </c>
      <c r="S67" s="50">
        <f t="shared" si="4"/>
        <v>3000</v>
      </c>
      <c r="T67" s="10">
        <f t="shared" si="11"/>
        <v>0</v>
      </c>
      <c r="U67" s="11">
        <f t="shared" si="12"/>
        <v>0</v>
      </c>
      <c r="V67" s="51">
        <f t="shared" si="7"/>
        <v>0</v>
      </c>
      <c r="W67" s="50">
        <f t="shared" si="13"/>
        <v>0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127"/>
      <c r="DV67" s="127"/>
      <c r="DW67" s="127"/>
      <c r="DX67" s="127"/>
      <c r="DY67" s="127"/>
      <c r="DZ67" s="127"/>
      <c r="EA67" s="127"/>
      <c r="EB67" s="127"/>
      <c r="EC67" s="127"/>
      <c r="ED67" s="127"/>
      <c r="EE67" s="127"/>
      <c r="EF67" s="127"/>
      <c r="EG67" s="127"/>
      <c r="EH67" s="127"/>
      <c r="EI67" s="127"/>
      <c r="EJ67" s="127"/>
      <c r="EK67" s="127"/>
      <c r="EL67" s="127"/>
      <c r="EM67" s="127"/>
      <c r="EN67" s="127"/>
      <c r="EO67" s="127"/>
      <c r="EP67" s="127"/>
      <c r="EQ67" s="127"/>
      <c r="ER67" s="127"/>
      <c r="ES67" s="127"/>
      <c r="ET67" s="127"/>
      <c r="EU67" s="127"/>
      <c r="EV67" s="127"/>
      <c r="EW67" s="127"/>
      <c r="EX67" s="127"/>
      <c r="EY67" s="127"/>
      <c r="EZ67" s="127"/>
      <c r="FA67" s="127"/>
      <c r="FB67" s="127"/>
      <c r="FC67" s="127"/>
      <c r="FD67" s="127"/>
      <c r="FE67" s="127"/>
      <c r="FF67" s="127"/>
      <c r="FG67" s="127"/>
      <c r="FH67" s="127"/>
      <c r="FI67" s="127"/>
      <c r="FJ67" s="127"/>
      <c r="FK67" s="127"/>
      <c r="FL67" s="127"/>
      <c r="FM67" s="127"/>
      <c r="FN67" s="127"/>
      <c r="FO67" s="127"/>
      <c r="FP67" s="127"/>
      <c r="FQ67" s="127"/>
      <c r="FR67" s="127"/>
      <c r="FS67" s="127"/>
      <c r="FT67" s="127"/>
      <c r="FU67" s="127"/>
      <c r="FV67" s="127"/>
      <c r="FW67" s="127"/>
      <c r="FX67" s="127"/>
      <c r="FY67" s="127"/>
      <c r="FZ67" s="127"/>
      <c r="GA67" s="127"/>
      <c r="GB67" s="127"/>
      <c r="GC67" s="127"/>
      <c r="GD67" s="127"/>
      <c r="GE67" s="127"/>
      <c r="GF67" s="127"/>
      <c r="GG67" s="127"/>
      <c r="GH67" s="127"/>
      <c r="GI67" s="127"/>
      <c r="GJ67" s="127"/>
      <c r="GK67" s="127"/>
      <c r="GL67" s="127"/>
      <c r="GM67" s="127"/>
      <c r="GN67" s="127"/>
      <c r="GO67" s="127"/>
      <c r="GP67" s="127"/>
      <c r="GQ67" s="127"/>
      <c r="GR67" s="127"/>
      <c r="GS67" s="127"/>
      <c r="GT67" s="127"/>
      <c r="GU67" s="127"/>
      <c r="GV67" s="127"/>
      <c r="GW67" s="127"/>
      <c r="GX67" s="127"/>
      <c r="GY67" s="127"/>
      <c r="GZ67" s="127"/>
      <c r="HA67" s="127"/>
      <c r="HB67" s="127"/>
      <c r="HC67" s="127"/>
      <c r="HD67" s="127"/>
      <c r="HE67" s="127"/>
      <c r="HF67" s="127"/>
      <c r="HG67" s="127"/>
      <c r="HH67" s="127"/>
      <c r="HI67" s="127"/>
      <c r="HJ67" s="127"/>
      <c r="HK67" s="127"/>
      <c r="HL67" s="127"/>
      <c r="HM67" s="127"/>
      <c r="HN67" s="127"/>
      <c r="HO67" s="127"/>
      <c r="HP67" s="127"/>
      <c r="HQ67" s="127"/>
      <c r="HR67" s="127"/>
      <c r="HS67" s="127"/>
    </row>
    <row r="68" spans="1:227" s="128" customFormat="1" ht="11.25">
      <c r="A68" s="129" t="s">
        <v>155</v>
      </c>
      <c r="B68" s="131"/>
      <c r="C68" s="131" t="s">
        <v>156</v>
      </c>
      <c r="D68" s="129" t="s">
        <v>100</v>
      </c>
      <c r="E68" s="129"/>
      <c r="F68" s="130">
        <v>6750100</v>
      </c>
      <c r="G68" s="120">
        <v>38550</v>
      </c>
      <c r="H68" s="61">
        <f t="shared" si="0"/>
        <v>236000</v>
      </c>
      <c r="I68" s="62">
        <f t="shared" si="1"/>
        <v>0</v>
      </c>
      <c r="J68" s="70">
        <f t="shared" si="2"/>
        <v>236000</v>
      </c>
      <c r="K68" s="61">
        <v>227000</v>
      </c>
      <c r="L68" s="62">
        <v>0</v>
      </c>
      <c r="M68" s="194">
        <f t="shared" si="9"/>
        <v>227000</v>
      </c>
      <c r="N68" s="10">
        <v>227000</v>
      </c>
      <c r="O68" s="11">
        <v>0</v>
      </c>
      <c r="P68" s="50">
        <f t="shared" si="3"/>
        <v>227000</v>
      </c>
      <c r="Q68" s="10">
        <f>H68-K68</f>
        <v>9000</v>
      </c>
      <c r="R68" s="11">
        <f>I68-L68</f>
        <v>0</v>
      </c>
      <c r="S68" s="50">
        <f t="shared" si="4"/>
        <v>9000</v>
      </c>
      <c r="T68" s="10">
        <f t="shared" si="11"/>
        <v>0</v>
      </c>
      <c r="U68" s="11">
        <f t="shared" si="12"/>
        <v>0</v>
      </c>
      <c r="V68" s="51">
        <f t="shared" si="7"/>
        <v>0</v>
      </c>
      <c r="W68" s="50">
        <f t="shared" si="13"/>
        <v>0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7"/>
      <c r="DZ68" s="127"/>
      <c r="EA68" s="127"/>
      <c r="EB68" s="127"/>
      <c r="EC68" s="127"/>
      <c r="ED68" s="127"/>
      <c r="EE68" s="127"/>
      <c r="EF68" s="127"/>
      <c r="EG68" s="127"/>
      <c r="EH68" s="127"/>
      <c r="EI68" s="127"/>
      <c r="EJ68" s="127"/>
      <c r="EK68" s="127"/>
      <c r="EL68" s="127"/>
      <c r="EM68" s="127"/>
      <c r="EN68" s="127"/>
      <c r="EO68" s="127"/>
      <c r="EP68" s="127"/>
      <c r="EQ68" s="127"/>
      <c r="ER68" s="127"/>
      <c r="ES68" s="127"/>
      <c r="ET68" s="127"/>
      <c r="EU68" s="127"/>
      <c r="EV68" s="127"/>
      <c r="EW68" s="127"/>
      <c r="EX68" s="127"/>
      <c r="EY68" s="127"/>
      <c r="EZ68" s="127"/>
      <c r="FA68" s="127"/>
      <c r="FB68" s="127"/>
      <c r="FC68" s="127"/>
      <c r="FD68" s="127"/>
      <c r="FE68" s="127"/>
      <c r="FF68" s="127"/>
      <c r="FG68" s="127"/>
      <c r="FH68" s="127"/>
      <c r="FI68" s="127"/>
      <c r="FJ68" s="127"/>
      <c r="FK68" s="127"/>
      <c r="FL68" s="127"/>
      <c r="FM68" s="127"/>
      <c r="FN68" s="127"/>
      <c r="FO68" s="127"/>
      <c r="FP68" s="127"/>
      <c r="FQ68" s="127"/>
      <c r="FR68" s="127"/>
      <c r="FS68" s="127"/>
      <c r="FT68" s="127"/>
      <c r="FU68" s="127"/>
      <c r="FV68" s="127"/>
      <c r="FW68" s="127"/>
      <c r="FX68" s="127"/>
      <c r="FY68" s="127"/>
      <c r="FZ68" s="127"/>
      <c r="GA68" s="127"/>
      <c r="GB68" s="127"/>
      <c r="GC68" s="127"/>
      <c r="GD68" s="127"/>
      <c r="GE68" s="127"/>
      <c r="GF68" s="127"/>
      <c r="GG68" s="127"/>
      <c r="GH68" s="127"/>
      <c r="GI68" s="127"/>
      <c r="GJ68" s="127"/>
      <c r="GK68" s="127"/>
      <c r="GL68" s="127"/>
      <c r="GM68" s="127"/>
      <c r="GN68" s="127"/>
      <c r="GO68" s="127"/>
      <c r="GP68" s="127"/>
      <c r="GQ68" s="127"/>
      <c r="GR68" s="127"/>
      <c r="GS68" s="127"/>
      <c r="GT68" s="127"/>
      <c r="GU68" s="127"/>
      <c r="GV68" s="127"/>
      <c r="GW68" s="127"/>
      <c r="GX68" s="127"/>
      <c r="GY68" s="127"/>
      <c r="GZ68" s="127"/>
      <c r="HA68" s="127"/>
      <c r="HB68" s="127"/>
      <c r="HC68" s="127"/>
      <c r="HD68" s="127"/>
      <c r="HE68" s="127"/>
      <c r="HF68" s="127"/>
      <c r="HG68" s="127"/>
      <c r="HH68" s="127"/>
      <c r="HI68" s="127"/>
      <c r="HJ68" s="127"/>
      <c r="HK68" s="127"/>
      <c r="HL68" s="127"/>
      <c r="HM68" s="127"/>
      <c r="HN68" s="127"/>
      <c r="HO68" s="127"/>
      <c r="HP68" s="127"/>
      <c r="HQ68" s="127"/>
      <c r="HR68" s="127"/>
      <c r="HS68" s="127"/>
    </row>
    <row r="69" spans="1:227" s="128" customFormat="1" ht="11.25">
      <c r="A69" s="129" t="s">
        <v>157</v>
      </c>
      <c r="B69" s="131"/>
      <c r="C69" s="131" t="s">
        <v>156</v>
      </c>
      <c r="D69" s="129" t="s">
        <v>100</v>
      </c>
      <c r="E69" s="129"/>
      <c r="F69" s="130">
        <v>6750100</v>
      </c>
      <c r="G69" s="120">
        <v>38550</v>
      </c>
      <c r="H69" s="61">
        <f t="shared" si="0"/>
        <v>74000</v>
      </c>
      <c r="I69" s="62">
        <f t="shared" si="1"/>
        <v>0</v>
      </c>
      <c r="J69" s="70">
        <f t="shared" si="2"/>
        <v>74000</v>
      </c>
      <c r="K69" s="61">
        <v>71000</v>
      </c>
      <c r="L69" s="62">
        <v>0</v>
      </c>
      <c r="M69" s="194">
        <f t="shared" si="9"/>
        <v>71000</v>
      </c>
      <c r="N69" s="10">
        <v>71000</v>
      </c>
      <c r="O69" s="11">
        <v>0</v>
      </c>
      <c r="P69" s="50">
        <f t="shared" si="3"/>
        <v>71000</v>
      </c>
      <c r="Q69" s="10">
        <f>H69-K69</f>
        <v>3000</v>
      </c>
      <c r="R69" s="11">
        <f>I69-L69</f>
        <v>0</v>
      </c>
      <c r="S69" s="50">
        <f t="shared" si="4"/>
        <v>3000</v>
      </c>
      <c r="T69" s="10">
        <f t="shared" si="11"/>
        <v>0</v>
      </c>
      <c r="U69" s="11">
        <f t="shared" si="12"/>
        <v>0</v>
      </c>
      <c r="V69" s="51">
        <f t="shared" si="7"/>
        <v>0</v>
      </c>
      <c r="W69" s="50">
        <f t="shared" si="13"/>
        <v>0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127"/>
      <c r="EQ69" s="127"/>
      <c r="ER69" s="127"/>
      <c r="ES69" s="127"/>
      <c r="ET69" s="127"/>
      <c r="EU69" s="127"/>
      <c r="EV69" s="127"/>
      <c r="EW69" s="127"/>
      <c r="EX69" s="127"/>
      <c r="EY69" s="127"/>
      <c r="EZ69" s="127"/>
      <c r="FA69" s="127"/>
      <c r="FB69" s="127"/>
      <c r="FC69" s="127"/>
      <c r="FD69" s="127"/>
      <c r="FE69" s="127"/>
      <c r="FF69" s="127"/>
      <c r="FG69" s="127"/>
      <c r="FH69" s="127"/>
      <c r="FI69" s="127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27"/>
      <c r="FX69" s="127"/>
      <c r="FY69" s="127"/>
      <c r="FZ69" s="127"/>
      <c r="GA69" s="127"/>
      <c r="GB69" s="127"/>
      <c r="GC69" s="127"/>
      <c r="GD69" s="127"/>
      <c r="GE69" s="127"/>
      <c r="GF69" s="127"/>
      <c r="GG69" s="127"/>
      <c r="GH69" s="127"/>
      <c r="GI69" s="127"/>
      <c r="GJ69" s="127"/>
      <c r="GK69" s="127"/>
      <c r="GL69" s="127"/>
      <c r="GM69" s="127"/>
      <c r="GN69" s="127"/>
      <c r="GO69" s="127"/>
      <c r="GP69" s="127"/>
      <c r="GQ69" s="127"/>
      <c r="GR69" s="127"/>
      <c r="GS69" s="127"/>
      <c r="GT69" s="127"/>
      <c r="GU69" s="127"/>
      <c r="GV69" s="127"/>
      <c r="GW69" s="127"/>
      <c r="GX69" s="127"/>
      <c r="GY69" s="127"/>
      <c r="GZ69" s="127"/>
      <c r="HA69" s="127"/>
      <c r="HB69" s="127"/>
      <c r="HC69" s="127"/>
      <c r="HD69" s="127"/>
      <c r="HE69" s="127"/>
      <c r="HF69" s="127"/>
      <c r="HG69" s="127"/>
      <c r="HH69" s="127"/>
      <c r="HI69" s="127"/>
      <c r="HJ69" s="127"/>
      <c r="HK69" s="127"/>
      <c r="HL69" s="127"/>
      <c r="HM69" s="127"/>
      <c r="HN69" s="127"/>
      <c r="HO69" s="127"/>
      <c r="HP69" s="127"/>
      <c r="HQ69" s="127"/>
      <c r="HR69" s="127"/>
      <c r="HS69" s="127"/>
    </row>
    <row r="70" spans="1:227" s="128" customFormat="1" ht="11.25">
      <c r="A70" s="129" t="s">
        <v>157</v>
      </c>
      <c r="B70" s="131"/>
      <c r="C70" s="131" t="s">
        <v>156</v>
      </c>
      <c r="D70" s="129" t="s">
        <v>158</v>
      </c>
      <c r="E70" s="129"/>
      <c r="F70" s="130">
        <v>6750100</v>
      </c>
      <c r="G70" s="120">
        <v>38550</v>
      </c>
      <c r="H70" s="61">
        <f t="shared" si="0"/>
        <v>27000</v>
      </c>
      <c r="I70" s="62">
        <f t="shared" si="1"/>
        <v>0</v>
      </c>
      <c r="J70" s="70">
        <f t="shared" si="2"/>
        <v>27000</v>
      </c>
      <c r="K70" s="61">
        <v>26000</v>
      </c>
      <c r="L70" s="62">
        <v>0</v>
      </c>
      <c r="M70" s="194">
        <f t="shared" si="9"/>
        <v>26000</v>
      </c>
      <c r="N70" s="10">
        <v>26000</v>
      </c>
      <c r="O70" s="11">
        <v>0</v>
      </c>
      <c r="P70" s="50">
        <f t="shared" si="3"/>
        <v>26000</v>
      </c>
      <c r="Q70" s="10">
        <f>H70-K70</f>
        <v>1000</v>
      </c>
      <c r="R70" s="11">
        <f>I70-L70</f>
        <v>0</v>
      </c>
      <c r="S70" s="50">
        <f t="shared" si="4"/>
        <v>1000</v>
      </c>
      <c r="T70" s="10">
        <f t="shared" si="11"/>
        <v>0</v>
      </c>
      <c r="U70" s="11">
        <f t="shared" si="12"/>
        <v>0</v>
      </c>
      <c r="V70" s="51">
        <f t="shared" si="7"/>
        <v>0</v>
      </c>
      <c r="W70" s="50">
        <f t="shared" si="13"/>
        <v>0</v>
      </c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127"/>
      <c r="EQ70" s="127"/>
      <c r="ER70" s="127"/>
      <c r="ES70" s="127"/>
      <c r="ET70" s="127"/>
      <c r="EU70" s="127"/>
      <c r="EV70" s="127"/>
      <c r="EW70" s="127"/>
      <c r="EX70" s="127"/>
      <c r="EY70" s="127"/>
      <c r="EZ70" s="127"/>
      <c r="FA70" s="127"/>
      <c r="FB70" s="127"/>
      <c r="FC70" s="127"/>
      <c r="FD70" s="127"/>
      <c r="FE70" s="127"/>
      <c r="FF70" s="127"/>
      <c r="FG70" s="127"/>
      <c r="FH70" s="127"/>
      <c r="FI70" s="127"/>
      <c r="FJ70" s="127"/>
      <c r="FK70" s="127"/>
      <c r="FL70" s="127"/>
      <c r="FM70" s="127"/>
      <c r="FN70" s="127"/>
      <c r="FO70" s="127"/>
      <c r="FP70" s="127"/>
      <c r="FQ70" s="127"/>
      <c r="FR70" s="127"/>
      <c r="FS70" s="127"/>
      <c r="FT70" s="127"/>
      <c r="FU70" s="127"/>
      <c r="FV70" s="127"/>
      <c r="FW70" s="127"/>
      <c r="FX70" s="127"/>
      <c r="FY70" s="127"/>
      <c r="FZ70" s="127"/>
      <c r="GA70" s="127"/>
      <c r="GB70" s="127"/>
      <c r="GC70" s="127"/>
      <c r="GD70" s="127"/>
      <c r="GE70" s="127"/>
      <c r="GF70" s="127"/>
      <c r="GG70" s="127"/>
      <c r="GH70" s="127"/>
      <c r="GI70" s="127"/>
      <c r="GJ70" s="127"/>
      <c r="GK70" s="127"/>
      <c r="GL70" s="127"/>
      <c r="GM70" s="127"/>
      <c r="GN70" s="127"/>
      <c r="GO70" s="127"/>
      <c r="GP70" s="127"/>
      <c r="GQ70" s="127"/>
      <c r="GR70" s="127"/>
      <c r="GS70" s="127"/>
      <c r="GT70" s="127"/>
      <c r="GU70" s="127"/>
      <c r="GV70" s="127"/>
      <c r="GW70" s="127"/>
      <c r="GX70" s="127"/>
      <c r="GY70" s="127"/>
      <c r="GZ70" s="127"/>
      <c r="HA70" s="127"/>
      <c r="HB70" s="127"/>
      <c r="HC70" s="127"/>
      <c r="HD70" s="127"/>
      <c r="HE70" s="127"/>
      <c r="HF70" s="127"/>
      <c r="HG70" s="127"/>
      <c r="HH70" s="127"/>
      <c r="HI70" s="127"/>
      <c r="HJ70" s="127"/>
      <c r="HK70" s="127"/>
      <c r="HL70" s="127"/>
      <c r="HM70" s="127"/>
      <c r="HN70" s="127"/>
      <c r="HO70" s="127"/>
      <c r="HP70" s="127"/>
      <c r="HQ70" s="127"/>
      <c r="HR70" s="127"/>
      <c r="HS70" s="127"/>
    </row>
    <row r="71" spans="1:227" s="128" customFormat="1" ht="11.25">
      <c r="A71" s="129" t="s">
        <v>159</v>
      </c>
      <c r="B71" s="131"/>
      <c r="C71" s="131" t="s">
        <v>156</v>
      </c>
      <c r="D71" s="129" t="s">
        <v>160</v>
      </c>
      <c r="E71" s="129"/>
      <c r="F71" s="130">
        <v>6550220</v>
      </c>
      <c r="G71" s="120">
        <v>38550</v>
      </c>
      <c r="H71" s="61">
        <f t="shared" si="0"/>
        <v>1653000</v>
      </c>
      <c r="I71" s="62">
        <f t="shared" si="1"/>
        <v>0</v>
      </c>
      <c r="J71" s="70">
        <f t="shared" si="2"/>
        <v>1653000</v>
      </c>
      <c r="K71" s="61">
        <v>1591000</v>
      </c>
      <c r="L71" s="62">
        <v>0</v>
      </c>
      <c r="M71" s="194">
        <f t="shared" si="9"/>
        <v>1591000</v>
      </c>
      <c r="N71" s="10">
        <v>1591000</v>
      </c>
      <c r="O71" s="11">
        <v>0</v>
      </c>
      <c r="P71" s="50">
        <f t="shared" si="3"/>
        <v>1591000</v>
      </c>
      <c r="Q71" s="10">
        <f>H71-K71</f>
        <v>62000</v>
      </c>
      <c r="R71" s="11">
        <f>I71-L71</f>
        <v>0</v>
      </c>
      <c r="S71" s="50">
        <f t="shared" si="4"/>
        <v>62000</v>
      </c>
      <c r="T71" s="10">
        <f t="shared" ref="T71:T102" si="14">K71-N71</f>
        <v>0</v>
      </c>
      <c r="U71" s="11">
        <f t="shared" ref="U71:U102" si="15">L71-O71</f>
        <v>0</v>
      </c>
      <c r="V71" s="51">
        <f t="shared" si="7"/>
        <v>0</v>
      </c>
      <c r="W71" s="50">
        <f t="shared" si="13"/>
        <v>0</v>
      </c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7"/>
      <c r="DC71" s="127"/>
      <c r="DD71" s="127"/>
      <c r="DE71" s="127"/>
      <c r="DF71" s="127"/>
      <c r="DG71" s="127"/>
      <c r="DH71" s="127"/>
      <c r="DI71" s="127"/>
      <c r="DJ71" s="127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127"/>
      <c r="DV71" s="127"/>
      <c r="DW71" s="127"/>
      <c r="DX71" s="127"/>
      <c r="DY71" s="127"/>
      <c r="DZ71" s="127"/>
      <c r="EA71" s="127"/>
      <c r="EB71" s="127"/>
      <c r="EC71" s="127"/>
      <c r="ED71" s="127"/>
      <c r="EE71" s="127"/>
      <c r="EF71" s="127"/>
      <c r="EG71" s="127"/>
      <c r="EH71" s="127"/>
      <c r="EI71" s="127"/>
      <c r="EJ71" s="127"/>
      <c r="EK71" s="127"/>
      <c r="EL71" s="127"/>
      <c r="EM71" s="127"/>
      <c r="EN71" s="127"/>
      <c r="EO71" s="127"/>
      <c r="EP71" s="127"/>
      <c r="EQ71" s="127"/>
      <c r="ER71" s="127"/>
      <c r="ES71" s="127"/>
      <c r="ET71" s="127"/>
      <c r="EU71" s="127"/>
      <c r="EV71" s="127"/>
      <c r="EW71" s="127"/>
      <c r="EX71" s="127"/>
      <c r="EY71" s="127"/>
      <c r="EZ71" s="127"/>
      <c r="FA71" s="127"/>
      <c r="FB71" s="127"/>
      <c r="FC71" s="127"/>
      <c r="FD71" s="127"/>
      <c r="FE71" s="127"/>
      <c r="FF71" s="127"/>
      <c r="FG71" s="127"/>
      <c r="FH71" s="127"/>
      <c r="FI71" s="127"/>
      <c r="FJ71" s="127"/>
      <c r="FK71" s="127"/>
      <c r="FL71" s="127"/>
      <c r="FM71" s="127"/>
      <c r="FN71" s="127"/>
      <c r="FO71" s="127"/>
      <c r="FP71" s="127"/>
      <c r="FQ71" s="127"/>
      <c r="FR71" s="127"/>
      <c r="FS71" s="127"/>
      <c r="FT71" s="127"/>
      <c r="FU71" s="127"/>
      <c r="FV71" s="127"/>
      <c r="FW71" s="127"/>
      <c r="FX71" s="127"/>
      <c r="FY71" s="127"/>
      <c r="FZ71" s="127"/>
      <c r="GA71" s="127"/>
      <c r="GB71" s="127"/>
      <c r="GC71" s="127"/>
      <c r="GD71" s="127"/>
      <c r="GE71" s="127"/>
      <c r="GF71" s="127"/>
      <c r="GG71" s="127"/>
      <c r="GH71" s="127"/>
      <c r="GI71" s="127"/>
      <c r="GJ71" s="127"/>
      <c r="GK71" s="127"/>
      <c r="GL71" s="127"/>
      <c r="GM71" s="127"/>
      <c r="GN71" s="127"/>
      <c r="GO71" s="127"/>
      <c r="GP71" s="127"/>
      <c r="GQ71" s="127"/>
      <c r="GR71" s="127"/>
      <c r="GS71" s="127"/>
      <c r="GT71" s="127"/>
      <c r="GU71" s="127"/>
      <c r="GV71" s="127"/>
      <c r="GW71" s="127"/>
      <c r="GX71" s="127"/>
      <c r="GY71" s="127"/>
      <c r="GZ71" s="127"/>
      <c r="HA71" s="127"/>
      <c r="HB71" s="127"/>
      <c r="HC71" s="127"/>
      <c r="HD71" s="127"/>
      <c r="HE71" s="127"/>
      <c r="HF71" s="127"/>
      <c r="HG71" s="127"/>
      <c r="HH71" s="127"/>
      <c r="HI71" s="127"/>
      <c r="HJ71" s="127"/>
      <c r="HK71" s="127"/>
      <c r="HL71" s="127"/>
      <c r="HM71" s="127"/>
      <c r="HN71" s="127"/>
      <c r="HO71" s="127"/>
      <c r="HP71" s="127"/>
      <c r="HQ71" s="127"/>
      <c r="HR71" s="127"/>
      <c r="HS71" s="127"/>
    </row>
    <row r="72" spans="1:227" s="128" customFormat="1" ht="11.25">
      <c r="A72" s="129" t="s">
        <v>161</v>
      </c>
      <c r="B72" s="131"/>
      <c r="C72" s="131" t="s">
        <v>156</v>
      </c>
      <c r="D72" s="129" t="s">
        <v>162</v>
      </c>
      <c r="E72" s="129"/>
      <c r="F72" s="130">
        <v>6530205</v>
      </c>
      <c r="G72" s="120">
        <v>38550</v>
      </c>
      <c r="H72" s="61">
        <f t="shared" si="0"/>
        <v>122000</v>
      </c>
      <c r="I72" s="62">
        <f t="shared" si="1"/>
        <v>0</v>
      </c>
      <c r="J72" s="70">
        <f t="shared" si="2"/>
        <v>122000</v>
      </c>
      <c r="K72" s="61">
        <v>117000</v>
      </c>
      <c r="L72" s="62">
        <v>0</v>
      </c>
      <c r="M72" s="194">
        <f t="shared" ref="M72:M127" si="16">SUM(K72:L72)</f>
        <v>117000</v>
      </c>
      <c r="N72" s="10">
        <v>117000</v>
      </c>
      <c r="O72" s="11">
        <v>0</v>
      </c>
      <c r="P72" s="50">
        <f t="shared" si="3"/>
        <v>117000</v>
      </c>
      <c r="Q72" s="10">
        <f>H72-K72</f>
        <v>5000</v>
      </c>
      <c r="R72" s="11">
        <f>I72-L72</f>
        <v>0</v>
      </c>
      <c r="S72" s="50">
        <f t="shared" si="4"/>
        <v>5000</v>
      </c>
      <c r="T72" s="10">
        <f t="shared" si="14"/>
        <v>0</v>
      </c>
      <c r="U72" s="11">
        <f t="shared" si="15"/>
        <v>0</v>
      </c>
      <c r="V72" s="51">
        <f t="shared" si="7"/>
        <v>0</v>
      </c>
      <c r="W72" s="50">
        <f t="shared" si="13"/>
        <v>0</v>
      </c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X72" s="127"/>
      <c r="FY72" s="127"/>
      <c r="FZ72" s="127"/>
      <c r="GA72" s="127"/>
      <c r="GB72" s="127"/>
      <c r="GC72" s="127"/>
      <c r="GD72" s="127"/>
      <c r="GE72" s="127"/>
      <c r="GF72" s="127"/>
      <c r="GG72" s="127"/>
      <c r="GH72" s="127"/>
      <c r="GI72" s="127"/>
      <c r="GJ72" s="127"/>
      <c r="GK72" s="127"/>
      <c r="GL72" s="127"/>
      <c r="GM72" s="127"/>
      <c r="GN72" s="127"/>
      <c r="GO72" s="127"/>
      <c r="GP72" s="127"/>
      <c r="GQ72" s="127"/>
      <c r="GR72" s="127"/>
      <c r="GS72" s="127"/>
      <c r="GT72" s="127"/>
      <c r="GU72" s="127"/>
      <c r="GV72" s="127"/>
      <c r="GW72" s="127"/>
      <c r="GX72" s="127"/>
      <c r="GY72" s="127"/>
      <c r="GZ72" s="127"/>
      <c r="HA72" s="127"/>
      <c r="HB72" s="127"/>
      <c r="HC72" s="127"/>
      <c r="HD72" s="127"/>
      <c r="HE72" s="127"/>
      <c r="HF72" s="127"/>
      <c r="HG72" s="127"/>
      <c r="HH72" s="127"/>
      <c r="HI72" s="127"/>
      <c r="HJ72" s="127"/>
      <c r="HK72" s="127"/>
      <c r="HL72" s="127"/>
      <c r="HM72" s="127"/>
      <c r="HN72" s="127"/>
      <c r="HO72" s="127"/>
      <c r="HP72" s="127"/>
      <c r="HQ72" s="127"/>
      <c r="HR72" s="127"/>
      <c r="HS72" s="127"/>
    </row>
    <row r="73" spans="1:227" s="128" customFormat="1" ht="11.25">
      <c r="A73" s="129" t="s">
        <v>163</v>
      </c>
      <c r="B73" s="131"/>
      <c r="C73" s="131" t="s">
        <v>164</v>
      </c>
      <c r="D73" s="129" t="s">
        <v>100</v>
      </c>
      <c r="E73" s="129"/>
      <c r="F73" s="130">
        <v>6750100</v>
      </c>
      <c r="G73" s="120">
        <v>38550</v>
      </c>
      <c r="H73" s="61">
        <f t="shared" si="0"/>
        <v>54000</v>
      </c>
      <c r="I73" s="62">
        <f t="shared" si="1"/>
        <v>0</v>
      </c>
      <c r="J73" s="70">
        <f t="shared" si="2"/>
        <v>54000</v>
      </c>
      <c r="K73" s="61">
        <v>52000</v>
      </c>
      <c r="L73" s="62">
        <v>0</v>
      </c>
      <c r="M73" s="194">
        <f t="shared" si="16"/>
        <v>52000</v>
      </c>
      <c r="N73" s="10">
        <v>52000</v>
      </c>
      <c r="O73" s="11">
        <v>0</v>
      </c>
      <c r="P73" s="50">
        <f t="shared" si="3"/>
        <v>52000</v>
      </c>
      <c r="Q73" s="10">
        <f>H73-K73</f>
        <v>2000</v>
      </c>
      <c r="R73" s="11">
        <f>I73-L73</f>
        <v>0</v>
      </c>
      <c r="S73" s="50">
        <f t="shared" si="4"/>
        <v>2000</v>
      </c>
      <c r="T73" s="10">
        <f t="shared" si="14"/>
        <v>0</v>
      </c>
      <c r="U73" s="11">
        <f t="shared" si="15"/>
        <v>0</v>
      </c>
      <c r="V73" s="51">
        <f t="shared" si="7"/>
        <v>0</v>
      </c>
      <c r="W73" s="50">
        <f t="shared" si="13"/>
        <v>0</v>
      </c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X73" s="127"/>
      <c r="FY73" s="127"/>
      <c r="FZ73" s="127"/>
      <c r="GA73" s="127"/>
      <c r="GB73" s="127"/>
      <c r="GC73" s="127"/>
      <c r="GD73" s="127"/>
      <c r="GE73" s="127"/>
      <c r="GF73" s="127"/>
      <c r="GG73" s="127"/>
      <c r="GH73" s="127"/>
      <c r="GI73" s="127"/>
      <c r="GJ73" s="127"/>
      <c r="GK73" s="127"/>
      <c r="GL73" s="127"/>
      <c r="GM73" s="127"/>
      <c r="GN73" s="127"/>
      <c r="GO73" s="127"/>
      <c r="GP73" s="127"/>
      <c r="GQ73" s="127"/>
      <c r="GR73" s="127"/>
      <c r="GS73" s="127"/>
      <c r="GT73" s="127"/>
      <c r="GU73" s="127"/>
      <c r="GV73" s="127"/>
      <c r="GW73" s="127"/>
      <c r="GX73" s="127"/>
      <c r="GY73" s="127"/>
      <c r="GZ73" s="127"/>
      <c r="HA73" s="127"/>
      <c r="HB73" s="127"/>
      <c r="HC73" s="127"/>
      <c r="HD73" s="127"/>
      <c r="HE73" s="127"/>
      <c r="HF73" s="127"/>
      <c r="HG73" s="127"/>
      <c r="HH73" s="127"/>
      <c r="HI73" s="127"/>
      <c r="HJ73" s="127"/>
      <c r="HK73" s="127"/>
      <c r="HL73" s="127"/>
      <c r="HM73" s="127"/>
      <c r="HN73" s="127"/>
      <c r="HO73" s="127"/>
      <c r="HP73" s="127"/>
      <c r="HQ73" s="127"/>
      <c r="HR73" s="127"/>
      <c r="HS73" s="127"/>
    </row>
    <row r="74" spans="1:227" s="128" customFormat="1" ht="11.25">
      <c r="A74" s="129" t="s">
        <v>165</v>
      </c>
      <c r="B74" s="131"/>
      <c r="C74" s="131" t="s">
        <v>166</v>
      </c>
      <c r="D74" s="129" t="s">
        <v>167</v>
      </c>
      <c r="E74" s="129"/>
      <c r="F74" s="130">
        <v>6040140</v>
      </c>
      <c r="G74" s="120">
        <v>38550</v>
      </c>
      <c r="H74" s="61">
        <f t="shared" si="0"/>
        <v>0</v>
      </c>
      <c r="I74" s="62">
        <f t="shared" si="1"/>
        <v>1003000</v>
      </c>
      <c r="J74" s="70">
        <f t="shared" si="2"/>
        <v>1003000</v>
      </c>
      <c r="K74" s="61">
        <v>0</v>
      </c>
      <c r="L74" s="62">
        <v>963000</v>
      </c>
      <c r="M74" s="194">
        <f t="shared" si="16"/>
        <v>963000</v>
      </c>
      <c r="N74" s="10">
        <v>0</v>
      </c>
      <c r="O74" s="11">
        <v>963000</v>
      </c>
      <c r="P74" s="50">
        <f t="shared" si="3"/>
        <v>963000</v>
      </c>
      <c r="Q74" s="10">
        <f>H74-K74</f>
        <v>0</v>
      </c>
      <c r="R74" s="11">
        <f>I74-L74</f>
        <v>40000</v>
      </c>
      <c r="S74" s="50">
        <f t="shared" si="4"/>
        <v>40000</v>
      </c>
      <c r="T74" s="10">
        <f t="shared" si="14"/>
        <v>0</v>
      </c>
      <c r="U74" s="11">
        <f t="shared" si="15"/>
        <v>0</v>
      </c>
      <c r="V74" s="51">
        <v>0</v>
      </c>
      <c r="W74" s="50">
        <f>ROUND(V74*premieGM,2)</f>
        <v>0</v>
      </c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X74" s="127"/>
      <c r="FY74" s="127"/>
      <c r="FZ74" s="127"/>
      <c r="GA74" s="127"/>
      <c r="GB74" s="127"/>
      <c r="GC74" s="127"/>
      <c r="GD74" s="127"/>
      <c r="GE74" s="127"/>
      <c r="GF74" s="127"/>
      <c r="GG74" s="127"/>
      <c r="GH74" s="127"/>
      <c r="GI74" s="127"/>
      <c r="GJ74" s="127"/>
      <c r="GK74" s="127"/>
      <c r="GL74" s="127"/>
      <c r="GM74" s="127"/>
      <c r="GN74" s="127"/>
      <c r="GO74" s="127"/>
      <c r="GP74" s="127"/>
      <c r="GQ74" s="127"/>
      <c r="GR74" s="127"/>
      <c r="GS74" s="127"/>
      <c r="GT74" s="127"/>
      <c r="GU74" s="127"/>
      <c r="GV74" s="127"/>
      <c r="GW74" s="127"/>
      <c r="GX74" s="127"/>
      <c r="GY74" s="127"/>
      <c r="GZ74" s="127"/>
      <c r="HA74" s="127"/>
      <c r="HB74" s="127"/>
      <c r="HC74" s="127"/>
      <c r="HD74" s="127"/>
      <c r="HE74" s="127"/>
      <c r="HF74" s="127"/>
      <c r="HG74" s="127"/>
      <c r="HH74" s="127"/>
      <c r="HI74" s="127"/>
      <c r="HJ74" s="127"/>
      <c r="HK74" s="127"/>
      <c r="HL74" s="127"/>
      <c r="HM74" s="127"/>
      <c r="HN74" s="127"/>
      <c r="HO74" s="127"/>
      <c r="HP74" s="127"/>
      <c r="HQ74" s="127"/>
      <c r="HR74" s="127"/>
      <c r="HS74" s="127"/>
    </row>
    <row r="75" spans="1:227" s="128" customFormat="1" ht="11.25">
      <c r="A75" s="129" t="s">
        <v>168</v>
      </c>
      <c r="B75" s="131"/>
      <c r="C75" s="131" t="s">
        <v>169</v>
      </c>
      <c r="D75" s="129" t="s">
        <v>100</v>
      </c>
      <c r="E75" s="129"/>
      <c r="F75" s="130">
        <v>6750100</v>
      </c>
      <c r="G75" s="120">
        <v>38550</v>
      </c>
      <c r="H75" s="61">
        <f t="shared" si="0"/>
        <v>61000</v>
      </c>
      <c r="I75" s="62">
        <f t="shared" si="1"/>
        <v>0</v>
      </c>
      <c r="J75" s="70">
        <f t="shared" si="2"/>
        <v>61000</v>
      </c>
      <c r="K75" s="61">
        <v>59000</v>
      </c>
      <c r="L75" s="62">
        <v>0</v>
      </c>
      <c r="M75" s="194">
        <f t="shared" si="16"/>
        <v>59000</v>
      </c>
      <c r="N75" s="10">
        <v>59000</v>
      </c>
      <c r="O75" s="11">
        <v>0</v>
      </c>
      <c r="P75" s="50">
        <f t="shared" si="3"/>
        <v>59000</v>
      </c>
      <c r="Q75" s="10">
        <f>H75-K75</f>
        <v>2000</v>
      </c>
      <c r="R75" s="11">
        <f>I75-L75</f>
        <v>0</v>
      </c>
      <c r="S75" s="50">
        <f t="shared" si="4"/>
        <v>2000</v>
      </c>
      <c r="T75" s="10">
        <f t="shared" si="14"/>
        <v>0</v>
      </c>
      <c r="U75" s="11">
        <f t="shared" si="15"/>
        <v>0</v>
      </c>
      <c r="V75" s="51">
        <f t="shared" si="7"/>
        <v>0</v>
      </c>
      <c r="W75" s="50">
        <f t="shared" si="13"/>
        <v>0</v>
      </c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X75" s="127"/>
      <c r="FY75" s="127"/>
      <c r="FZ75" s="127"/>
      <c r="GA75" s="127"/>
      <c r="GB75" s="127"/>
      <c r="GC75" s="127"/>
      <c r="GD75" s="127"/>
      <c r="GE75" s="127"/>
      <c r="GF75" s="127"/>
      <c r="GG75" s="127"/>
      <c r="GH75" s="127"/>
      <c r="GI75" s="127"/>
      <c r="GJ75" s="127"/>
      <c r="GK75" s="127"/>
      <c r="GL75" s="127"/>
      <c r="GM75" s="127"/>
      <c r="GN75" s="127"/>
      <c r="GO75" s="127"/>
      <c r="GP75" s="127"/>
      <c r="GQ75" s="127"/>
      <c r="GR75" s="127"/>
      <c r="GS75" s="127"/>
      <c r="GT75" s="127"/>
      <c r="GU75" s="127"/>
      <c r="GV75" s="127"/>
      <c r="GW75" s="127"/>
      <c r="GX75" s="127"/>
      <c r="GY75" s="127"/>
      <c r="GZ75" s="127"/>
      <c r="HA75" s="127"/>
      <c r="HB75" s="127"/>
      <c r="HC75" s="127"/>
      <c r="HD75" s="127"/>
      <c r="HE75" s="127"/>
      <c r="HF75" s="127"/>
      <c r="HG75" s="127"/>
      <c r="HH75" s="127"/>
      <c r="HI75" s="127"/>
      <c r="HJ75" s="127"/>
      <c r="HK75" s="127"/>
      <c r="HL75" s="127"/>
      <c r="HM75" s="127"/>
      <c r="HN75" s="127"/>
      <c r="HO75" s="127"/>
      <c r="HP75" s="127"/>
      <c r="HQ75" s="127"/>
      <c r="HR75" s="127"/>
      <c r="HS75" s="127"/>
    </row>
    <row r="76" spans="1:227" s="128" customFormat="1" ht="11.25">
      <c r="A76" s="129" t="s">
        <v>170</v>
      </c>
      <c r="B76" s="131"/>
      <c r="C76" s="131" t="s">
        <v>169</v>
      </c>
      <c r="D76" s="129" t="s">
        <v>171</v>
      </c>
      <c r="E76" s="129"/>
      <c r="F76" s="130">
        <v>6550223</v>
      </c>
      <c r="G76" s="120">
        <v>38550</v>
      </c>
      <c r="H76" s="61">
        <f t="shared" si="0"/>
        <v>5074000</v>
      </c>
      <c r="I76" s="62">
        <f t="shared" si="1"/>
        <v>0</v>
      </c>
      <c r="J76" s="70">
        <f t="shared" si="2"/>
        <v>5074000</v>
      </c>
      <c r="K76" s="61">
        <v>4884000</v>
      </c>
      <c r="L76" s="62">
        <v>0</v>
      </c>
      <c r="M76" s="194">
        <f t="shared" si="16"/>
        <v>4884000</v>
      </c>
      <c r="N76" s="10">
        <v>4884000</v>
      </c>
      <c r="O76" s="11">
        <v>0</v>
      </c>
      <c r="P76" s="50">
        <f t="shared" si="3"/>
        <v>4884000</v>
      </c>
      <c r="Q76" s="10">
        <f>H76-K76</f>
        <v>190000</v>
      </c>
      <c r="R76" s="11">
        <f>I76-L76</f>
        <v>0</v>
      </c>
      <c r="S76" s="50">
        <f t="shared" si="4"/>
        <v>190000</v>
      </c>
      <c r="T76" s="10">
        <f t="shared" si="14"/>
        <v>0</v>
      </c>
      <c r="U76" s="11">
        <f t="shared" si="15"/>
        <v>0</v>
      </c>
      <c r="V76" s="51">
        <f t="shared" si="7"/>
        <v>0</v>
      </c>
      <c r="W76" s="50">
        <f t="shared" si="13"/>
        <v>0</v>
      </c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  <c r="EJ76" s="127"/>
      <c r="EK76" s="127"/>
      <c r="EL76" s="127"/>
      <c r="EM76" s="127"/>
      <c r="EN76" s="127"/>
      <c r="EO76" s="127"/>
      <c r="EP76" s="127"/>
      <c r="EQ76" s="127"/>
      <c r="ER76" s="127"/>
      <c r="ES76" s="127"/>
      <c r="ET76" s="127"/>
      <c r="EU76" s="127"/>
      <c r="EV76" s="127"/>
      <c r="EW76" s="127"/>
      <c r="EX76" s="127"/>
      <c r="EY76" s="127"/>
      <c r="EZ76" s="127"/>
      <c r="FA76" s="127"/>
      <c r="FB76" s="127"/>
      <c r="FC76" s="127"/>
      <c r="FD76" s="127"/>
      <c r="FE76" s="127"/>
      <c r="FF76" s="127"/>
      <c r="FG76" s="127"/>
      <c r="FH76" s="127"/>
      <c r="FI76" s="127"/>
      <c r="FJ76" s="127"/>
      <c r="FK76" s="127"/>
      <c r="FL76" s="127"/>
      <c r="FM76" s="127"/>
      <c r="FN76" s="127"/>
      <c r="FO76" s="127"/>
      <c r="FP76" s="127"/>
      <c r="FQ76" s="127"/>
      <c r="FR76" s="127"/>
      <c r="FS76" s="127"/>
      <c r="FT76" s="127"/>
      <c r="FU76" s="127"/>
      <c r="FV76" s="127"/>
      <c r="FW76" s="127"/>
      <c r="FX76" s="127"/>
      <c r="FY76" s="127"/>
      <c r="FZ76" s="127"/>
      <c r="GA76" s="127"/>
      <c r="GB76" s="127"/>
      <c r="GC76" s="127"/>
      <c r="GD76" s="127"/>
      <c r="GE76" s="127"/>
      <c r="GF76" s="127"/>
      <c r="GG76" s="127"/>
      <c r="GH76" s="127"/>
      <c r="GI76" s="127"/>
      <c r="GJ76" s="127"/>
      <c r="GK76" s="127"/>
      <c r="GL76" s="127"/>
      <c r="GM76" s="127"/>
      <c r="GN76" s="127"/>
      <c r="GO76" s="127"/>
      <c r="GP76" s="127"/>
      <c r="GQ76" s="127"/>
      <c r="GR76" s="127"/>
      <c r="GS76" s="127"/>
      <c r="GT76" s="127"/>
      <c r="GU76" s="127"/>
      <c r="GV76" s="127"/>
      <c r="GW76" s="127"/>
      <c r="GX76" s="127"/>
      <c r="GY76" s="127"/>
      <c r="GZ76" s="127"/>
      <c r="HA76" s="127"/>
      <c r="HB76" s="127"/>
      <c r="HC76" s="127"/>
      <c r="HD76" s="127"/>
      <c r="HE76" s="127"/>
      <c r="HF76" s="127"/>
      <c r="HG76" s="127"/>
      <c r="HH76" s="127"/>
      <c r="HI76" s="127"/>
      <c r="HJ76" s="127"/>
      <c r="HK76" s="127"/>
      <c r="HL76" s="127"/>
      <c r="HM76" s="127"/>
      <c r="HN76" s="127"/>
      <c r="HO76" s="127"/>
      <c r="HP76" s="127"/>
      <c r="HQ76" s="127"/>
      <c r="HR76" s="127"/>
      <c r="HS76" s="127"/>
    </row>
    <row r="77" spans="1:227" s="128" customFormat="1" ht="11.25">
      <c r="A77" s="129" t="s">
        <v>161</v>
      </c>
      <c r="B77" s="131"/>
      <c r="C77" s="131" t="s">
        <v>169</v>
      </c>
      <c r="D77" s="129" t="s">
        <v>172</v>
      </c>
      <c r="E77" s="129"/>
      <c r="F77" s="130">
        <v>6530205</v>
      </c>
      <c r="G77" s="120">
        <v>38550</v>
      </c>
      <c r="H77" s="61">
        <f t="shared" si="0"/>
        <v>75000</v>
      </c>
      <c r="I77" s="62">
        <f t="shared" si="1"/>
        <v>0</v>
      </c>
      <c r="J77" s="70">
        <f t="shared" si="2"/>
        <v>75000</v>
      </c>
      <c r="K77" s="61">
        <v>72000</v>
      </c>
      <c r="L77" s="62">
        <v>0</v>
      </c>
      <c r="M77" s="194">
        <f t="shared" si="16"/>
        <v>72000</v>
      </c>
      <c r="N77" s="10">
        <v>72000</v>
      </c>
      <c r="O77" s="11">
        <v>0</v>
      </c>
      <c r="P77" s="50">
        <f t="shared" si="3"/>
        <v>72000</v>
      </c>
      <c r="Q77" s="10">
        <f>H77-K77</f>
        <v>3000</v>
      </c>
      <c r="R77" s="11">
        <f>I77-L77</f>
        <v>0</v>
      </c>
      <c r="S77" s="50">
        <f t="shared" si="4"/>
        <v>3000</v>
      </c>
      <c r="T77" s="10">
        <f t="shared" si="14"/>
        <v>0</v>
      </c>
      <c r="U77" s="11">
        <f t="shared" si="15"/>
        <v>0</v>
      </c>
      <c r="V77" s="51">
        <f t="shared" si="7"/>
        <v>0</v>
      </c>
      <c r="W77" s="50">
        <f t="shared" si="13"/>
        <v>0</v>
      </c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  <c r="CP77" s="127"/>
      <c r="CQ77" s="127"/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  <c r="DV77" s="127"/>
      <c r="DW77" s="127"/>
      <c r="DX77" s="127"/>
      <c r="DY77" s="127"/>
      <c r="DZ77" s="127"/>
      <c r="EA77" s="127"/>
      <c r="EB77" s="127"/>
      <c r="EC77" s="127"/>
      <c r="ED77" s="127"/>
      <c r="EE77" s="127"/>
      <c r="EF77" s="127"/>
      <c r="EG77" s="127"/>
      <c r="EH77" s="127"/>
      <c r="EI77" s="127"/>
      <c r="EJ77" s="127"/>
      <c r="EK77" s="127"/>
      <c r="EL77" s="127"/>
      <c r="EM77" s="127"/>
      <c r="EN77" s="127"/>
      <c r="EO77" s="127"/>
      <c r="EP77" s="127"/>
      <c r="EQ77" s="127"/>
      <c r="ER77" s="127"/>
      <c r="ES77" s="127"/>
      <c r="ET77" s="127"/>
      <c r="EU77" s="127"/>
      <c r="EV77" s="127"/>
      <c r="EW77" s="127"/>
      <c r="EX77" s="127"/>
      <c r="EY77" s="127"/>
      <c r="EZ77" s="127"/>
      <c r="FA77" s="127"/>
      <c r="FB77" s="127"/>
      <c r="FC77" s="127"/>
      <c r="FD77" s="127"/>
      <c r="FE77" s="127"/>
      <c r="FF77" s="127"/>
      <c r="FG77" s="127"/>
      <c r="FH77" s="127"/>
      <c r="FI77" s="127"/>
      <c r="FJ77" s="127"/>
      <c r="FK77" s="127"/>
      <c r="FL77" s="127"/>
      <c r="FM77" s="127"/>
      <c r="FN77" s="127"/>
      <c r="FO77" s="127"/>
      <c r="FP77" s="127"/>
      <c r="FQ77" s="127"/>
      <c r="FR77" s="127"/>
      <c r="FS77" s="127"/>
      <c r="FT77" s="127"/>
      <c r="FU77" s="127"/>
      <c r="FV77" s="127"/>
      <c r="FW77" s="127"/>
      <c r="FX77" s="127"/>
      <c r="FY77" s="127"/>
      <c r="FZ77" s="127"/>
      <c r="GA77" s="127"/>
      <c r="GB77" s="127"/>
      <c r="GC77" s="127"/>
      <c r="GD77" s="127"/>
      <c r="GE77" s="127"/>
      <c r="GF77" s="127"/>
      <c r="GG77" s="127"/>
      <c r="GH77" s="127"/>
      <c r="GI77" s="127"/>
      <c r="GJ77" s="127"/>
      <c r="GK77" s="127"/>
      <c r="GL77" s="127"/>
      <c r="GM77" s="127"/>
      <c r="GN77" s="127"/>
      <c r="GO77" s="127"/>
      <c r="GP77" s="127"/>
      <c r="GQ77" s="127"/>
      <c r="GR77" s="127"/>
      <c r="GS77" s="127"/>
      <c r="GT77" s="127"/>
      <c r="GU77" s="127"/>
      <c r="GV77" s="127"/>
      <c r="GW77" s="127"/>
      <c r="GX77" s="127"/>
      <c r="GY77" s="127"/>
      <c r="GZ77" s="127"/>
      <c r="HA77" s="127"/>
      <c r="HB77" s="127"/>
      <c r="HC77" s="127"/>
      <c r="HD77" s="127"/>
      <c r="HE77" s="127"/>
      <c r="HF77" s="127"/>
      <c r="HG77" s="127"/>
      <c r="HH77" s="127"/>
      <c r="HI77" s="127"/>
      <c r="HJ77" s="127"/>
      <c r="HK77" s="127"/>
      <c r="HL77" s="127"/>
      <c r="HM77" s="127"/>
      <c r="HN77" s="127"/>
      <c r="HO77" s="127"/>
      <c r="HP77" s="127"/>
      <c r="HQ77" s="127"/>
      <c r="HR77" s="127"/>
      <c r="HS77" s="127"/>
    </row>
    <row r="78" spans="1:227" s="128" customFormat="1" ht="11.25">
      <c r="A78" s="129" t="s">
        <v>173</v>
      </c>
      <c r="B78" s="131"/>
      <c r="C78" s="131" t="s">
        <v>174</v>
      </c>
      <c r="D78" s="129" t="s">
        <v>100</v>
      </c>
      <c r="E78" s="129"/>
      <c r="F78" s="130">
        <v>6750100</v>
      </c>
      <c r="G78" s="120">
        <v>38550</v>
      </c>
      <c r="H78" s="61">
        <f t="shared" si="0"/>
        <v>277000</v>
      </c>
      <c r="I78" s="62">
        <f t="shared" si="1"/>
        <v>0</v>
      </c>
      <c r="J78" s="70">
        <f t="shared" si="2"/>
        <v>277000</v>
      </c>
      <c r="K78" s="61">
        <v>267000</v>
      </c>
      <c r="L78" s="62">
        <v>0</v>
      </c>
      <c r="M78" s="194">
        <f t="shared" si="16"/>
        <v>267000</v>
      </c>
      <c r="N78" s="10">
        <v>267000</v>
      </c>
      <c r="O78" s="11">
        <v>0</v>
      </c>
      <c r="P78" s="50">
        <f t="shared" si="3"/>
        <v>267000</v>
      </c>
      <c r="Q78" s="10">
        <f>H78-K78</f>
        <v>10000</v>
      </c>
      <c r="R78" s="11">
        <f>I78-L78</f>
        <v>0</v>
      </c>
      <c r="S78" s="50">
        <f t="shared" si="4"/>
        <v>10000</v>
      </c>
      <c r="T78" s="10">
        <f t="shared" si="14"/>
        <v>0</v>
      </c>
      <c r="U78" s="11">
        <f t="shared" si="15"/>
        <v>0</v>
      </c>
      <c r="V78" s="51">
        <f t="shared" si="7"/>
        <v>0</v>
      </c>
      <c r="W78" s="50">
        <f t="shared" si="13"/>
        <v>0</v>
      </c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7"/>
      <c r="DX78" s="127"/>
      <c r="DY78" s="127"/>
      <c r="DZ78" s="127"/>
      <c r="EA78" s="127"/>
      <c r="EB78" s="127"/>
      <c r="EC78" s="127"/>
      <c r="ED78" s="127"/>
      <c r="EE78" s="127"/>
      <c r="EF78" s="127"/>
      <c r="EG78" s="127"/>
      <c r="EH78" s="127"/>
      <c r="EI78" s="127"/>
      <c r="EJ78" s="127"/>
      <c r="EK78" s="127"/>
      <c r="EL78" s="127"/>
      <c r="EM78" s="127"/>
      <c r="EN78" s="127"/>
      <c r="EO78" s="127"/>
      <c r="EP78" s="127"/>
      <c r="EQ78" s="127"/>
      <c r="ER78" s="127"/>
      <c r="ES78" s="127"/>
      <c r="ET78" s="127"/>
      <c r="EU78" s="127"/>
      <c r="EV78" s="127"/>
      <c r="EW78" s="127"/>
      <c r="EX78" s="127"/>
      <c r="EY78" s="127"/>
      <c r="EZ78" s="127"/>
      <c r="FA78" s="127"/>
      <c r="FB78" s="127"/>
      <c r="FC78" s="127"/>
      <c r="FD78" s="127"/>
      <c r="FE78" s="127"/>
      <c r="FF78" s="127"/>
      <c r="FG78" s="127"/>
      <c r="FH78" s="127"/>
      <c r="FI78" s="12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27"/>
      <c r="FX78" s="127"/>
      <c r="FY78" s="127"/>
      <c r="FZ78" s="127"/>
      <c r="GA78" s="127"/>
      <c r="GB78" s="127"/>
      <c r="GC78" s="127"/>
      <c r="GD78" s="127"/>
      <c r="GE78" s="127"/>
      <c r="GF78" s="127"/>
      <c r="GG78" s="127"/>
      <c r="GH78" s="127"/>
      <c r="GI78" s="127"/>
      <c r="GJ78" s="127"/>
      <c r="GK78" s="127"/>
      <c r="GL78" s="127"/>
      <c r="GM78" s="127"/>
      <c r="GN78" s="127"/>
      <c r="GO78" s="127"/>
      <c r="GP78" s="127"/>
      <c r="GQ78" s="127"/>
      <c r="GR78" s="127"/>
      <c r="GS78" s="127"/>
      <c r="GT78" s="127"/>
      <c r="GU78" s="127"/>
      <c r="GV78" s="127"/>
      <c r="GW78" s="127"/>
      <c r="GX78" s="127"/>
      <c r="GY78" s="127"/>
      <c r="GZ78" s="127"/>
      <c r="HA78" s="127"/>
      <c r="HB78" s="127"/>
      <c r="HC78" s="127"/>
      <c r="HD78" s="127"/>
      <c r="HE78" s="127"/>
      <c r="HF78" s="127"/>
      <c r="HG78" s="127"/>
      <c r="HH78" s="127"/>
      <c r="HI78" s="127"/>
      <c r="HJ78" s="127"/>
      <c r="HK78" s="127"/>
      <c r="HL78" s="127"/>
      <c r="HM78" s="127"/>
      <c r="HN78" s="127"/>
      <c r="HO78" s="127"/>
      <c r="HP78" s="127"/>
      <c r="HQ78" s="127"/>
      <c r="HR78" s="127"/>
      <c r="HS78" s="127"/>
    </row>
    <row r="79" spans="1:227" s="128" customFormat="1" ht="11.25">
      <c r="A79" s="129" t="s">
        <v>175</v>
      </c>
      <c r="B79" s="131"/>
      <c r="C79" s="131" t="s">
        <v>174</v>
      </c>
      <c r="D79" s="129" t="s">
        <v>100</v>
      </c>
      <c r="E79" s="129"/>
      <c r="F79" s="130">
        <v>6750100</v>
      </c>
      <c r="G79" s="120">
        <v>38550</v>
      </c>
      <c r="H79" s="61">
        <f t="shared" si="0"/>
        <v>33000</v>
      </c>
      <c r="I79" s="62">
        <f t="shared" si="1"/>
        <v>0</v>
      </c>
      <c r="J79" s="70">
        <f t="shared" si="2"/>
        <v>33000</v>
      </c>
      <c r="K79" s="61">
        <v>32000</v>
      </c>
      <c r="L79" s="62">
        <v>0</v>
      </c>
      <c r="M79" s="194">
        <f t="shared" si="16"/>
        <v>32000</v>
      </c>
      <c r="N79" s="10">
        <v>32000</v>
      </c>
      <c r="O79" s="11">
        <v>0</v>
      </c>
      <c r="P79" s="50">
        <f t="shared" si="3"/>
        <v>32000</v>
      </c>
      <c r="Q79" s="10">
        <f>H79-K79</f>
        <v>1000</v>
      </c>
      <c r="R79" s="11">
        <f>I79-L79</f>
        <v>0</v>
      </c>
      <c r="S79" s="50">
        <f t="shared" si="4"/>
        <v>1000</v>
      </c>
      <c r="T79" s="10">
        <f t="shared" si="14"/>
        <v>0</v>
      </c>
      <c r="U79" s="11">
        <f t="shared" si="15"/>
        <v>0</v>
      </c>
      <c r="V79" s="51">
        <f t="shared" si="7"/>
        <v>0</v>
      </c>
      <c r="W79" s="50">
        <f t="shared" si="13"/>
        <v>0</v>
      </c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  <c r="BR79" s="127"/>
      <c r="BS79" s="127"/>
      <c r="BT79" s="127"/>
      <c r="BU79" s="127"/>
      <c r="BV79" s="127"/>
      <c r="BW79" s="127"/>
      <c r="BX79" s="127"/>
      <c r="BY79" s="127"/>
      <c r="BZ79" s="127"/>
      <c r="CA79" s="127"/>
      <c r="CB79" s="127"/>
      <c r="CC79" s="127"/>
      <c r="CD79" s="127"/>
      <c r="CE79" s="127"/>
      <c r="CF79" s="127"/>
      <c r="CG79" s="127"/>
      <c r="CH79" s="127"/>
      <c r="CI79" s="127"/>
      <c r="CJ79" s="127"/>
      <c r="CK79" s="127"/>
      <c r="CL79" s="127"/>
      <c r="CM79" s="127"/>
      <c r="CN79" s="127"/>
      <c r="CO79" s="127"/>
      <c r="CP79" s="127"/>
      <c r="CQ79" s="127"/>
      <c r="CR79" s="127"/>
      <c r="CS79" s="127"/>
      <c r="CT79" s="127"/>
      <c r="CU79" s="127"/>
      <c r="CV79" s="127"/>
      <c r="CW79" s="127"/>
      <c r="CX79" s="127"/>
      <c r="CY79" s="127"/>
      <c r="CZ79" s="127"/>
      <c r="DA79" s="127"/>
      <c r="DB79" s="127"/>
      <c r="DC79" s="127"/>
      <c r="DD79" s="127"/>
      <c r="DE79" s="127"/>
      <c r="DF79" s="127"/>
      <c r="DG79" s="127"/>
      <c r="DH79" s="127"/>
      <c r="DI79" s="127"/>
      <c r="DJ79" s="127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127"/>
      <c r="DV79" s="127"/>
      <c r="DW79" s="127"/>
      <c r="DX79" s="127"/>
      <c r="DY79" s="127"/>
      <c r="DZ79" s="127"/>
      <c r="EA79" s="127"/>
      <c r="EB79" s="127"/>
      <c r="EC79" s="127"/>
      <c r="ED79" s="127"/>
      <c r="EE79" s="127"/>
      <c r="EF79" s="127"/>
      <c r="EG79" s="127"/>
      <c r="EH79" s="127"/>
      <c r="EI79" s="127"/>
      <c r="EJ79" s="127"/>
      <c r="EK79" s="127"/>
      <c r="EL79" s="127"/>
      <c r="EM79" s="127"/>
      <c r="EN79" s="127"/>
      <c r="EO79" s="127"/>
      <c r="EP79" s="127"/>
      <c r="EQ79" s="127"/>
      <c r="ER79" s="127"/>
      <c r="ES79" s="127"/>
      <c r="ET79" s="127"/>
      <c r="EU79" s="127"/>
      <c r="EV79" s="127"/>
      <c r="EW79" s="127"/>
      <c r="EX79" s="127"/>
      <c r="EY79" s="127"/>
      <c r="EZ79" s="127"/>
      <c r="FA79" s="127"/>
      <c r="FB79" s="127"/>
      <c r="FC79" s="127"/>
      <c r="FD79" s="127"/>
      <c r="FE79" s="127"/>
      <c r="FF79" s="127"/>
      <c r="FG79" s="127"/>
      <c r="FH79" s="127"/>
      <c r="FI79" s="127"/>
      <c r="FJ79" s="127"/>
      <c r="FK79" s="127"/>
      <c r="FL79" s="127"/>
      <c r="FM79" s="127"/>
      <c r="FN79" s="127"/>
      <c r="FO79" s="127"/>
      <c r="FP79" s="127"/>
      <c r="FQ79" s="127"/>
      <c r="FR79" s="127"/>
      <c r="FS79" s="127"/>
      <c r="FT79" s="127"/>
      <c r="FU79" s="127"/>
      <c r="FV79" s="127"/>
      <c r="FW79" s="127"/>
      <c r="FX79" s="127"/>
      <c r="FY79" s="127"/>
      <c r="FZ79" s="127"/>
      <c r="GA79" s="127"/>
      <c r="GB79" s="127"/>
      <c r="GC79" s="127"/>
      <c r="GD79" s="127"/>
      <c r="GE79" s="127"/>
      <c r="GF79" s="127"/>
      <c r="GG79" s="127"/>
      <c r="GH79" s="127"/>
      <c r="GI79" s="127"/>
      <c r="GJ79" s="127"/>
      <c r="GK79" s="127"/>
      <c r="GL79" s="127"/>
      <c r="GM79" s="127"/>
      <c r="GN79" s="127"/>
      <c r="GO79" s="127"/>
      <c r="GP79" s="127"/>
      <c r="GQ79" s="127"/>
      <c r="GR79" s="127"/>
      <c r="GS79" s="127"/>
      <c r="GT79" s="127"/>
      <c r="GU79" s="127"/>
      <c r="GV79" s="127"/>
      <c r="GW79" s="127"/>
      <c r="GX79" s="127"/>
      <c r="GY79" s="127"/>
      <c r="GZ79" s="127"/>
      <c r="HA79" s="127"/>
      <c r="HB79" s="127"/>
      <c r="HC79" s="127"/>
      <c r="HD79" s="127"/>
      <c r="HE79" s="127"/>
      <c r="HF79" s="127"/>
      <c r="HG79" s="127"/>
      <c r="HH79" s="127"/>
      <c r="HI79" s="127"/>
      <c r="HJ79" s="127"/>
      <c r="HK79" s="127"/>
      <c r="HL79" s="127"/>
      <c r="HM79" s="127"/>
      <c r="HN79" s="127"/>
      <c r="HO79" s="127"/>
      <c r="HP79" s="127"/>
      <c r="HQ79" s="127"/>
      <c r="HR79" s="127"/>
      <c r="HS79" s="127"/>
    </row>
    <row r="80" spans="1:227" s="133" customFormat="1" ht="11.25">
      <c r="A80" s="129" t="s">
        <v>176</v>
      </c>
      <c r="B80" s="131"/>
      <c r="C80" s="131" t="s">
        <v>174</v>
      </c>
      <c r="D80" s="129" t="s">
        <v>177</v>
      </c>
      <c r="E80" s="129"/>
      <c r="F80" s="130">
        <v>6030600</v>
      </c>
      <c r="G80" s="120">
        <v>38550</v>
      </c>
      <c r="H80" s="61">
        <f t="shared" si="0"/>
        <v>251000</v>
      </c>
      <c r="I80" s="62">
        <f t="shared" si="1"/>
        <v>0</v>
      </c>
      <c r="J80" s="70">
        <f t="shared" si="2"/>
        <v>251000</v>
      </c>
      <c r="K80" s="61">
        <v>242000</v>
      </c>
      <c r="L80" s="62">
        <v>0</v>
      </c>
      <c r="M80" s="194">
        <f t="shared" si="16"/>
        <v>242000</v>
      </c>
      <c r="N80" s="10">
        <v>242000</v>
      </c>
      <c r="O80" s="11">
        <v>0</v>
      </c>
      <c r="P80" s="50">
        <f t="shared" si="3"/>
        <v>242000</v>
      </c>
      <c r="Q80" s="10">
        <f>H80-K80</f>
        <v>9000</v>
      </c>
      <c r="R80" s="11">
        <f>I80-L80</f>
        <v>0</v>
      </c>
      <c r="S80" s="50">
        <f t="shared" si="4"/>
        <v>9000</v>
      </c>
      <c r="T80" s="10">
        <f t="shared" si="14"/>
        <v>0</v>
      </c>
      <c r="U80" s="11">
        <f t="shared" si="15"/>
        <v>0</v>
      </c>
      <c r="V80" s="51">
        <f t="shared" si="7"/>
        <v>0</v>
      </c>
      <c r="W80" s="50">
        <f t="shared" si="13"/>
        <v>0</v>
      </c>
      <c r="X80" s="127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132"/>
      <c r="CP80" s="132"/>
      <c r="CQ80" s="132"/>
      <c r="CR80" s="132"/>
      <c r="CS80" s="132"/>
      <c r="CT80" s="132"/>
      <c r="CU80" s="132"/>
      <c r="CV80" s="132"/>
      <c r="CW80" s="132"/>
      <c r="CX80" s="132"/>
      <c r="CY80" s="132"/>
      <c r="CZ80" s="132"/>
      <c r="DA80" s="132"/>
      <c r="DB80" s="132"/>
      <c r="DC80" s="132"/>
      <c r="DD80" s="132"/>
      <c r="DE80" s="132"/>
      <c r="DF80" s="132"/>
      <c r="DG80" s="132"/>
      <c r="DH80" s="132"/>
      <c r="DI80" s="132"/>
      <c r="DJ80" s="132"/>
      <c r="DK80" s="132"/>
      <c r="DL80" s="132"/>
      <c r="DM80" s="132"/>
      <c r="DN80" s="132"/>
      <c r="DO80" s="132"/>
      <c r="DP80" s="132"/>
      <c r="DQ80" s="132"/>
      <c r="DR80" s="132"/>
      <c r="DS80" s="132"/>
      <c r="DT80" s="132"/>
      <c r="DU80" s="132"/>
      <c r="DV80" s="132"/>
      <c r="DW80" s="132"/>
      <c r="DX80" s="132"/>
      <c r="DY80" s="132"/>
      <c r="DZ80" s="132"/>
      <c r="EA80" s="132"/>
      <c r="EB80" s="132"/>
      <c r="EC80" s="132"/>
      <c r="ED80" s="132"/>
      <c r="EE80" s="132"/>
      <c r="EF80" s="132"/>
      <c r="EG80" s="132"/>
      <c r="EH80" s="132"/>
      <c r="EI80" s="132"/>
      <c r="EJ80" s="132"/>
      <c r="EK80" s="132"/>
      <c r="EL80" s="132"/>
      <c r="EM80" s="132"/>
      <c r="EN80" s="132"/>
      <c r="EO80" s="132"/>
      <c r="EP80" s="132"/>
      <c r="EQ80" s="132"/>
      <c r="ER80" s="132"/>
      <c r="ES80" s="132"/>
      <c r="ET80" s="132"/>
      <c r="EU80" s="132"/>
      <c r="EV80" s="132"/>
      <c r="EW80" s="132"/>
      <c r="EX80" s="132"/>
      <c r="EY80" s="132"/>
      <c r="EZ80" s="132"/>
      <c r="FA80" s="132"/>
      <c r="FB80" s="132"/>
      <c r="FC80" s="132"/>
      <c r="FD80" s="132"/>
      <c r="FE80" s="132"/>
      <c r="FF80" s="132"/>
      <c r="FG80" s="132"/>
      <c r="FH80" s="132"/>
      <c r="FI80" s="132"/>
      <c r="FJ80" s="132"/>
      <c r="FK80" s="132"/>
      <c r="FL80" s="132"/>
      <c r="FM80" s="132"/>
      <c r="FN80" s="132"/>
      <c r="FO80" s="132"/>
      <c r="FP80" s="132"/>
      <c r="FQ80" s="132"/>
      <c r="FR80" s="132"/>
      <c r="FS80" s="132"/>
      <c r="FT80" s="132"/>
      <c r="FU80" s="132"/>
      <c r="FV80" s="132"/>
      <c r="FW80" s="132"/>
      <c r="FX80" s="132"/>
      <c r="FY80" s="132"/>
      <c r="FZ80" s="132"/>
      <c r="GA80" s="132"/>
      <c r="GB80" s="132"/>
      <c r="GC80" s="132"/>
      <c r="GD80" s="132"/>
      <c r="GE80" s="132"/>
      <c r="GF80" s="132"/>
      <c r="GG80" s="132"/>
      <c r="GH80" s="132"/>
      <c r="GI80" s="132"/>
      <c r="GJ80" s="132"/>
      <c r="GK80" s="132"/>
      <c r="GL80" s="132"/>
      <c r="GM80" s="132"/>
      <c r="GN80" s="132"/>
      <c r="GO80" s="132"/>
      <c r="GP80" s="132"/>
      <c r="GQ80" s="132"/>
      <c r="GR80" s="132"/>
      <c r="GS80" s="132"/>
      <c r="GT80" s="132"/>
      <c r="GU80" s="132"/>
      <c r="GV80" s="132"/>
      <c r="GW80" s="132"/>
      <c r="GX80" s="132"/>
      <c r="GY80" s="132"/>
      <c r="GZ80" s="132"/>
      <c r="HA80" s="132"/>
      <c r="HB80" s="132"/>
      <c r="HC80" s="132"/>
      <c r="HD80" s="132"/>
      <c r="HE80" s="132"/>
      <c r="HF80" s="132"/>
      <c r="HG80" s="132"/>
      <c r="HH80" s="132"/>
      <c r="HI80" s="132"/>
      <c r="HJ80" s="132"/>
      <c r="HK80" s="132"/>
      <c r="HL80" s="132"/>
      <c r="HM80" s="132"/>
      <c r="HN80" s="132"/>
      <c r="HO80" s="132"/>
      <c r="HP80" s="132"/>
      <c r="HQ80" s="132"/>
      <c r="HR80" s="132"/>
      <c r="HS80" s="132"/>
    </row>
    <row r="81" spans="1:227" s="133" customFormat="1" ht="11.25">
      <c r="A81" s="129" t="s">
        <v>178</v>
      </c>
      <c r="B81" s="131"/>
      <c r="C81" s="131" t="s">
        <v>179</v>
      </c>
      <c r="D81" s="129" t="s">
        <v>100</v>
      </c>
      <c r="E81" s="129"/>
      <c r="F81" s="130">
        <v>6750100</v>
      </c>
      <c r="G81" s="120">
        <v>38550</v>
      </c>
      <c r="H81" s="61">
        <f t="shared" si="0"/>
        <v>52000</v>
      </c>
      <c r="I81" s="62">
        <f t="shared" si="1"/>
        <v>0</v>
      </c>
      <c r="J81" s="70">
        <f t="shared" si="2"/>
        <v>52000</v>
      </c>
      <c r="K81" s="61">
        <v>50000</v>
      </c>
      <c r="L81" s="62">
        <v>0</v>
      </c>
      <c r="M81" s="194">
        <f t="shared" si="16"/>
        <v>50000</v>
      </c>
      <c r="N81" s="10">
        <v>50000</v>
      </c>
      <c r="O81" s="11">
        <v>0</v>
      </c>
      <c r="P81" s="50">
        <f t="shared" si="3"/>
        <v>50000</v>
      </c>
      <c r="Q81" s="10">
        <f>H81-K81</f>
        <v>2000</v>
      </c>
      <c r="R81" s="11">
        <f>I81-L81</f>
        <v>0</v>
      </c>
      <c r="S81" s="50">
        <f t="shared" si="4"/>
        <v>2000</v>
      </c>
      <c r="T81" s="10">
        <f t="shared" si="14"/>
        <v>0</v>
      </c>
      <c r="U81" s="11">
        <f t="shared" si="15"/>
        <v>0</v>
      </c>
      <c r="V81" s="51">
        <f t="shared" si="7"/>
        <v>0</v>
      </c>
      <c r="W81" s="50">
        <f t="shared" si="13"/>
        <v>0</v>
      </c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32"/>
      <c r="BR81" s="132"/>
      <c r="BS81" s="132"/>
      <c r="BT81" s="132"/>
      <c r="BU81" s="132"/>
      <c r="BV81" s="132"/>
      <c r="BW81" s="132"/>
      <c r="BX81" s="132"/>
      <c r="BY81" s="132"/>
      <c r="BZ81" s="132"/>
      <c r="CA81" s="132"/>
      <c r="CB81" s="132"/>
      <c r="CC81" s="132"/>
      <c r="CD81" s="132"/>
      <c r="CE81" s="132"/>
      <c r="CF81" s="132"/>
      <c r="CG81" s="132"/>
      <c r="CH81" s="132"/>
      <c r="CI81" s="132"/>
      <c r="CJ81" s="132"/>
      <c r="CK81" s="132"/>
      <c r="CL81" s="132"/>
      <c r="CM81" s="132"/>
      <c r="CN81" s="132"/>
      <c r="CO81" s="132"/>
      <c r="CP81" s="132"/>
      <c r="CQ81" s="132"/>
      <c r="CR81" s="132"/>
      <c r="CS81" s="132"/>
      <c r="CT81" s="132"/>
      <c r="CU81" s="132"/>
      <c r="CV81" s="132"/>
      <c r="CW81" s="132"/>
      <c r="CX81" s="132"/>
      <c r="CY81" s="132"/>
      <c r="CZ81" s="132"/>
      <c r="DA81" s="132"/>
      <c r="DB81" s="132"/>
      <c r="DC81" s="132"/>
      <c r="DD81" s="132"/>
      <c r="DE81" s="132"/>
      <c r="DF81" s="132"/>
      <c r="DG81" s="132"/>
      <c r="DH81" s="132"/>
      <c r="DI81" s="132"/>
      <c r="DJ81" s="132"/>
      <c r="DK81" s="132"/>
      <c r="DL81" s="132"/>
      <c r="DM81" s="132"/>
      <c r="DN81" s="132"/>
      <c r="DO81" s="132"/>
      <c r="DP81" s="132"/>
      <c r="DQ81" s="132"/>
      <c r="DR81" s="132"/>
      <c r="DS81" s="132"/>
      <c r="DT81" s="132"/>
      <c r="DU81" s="132"/>
      <c r="DV81" s="132"/>
      <c r="DW81" s="132"/>
      <c r="DX81" s="132"/>
      <c r="DY81" s="132"/>
      <c r="DZ81" s="132"/>
      <c r="EA81" s="132"/>
      <c r="EB81" s="132"/>
      <c r="EC81" s="132"/>
      <c r="ED81" s="132"/>
      <c r="EE81" s="132"/>
      <c r="EF81" s="132"/>
      <c r="EG81" s="132"/>
      <c r="EH81" s="132"/>
      <c r="EI81" s="132"/>
      <c r="EJ81" s="132"/>
      <c r="EK81" s="132"/>
      <c r="EL81" s="132"/>
      <c r="EM81" s="132"/>
      <c r="EN81" s="132"/>
      <c r="EO81" s="132"/>
      <c r="EP81" s="132"/>
      <c r="EQ81" s="132"/>
      <c r="ER81" s="132"/>
      <c r="ES81" s="132"/>
      <c r="ET81" s="132"/>
      <c r="EU81" s="132"/>
      <c r="EV81" s="132"/>
      <c r="EW81" s="132"/>
      <c r="EX81" s="132"/>
      <c r="EY81" s="132"/>
      <c r="EZ81" s="132"/>
      <c r="FA81" s="132"/>
      <c r="FB81" s="132"/>
      <c r="FC81" s="132"/>
      <c r="FD81" s="132"/>
      <c r="FE81" s="132"/>
      <c r="FF81" s="132"/>
      <c r="FG81" s="132"/>
      <c r="FH81" s="132"/>
      <c r="FI81" s="132"/>
      <c r="FJ81" s="132"/>
      <c r="FK81" s="132"/>
      <c r="FL81" s="132"/>
      <c r="FM81" s="132"/>
      <c r="FN81" s="132"/>
      <c r="FO81" s="132"/>
      <c r="FP81" s="132"/>
      <c r="FQ81" s="132"/>
      <c r="FR81" s="132"/>
      <c r="FS81" s="132"/>
      <c r="FT81" s="132"/>
      <c r="FU81" s="132"/>
      <c r="FV81" s="132"/>
      <c r="FW81" s="132"/>
      <c r="FX81" s="132"/>
      <c r="FY81" s="132"/>
      <c r="FZ81" s="132"/>
      <c r="GA81" s="132"/>
      <c r="GB81" s="132"/>
      <c r="GC81" s="132"/>
      <c r="GD81" s="132"/>
      <c r="GE81" s="132"/>
      <c r="GF81" s="132"/>
      <c r="GG81" s="132"/>
      <c r="GH81" s="132"/>
      <c r="GI81" s="132"/>
      <c r="GJ81" s="132"/>
      <c r="GK81" s="132"/>
      <c r="GL81" s="132"/>
      <c r="GM81" s="132"/>
      <c r="GN81" s="132"/>
      <c r="GO81" s="132"/>
      <c r="GP81" s="132"/>
      <c r="GQ81" s="132"/>
      <c r="GR81" s="132"/>
      <c r="GS81" s="132"/>
      <c r="GT81" s="132"/>
      <c r="GU81" s="132"/>
      <c r="GV81" s="132"/>
      <c r="GW81" s="132"/>
      <c r="GX81" s="132"/>
      <c r="GY81" s="132"/>
      <c r="GZ81" s="132"/>
      <c r="HA81" s="132"/>
      <c r="HB81" s="132"/>
      <c r="HC81" s="132"/>
      <c r="HD81" s="132"/>
      <c r="HE81" s="132"/>
      <c r="HF81" s="132"/>
      <c r="HG81" s="132"/>
      <c r="HH81" s="132"/>
      <c r="HI81" s="132"/>
      <c r="HJ81" s="132"/>
      <c r="HK81" s="132"/>
      <c r="HL81" s="132"/>
      <c r="HM81" s="132"/>
      <c r="HN81" s="132"/>
      <c r="HO81" s="132"/>
      <c r="HP81" s="132"/>
      <c r="HQ81" s="132"/>
      <c r="HR81" s="132"/>
      <c r="HS81" s="132"/>
    </row>
    <row r="82" spans="1:227" s="133" customFormat="1" ht="11.25">
      <c r="A82" s="129" t="s">
        <v>180</v>
      </c>
      <c r="B82" s="131"/>
      <c r="C82" s="131" t="s">
        <v>179</v>
      </c>
      <c r="D82" s="129" t="s">
        <v>171</v>
      </c>
      <c r="E82" s="129"/>
      <c r="F82" s="130">
        <v>6550223</v>
      </c>
      <c r="G82" s="120">
        <v>38550</v>
      </c>
      <c r="H82" s="61">
        <f t="shared" si="0"/>
        <v>1041000</v>
      </c>
      <c r="I82" s="62">
        <f t="shared" si="1"/>
        <v>0</v>
      </c>
      <c r="J82" s="70">
        <f t="shared" si="2"/>
        <v>1041000</v>
      </c>
      <c r="K82" s="61">
        <v>1002000</v>
      </c>
      <c r="L82" s="62">
        <v>0</v>
      </c>
      <c r="M82" s="194">
        <f t="shared" si="16"/>
        <v>1002000</v>
      </c>
      <c r="N82" s="10">
        <v>1002000</v>
      </c>
      <c r="O82" s="11">
        <v>0</v>
      </c>
      <c r="P82" s="50">
        <f t="shared" si="3"/>
        <v>1002000</v>
      </c>
      <c r="Q82" s="10">
        <f>H82-K82</f>
        <v>39000</v>
      </c>
      <c r="R82" s="11">
        <f>I82-L82</f>
        <v>0</v>
      </c>
      <c r="S82" s="50">
        <f t="shared" si="4"/>
        <v>39000</v>
      </c>
      <c r="T82" s="10">
        <f t="shared" si="14"/>
        <v>0</v>
      </c>
      <c r="U82" s="11">
        <f t="shared" si="15"/>
        <v>0</v>
      </c>
      <c r="V82" s="51">
        <f t="shared" si="7"/>
        <v>0</v>
      </c>
      <c r="W82" s="50">
        <f t="shared" si="13"/>
        <v>0</v>
      </c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132"/>
      <c r="CZ82" s="132"/>
      <c r="DA82" s="132"/>
      <c r="DB82" s="132"/>
      <c r="DC82" s="132"/>
      <c r="DD82" s="132"/>
      <c r="DE82" s="132"/>
      <c r="DF82" s="132"/>
      <c r="DG82" s="132"/>
      <c r="DH82" s="132"/>
      <c r="DI82" s="132"/>
      <c r="DJ82" s="132"/>
      <c r="DK82" s="132"/>
      <c r="DL82" s="132"/>
      <c r="DM82" s="132"/>
      <c r="DN82" s="132"/>
      <c r="DO82" s="132"/>
      <c r="DP82" s="132"/>
      <c r="DQ82" s="132"/>
      <c r="DR82" s="132"/>
      <c r="DS82" s="132"/>
      <c r="DT82" s="132"/>
      <c r="DU82" s="132"/>
      <c r="DV82" s="132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2"/>
      <c r="FF82" s="132"/>
      <c r="FG82" s="132"/>
      <c r="FH82" s="132"/>
      <c r="FI82" s="132"/>
      <c r="FJ82" s="132"/>
      <c r="FK82" s="132"/>
      <c r="FL82" s="132"/>
      <c r="FM82" s="132"/>
      <c r="FN82" s="132"/>
      <c r="FO82" s="132"/>
      <c r="FP82" s="132"/>
      <c r="FQ82" s="132"/>
      <c r="FR82" s="132"/>
      <c r="FS82" s="132"/>
      <c r="FT82" s="132"/>
      <c r="FU82" s="132"/>
      <c r="FV82" s="132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</row>
    <row r="83" spans="1:227" s="128" customFormat="1" ht="11.25">
      <c r="A83" s="129" t="s">
        <v>180</v>
      </c>
      <c r="B83" s="131"/>
      <c r="C83" s="131" t="s">
        <v>179</v>
      </c>
      <c r="D83" s="129" t="s">
        <v>181</v>
      </c>
      <c r="E83" s="129"/>
      <c r="F83" s="130">
        <v>6750100</v>
      </c>
      <c r="G83" s="120">
        <v>38550</v>
      </c>
      <c r="H83" s="61">
        <f t="shared" si="0"/>
        <v>20000</v>
      </c>
      <c r="I83" s="62">
        <f t="shared" si="1"/>
        <v>0</v>
      </c>
      <c r="J83" s="70">
        <f t="shared" si="2"/>
        <v>20000</v>
      </c>
      <c r="K83" s="61">
        <v>19000</v>
      </c>
      <c r="L83" s="62">
        <v>0</v>
      </c>
      <c r="M83" s="194">
        <f t="shared" si="16"/>
        <v>19000</v>
      </c>
      <c r="N83" s="10">
        <v>19000</v>
      </c>
      <c r="O83" s="11">
        <v>0</v>
      </c>
      <c r="P83" s="50">
        <f t="shared" si="3"/>
        <v>19000</v>
      </c>
      <c r="Q83" s="10">
        <f>H83-K83</f>
        <v>1000</v>
      </c>
      <c r="R83" s="11">
        <f>I83-L83</f>
        <v>0</v>
      </c>
      <c r="S83" s="50">
        <f t="shared" si="4"/>
        <v>1000</v>
      </c>
      <c r="T83" s="10">
        <f t="shared" si="14"/>
        <v>0</v>
      </c>
      <c r="U83" s="11">
        <f t="shared" si="15"/>
        <v>0</v>
      </c>
      <c r="V83" s="51">
        <f t="shared" si="7"/>
        <v>0</v>
      </c>
      <c r="W83" s="50">
        <f t="shared" si="13"/>
        <v>0</v>
      </c>
      <c r="X83" s="132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7"/>
      <c r="CC83" s="127"/>
      <c r="CD83" s="127"/>
      <c r="CE83" s="127"/>
      <c r="CF83" s="127"/>
      <c r="CG83" s="127"/>
      <c r="CH83" s="127"/>
      <c r="CI83" s="127"/>
      <c r="CJ83" s="127"/>
      <c r="CK83" s="127"/>
      <c r="CL83" s="127"/>
      <c r="CM83" s="127"/>
      <c r="CN83" s="127"/>
      <c r="CO83" s="127"/>
      <c r="CP83" s="127"/>
      <c r="CQ83" s="127"/>
      <c r="CR83" s="127"/>
      <c r="CS83" s="127"/>
      <c r="CT83" s="127"/>
      <c r="CU83" s="127"/>
      <c r="CV83" s="127"/>
      <c r="CW83" s="127"/>
      <c r="CX83" s="127"/>
      <c r="CY83" s="127"/>
      <c r="CZ83" s="127"/>
      <c r="DA83" s="127"/>
      <c r="DB83" s="127"/>
      <c r="DC83" s="127"/>
      <c r="DD83" s="127"/>
      <c r="DE83" s="127"/>
      <c r="DF83" s="127"/>
      <c r="DG83" s="127"/>
      <c r="DH83" s="127"/>
      <c r="DI83" s="127"/>
      <c r="DJ83" s="127"/>
      <c r="DK83" s="127"/>
      <c r="DL83" s="127"/>
      <c r="DM83" s="127"/>
      <c r="DN83" s="127"/>
      <c r="DO83" s="127"/>
      <c r="DP83" s="127"/>
      <c r="DQ83" s="127"/>
      <c r="DR83" s="127"/>
      <c r="DS83" s="127"/>
      <c r="DT83" s="127"/>
      <c r="DU83" s="127"/>
      <c r="DV83" s="127"/>
      <c r="DW83" s="127"/>
      <c r="DX83" s="127"/>
      <c r="DY83" s="127"/>
      <c r="DZ83" s="127"/>
      <c r="EA83" s="127"/>
      <c r="EB83" s="127"/>
      <c r="EC83" s="127"/>
      <c r="ED83" s="127"/>
      <c r="EE83" s="127"/>
      <c r="EF83" s="127"/>
      <c r="EG83" s="127"/>
      <c r="EH83" s="127"/>
      <c r="EI83" s="127"/>
      <c r="EJ83" s="127"/>
      <c r="EK83" s="127"/>
      <c r="EL83" s="127"/>
      <c r="EM83" s="127"/>
      <c r="EN83" s="127"/>
      <c r="EO83" s="127"/>
      <c r="EP83" s="127"/>
      <c r="EQ83" s="127"/>
      <c r="ER83" s="127"/>
      <c r="ES83" s="127"/>
      <c r="ET83" s="127"/>
      <c r="EU83" s="127"/>
      <c r="EV83" s="127"/>
      <c r="EW83" s="127"/>
      <c r="EX83" s="127"/>
      <c r="EY83" s="127"/>
      <c r="EZ83" s="127"/>
      <c r="FA83" s="127"/>
      <c r="FB83" s="127"/>
      <c r="FC83" s="127"/>
      <c r="FD83" s="127"/>
      <c r="FE83" s="127"/>
      <c r="FF83" s="127"/>
      <c r="FG83" s="127"/>
      <c r="FH83" s="127"/>
      <c r="FI83" s="127"/>
      <c r="FJ83" s="127"/>
      <c r="FK83" s="127"/>
      <c r="FL83" s="127"/>
      <c r="FM83" s="127"/>
      <c r="FN83" s="127"/>
      <c r="FO83" s="127"/>
      <c r="FP83" s="127"/>
      <c r="FQ83" s="127"/>
      <c r="FR83" s="127"/>
      <c r="FS83" s="127"/>
      <c r="FT83" s="127"/>
      <c r="FU83" s="127"/>
      <c r="FV83" s="127"/>
      <c r="FW83" s="127"/>
      <c r="FX83" s="127"/>
      <c r="FY83" s="127"/>
      <c r="FZ83" s="127"/>
      <c r="GA83" s="127"/>
      <c r="GB83" s="127"/>
      <c r="GC83" s="127"/>
      <c r="GD83" s="127"/>
      <c r="GE83" s="127"/>
      <c r="GF83" s="127"/>
      <c r="GG83" s="127"/>
      <c r="GH83" s="127"/>
      <c r="GI83" s="127"/>
      <c r="GJ83" s="127"/>
      <c r="GK83" s="127"/>
      <c r="GL83" s="127"/>
      <c r="GM83" s="127"/>
      <c r="GN83" s="127"/>
      <c r="GO83" s="127"/>
      <c r="GP83" s="127"/>
      <c r="GQ83" s="127"/>
      <c r="GR83" s="127"/>
      <c r="GS83" s="127"/>
      <c r="GT83" s="127"/>
      <c r="GU83" s="127"/>
      <c r="GV83" s="127"/>
      <c r="GW83" s="127"/>
      <c r="GX83" s="127"/>
      <c r="GY83" s="127"/>
      <c r="GZ83" s="127"/>
      <c r="HA83" s="127"/>
      <c r="HB83" s="127"/>
      <c r="HC83" s="127"/>
      <c r="HD83" s="127"/>
      <c r="HE83" s="127"/>
      <c r="HF83" s="127"/>
      <c r="HG83" s="127"/>
      <c r="HH83" s="127"/>
      <c r="HI83" s="127"/>
      <c r="HJ83" s="127"/>
      <c r="HK83" s="127"/>
      <c r="HL83" s="127"/>
      <c r="HM83" s="127"/>
      <c r="HN83" s="127"/>
      <c r="HO83" s="127"/>
      <c r="HP83" s="127"/>
      <c r="HQ83" s="127"/>
      <c r="HR83" s="127"/>
      <c r="HS83" s="127"/>
    </row>
    <row r="84" spans="1:227" s="128" customFormat="1" ht="11.25">
      <c r="A84" s="129" t="s">
        <v>182</v>
      </c>
      <c r="B84" s="131"/>
      <c r="C84" s="131" t="s">
        <v>179</v>
      </c>
      <c r="D84" s="129" t="s">
        <v>183</v>
      </c>
      <c r="E84" s="129"/>
      <c r="F84" s="130">
        <v>6030615</v>
      </c>
      <c r="G84" s="120">
        <v>38550</v>
      </c>
      <c r="H84" s="61">
        <f t="shared" si="0"/>
        <v>32000</v>
      </c>
      <c r="I84" s="62">
        <f t="shared" si="1"/>
        <v>0</v>
      </c>
      <c r="J84" s="70">
        <f t="shared" si="2"/>
        <v>32000</v>
      </c>
      <c r="K84" s="61">
        <v>31000</v>
      </c>
      <c r="L84" s="62">
        <v>0</v>
      </c>
      <c r="M84" s="194">
        <f t="shared" si="16"/>
        <v>31000</v>
      </c>
      <c r="N84" s="10">
        <v>31000</v>
      </c>
      <c r="O84" s="11">
        <v>0</v>
      </c>
      <c r="P84" s="50">
        <f t="shared" si="3"/>
        <v>31000</v>
      </c>
      <c r="Q84" s="10">
        <f>H84-K84</f>
        <v>1000</v>
      </c>
      <c r="R84" s="11">
        <f>I84-L84</f>
        <v>0</v>
      </c>
      <c r="S84" s="50">
        <f t="shared" si="4"/>
        <v>1000</v>
      </c>
      <c r="T84" s="10">
        <f t="shared" si="14"/>
        <v>0</v>
      </c>
      <c r="U84" s="11">
        <f t="shared" si="15"/>
        <v>0</v>
      </c>
      <c r="V84" s="51">
        <f t="shared" si="7"/>
        <v>0</v>
      </c>
      <c r="W84" s="50">
        <f t="shared" si="13"/>
        <v>0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127"/>
      <c r="DH84" s="127"/>
      <c r="DI84" s="127"/>
      <c r="DJ84" s="127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127"/>
      <c r="DV84" s="127"/>
      <c r="DW84" s="127"/>
      <c r="DX84" s="127"/>
      <c r="DY84" s="127"/>
      <c r="DZ84" s="127"/>
      <c r="EA84" s="127"/>
      <c r="EB84" s="127"/>
      <c r="EC84" s="127"/>
      <c r="ED84" s="127"/>
      <c r="EE84" s="127"/>
      <c r="EF84" s="127"/>
      <c r="EG84" s="127"/>
      <c r="EH84" s="127"/>
      <c r="EI84" s="127"/>
      <c r="EJ84" s="127"/>
      <c r="EK84" s="127"/>
      <c r="EL84" s="127"/>
      <c r="EM84" s="127"/>
      <c r="EN84" s="127"/>
      <c r="EO84" s="127"/>
      <c r="EP84" s="127"/>
      <c r="EQ84" s="127"/>
      <c r="ER84" s="127"/>
      <c r="ES84" s="127"/>
      <c r="ET84" s="127"/>
      <c r="EU84" s="127"/>
      <c r="EV84" s="127"/>
      <c r="EW84" s="127"/>
      <c r="EX84" s="127"/>
      <c r="EY84" s="127"/>
      <c r="EZ84" s="127"/>
      <c r="FA84" s="127"/>
      <c r="FB84" s="127"/>
      <c r="FC84" s="127"/>
      <c r="FD84" s="127"/>
      <c r="FE84" s="127"/>
      <c r="FF84" s="127"/>
      <c r="FG84" s="127"/>
      <c r="FH84" s="127"/>
      <c r="FI84" s="127"/>
      <c r="FJ84" s="127"/>
      <c r="FK84" s="127"/>
      <c r="FL84" s="127"/>
      <c r="FM84" s="127"/>
      <c r="FN84" s="127"/>
      <c r="FO84" s="127"/>
      <c r="FP84" s="127"/>
      <c r="FQ84" s="127"/>
      <c r="FR84" s="127"/>
      <c r="FS84" s="127"/>
      <c r="FT84" s="127"/>
      <c r="FU84" s="127"/>
      <c r="FV84" s="127"/>
      <c r="FW84" s="127"/>
      <c r="FX84" s="127"/>
      <c r="FY84" s="127"/>
      <c r="FZ84" s="127"/>
      <c r="GA84" s="127"/>
      <c r="GB84" s="127"/>
      <c r="GC84" s="127"/>
      <c r="GD84" s="127"/>
      <c r="GE84" s="127"/>
      <c r="GF84" s="127"/>
      <c r="GG84" s="127"/>
      <c r="GH84" s="127"/>
      <c r="GI84" s="127"/>
      <c r="GJ84" s="127"/>
      <c r="GK84" s="127"/>
      <c r="GL84" s="127"/>
      <c r="GM84" s="127"/>
      <c r="GN84" s="127"/>
      <c r="GO84" s="127"/>
      <c r="GP84" s="127"/>
      <c r="GQ84" s="127"/>
      <c r="GR84" s="127"/>
      <c r="GS84" s="127"/>
      <c r="GT84" s="127"/>
      <c r="GU84" s="127"/>
      <c r="GV84" s="127"/>
      <c r="GW84" s="127"/>
      <c r="GX84" s="127"/>
      <c r="GY84" s="127"/>
      <c r="GZ84" s="127"/>
      <c r="HA84" s="127"/>
      <c r="HB84" s="127"/>
      <c r="HC84" s="127"/>
      <c r="HD84" s="127"/>
      <c r="HE84" s="127"/>
      <c r="HF84" s="127"/>
      <c r="HG84" s="127"/>
      <c r="HH84" s="127"/>
      <c r="HI84" s="127"/>
      <c r="HJ84" s="127"/>
      <c r="HK84" s="127"/>
      <c r="HL84" s="127"/>
      <c r="HM84" s="127"/>
      <c r="HN84" s="127"/>
      <c r="HO84" s="127"/>
      <c r="HP84" s="127"/>
      <c r="HQ84" s="127"/>
      <c r="HR84" s="127"/>
      <c r="HS84" s="127"/>
    </row>
    <row r="85" spans="1:227" s="128" customFormat="1" ht="11.25">
      <c r="A85" s="129" t="s">
        <v>184</v>
      </c>
      <c r="B85" s="131"/>
      <c r="C85" s="131" t="s">
        <v>185</v>
      </c>
      <c r="D85" s="129" t="s">
        <v>100</v>
      </c>
      <c r="E85" s="129"/>
      <c r="F85" s="130">
        <v>6750100</v>
      </c>
      <c r="G85" s="120">
        <v>38550</v>
      </c>
      <c r="H85" s="61">
        <f t="shared" si="0"/>
        <v>42000</v>
      </c>
      <c r="I85" s="62">
        <f t="shared" si="1"/>
        <v>0</v>
      </c>
      <c r="J85" s="70">
        <f t="shared" si="2"/>
        <v>42000</v>
      </c>
      <c r="K85" s="61">
        <v>40000</v>
      </c>
      <c r="L85" s="62">
        <v>0</v>
      </c>
      <c r="M85" s="194">
        <f t="shared" si="16"/>
        <v>40000</v>
      </c>
      <c r="N85" s="10">
        <v>40000</v>
      </c>
      <c r="O85" s="11">
        <v>0</v>
      </c>
      <c r="P85" s="50">
        <f t="shared" si="3"/>
        <v>40000</v>
      </c>
      <c r="Q85" s="10">
        <f>H85-K85</f>
        <v>2000</v>
      </c>
      <c r="R85" s="11">
        <f>I85-L85</f>
        <v>0</v>
      </c>
      <c r="S85" s="50">
        <f t="shared" si="4"/>
        <v>2000</v>
      </c>
      <c r="T85" s="10">
        <f t="shared" si="14"/>
        <v>0</v>
      </c>
      <c r="U85" s="11">
        <f t="shared" si="15"/>
        <v>0</v>
      </c>
      <c r="V85" s="51">
        <f t="shared" si="7"/>
        <v>0</v>
      </c>
      <c r="W85" s="50">
        <f t="shared" si="13"/>
        <v>0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127"/>
      <c r="CG85" s="127"/>
      <c r="CH85" s="127"/>
      <c r="CI85" s="127"/>
      <c r="CJ85" s="127"/>
      <c r="CK85" s="127"/>
      <c r="CL85" s="127"/>
      <c r="CM85" s="127"/>
      <c r="CN85" s="127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7"/>
      <c r="DC85" s="127"/>
      <c r="DD85" s="127"/>
      <c r="DE85" s="127"/>
      <c r="DF85" s="127"/>
      <c r="DG85" s="127"/>
      <c r="DH85" s="127"/>
      <c r="DI85" s="127"/>
      <c r="DJ85" s="127"/>
      <c r="DK85" s="127"/>
      <c r="DL85" s="127"/>
      <c r="DM85" s="127"/>
      <c r="DN85" s="127"/>
      <c r="DO85" s="127"/>
      <c r="DP85" s="127"/>
      <c r="DQ85" s="127"/>
      <c r="DR85" s="127"/>
      <c r="DS85" s="127"/>
      <c r="DT85" s="127"/>
      <c r="DU85" s="127"/>
      <c r="DV85" s="127"/>
      <c r="DW85" s="127"/>
      <c r="DX85" s="127"/>
      <c r="DY85" s="127"/>
      <c r="DZ85" s="127"/>
      <c r="EA85" s="127"/>
      <c r="EB85" s="127"/>
      <c r="EC85" s="127"/>
      <c r="ED85" s="127"/>
      <c r="EE85" s="127"/>
      <c r="EF85" s="127"/>
      <c r="EG85" s="127"/>
      <c r="EH85" s="127"/>
      <c r="EI85" s="127"/>
      <c r="EJ85" s="127"/>
      <c r="EK85" s="127"/>
      <c r="EL85" s="127"/>
      <c r="EM85" s="127"/>
      <c r="EN85" s="127"/>
      <c r="EO85" s="127"/>
      <c r="EP85" s="127"/>
      <c r="EQ85" s="127"/>
      <c r="ER85" s="127"/>
      <c r="ES85" s="127"/>
      <c r="ET85" s="127"/>
      <c r="EU85" s="127"/>
      <c r="EV85" s="127"/>
      <c r="EW85" s="127"/>
      <c r="EX85" s="127"/>
      <c r="EY85" s="127"/>
      <c r="EZ85" s="127"/>
      <c r="FA85" s="127"/>
      <c r="FB85" s="127"/>
      <c r="FC85" s="127"/>
      <c r="FD85" s="127"/>
      <c r="FE85" s="127"/>
      <c r="FF85" s="127"/>
      <c r="FG85" s="127"/>
      <c r="FH85" s="127"/>
      <c r="FI85" s="127"/>
      <c r="FJ85" s="127"/>
      <c r="FK85" s="127"/>
      <c r="FL85" s="127"/>
      <c r="FM85" s="127"/>
      <c r="FN85" s="127"/>
      <c r="FO85" s="127"/>
      <c r="FP85" s="127"/>
      <c r="FQ85" s="127"/>
      <c r="FR85" s="127"/>
      <c r="FS85" s="127"/>
      <c r="FT85" s="127"/>
      <c r="FU85" s="127"/>
      <c r="FV85" s="127"/>
      <c r="FW85" s="127"/>
      <c r="FX85" s="127"/>
      <c r="FY85" s="127"/>
      <c r="FZ85" s="127"/>
      <c r="GA85" s="127"/>
      <c r="GB85" s="127"/>
      <c r="GC85" s="127"/>
      <c r="GD85" s="127"/>
      <c r="GE85" s="127"/>
      <c r="GF85" s="127"/>
      <c r="GG85" s="127"/>
      <c r="GH85" s="127"/>
      <c r="GI85" s="127"/>
      <c r="GJ85" s="127"/>
      <c r="GK85" s="127"/>
      <c r="GL85" s="127"/>
      <c r="GM85" s="127"/>
      <c r="GN85" s="127"/>
      <c r="GO85" s="127"/>
      <c r="GP85" s="127"/>
      <c r="GQ85" s="127"/>
      <c r="GR85" s="127"/>
      <c r="GS85" s="127"/>
      <c r="GT85" s="127"/>
      <c r="GU85" s="127"/>
      <c r="GV85" s="127"/>
      <c r="GW85" s="127"/>
      <c r="GX85" s="127"/>
      <c r="GY85" s="127"/>
      <c r="GZ85" s="127"/>
      <c r="HA85" s="127"/>
      <c r="HB85" s="127"/>
      <c r="HC85" s="127"/>
      <c r="HD85" s="127"/>
      <c r="HE85" s="127"/>
      <c r="HF85" s="127"/>
      <c r="HG85" s="127"/>
      <c r="HH85" s="127"/>
      <c r="HI85" s="127"/>
      <c r="HJ85" s="127"/>
      <c r="HK85" s="127"/>
      <c r="HL85" s="127"/>
      <c r="HM85" s="127"/>
      <c r="HN85" s="127"/>
      <c r="HO85" s="127"/>
      <c r="HP85" s="127"/>
      <c r="HQ85" s="127"/>
      <c r="HR85" s="127"/>
      <c r="HS85" s="127"/>
    </row>
    <row r="86" spans="1:227" s="128" customFormat="1" ht="11.25">
      <c r="A86" s="129" t="s">
        <v>186</v>
      </c>
      <c r="B86" s="131"/>
      <c r="C86" s="131" t="s">
        <v>185</v>
      </c>
      <c r="D86" s="129" t="s">
        <v>187</v>
      </c>
      <c r="E86" s="129"/>
      <c r="F86" s="130">
        <v>6550223</v>
      </c>
      <c r="G86" s="120">
        <v>38550</v>
      </c>
      <c r="H86" s="61">
        <f t="shared" si="0"/>
        <v>6073000</v>
      </c>
      <c r="I86" s="62">
        <f t="shared" si="1"/>
        <v>0</v>
      </c>
      <c r="J86" s="70">
        <f t="shared" si="2"/>
        <v>6073000</v>
      </c>
      <c r="K86" s="61">
        <v>5845000</v>
      </c>
      <c r="L86" s="62">
        <v>0</v>
      </c>
      <c r="M86" s="194">
        <f t="shared" si="16"/>
        <v>5845000</v>
      </c>
      <c r="N86" s="10">
        <v>5845000</v>
      </c>
      <c r="O86" s="11">
        <v>0</v>
      </c>
      <c r="P86" s="50">
        <f t="shared" si="3"/>
        <v>5845000</v>
      </c>
      <c r="Q86" s="10">
        <f>H86-K86</f>
        <v>228000</v>
      </c>
      <c r="R86" s="11">
        <f>I86-L86</f>
        <v>0</v>
      </c>
      <c r="S86" s="50">
        <f t="shared" si="4"/>
        <v>228000</v>
      </c>
      <c r="T86" s="10">
        <f t="shared" si="14"/>
        <v>0</v>
      </c>
      <c r="U86" s="11">
        <f t="shared" si="15"/>
        <v>0</v>
      </c>
      <c r="V86" s="51">
        <f t="shared" si="7"/>
        <v>0</v>
      </c>
      <c r="W86" s="50">
        <f t="shared" si="13"/>
        <v>0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127"/>
      <c r="DH86" s="127"/>
      <c r="DI86" s="127"/>
      <c r="DJ86" s="127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127"/>
      <c r="DV86" s="127"/>
      <c r="DW86" s="127"/>
      <c r="DX86" s="127"/>
      <c r="DY86" s="127"/>
      <c r="DZ86" s="127"/>
      <c r="EA86" s="127"/>
      <c r="EB86" s="127"/>
      <c r="EC86" s="127"/>
      <c r="ED86" s="127"/>
      <c r="EE86" s="127"/>
      <c r="EF86" s="127"/>
      <c r="EG86" s="127"/>
      <c r="EH86" s="127"/>
      <c r="EI86" s="127"/>
      <c r="EJ86" s="127"/>
      <c r="EK86" s="127"/>
      <c r="EL86" s="127"/>
      <c r="EM86" s="127"/>
      <c r="EN86" s="127"/>
      <c r="EO86" s="127"/>
      <c r="EP86" s="127"/>
      <c r="EQ86" s="127"/>
      <c r="ER86" s="127"/>
      <c r="ES86" s="127"/>
      <c r="ET86" s="127"/>
      <c r="EU86" s="127"/>
      <c r="EV86" s="127"/>
      <c r="EW86" s="127"/>
      <c r="EX86" s="127"/>
      <c r="EY86" s="127"/>
      <c r="EZ86" s="127"/>
      <c r="FA86" s="127"/>
      <c r="FB86" s="127"/>
      <c r="FC86" s="127"/>
      <c r="FD86" s="127"/>
      <c r="FE86" s="127"/>
      <c r="FF86" s="127"/>
      <c r="FG86" s="127"/>
      <c r="FH86" s="127"/>
      <c r="FI86" s="127"/>
      <c r="FJ86" s="127"/>
      <c r="FK86" s="127"/>
      <c r="FL86" s="127"/>
      <c r="FM86" s="127"/>
      <c r="FN86" s="127"/>
      <c r="FO86" s="127"/>
      <c r="FP86" s="127"/>
      <c r="FQ86" s="127"/>
      <c r="FR86" s="127"/>
      <c r="FS86" s="127"/>
      <c r="FT86" s="127"/>
      <c r="FU86" s="127"/>
      <c r="FV86" s="127"/>
      <c r="FW86" s="127"/>
      <c r="FX86" s="127"/>
      <c r="FY86" s="127"/>
      <c r="FZ86" s="127"/>
      <c r="GA86" s="127"/>
      <c r="GB86" s="127"/>
      <c r="GC86" s="127"/>
      <c r="GD86" s="127"/>
      <c r="GE86" s="127"/>
      <c r="GF86" s="127"/>
      <c r="GG86" s="127"/>
      <c r="GH86" s="127"/>
      <c r="GI86" s="127"/>
      <c r="GJ86" s="127"/>
      <c r="GK86" s="127"/>
      <c r="GL86" s="127"/>
      <c r="GM86" s="127"/>
      <c r="GN86" s="127"/>
      <c r="GO86" s="127"/>
      <c r="GP86" s="127"/>
      <c r="GQ86" s="127"/>
      <c r="GR86" s="127"/>
      <c r="GS86" s="127"/>
      <c r="GT86" s="127"/>
      <c r="GU86" s="127"/>
      <c r="GV86" s="127"/>
      <c r="GW86" s="127"/>
      <c r="GX86" s="127"/>
      <c r="GY86" s="127"/>
      <c r="GZ86" s="127"/>
      <c r="HA86" s="127"/>
      <c r="HB86" s="127"/>
      <c r="HC86" s="127"/>
      <c r="HD86" s="127"/>
      <c r="HE86" s="127"/>
      <c r="HF86" s="127"/>
      <c r="HG86" s="127"/>
      <c r="HH86" s="127"/>
      <c r="HI86" s="127"/>
      <c r="HJ86" s="127"/>
      <c r="HK86" s="127"/>
      <c r="HL86" s="127"/>
      <c r="HM86" s="127"/>
      <c r="HN86" s="127"/>
      <c r="HO86" s="127"/>
      <c r="HP86" s="127"/>
      <c r="HQ86" s="127"/>
      <c r="HR86" s="127"/>
      <c r="HS86" s="127"/>
    </row>
    <row r="87" spans="1:227" s="128" customFormat="1" ht="11.25">
      <c r="A87" s="129" t="s">
        <v>188</v>
      </c>
      <c r="B87" s="131"/>
      <c r="C87" s="131" t="s">
        <v>185</v>
      </c>
      <c r="D87" s="129" t="s">
        <v>181</v>
      </c>
      <c r="E87" s="129"/>
      <c r="F87" s="130">
        <v>6750100</v>
      </c>
      <c r="G87" s="120">
        <v>38550</v>
      </c>
      <c r="H87" s="61">
        <f t="shared" si="0"/>
        <v>20000</v>
      </c>
      <c r="I87" s="62">
        <f t="shared" si="1"/>
        <v>0</v>
      </c>
      <c r="J87" s="70">
        <f t="shared" si="2"/>
        <v>20000</v>
      </c>
      <c r="K87" s="61">
        <v>19000</v>
      </c>
      <c r="L87" s="62">
        <v>0</v>
      </c>
      <c r="M87" s="194">
        <f t="shared" si="16"/>
        <v>19000</v>
      </c>
      <c r="N87" s="10">
        <v>19000</v>
      </c>
      <c r="O87" s="11">
        <v>0</v>
      </c>
      <c r="P87" s="50">
        <f t="shared" si="3"/>
        <v>19000</v>
      </c>
      <c r="Q87" s="10">
        <f>H87-K87</f>
        <v>1000</v>
      </c>
      <c r="R87" s="11">
        <f>I87-L87</f>
        <v>0</v>
      </c>
      <c r="S87" s="50">
        <f t="shared" si="4"/>
        <v>1000</v>
      </c>
      <c r="T87" s="10">
        <f t="shared" si="14"/>
        <v>0</v>
      </c>
      <c r="U87" s="11">
        <f t="shared" si="15"/>
        <v>0</v>
      </c>
      <c r="V87" s="51">
        <f t="shared" si="7"/>
        <v>0</v>
      </c>
      <c r="W87" s="50">
        <f t="shared" si="13"/>
        <v>0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  <c r="BR87" s="127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7"/>
      <c r="CE87" s="127"/>
      <c r="CF87" s="127"/>
      <c r="CG87" s="127"/>
      <c r="CH87" s="127"/>
      <c r="CI87" s="127"/>
      <c r="CJ87" s="127"/>
      <c r="CK87" s="127"/>
      <c r="CL87" s="127"/>
      <c r="CM87" s="127"/>
      <c r="CN87" s="127"/>
      <c r="CO87" s="127"/>
      <c r="CP87" s="127"/>
      <c r="CQ87" s="127"/>
      <c r="CR87" s="127"/>
      <c r="CS87" s="127"/>
      <c r="CT87" s="127"/>
      <c r="CU87" s="127"/>
      <c r="CV87" s="127"/>
      <c r="CW87" s="127"/>
      <c r="CX87" s="127"/>
      <c r="CY87" s="127"/>
      <c r="CZ87" s="127"/>
      <c r="DA87" s="127"/>
      <c r="DB87" s="127"/>
      <c r="DC87" s="127"/>
      <c r="DD87" s="127"/>
      <c r="DE87" s="127"/>
      <c r="DF87" s="127"/>
      <c r="DG87" s="127"/>
      <c r="DH87" s="127"/>
      <c r="DI87" s="127"/>
      <c r="DJ87" s="127"/>
      <c r="DK87" s="127"/>
      <c r="DL87" s="127"/>
      <c r="DM87" s="127"/>
      <c r="DN87" s="127"/>
      <c r="DO87" s="127"/>
      <c r="DP87" s="127"/>
      <c r="DQ87" s="127"/>
      <c r="DR87" s="127"/>
      <c r="DS87" s="127"/>
      <c r="DT87" s="127"/>
      <c r="DU87" s="127"/>
      <c r="DV87" s="127"/>
      <c r="DW87" s="127"/>
      <c r="DX87" s="127"/>
      <c r="DY87" s="127"/>
      <c r="DZ87" s="127"/>
      <c r="EA87" s="127"/>
      <c r="EB87" s="127"/>
      <c r="EC87" s="127"/>
      <c r="ED87" s="127"/>
      <c r="EE87" s="127"/>
      <c r="EF87" s="127"/>
      <c r="EG87" s="127"/>
      <c r="EH87" s="127"/>
      <c r="EI87" s="127"/>
      <c r="EJ87" s="127"/>
      <c r="EK87" s="127"/>
      <c r="EL87" s="127"/>
      <c r="EM87" s="127"/>
      <c r="EN87" s="127"/>
      <c r="EO87" s="127"/>
      <c r="EP87" s="127"/>
      <c r="EQ87" s="127"/>
      <c r="ER87" s="127"/>
      <c r="ES87" s="127"/>
      <c r="ET87" s="127"/>
      <c r="EU87" s="127"/>
      <c r="EV87" s="127"/>
      <c r="EW87" s="127"/>
      <c r="EX87" s="127"/>
      <c r="EY87" s="127"/>
      <c r="EZ87" s="127"/>
      <c r="FA87" s="127"/>
      <c r="FB87" s="127"/>
      <c r="FC87" s="127"/>
      <c r="FD87" s="127"/>
      <c r="FE87" s="127"/>
      <c r="FF87" s="127"/>
      <c r="FG87" s="127"/>
      <c r="FH87" s="127"/>
      <c r="FI87" s="127"/>
      <c r="FJ87" s="127"/>
      <c r="FK87" s="127"/>
      <c r="FL87" s="127"/>
      <c r="FM87" s="127"/>
      <c r="FN87" s="127"/>
      <c r="FO87" s="127"/>
      <c r="FP87" s="127"/>
      <c r="FQ87" s="127"/>
      <c r="FR87" s="127"/>
      <c r="FS87" s="127"/>
      <c r="FT87" s="127"/>
      <c r="FU87" s="127"/>
      <c r="FV87" s="127"/>
      <c r="FW87" s="127"/>
      <c r="FX87" s="127"/>
      <c r="FY87" s="127"/>
      <c r="FZ87" s="127"/>
      <c r="GA87" s="127"/>
      <c r="GB87" s="127"/>
      <c r="GC87" s="127"/>
      <c r="GD87" s="127"/>
      <c r="GE87" s="127"/>
      <c r="GF87" s="127"/>
      <c r="GG87" s="127"/>
      <c r="GH87" s="127"/>
      <c r="GI87" s="127"/>
      <c r="GJ87" s="127"/>
      <c r="GK87" s="127"/>
      <c r="GL87" s="127"/>
      <c r="GM87" s="127"/>
      <c r="GN87" s="127"/>
      <c r="GO87" s="127"/>
      <c r="GP87" s="127"/>
      <c r="GQ87" s="127"/>
      <c r="GR87" s="127"/>
      <c r="GS87" s="127"/>
      <c r="GT87" s="127"/>
      <c r="GU87" s="127"/>
      <c r="GV87" s="127"/>
      <c r="GW87" s="127"/>
      <c r="GX87" s="127"/>
      <c r="GY87" s="127"/>
      <c r="GZ87" s="127"/>
      <c r="HA87" s="127"/>
      <c r="HB87" s="127"/>
      <c r="HC87" s="127"/>
      <c r="HD87" s="127"/>
      <c r="HE87" s="127"/>
      <c r="HF87" s="127"/>
      <c r="HG87" s="127"/>
      <c r="HH87" s="127"/>
      <c r="HI87" s="127"/>
      <c r="HJ87" s="127"/>
      <c r="HK87" s="127"/>
      <c r="HL87" s="127"/>
      <c r="HM87" s="127"/>
      <c r="HN87" s="127"/>
      <c r="HO87" s="127"/>
      <c r="HP87" s="127"/>
      <c r="HQ87" s="127"/>
      <c r="HR87" s="127"/>
      <c r="HS87" s="127"/>
    </row>
    <row r="88" spans="1:227" s="128" customFormat="1" ht="11.25">
      <c r="A88" s="134" t="s">
        <v>189</v>
      </c>
      <c r="B88" s="131"/>
      <c r="C88" s="131" t="s">
        <v>190</v>
      </c>
      <c r="D88" s="135" t="s">
        <v>191</v>
      </c>
      <c r="E88" s="135"/>
      <c r="F88" s="130">
        <v>6750100</v>
      </c>
      <c r="G88" s="120">
        <v>38550</v>
      </c>
      <c r="H88" s="61">
        <f t="shared" si="0"/>
        <v>58000</v>
      </c>
      <c r="I88" s="62">
        <f t="shared" si="1"/>
        <v>0</v>
      </c>
      <c r="J88" s="70">
        <f t="shared" si="2"/>
        <v>58000</v>
      </c>
      <c r="K88" s="61">
        <v>56000</v>
      </c>
      <c r="L88" s="62">
        <v>0</v>
      </c>
      <c r="M88" s="194">
        <f t="shared" si="16"/>
        <v>56000</v>
      </c>
      <c r="N88" s="10">
        <v>56000</v>
      </c>
      <c r="O88" s="11">
        <v>0</v>
      </c>
      <c r="P88" s="50">
        <f t="shared" si="3"/>
        <v>56000</v>
      </c>
      <c r="Q88" s="10">
        <f>H88-K88</f>
        <v>2000</v>
      </c>
      <c r="R88" s="11">
        <f>I88-L88</f>
        <v>0</v>
      </c>
      <c r="S88" s="50">
        <f t="shared" si="4"/>
        <v>2000</v>
      </c>
      <c r="T88" s="10">
        <f t="shared" si="14"/>
        <v>0</v>
      </c>
      <c r="U88" s="11">
        <f t="shared" si="15"/>
        <v>0</v>
      </c>
      <c r="V88" s="51">
        <f t="shared" si="7"/>
        <v>0</v>
      </c>
      <c r="W88" s="50">
        <f t="shared" si="13"/>
        <v>0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127"/>
      <c r="DV88" s="127"/>
      <c r="DW88" s="127"/>
      <c r="DX88" s="127"/>
      <c r="DY88" s="127"/>
      <c r="DZ88" s="127"/>
      <c r="EA88" s="127"/>
      <c r="EB88" s="127"/>
      <c r="EC88" s="127"/>
      <c r="ED88" s="127"/>
      <c r="EE88" s="127"/>
      <c r="EF88" s="127"/>
      <c r="EG88" s="127"/>
      <c r="EH88" s="127"/>
      <c r="EI88" s="127"/>
      <c r="EJ88" s="127"/>
      <c r="EK88" s="127"/>
      <c r="EL88" s="127"/>
      <c r="EM88" s="127"/>
      <c r="EN88" s="127"/>
      <c r="EO88" s="127"/>
      <c r="EP88" s="127"/>
      <c r="EQ88" s="127"/>
      <c r="ER88" s="127"/>
      <c r="ES88" s="127"/>
      <c r="ET88" s="127"/>
      <c r="EU88" s="127"/>
      <c r="EV88" s="127"/>
      <c r="EW88" s="127"/>
      <c r="EX88" s="127"/>
      <c r="EY88" s="127"/>
      <c r="EZ88" s="127"/>
      <c r="FA88" s="127"/>
      <c r="FB88" s="127"/>
      <c r="FC88" s="127"/>
      <c r="FD88" s="127"/>
      <c r="FE88" s="127"/>
      <c r="FF88" s="127"/>
      <c r="FG88" s="127"/>
      <c r="FH88" s="127"/>
      <c r="FI88" s="127"/>
      <c r="FJ88" s="127"/>
      <c r="FK88" s="127"/>
      <c r="FL88" s="127"/>
      <c r="FM88" s="127"/>
      <c r="FN88" s="127"/>
      <c r="FO88" s="127"/>
      <c r="FP88" s="127"/>
      <c r="FQ88" s="127"/>
      <c r="FR88" s="127"/>
      <c r="FS88" s="127"/>
      <c r="FT88" s="127"/>
      <c r="FU88" s="127"/>
      <c r="FV88" s="127"/>
      <c r="FW88" s="127"/>
      <c r="FX88" s="127"/>
      <c r="FY88" s="127"/>
      <c r="FZ88" s="127"/>
      <c r="GA88" s="127"/>
      <c r="GB88" s="127"/>
      <c r="GC88" s="127"/>
      <c r="GD88" s="127"/>
      <c r="GE88" s="127"/>
      <c r="GF88" s="127"/>
      <c r="GG88" s="127"/>
      <c r="GH88" s="127"/>
      <c r="GI88" s="127"/>
      <c r="GJ88" s="127"/>
      <c r="GK88" s="127"/>
      <c r="GL88" s="127"/>
      <c r="GM88" s="127"/>
      <c r="GN88" s="127"/>
      <c r="GO88" s="127"/>
      <c r="GP88" s="127"/>
      <c r="GQ88" s="127"/>
      <c r="GR88" s="127"/>
      <c r="GS88" s="127"/>
      <c r="GT88" s="127"/>
      <c r="GU88" s="127"/>
      <c r="GV88" s="127"/>
      <c r="GW88" s="127"/>
      <c r="GX88" s="127"/>
      <c r="GY88" s="127"/>
      <c r="GZ88" s="127"/>
      <c r="HA88" s="127"/>
      <c r="HB88" s="127"/>
      <c r="HC88" s="127"/>
      <c r="HD88" s="127"/>
      <c r="HE88" s="127"/>
      <c r="HF88" s="127"/>
      <c r="HG88" s="127"/>
      <c r="HH88" s="127"/>
      <c r="HI88" s="127"/>
      <c r="HJ88" s="127"/>
      <c r="HK88" s="127"/>
      <c r="HL88" s="127"/>
      <c r="HM88" s="127"/>
      <c r="HN88" s="127"/>
      <c r="HO88" s="127"/>
      <c r="HP88" s="127"/>
      <c r="HQ88" s="127"/>
      <c r="HR88" s="127"/>
      <c r="HS88" s="127"/>
    </row>
    <row r="89" spans="1:227" s="128" customFormat="1" ht="11.25">
      <c r="A89" s="131" t="s">
        <v>189</v>
      </c>
      <c r="B89" s="131"/>
      <c r="C89" s="131" t="s">
        <v>190</v>
      </c>
      <c r="D89" s="131" t="s">
        <v>192</v>
      </c>
      <c r="E89" s="131"/>
      <c r="F89" s="130">
        <v>6750100</v>
      </c>
      <c r="G89" s="120">
        <v>38550</v>
      </c>
      <c r="H89" s="61">
        <f t="shared" si="0"/>
        <v>26000</v>
      </c>
      <c r="I89" s="62">
        <f t="shared" si="1"/>
        <v>0</v>
      </c>
      <c r="J89" s="70">
        <f t="shared" si="2"/>
        <v>26000</v>
      </c>
      <c r="K89" s="61">
        <v>25000</v>
      </c>
      <c r="L89" s="62">
        <v>0</v>
      </c>
      <c r="M89" s="194">
        <f t="shared" si="16"/>
        <v>25000</v>
      </c>
      <c r="N89" s="10">
        <v>25000</v>
      </c>
      <c r="O89" s="11">
        <v>0</v>
      </c>
      <c r="P89" s="50">
        <f t="shared" si="3"/>
        <v>25000</v>
      </c>
      <c r="Q89" s="10">
        <f>H89-K89</f>
        <v>1000</v>
      </c>
      <c r="R89" s="11">
        <f>I89-L89</f>
        <v>0</v>
      </c>
      <c r="S89" s="50">
        <f t="shared" si="4"/>
        <v>1000</v>
      </c>
      <c r="T89" s="10">
        <f t="shared" si="14"/>
        <v>0</v>
      </c>
      <c r="U89" s="11">
        <f t="shared" si="15"/>
        <v>0</v>
      </c>
      <c r="V89" s="51">
        <f t="shared" si="7"/>
        <v>0</v>
      </c>
      <c r="W89" s="50">
        <f t="shared" si="13"/>
        <v>0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7"/>
      <c r="DC89" s="127"/>
      <c r="DD89" s="127"/>
      <c r="DE89" s="127"/>
      <c r="DF89" s="127"/>
      <c r="DG89" s="127"/>
      <c r="DH89" s="127"/>
      <c r="DI89" s="127"/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127"/>
      <c r="EG89" s="127"/>
      <c r="EH89" s="127"/>
      <c r="EI89" s="127"/>
      <c r="EJ89" s="127"/>
      <c r="EK89" s="127"/>
      <c r="EL89" s="127"/>
      <c r="EM89" s="127"/>
      <c r="EN89" s="127"/>
      <c r="EO89" s="127"/>
      <c r="EP89" s="127"/>
      <c r="EQ89" s="127"/>
      <c r="ER89" s="127"/>
      <c r="ES89" s="127"/>
      <c r="ET89" s="127"/>
      <c r="EU89" s="127"/>
      <c r="EV89" s="127"/>
      <c r="EW89" s="127"/>
      <c r="EX89" s="127"/>
      <c r="EY89" s="127"/>
      <c r="EZ89" s="127"/>
      <c r="FA89" s="127"/>
      <c r="FB89" s="127"/>
      <c r="FC89" s="127"/>
      <c r="FD89" s="127"/>
      <c r="FE89" s="127"/>
      <c r="FF89" s="127"/>
      <c r="FG89" s="127"/>
      <c r="FH89" s="127"/>
      <c r="FI89" s="127"/>
      <c r="FJ89" s="127"/>
      <c r="FK89" s="127"/>
      <c r="FL89" s="127"/>
      <c r="FM89" s="127"/>
      <c r="FN89" s="127"/>
      <c r="FO89" s="127"/>
      <c r="FP89" s="127"/>
      <c r="FQ89" s="127"/>
      <c r="FR89" s="127"/>
      <c r="FS89" s="127"/>
      <c r="FT89" s="127"/>
      <c r="FU89" s="127"/>
      <c r="FV89" s="127"/>
      <c r="FW89" s="127"/>
      <c r="FX89" s="127"/>
      <c r="FY89" s="127"/>
      <c r="FZ89" s="127"/>
      <c r="GA89" s="127"/>
      <c r="GB89" s="127"/>
      <c r="GC89" s="127"/>
      <c r="GD89" s="127"/>
      <c r="GE89" s="127"/>
      <c r="GF89" s="127"/>
      <c r="GG89" s="127"/>
      <c r="GH89" s="127"/>
      <c r="GI89" s="127"/>
      <c r="GJ89" s="127"/>
      <c r="GK89" s="127"/>
      <c r="GL89" s="127"/>
      <c r="GM89" s="127"/>
      <c r="GN89" s="127"/>
      <c r="GO89" s="127"/>
      <c r="GP89" s="127"/>
      <c r="GQ89" s="127"/>
      <c r="GR89" s="127"/>
      <c r="GS89" s="127"/>
      <c r="GT89" s="127"/>
      <c r="GU89" s="127"/>
      <c r="GV89" s="127"/>
      <c r="GW89" s="127"/>
      <c r="GX89" s="127"/>
      <c r="GY89" s="127"/>
      <c r="GZ89" s="127"/>
      <c r="HA89" s="127"/>
      <c r="HB89" s="127"/>
      <c r="HC89" s="127"/>
      <c r="HD89" s="127"/>
      <c r="HE89" s="127"/>
      <c r="HF89" s="127"/>
      <c r="HG89" s="127"/>
      <c r="HH89" s="127"/>
      <c r="HI89" s="127"/>
      <c r="HJ89" s="127"/>
      <c r="HK89" s="127"/>
      <c r="HL89" s="127"/>
      <c r="HM89" s="127"/>
      <c r="HN89" s="127"/>
      <c r="HO89" s="127"/>
      <c r="HP89" s="127"/>
      <c r="HQ89" s="127"/>
      <c r="HR89" s="127"/>
      <c r="HS89" s="127"/>
    </row>
    <row r="90" spans="1:227" s="128" customFormat="1" ht="11.25">
      <c r="A90" s="131" t="s">
        <v>193</v>
      </c>
      <c r="B90" s="131"/>
      <c r="C90" s="129" t="s">
        <v>190</v>
      </c>
      <c r="D90" s="129" t="s">
        <v>194</v>
      </c>
      <c r="E90" s="129"/>
      <c r="F90" s="130">
        <v>6030335</v>
      </c>
      <c r="G90" s="120">
        <v>38550</v>
      </c>
      <c r="H90" s="61">
        <f t="shared" si="0"/>
        <v>2740000</v>
      </c>
      <c r="I90" s="62">
        <f t="shared" si="1"/>
        <v>914000</v>
      </c>
      <c r="J90" s="70">
        <f t="shared" si="2"/>
        <v>3654000</v>
      </c>
      <c r="K90" s="61">
        <v>2637000</v>
      </c>
      <c r="L90" s="62">
        <v>877000</v>
      </c>
      <c r="M90" s="194">
        <f t="shared" si="16"/>
        <v>3514000</v>
      </c>
      <c r="N90" s="10">
        <v>2637000</v>
      </c>
      <c r="O90" s="11">
        <v>877000</v>
      </c>
      <c r="P90" s="50">
        <f t="shared" si="3"/>
        <v>3514000</v>
      </c>
      <c r="Q90" s="10">
        <f>H90-K90</f>
        <v>103000</v>
      </c>
      <c r="R90" s="11">
        <f>I90-L90</f>
        <v>37000</v>
      </c>
      <c r="S90" s="50">
        <f t="shared" si="4"/>
        <v>140000</v>
      </c>
      <c r="T90" s="10">
        <f t="shared" si="14"/>
        <v>0</v>
      </c>
      <c r="U90" s="11">
        <f t="shared" si="15"/>
        <v>0</v>
      </c>
      <c r="V90" s="51">
        <f t="shared" si="7"/>
        <v>0</v>
      </c>
      <c r="W90" s="50">
        <f t="shared" si="13"/>
        <v>0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  <c r="CU90" s="127"/>
      <c r="CV90" s="127"/>
      <c r="CW90" s="127"/>
      <c r="CX90" s="127"/>
      <c r="CY90" s="127"/>
      <c r="CZ90" s="127"/>
      <c r="DA90" s="127"/>
      <c r="DB90" s="127"/>
      <c r="DC90" s="127"/>
      <c r="DD90" s="127"/>
      <c r="DE90" s="127"/>
      <c r="DF90" s="127"/>
      <c r="DG90" s="127"/>
      <c r="DH90" s="127"/>
      <c r="DI90" s="127"/>
      <c r="DJ90" s="127"/>
      <c r="DK90" s="127"/>
      <c r="DL90" s="127"/>
      <c r="DM90" s="127"/>
      <c r="DN90" s="127"/>
      <c r="DO90" s="127"/>
      <c r="DP90" s="127"/>
      <c r="DQ90" s="127"/>
      <c r="DR90" s="127"/>
      <c r="DS90" s="127"/>
      <c r="DT90" s="127"/>
      <c r="DU90" s="127"/>
      <c r="DV90" s="127"/>
      <c r="DW90" s="127"/>
      <c r="DX90" s="127"/>
      <c r="DY90" s="127"/>
      <c r="DZ90" s="127"/>
      <c r="EA90" s="127"/>
      <c r="EB90" s="127"/>
      <c r="EC90" s="127"/>
      <c r="ED90" s="127"/>
      <c r="EE90" s="127"/>
      <c r="EF90" s="127"/>
      <c r="EG90" s="127"/>
      <c r="EH90" s="127"/>
      <c r="EI90" s="127"/>
      <c r="EJ90" s="127"/>
      <c r="EK90" s="127"/>
      <c r="EL90" s="127"/>
      <c r="EM90" s="127"/>
      <c r="EN90" s="127"/>
      <c r="EO90" s="127"/>
      <c r="EP90" s="127"/>
      <c r="EQ90" s="127"/>
      <c r="ER90" s="127"/>
      <c r="ES90" s="127"/>
      <c r="ET90" s="127"/>
      <c r="EU90" s="127"/>
      <c r="EV90" s="127"/>
      <c r="EW90" s="127"/>
      <c r="EX90" s="127"/>
      <c r="EY90" s="127"/>
      <c r="EZ90" s="127"/>
      <c r="FA90" s="127"/>
      <c r="FB90" s="127"/>
      <c r="FC90" s="127"/>
      <c r="FD90" s="127"/>
      <c r="FE90" s="127"/>
      <c r="FF90" s="127"/>
      <c r="FG90" s="127"/>
      <c r="FH90" s="127"/>
      <c r="FI90" s="127"/>
      <c r="FJ90" s="127"/>
      <c r="FK90" s="127"/>
      <c r="FL90" s="127"/>
      <c r="FM90" s="127"/>
      <c r="FN90" s="127"/>
      <c r="FO90" s="127"/>
      <c r="FP90" s="127"/>
      <c r="FQ90" s="127"/>
      <c r="FR90" s="127"/>
      <c r="FS90" s="127"/>
      <c r="FT90" s="127"/>
      <c r="FU90" s="127"/>
      <c r="FV90" s="127"/>
      <c r="FW90" s="127"/>
      <c r="FX90" s="127"/>
      <c r="FY90" s="127"/>
      <c r="FZ90" s="127"/>
      <c r="GA90" s="127"/>
      <c r="GB90" s="127"/>
      <c r="GC90" s="127"/>
      <c r="GD90" s="127"/>
      <c r="GE90" s="127"/>
      <c r="GF90" s="127"/>
      <c r="GG90" s="127"/>
      <c r="GH90" s="127"/>
      <c r="GI90" s="127"/>
      <c r="GJ90" s="127"/>
      <c r="GK90" s="127"/>
      <c r="GL90" s="127"/>
      <c r="GM90" s="127"/>
      <c r="GN90" s="127"/>
      <c r="GO90" s="127"/>
      <c r="GP90" s="127"/>
      <c r="GQ90" s="127"/>
      <c r="GR90" s="127"/>
      <c r="GS90" s="127"/>
      <c r="GT90" s="127"/>
      <c r="GU90" s="127"/>
      <c r="GV90" s="127"/>
      <c r="GW90" s="127"/>
      <c r="GX90" s="127"/>
      <c r="GY90" s="127"/>
      <c r="GZ90" s="127"/>
      <c r="HA90" s="127"/>
      <c r="HB90" s="127"/>
      <c r="HC90" s="127"/>
      <c r="HD90" s="127"/>
      <c r="HE90" s="127"/>
      <c r="HF90" s="127"/>
      <c r="HG90" s="127"/>
      <c r="HH90" s="127"/>
      <c r="HI90" s="127"/>
      <c r="HJ90" s="127"/>
      <c r="HK90" s="127"/>
      <c r="HL90" s="127"/>
      <c r="HM90" s="127"/>
      <c r="HN90" s="127"/>
      <c r="HO90" s="127"/>
      <c r="HP90" s="127"/>
      <c r="HQ90" s="127"/>
      <c r="HR90" s="127"/>
      <c r="HS90" s="127"/>
    </row>
    <row r="91" spans="1:227" s="128" customFormat="1" ht="11.25">
      <c r="A91" s="136"/>
      <c r="B91" s="136"/>
      <c r="C91" s="136" t="s">
        <v>190</v>
      </c>
      <c r="D91" s="136" t="s">
        <v>195</v>
      </c>
      <c r="E91" s="136"/>
      <c r="F91" s="130">
        <v>6030600</v>
      </c>
      <c r="G91" s="120">
        <v>38550</v>
      </c>
      <c r="H91" s="61">
        <f t="shared" si="0"/>
        <v>1207000</v>
      </c>
      <c r="I91" s="62">
        <f t="shared" si="1"/>
        <v>0</v>
      </c>
      <c r="J91" s="70">
        <f t="shared" si="2"/>
        <v>1207000</v>
      </c>
      <c r="K91" s="61">
        <v>1162000</v>
      </c>
      <c r="L91" s="62">
        <v>0</v>
      </c>
      <c r="M91" s="194">
        <f t="shared" si="16"/>
        <v>1162000</v>
      </c>
      <c r="N91" s="10">
        <v>1162000</v>
      </c>
      <c r="O91" s="11">
        <v>0</v>
      </c>
      <c r="P91" s="50">
        <f t="shared" si="3"/>
        <v>1162000</v>
      </c>
      <c r="Q91" s="10">
        <f>H91-K91</f>
        <v>45000</v>
      </c>
      <c r="R91" s="11">
        <f>I91-L91</f>
        <v>0</v>
      </c>
      <c r="S91" s="50">
        <f t="shared" si="4"/>
        <v>45000</v>
      </c>
      <c r="T91" s="10">
        <f t="shared" si="14"/>
        <v>0</v>
      </c>
      <c r="U91" s="11">
        <f t="shared" si="15"/>
        <v>0</v>
      </c>
      <c r="V91" s="51">
        <f t="shared" si="7"/>
        <v>0</v>
      </c>
      <c r="W91" s="50">
        <f t="shared" si="13"/>
        <v>0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7"/>
      <c r="CK91" s="127"/>
      <c r="CL91" s="127"/>
      <c r="CM91" s="127"/>
      <c r="CN91" s="127"/>
      <c r="CO91" s="127"/>
      <c r="CP91" s="127"/>
      <c r="CQ91" s="127"/>
      <c r="CR91" s="127"/>
      <c r="CS91" s="127"/>
      <c r="CT91" s="127"/>
      <c r="CU91" s="127"/>
      <c r="CV91" s="127"/>
      <c r="CW91" s="127"/>
      <c r="CX91" s="127"/>
      <c r="CY91" s="127"/>
      <c r="CZ91" s="127"/>
      <c r="DA91" s="127"/>
      <c r="DB91" s="127"/>
      <c r="DC91" s="127"/>
      <c r="DD91" s="127"/>
      <c r="DE91" s="127"/>
      <c r="DF91" s="127"/>
      <c r="DG91" s="127"/>
      <c r="DH91" s="127"/>
      <c r="DI91" s="127"/>
      <c r="DJ91" s="127"/>
      <c r="DK91" s="127"/>
      <c r="DL91" s="127"/>
      <c r="DM91" s="127"/>
      <c r="DN91" s="127"/>
      <c r="DO91" s="127"/>
      <c r="DP91" s="127"/>
      <c r="DQ91" s="127"/>
      <c r="DR91" s="127"/>
      <c r="DS91" s="127"/>
      <c r="DT91" s="127"/>
      <c r="DU91" s="127"/>
      <c r="DV91" s="127"/>
      <c r="DW91" s="127"/>
      <c r="DX91" s="127"/>
      <c r="DY91" s="127"/>
      <c r="DZ91" s="127"/>
      <c r="EA91" s="127"/>
      <c r="EB91" s="127"/>
      <c r="EC91" s="127"/>
      <c r="ED91" s="127"/>
      <c r="EE91" s="127"/>
      <c r="EF91" s="127"/>
      <c r="EG91" s="127"/>
      <c r="EH91" s="127"/>
      <c r="EI91" s="127"/>
      <c r="EJ91" s="127"/>
      <c r="EK91" s="127"/>
      <c r="EL91" s="127"/>
      <c r="EM91" s="127"/>
      <c r="EN91" s="127"/>
      <c r="EO91" s="127"/>
      <c r="EP91" s="127"/>
      <c r="EQ91" s="127"/>
      <c r="ER91" s="127"/>
      <c r="ES91" s="127"/>
      <c r="ET91" s="127"/>
      <c r="EU91" s="127"/>
      <c r="EV91" s="127"/>
      <c r="EW91" s="127"/>
      <c r="EX91" s="127"/>
      <c r="EY91" s="127"/>
      <c r="EZ91" s="127"/>
      <c r="FA91" s="127"/>
      <c r="FB91" s="127"/>
      <c r="FC91" s="127"/>
      <c r="FD91" s="127"/>
      <c r="FE91" s="127"/>
      <c r="FF91" s="127"/>
      <c r="FG91" s="127"/>
      <c r="FH91" s="127"/>
      <c r="FI91" s="127"/>
      <c r="FJ91" s="127"/>
      <c r="FK91" s="127"/>
      <c r="FL91" s="127"/>
      <c r="FM91" s="127"/>
      <c r="FN91" s="127"/>
      <c r="FO91" s="127"/>
      <c r="FP91" s="127"/>
      <c r="FQ91" s="127"/>
      <c r="FR91" s="127"/>
      <c r="FS91" s="127"/>
      <c r="FT91" s="127"/>
      <c r="FU91" s="127"/>
      <c r="FV91" s="127"/>
      <c r="FW91" s="127"/>
      <c r="FX91" s="127"/>
      <c r="FY91" s="127"/>
      <c r="FZ91" s="127"/>
      <c r="GA91" s="127"/>
      <c r="GB91" s="127"/>
      <c r="GC91" s="127"/>
      <c r="GD91" s="127"/>
      <c r="GE91" s="127"/>
      <c r="GF91" s="127"/>
      <c r="GG91" s="127"/>
      <c r="GH91" s="127"/>
      <c r="GI91" s="127"/>
      <c r="GJ91" s="127"/>
      <c r="GK91" s="127"/>
      <c r="GL91" s="127"/>
      <c r="GM91" s="127"/>
      <c r="GN91" s="127"/>
      <c r="GO91" s="127"/>
      <c r="GP91" s="127"/>
      <c r="GQ91" s="127"/>
      <c r="GR91" s="127"/>
      <c r="GS91" s="127"/>
      <c r="GT91" s="127"/>
      <c r="GU91" s="127"/>
      <c r="GV91" s="127"/>
      <c r="GW91" s="127"/>
      <c r="GX91" s="127"/>
      <c r="GY91" s="127"/>
      <c r="GZ91" s="127"/>
      <c r="HA91" s="127"/>
      <c r="HB91" s="127"/>
      <c r="HC91" s="127"/>
      <c r="HD91" s="127"/>
      <c r="HE91" s="127"/>
      <c r="HF91" s="127"/>
      <c r="HG91" s="127"/>
      <c r="HH91" s="127"/>
      <c r="HI91" s="127"/>
      <c r="HJ91" s="127"/>
      <c r="HK91" s="127"/>
      <c r="HL91" s="127"/>
      <c r="HM91" s="127"/>
      <c r="HN91" s="127"/>
      <c r="HO91" s="127"/>
      <c r="HP91" s="127"/>
      <c r="HQ91" s="127"/>
      <c r="HR91" s="127"/>
      <c r="HS91" s="127"/>
    </row>
    <row r="92" spans="1:227" s="128" customFormat="1" ht="11.25">
      <c r="A92" s="137" t="s">
        <v>196</v>
      </c>
      <c r="B92" s="136"/>
      <c r="C92" s="136" t="s">
        <v>190</v>
      </c>
      <c r="D92" s="136" t="s">
        <v>197</v>
      </c>
      <c r="E92" s="136"/>
      <c r="F92" s="130">
        <v>6830500</v>
      </c>
      <c r="G92" s="120">
        <v>38550</v>
      </c>
      <c r="H92" s="61">
        <f t="shared" si="0"/>
        <v>122000</v>
      </c>
      <c r="I92" s="62">
        <f t="shared" si="1"/>
        <v>0</v>
      </c>
      <c r="J92" s="70">
        <f t="shared" si="2"/>
        <v>122000</v>
      </c>
      <c r="K92" s="61">
        <v>117000</v>
      </c>
      <c r="L92" s="62">
        <v>0</v>
      </c>
      <c r="M92" s="194">
        <f t="shared" si="16"/>
        <v>117000</v>
      </c>
      <c r="N92" s="10">
        <v>117000</v>
      </c>
      <c r="O92" s="11">
        <v>0</v>
      </c>
      <c r="P92" s="50">
        <f t="shared" si="3"/>
        <v>117000</v>
      </c>
      <c r="Q92" s="10">
        <f>H92-K92</f>
        <v>5000</v>
      </c>
      <c r="R92" s="11">
        <f>I92-L92</f>
        <v>0</v>
      </c>
      <c r="S92" s="50">
        <f t="shared" si="4"/>
        <v>5000</v>
      </c>
      <c r="T92" s="10">
        <f t="shared" si="14"/>
        <v>0</v>
      </c>
      <c r="U92" s="11">
        <f t="shared" si="15"/>
        <v>0</v>
      </c>
      <c r="V92" s="51">
        <f t="shared" si="7"/>
        <v>0</v>
      </c>
      <c r="W92" s="50">
        <f t="shared" si="13"/>
        <v>0</v>
      </c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  <c r="BR92" s="127"/>
      <c r="BS92" s="127"/>
      <c r="BT92" s="127"/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  <c r="CG92" s="127"/>
      <c r="CH92" s="127"/>
      <c r="CI92" s="127"/>
      <c r="CJ92" s="127"/>
      <c r="CK92" s="127"/>
      <c r="CL92" s="127"/>
      <c r="CM92" s="127"/>
      <c r="CN92" s="127"/>
      <c r="CO92" s="127"/>
      <c r="CP92" s="127"/>
      <c r="CQ92" s="127"/>
      <c r="CR92" s="127"/>
      <c r="CS92" s="127"/>
      <c r="CT92" s="127"/>
      <c r="CU92" s="127"/>
      <c r="CV92" s="127"/>
      <c r="CW92" s="127"/>
      <c r="CX92" s="127"/>
      <c r="CY92" s="127"/>
      <c r="CZ92" s="127"/>
      <c r="DA92" s="127"/>
      <c r="DB92" s="127"/>
      <c r="DC92" s="127"/>
      <c r="DD92" s="127"/>
      <c r="DE92" s="127"/>
      <c r="DF92" s="127"/>
      <c r="DG92" s="127"/>
      <c r="DH92" s="127"/>
      <c r="DI92" s="127"/>
      <c r="DJ92" s="127"/>
      <c r="DK92" s="127"/>
      <c r="DL92" s="127"/>
      <c r="DM92" s="127"/>
      <c r="DN92" s="127"/>
      <c r="DO92" s="127"/>
      <c r="DP92" s="127"/>
      <c r="DQ92" s="127"/>
      <c r="DR92" s="127"/>
      <c r="DS92" s="127"/>
      <c r="DT92" s="127"/>
      <c r="DU92" s="127"/>
      <c r="DV92" s="127"/>
      <c r="DW92" s="127"/>
      <c r="DX92" s="127"/>
      <c r="DY92" s="127"/>
      <c r="DZ92" s="127"/>
      <c r="EA92" s="127"/>
      <c r="EB92" s="127"/>
      <c r="EC92" s="127"/>
      <c r="ED92" s="127"/>
      <c r="EE92" s="127"/>
      <c r="EF92" s="127"/>
      <c r="EG92" s="127"/>
      <c r="EH92" s="127"/>
      <c r="EI92" s="127"/>
      <c r="EJ92" s="127"/>
      <c r="EK92" s="127"/>
      <c r="EL92" s="127"/>
      <c r="EM92" s="127"/>
      <c r="EN92" s="127"/>
      <c r="EO92" s="127"/>
      <c r="EP92" s="127"/>
      <c r="EQ92" s="127"/>
      <c r="ER92" s="127"/>
      <c r="ES92" s="127"/>
      <c r="ET92" s="127"/>
      <c r="EU92" s="127"/>
      <c r="EV92" s="127"/>
      <c r="EW92" s="127"/>
      <c r="EX92" s="127"/>
      <c r="EY92" s="127"/>
      <c r="EZ92" s="127"/>
      <c r="FA92" s="127"/>
      <c r="FB92" s="127"/>
      <c r="FC92" s="127"/>
      <c r="FD92" s="127"/>
      <c r="FE92" s="127"/>
      <c r="FF92" s="127"/>
      <c r="FG92" s="127"/>
      <c r="FH92" s="127"/>
      <c r="FI92" s="127"/>
      <c r="FJ92" s="127"/>
      <c r="FK92" s="127"/>
      <c r="FL92" s="127"/>
      <c r="FM92" s="127"/>
      <c r="FN92" s="127"/>
      <c r="FO92" s="127"/>
      <c r="FP92" s="127"/>
      <c r="FQ92" s="127"/>
      <c r="FR92" s="127"/>
      <c r="FS92" s="127"/>
      <c r="FT92" s="127"/>
      <c r="FU92" s="127"/>
      <c r="FV92" s="127"/>
      <c r="FW92" s="127"/>
      <c r="FX92" s="127"/>
      <c r="FY92" s="127"/>
      <c r="FZ92" s="127"/>
      <c r="GA92" s="127"/>
      <c r="GB92" s="127"/>
      <c r="GC92" s="127"/>
      <c r="GD92" s="127"/>
      <c r="GE92" s="127"/>
      <c r="GF92" s="127"/>
      <c r="GG92" s="127"/>
      <c r="GH92" s="127"/>
      <c r="GI92" s="127"/>
      <c r="GJ92" s="127"/>
      <c r="GK92" s="127"/>
      <c r="GL92" s="127"/>
      <c r="GM92" s="127"/>
      <c r="GN92" s="127"/>
      <c r="GO92" s="127"/>
      <c r="GP92" s="127"/>
      <c r="GQ92" s="127"/>
      <c r="GR92" s="127"/>
      <c r="GS92" s="127"/>
      <c r="GT92" s="127"/>
      <c r="GU92" s="127"/>
      <c r="GV92" s="127"/>
      <c r="GW92" s="127"/>
      <c r="GX92" s="127"/>
      <c r="GY92" s="127"/>
      <c r="GZ92" s="127"/>
      <c r="HA92" s="127"/>
      <c r="HB92" s="127"/>
      <c r="HC92" s="127"/>
      <c r="HD92" s="127"/>
      <c r="HE92" s="127"/>
      <c r="HF92" s="127"/>
      <c r="HG92" s="127"/>
      <c r="HH92" s="127"/>
      <c r="HI92" s="127"/>
      <c r="HJ92" s="127"/>
      <c r="HK92" s="127"/>
      <c r="HL92" s="127"/>
      <c r="HM92" s="127"/>
      <c r="HN92" s="127"/>
      <c r="HO92" s="127"/>
      <c r="HP92" s="127"/>
      <c r="HQ92" s="127"/>
      <c r="HR92" s="127"/>
      <c r="HS92" s="127"/>
    </row>
    <row r="93" spans="1:227" s="128" customFormat="1" ht="11.25">
      <c r="A93" s="136"/>
      <c r="B93" s="136"/>
      <c r="C93" s="136"/>
      <c r="D93" s="136" t="s">
        <v>198</v>
      </c>
      <c r="E93" s="136"/>
      <c r="F93" s="130">
        <v>6030600</v>
      </c>
      <c r="G93" s="170">
        <v>38550</v>
      </c>
      <c r="H93" s="61">
        <f t="shared" si="0"/>
        <v>1582000</v>
      </c>
      <c r="I93" s="62">
        <f t="shared" si="1"/>
        <v>1780000</v>
      </c>
      <c r="J93" s="70">
        <f t="shared" si="2"/>
        <v>3362000</v>
      </c>
      <c r="K93" s="61">
        <v>1523000</v>
      </c>
      <c r="L93" s="62">
        <v>1709000</v>
      </c>
      <c r="M93" s="194">
        <f t="shared" si="16"/>
        <v>3232000</v>
      </c>
      <c r="N93" s="10">
        <v>1523000</v>
      </c>
      <c r="O93" s="11">
        <v>1709000</v>
      </c>
      <c r="P93" s="50">
        <f t="shared" si="3"/>
        <v>3232000</v>
      </c>
      <c r="Q93" s="10">
        <f>H93-K93</f>
        <v>59000</v>
      </c>
      <c r="R93" s="11">
        <f>I93-L93</f>
        <v>71000</v>
      </c>
      <c r="S93" s="50">
        <f t="shared" si="4"/>
        <v>130000</v>
      </c>
      <c r="T93" s="10">
        <f t="shared" si="14"/>
        <v>0</v>
      </c>
      <c r="U93" s="11">
        <f t="shared" si="15"/>
        <v>0</v>
      </c>
      <c r="V93" s="51">
        <f t="shared" si="7"/>
        <v>0</v>
      </c>
      <c r="W93" s="50">
        <f t="shared" si="13"/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7"/>
      <c r="BR93" s="127"/>
      <c r="BS93" s="127"/>
      <c r="BT93" s="127"/>
      <c r="BU93" s="127"/>
      <c r="BV93" s="127"/>
      <c r="BW93" s="127"/>
      <c r="BX93" s="127"/>
      <c r="BY93" s="127"/>
      <c r="BZ93" s="127"/>
      <c r="CA93" s="127"/>
      <c r="CB93" s="127"/>
      <c r="CC93" s="127"/>
      <c r="CD93" s="127"/>
      <c r="CE93" s="127"/>
      <c r="CF93" s="127"/>
      <c r="CG93" s="127"/>
      <c r="CH93" s="127"/>
      <c r="CI93" s="127"/>
      <c r="CJ93" s="127"/>
      <c r="CK93" s="127"/>
      <c r="CL93" s="127"/>
      <c r="CM93" s="127"/>
      <c r="CN93" s="127"/>
      <c r="CO93" s="127"/>
      <c r="CP93" s="127"/>
      <c r="CQ93" s="127"/>
      <c r="CR93" s="127"/>
      <c r="CS93" s="127"/>
      <c r="CT93" s="127"/>
      <c r="CU93" s="127"/>
      <c r="CV93" s="127"/>
      <c r="CW93" s="127"/>
      <c r="CX93" s="127"/>
      <c r="CY93" s="127"/>
      <c r="CZ93" s="127"/>
      <c r="DA93" s="127"/>
      <c r="DB93" s="127"/>
      <c r="DC93" s="127"/>
      <c r="DD93" s="127"/>
      <c r="DE93" s="127"/>
      <c r="DF93" s="127"/>
      <c r="DG93" s="127"/>
      <c r="DH93" s="127"/>
      <c r="DI93" s="127"/>
      <c r="DJ93" s="127"/>
      <c r="DK93" s="127"/>
      <c r="DL93" s="127"/>
      <c r="DM93" s="127"/>
      <c r="DN93" s="127"/>
      <c r="DO93" s="127"/>
      <c r="DP93" s="127"/>
      <c r="DQ93" s="127"/>
      <c r="DR93" s="127"/>
      <c r="DS93" s="127"/>
      <c r="DT93" s="127"/>
      <c r="DU93" s="127"/>
      <c r="DV93" s="127"/>
      <c r="DW93" s="127"/>
      <c r="DX93" s="127"/>
      <c r="DY93" s="127"/>
      <c r="DZ93" s="127"/>
      <c r="EA93" s="127"/>
      <c r="EB93" s="127"/>
      <c r="EC93" s="127"/>
      <c r="ED93" s="127"/>
      <c r="EE93" s="127"/>
      <c r="EF93" s="127"/>
      <c r="EG93" s="127"/>
      <c r="EH93" s="127"/>
      <c r="EI93" s="127"/>
      <c r="EJ93" s="127"/>
      <c r="EK93" s="127"/>
      <c r="EL93" s="127"/>
      <c r="EM93" s="127"/>
      <c r="EN93" s="127"/>
      <c r="EO93" s="127"/>
      <c r="EP93" s="127"/>
      <c r="EQ93" s="127"/>
      <c r="ER93" s="127"/>
      <c r="ES93" s="127"/>
      <c r="ET93" s="127"/>
      <c r="EU93" s="127"/>
      <c r="EV93" s="127"/>
      <c r="EW93" s="127"/>
      <c r="EX93" s="127"/>
      <c r="EY93" s="127"/>
      <c r="EZ93" s="127"/>
      <c r="FA93" s="127"/>
      <c r="FB93" s="127"/>
      <c r="FC93" s="127"/>
      <c r="FD93" s="127"/>
      <c r="FE93" s="127"/>
      <c r="FF93" s="127"/>
      <c r="FG93" s="127"/>
      <c r="FH93" s="127"/>
      <c r="FI93" s="127"/>
      <c r="FJ93" s="127"/>
      <c r="FK93" s="127"/>
      <c r="FL93" s="127"/>
      <c r="FM93" s="127"/>
      <c r="FN93" s="127"/>
      <c r="FO93" s="127"/>
      <c r="FP93" s="127"/>
      <c r="FQ93" s="127"/>
      <c r="FR93" s="127"/>
      <c r="FS93" s="127"/>
      <c r="FT93" s="127"/>
      <c r="FU93" s="127"/>
      <c r="FV93" s="127"/>
      <c r="FW93" s="127"/>
      <c r="FX93" s="127"/>
      <c r="FY93" s="127"/>
      <c r="FZ93" s="127"/>
      <c r="GA93" s="127"/>
      <c r="GB93" s="127"/>
      <c r="GC93" s="127"/>
      <c r="GD93" s="127"/>
      <c r="GE93" s="127"/>
      <c r="GF93" s="127"/>
      <c r="GG93" s="127"/>
      <c r="GH93" s="127"/>
      <c r="GI93" s="127"/>
      <c r="GJ93" s="127"/>
      <c r="GK93" s="127"/>
      <c r="GL93" s="127"/>
      <c r="GM93" s="127"/>
      <c r="GN93" s="127"/>
      <c r="GO93" s="127"/>
      <c r="GP93" s="127"/>
      <c r="GQ93" s="127"/>
      <c r="GR93" s="127"/>
      <c r="GS93" s="127"/>
      <c r="GT93" s="127"/>
      <c r="GU93" s="127"/>
      <c r="GV93" s="127"/>
      <c r="GW93" s="127"/>
      <c r="GX93" s="127"/>
      <c r="GY93" s="127"/>
      <c r="GZ93" s="127"/>
      <c r="HA93" s="127"/>
      <c r="HB93" s="127"/>
      <c r="HC93" s="127"/>
      <c r="HD93" s="127"/>
      <c r="HE93" s="127"/>
      <c r="HF93" s="127"/>
      <c r="HG93" s="127"/>
      <c r="HH93" s="127"/>
      <c r="HI93" s="127"/>
      <c r="HJ93" s="127"/>
      <c r="HK93" s="127"/>
      <c r="HL93" s="127"/>
      <c r="HM93" s="127"/>
      <c r="HN93" s="127"/>
      <c r="HO93" s="127"/>
      <c r="HP93" s="127"/>
      <c r="HQ93" s="127"/>
      <c r="HR93" s="127"/>
      <c r="HS93" s="127"/>
    </row>
    <row r="94" spans="1:227" s="128" customFormat="1" ht="11.25">
      <c r="A94" s="131" t="s">
        <v>199</v>
      </c>
      <c r="B94" s="131" t="s">
        <v>200</v>
      </c>
      <c r="C94" s="131" t="s">
        <v>201</v>
      </c>
      <c r="D94" s="131" t="s">
        <v>202</v>
      </c>
      <c r="E94" s="131"/>
      <c r="F94" s="130">
        <v>6540205</v>
      </c>
      <c r="G94" s="120">
        <v>38550</v>
      </c>
      <c r="H94" s="61">
        <f t="shared" si="0"/>
        <v>133000</v>
      </c>
      <c r="I94" s="62">
        <f t="shared" si="1"/>
        <v>0</v>
      </c>
      <c r="J94" s="70">
        <f t="shared" si="2"/>
        <v>133000</v>
      </c>
      <c r="K94" s="61">
        <v>128000</v>
      </c>
      <c r="L94" s="62">
        <v>0</v>
      </c>
      <c r="M94" s="194">
        <f t="shared" si="16"/>
        <v>128000</v>
      </c>
      <c r="N94" s="10">
        <v>128000</v>
      </c>
      <c r="O94" s="11">
        <v>0</v>
      </c>
      <c r="P94" s="50">
        <f t="shared" si="3"/>
        <v>128000</v>
      </c>
      <c r="Q94" s="10">
        <f>H94-K94</f>
        <v>5000</v>
      </c>
      <c r="R94" s="11">
        <f>I94-L94</f>
        <v>0</v>
      </c>
      <c r="S94" s="50">
        <f t="shared" si="4"/>
        <v>5000</v>
      </c>
      <c r="T94" s="10">
        <f t="shared" si="14"/>
        <v>0</v>
      </c>
      <c r="U94" s="11">
        <f t="shared" si="15"/>
        <v>0</v>
      </c>
      <c r="V94" s="51">
        <f t="shared" si="7"/>
        <v>0</v>
      </c>
      <c r="W94" s="50">
        <f t="shared" si="13"/>
        <v>0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  <c r="BR94" s="127"/>
      <c r="BS94" s="127"/>
      <c r="BT94" s="127"/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127"/>
      <c r="CG94" s="127"/>
      <c r="CH94" s="127"/>
      <c r="CI94" s="127"/>
      <c r="CJ94" s="127"/>
      <c r="CK94" s="127"/>
      <c r="CL94" s="127"/>
      <c r="CM94" s="127"/>
      <c r="CN94" s="127"/>
      <c r="CO94" s="127"/>
      <c r="CP94" s="127"/>
      <c r="CQ94" s="127"/>
      <c r="CR94" s="127"/>
      <c r="CS94" s="127"/>
      <c r="CT94" s="127"/>
      <c r="CU94" s="127"/>
      <c r="CV94" s="127"/>
      <c r="CW94" s="127"/>
      <c r="CX94" s="127"/>
      <c r="CY94" s="127"/>
      <c r="CZ94" s="127"/>
      <c r="DA94" s="127"/>
      <c r="DB94" s="127"/>
      <c r="DC94" s="127"/>
      <c r="DD94" s="127"/>
      <c r="DE94" s="127"/>
      <c r="DF94" s="127"/>
      <c r="DG94" s="127"/>
      <c r="DH94" s="127"/>
      <c r="DI94" s="127"/>
      <c r="DJ94" s="127"/>
      <c r="DK94" s="127"/>
      <c r="DL94" s="127"/>
      <c r="DM94" s="127"/>
      <c r="DN94" s="127"/>
      <c r="DO94" s="127"/>
      <c r="DP94" s="127"/>
      <c r="DQ94" s="127"/>
      <c r="DR94" s="127"/>
      <c r="DS94" s="127"/>
      <c r="DT94" s="127"/>
      <c r="DU94" s="127"/>
      <c r="DV94" s="127"/>
      <c r="DW94" s="127"/>
      <c r="DX94" s="127"/>
      <c r="DY94" s="127"/>
      <c r="DZ94" s="127"/>
      <c r="EA94" s="127"/>
      <c r="EB94" s="127"/>
      <c r="EC94" s="127"/>
      <c r="ED94" s="127"/>
      <c r="EE94" s="127"/>
      <c r="EF94" s="127"/>
      <c r="EG94" s="127"/>
      <c r="EH94" s="127"/>
      <c r="EI94" s="127"/>
      <c r="EJ94" s="127"/>
      <c r="EK94" s="127"/>
      <c r="EL94" s="127"/>
      <c r="EM94" s="127"/>
      <c r="EN94" s="127"/>
      <c r="EO94" s="127"/>
      <c r="EP94" s="127"/>
      <c r="EQ94" s="127"/>
      <c r="ER94" s="127"/>
      <c r="ES94" s="127"/>
      <c r="ET94" s="127"/>
      <c r="EU94" s="127"/>
      <c r="EV94" s="127"/>
      <c r="EW94" s="127"/>
      <c r="EX94" s="127"/>
      <c r="EY94" s="127"/>
      <c r="EZ94" s="127"/>
      <c r="FA94" s="127"/>
      <c r="FB94" s="127"/>
      <c r="FC94" s="127"/>
      <c r="FD94" s="127"/>
      <c r="FE94" s="127"/>
      <c r="FF94" s="127"/>
      <c r="FG94" s="127"/>
      <c r="FH94" s="127"/>
      <c r="FI94" s="127"/>
      <c r="FJ94" s="127"/>
      <c r="FK94" s="127"/>
      <c r="FL94" s="127"/>
      <c r="FM94" s="127"/>
      <c r="FN94" s="127"/>
      <c r="FO94" s="127"/>
      <c r="FP94" s="127"/>
      <c r="FQ94" s="127"/>
      <c r="FR94" s="127"/>
      <c r="FS94" s="127"/>
      <c r="FT94" s="127"/>
      <c r="FU94" s="127"/>
      <c r="FV94" s="127"/>
      <c r="FW94" s="127"/>
      <c r="FX94" s="127"/>
      <c r="FY94" s="127"/>
      <c r="FZ94" s="127"/>
      <c r="GA94" s="127"/>
      <c r="GB94" s="127"/>
      <c r="GC94" s="127"/>
      <c r="GD94" s="127"/>
      <c r="GE94" s="127"/>
      <c r="GF94" s="127"/>
      <c r="GG94" s="127"/>
      <c r="GH94" s="127"/>
      <c r="GI94" s="127"/>
      <c r="GJ94" s="127"/>
      <c r="GK94" s="127"/>
      <c r="GL94" s="127"/>
      <c r="GM94" s="127"/>
      <c r="GN94" s="127"/>
      <c r="GO94" s="127"/>
      <c r="GP94" s="127"/>
      <c r="GQ94" s="127"/>
      <c r="GR94" s="127"/>
      <c r="GS94" s="127"/>
      <c r="GT94" s="127"/>
      <c r="GU94" s="127"/>
      <c r="GV94" s="127"/>
      <c r="GW94" s="127"/>
      <c r="GX94" s="127"/>
      <c r="GY94" s="127"/>
      <c r="GZ94" s="127"/>
      <c r="HA94" s="127"/>
      <c r="HB94" s="127"/>
      <c r="HC94" s="127"/>
      <c r="HD94" s="127"/>
      <c r="HE94" s="127"/>
      <c r="HF94" s="127"/>
      <c r="HG94" s="127"/>
      <c r="HH94" s="127"/>
      <c r="HI94" s="127"/>
      <c r="HJ94" s="127"/>
      <c r="HK94" s="127"/>
      <c r="HL94" s="127"/>
      <c r="HM94" s="127"/>
      <c r="HN94" s="127"/>
      <c r="HO94" s="127"/>
      <c r="HP94" s="127"/>
      <c r="HQ94" s="127"/>
      <c r="HR94" s="127"/>
      <c r="HS94" s="127"/>
    </row>
    <row r="95" spans="1:227" s="128" customFormat="1" ht="11.25">
      <c r="A95" s="131" t="s">
        <v>203</v>
      </c>
      <c r="B95" s="131" t="s">
        <v>204</v>
      </c>
      <c r="C95" s="131" t="s">
        <v>205</v>
      </c>
      <c r="D95" s="131" t="s">
        <v>206</v>
      </c>
      <c r="E95" s="131"/>
      <c r="F95" s="130">
        <v>6750100</v>
      </c>
      <c r="G95" s="120">
        <v>38550</v>
      </c>
      <c r="H95" s="61">
        <f t="shared" si="0"/>
        <v>180000</v>
      </c>
      <c r="I95" s="62">
        <f t="shared" si="1"/>
        <v>0</v>
      </c>
      <c r="J95" s="70">
        <f t="shared" si="2"/>
        <v>180000</v>
      </c>
      <c r="K95" s="61">
        <v>173000</v>
      </c>
      <c r="L95" s="62">
        <v>0</v>
      </c>
      <c r="M95" s="194">
        <f t="shared" si="16"/>
        <v>173000</v>
      </c>
      <c r="N95" s="10">
        <v>173000</v>
      </c>
      <c r="O95" s="11">
        <v>0</v>
      </c>
      <c r="P95" s="50">
        <f t="shared" si="3"/>
        <v>173000</v>
      </c>
      <c r="Q95" s="10">
        <f>H95-K95</f>
        <v>7000</v>
      </c>
      <c r="R95" s="11">
        <f>I95-L95</f>
        <v>0</v>
      </c>
      <c r="S95" s="50">
        <f t="shared" si="4"/>
        <v>7000</v>
      </c>
      <c r="T95" s="10">
        <f t="shared" si="14"/>
        <v>0</v>
      </c>
      <c r="U95" s="11">
        <f t="shared" si="15"/>
        <v>0</v>
      </c>
      <c r="V95" s="51">
        <f t="shared" si="7"/>
        <v>0</v>
      </c>
      <c r="W95" s="50">
        <f t="shared" ref="W95:W116" si="17">ROUND(V95*premieGM,2)</f>
        <v>0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127"/>
      <c r="CG95" s="127"/>
      <c r="CH95" s="127"/>
      <c r="CI95" s="127"/>
      <c r="CJ95" s="127"/>
      <c r="CK95" s="127"/>
      <c r="CL95" s="127"/>
      <c r="CM95" s="127"/>
      <c r="CN95" s="127"/>
      <c r="CO95" s="127"/>
      <c r="CP95" s="127"/>
      <c r="CQ95" s="127"/>
      <c r="CR95" s="127"/>
      <c r="CS95" s="127"/>
      <c r="CT95" s="127"/>
      <c r="CU95" s="127"/>
      <c r="CV95" s="127"/>
      <c r="CW95" s="127"/>
      <c r="CX95" s="127"/>
      <c r="CY95" s="127"/>
      <c r="CZ95" s="127"/>
      <c r="DA95" s="127"/>
      <c r="DB95" s="127"/>
      <c r="DC95" s="127"/>
      <c r="DD95" s="127"/>
      <c r="DE95" s="127"/>
      <c r="DF95" s="127"/>
      <c r="DG95" s="127"/>
      <c r="DH95" s="127"/>
      <c r="DI95" s="127"/>
      <c r="DJ95" s="127"/>
      <c r="DK95" s="127"/>
      <c r="DL95" s="127"/>
      <c r="DM95" s="127"/>
      <c r="DN95" s="127"/>
      <c r="DO95" s="127"/>
      <c r="DP95" s="127"/>
      <c r="DQ95" s="127"/>
      <c r="DR95" s="127"/>
      <c r="DS95" s="127"/>
      <c r="DT95" s="127"/>
      <c r="DU95" s="127"/>
      <c r="DV95" s="127"/>
      <c r="DW95" s="127"/>
      <c r="DX95" s="127"/>
      <c r="DY95" s="127"/>
      <c r="DZ95" s="127"/>
      <c r="EA95" s="127"/>
      <c r="EB95" s="127"/>
      <c r="EC95" s="127"/>
      <c r="ED95" s="127"/>
      <c r="EE95" s="127"/>
      <c r="EF95" s="127"/>
      <c r="EG95" s="127"/>
      <c r="EH95" s="127"/>
      <c r="EI95" s="127"/>
      <c r="EJ95" s="127"/>
      <c r="EK95" s="127"/>
      <c r="EL95" s="127"/>
      <c r="EM95" s="127"/>
      <c r="EN95" s="127"/>
      <c r="EO95" s="127"/>
      <c r="EP95" s="127"/>
      <c r="EQ95" s="127"/>
      <c r="ER95" s="127"/>
      <c r="ES95" s="127"/>
      <c r="ET95" s="127"/>
      <c r="EU95" s="127"/>
      <c r="EV95" s="127"/>
      <c r="EW95" s="127"/>
      <c r="EX95" s="127"/>
      <c r="EY95" s="127"/>
      <c r="EZ95" s="127"/>
      <c r="FA95" s="127"/>
      <c r="FB95" s="127"/>
      <c r="FC95" s="127"/>
      <c r="FD95" s="127"/>
      <c r="FE95" s="127"/>
      <c r="FF95" s="127"/>
      <c r="FG95" s="127"/>
      <c r="FH95" s="127"/>
      <c r="FI95" s="127"/>
      <c r="FJ95" s="127"/>
      <c r="FK95" s="127"/>
      <c r="FL95" s="127"/>
      <c r="FM95" s="127"/>
      <c r="FN95" s="127"/>
      <c r="FO95" s="127"/>
      <c r="FP95" s="127"/>
      <c r="FQ95" s="127"/>
      <c r="FR95" s="127"/>
      <c r="FS95" s="127"/>
      <c r="FT95" s="127"/>
      <c r="FU95" s="127"/>
      <c r="FV95" s="127"/>
      <c r="FW95" s="127"/>
      <c r="FX95" s="127"/>
      <c r="FY95" s="127"/>
      <c r="FZ95" s="127"/>
      <c r="GA95" s="127"/>
      <c r="GB95" s="127"/>
      <c r="GC95" s="127"/>
      <c r="GD95" s="127"/>
      <c r="GE95" s="127"/>
      <c r="GF95" s="127"/>
      <c r="GG95" s="127"/>
      <c r="GH95" s="127"/>
      <c r="GI95" s="127"/>
      <c r="GJ95" s="127"/>
      <c r="GK95" s="127"/>
      <c r="GL95" s="127"/>
      <c r="GM95" s="127"/>
      <c r="GN95" s="127"/>
      <c r="GO95" s="127"/>
      <c r="GP95" s="127"/>
      <c r="GQ95" s="127"/>
      <c r="GR95" s="127"/>
      <c r="GS95" s="127"/>
      <c r="GT95" s="127"/>
      <c r="GU95" s="127"/>
      <c r="GV95" s="127"/>
      <c r="GW95" s="127"/>
      <c r="GX95" s="127"/>
      <c r="GY95" s="127"/>
      <c r="GZ95" s="127"/>
      <c r="HA95" s="127"/>
      <c r="HB95" s="127"/>
      <c r="HC95" s="127"/>
      <c r="HD95" s="127"/>
      <c r="HE95" s="127"/>
      <c r="HF95" s="127"/>
      <c r="HG95" s="127"/>
      <c r="HH95" s="127"/>
      <c r="HI95" s="127"/>
      <c r="HJ95" s="127"/>
      <c r="HK95" s="127"/>
      <c r="HL95" s="127"/>
      <c r="HM95" s="127"/>
      <c r="HN95" s="127"/>
      <c r="HO95" s="127"/>
      <c r="HP95" s="127"/>
      <c r="HQ95" s="127"/>
      <c r="HR95" s="127"/>
      <c r="HS95" s="127"/>
    </row>
    <row r="96" spans="1:227" s="128" customFormat="1" ht="11.25">
      <c r="A96" s="131" t="s">
        <v>207</v>
      </c>
      <c r="B96" s="131" t="s">
        <v>204</v>
      </c>
      <c r="C96" s="131" t="s">
        <v>205</v>
      </c>
      <c r="D96" s="131" t="s">
        <v>208</v>
      </c>
      <c r="E96" s="131"/>
      <c r="F96" s="130">
        <v>6570020</v>
      </c>
      <c r="G96" s="120">
        <v>38550</v>
      </c>
      <c r="H96" s="61">
        <f t="shared" si="0"/>
        <v>1183000</v>
      </c>
      <c r="I96" s="62">
        <f t="shared" si="1"/>
        <v>216000</v>
      </c>
      <c r="J96" s="70">
        <f t="shared" si="2"/>
        <v>1399000</v>
      </c>
      <c r="K96" s="61">
        <v>1139000</v>
      </c>
      <c r="L96" s="62">
        <v>207000</v>
      </c>
      <c r="M96" s="194">
        <f t="shared" si="16"/>
        <v>1346000</v>
      </c>
      <c r="N96" s="10">
        <v>1139000</v>
      </c>
      <c r="O96" s="11">
        <v>207000</v>
      </c>
      <c r="P96" s="50">
        <f t="shared" si="3"/>
        <v>1346000</v>
      </c>
      <c r="Q96" s="10">
        <f>H96-K96</f>
        <v>44000</v>
      </c>
      <c r="R96" s="11">
        <f>I96-L96</f>
        <v>9000</v>
      </c>
      <c r="S96" s="50">
        <f t="shared" si="4"/>
        <v>53000</v>
      </c>
      <c r="T96" s="10">
        <f t="shared" si="14"/>
        <v>0</v>
      </c>
      <c r="U96" s="11">
        <f t="shared" si="15"/>
        <v>0</v>
      </c>
      <c r="V96" s="51">
        <f t="shared" si="7"/>
        <v>0</v>
      </c>
      <c r="W96" s="50">
        <f t="shared" si="17"/>
        <v>0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127"/>
      <c r="CG96" s="127"/>
      <c r="CH96" s="127"/>
      <c r="CI96" s="127"/>
      <c r="CJ96" s="127"/>
      <c r="CK96" s="127"/>
      <c r="CL96" s="127"/>
      <c r="CM96" s="127"/>
      <c r="CN96" s="127"/>
      <c r="CO96" s="127"/>
      <c r="CP96" s="127"/>
      <c r="CQ96" s="127"/>
      <c r="CR96" s="127"/>
      <c r="CS96" s="127"/>
      <c r="CT96" s="127"/>
      <c r="CU96" s="127"/>
      <c r="CV96" s="127"/>
      <c r="CW96" s="127"/>
      <c r="CX96" s="127"/>
      <c r="CY96" s="127"/>
      <c r="CZ96" s="127"/>
      <c r="DA96" s="127"/>
      <c r="DB96" s="127"/>
      <c r="DC96" s="127"/>
      <c r="DD96" s="127"/>
      <c r="DE96" s="127"/>
      <c r="DF96" s="127"/>
      <c r="DG96" s="127"/>
      <c r="DH96" s="127"/>
      <c r="DI96" s="127"/>
      <c r="DJ96" s="127"/>
      <c r="DK96" s="127"/>
      <c r="DL96" s="127"/>
      <c r="DM96" s="127"/>
      <c r="DN96" s="127"/>
      <c r="DO96" s="127"/>
      <c r="DP96" s="127"/>
      <c r="DQ96" s="127"/>
      <c r="DR96" s="127"/>
      <c r="DS96" s="127"/>
      <c r="DT96" s="127"/>
      <c r="DU96" s="127"/>
      <c r="DV96" s="127"/>
      <c r="DW96" s="127"/>
      <c r="DX96" s="127"/>
      <c r="DY96" s="127"/>
      <c r="DZ96" s="127"/>
      <c r="EA96" s="127"/>
      <c r="EB96" s="127"/>
      <c r="EC96" s="127"/>
      <c r="ED96" s="127"/>
      <c r="EE96" s="127"/>
      <c r="EF96" s="127"/>
      <c r="EG96" s="127"/>
      <c r="EH96" s="127"/>
      <c r="EI96" s="127"/>
      <c r="EJ96" s="127"/>
      <c r="EK96" s="127"/>
      <c r="EL96" s="127"/>
      <c r="EM96" s="127"/>
      <c r="EN96" s="127"/>
      <c r="EO96" s="127"/>
      <c r="EP96" s="127"/>
      <c r="EQ96" s="127"/>
      <c r="ER96" s="127"/>
      <c r="ES96" s="127"/>
      <c r="ET96" s="127"/>
      <c r="EU96" s="127"/>
      <c r="EV96" s="127"/>
      <c r="EW96" s="127"/>
      <c r="EX96" s="127"/>
      <c r="EY96" s="127"/>
      <c r="EZ96" s="127"/>
      <c r="FA96" s="127"/>
      <c r="FB96" s="127"/>
      <c r="FC96" s="127"/>
      <c r="FD96" s="127"/>
      <c r="FE96" s="127"/>
      <c r="FF96" s="127"/>
      <c r="FG96" s="127"/>
      <c r="FH96" s="127"/>
      <c r="FI96" s="127"/>
      <c r="FJ96" s="127"/>
      <c r="FK96" s="127"/>
      <c r="FL96" s="127"/>
      <c r="FM96" s="127"/>
      <c r="FN96" s="127"/>
      <c r="FO96" s="127"/>
      <c r="FP96" s="127"/>
      <c r="FQ96" s="127"/>
      <c r="FR96" s="127"/>
      <c r="FS96" s="127"/>
      <c r="FT96" s="127"/>
      <c r="FU96" s="127"/>
      <c r="FV96" s="127"/>
      <c r="FW96" s="127"/>
      <c r="FX96" s="127"/>
      <c r="FY96" s="127"/>
      <c r="FZ96" s="127"/>
      <c r="GA96" s="127"/>
      <c r="GB96" s="127"/>
      <c r="GC96" s="127"/>
      <c r="GD96" s="127"/>
      <c r="GE96" s="127"/>
      <c r="GF96" s="127"/>
      <c r="GG96" s="127"/>
      <c r="GH96" s="127"/>
      <c r="GI96" s="127"/>
      <c r="GJ96" s="127"/>
      <c r="GK96" s="127"/>
      <c r="GL96" s="127"/>
      <c r="GM96" s="127"/>
      <c r="GN96" s="127"/>
      <c r="GO96" s="127"/>
      <c r="GP96" s="127"/>
      <c r="GQ96" s="127"/>
      <c r="GR96" s="127"/>
      <c r="GS96" s="127"/>
      <c r="GT96" s="127"/>
      <c r="GU96" s="127"/>
      <c r="GV96" s="127"/>
      <c r="GW96" s="127"/>
      <c r="GX96" s="127"/>
      <c r="GY96" s="127"/>
      <c r="GZ96" s="127"/>
      <c r="HA96" s="127"/>
      <c r="HB96" s="127"/>
      <c r="HC96" s="127"/>
      <c r="HD96" s="127"/>
      <c r="HE96" s="127"/>
      <c r="HF96" s="127"/>
      <c r="HG96" s="127"/>
      <c r="HH96" s="127"/>
      <c r="HI96" s="127"/>
      <c r="HJ96" s="127"/>
      <c r="HK96" s="127"/>
      <c r="HL96" s="127"/>
      <c r="HM96" s="127"/>
      <c r="HN96" s="127"/>
      <c r="HO96" s="127"/>
      <c r="HP96" s="127"/>
      <c r="HQ96" s="127"/>
      <c r="HR96" s="127"/>
      <c r="HS96" s="127"/>
    </row>
    <row r="97" spans="1:227" s="128" customFormat="1" ht="11.25">
      <c r="A97" s="131" t="s">
        <v>209</v>
      </c>
      <c r="B97" s="131" t="s">
        <v>210</v>
      </c>
      <c r="C97" s="131" t="s">
        <v>211</v>
      </c>
      <c r="D97" s="131" t="s">
        <v>212</v>
      </c>
      <c r="E97" s="131"/>
      <c r="F97" s="130">
        <v>6030600</v>
      </c>
      <c r="G97" s="120">
        <v>38550</v>
      </c>
      <c r="H97" s="61">
        <f t="shared" si="0"/>
        <v>744000</v>
      </c>
      <c r="I97" s="62">
        <f t="shared" si="1"/>
        <v>0</v>
      </c>
      <c r="J97" s="70">
        <f t="shared" si="2"/>
        <v>744000</v>
      </c>
      <c r="K97" s="61">
        <v>716000</v>
      </c>
      <c r="L97" s="62">
        <v>0</v>
      </c>
      <c r="M97" s="194">
        <f t="shared" si="16"/>
        <v>716000</v>
      </c>
      <c r="N97" s="10">
        <v>716000</v>
      </c>
      <c r="O97" s="11">
        <v>0</v>
      </c>
      <c r="P97" s="50">
        <f t="shared" si="3"/>
        <v>716000</v>
      </c>
      <c r="Q97" s="10">
        <f>H97-K97</f>
        <v>28000</v>
      </c>
      <c r="R97" s="11">
        <f>I97-L97</f>
        <v>0</v>
      </c>
      <c r="S97" s="50">
        <f t="shared" si="4"/>
        <v>28000</v>
      </c>
      <c r="T97" s="10">
        <f t="shared" si="14"/>
        <v>0</v>
      </c>
      <c r="U97" s="11">
        <f t="shared" si="15"/>
        <v>0</v>
      </c>
      <c r="V97" s="51">
        <f t="shared" si="7"/>
        <v>0</v>
      </c>
      <c r="W97" s="50">
        <f t="shared" si="17"/>
        <v>0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127"/>
      <c r="CG97" s="127"/>
      <c r="CH97" s="127"/>
      <c r="CI97" s="127"/>
      <c r="CJ97" s="127"/>
      <c r="CK97" s="127"/>
      <c r="CL97" s="127"/>
      <c r="CM97" s="127"/>
      <c r="CN97" s="127"/>
      <c r="CO97" s="127"/>
      <c r="CP97" s="127"/>
      <c r="CQ97" s="127"/>
      <c r="CR97" s="127"/>
      <c r="CS97" s="127"/>
      <c r="CT97" s="127"/>
      <c r="CU97" s="127"/>
      <c r="CV97" s="127"/>
      <c r="CW97" s="127"/>
      <c r="CX97" s="127"/>
      <c r="CY97" s="127"/>
      <c r="CZ97" s="127"/>
      <c r="DA97" s="127"/>
      <c r="DB97" s="127"/>
      <c r="DC97" s="127"/>
      <c r="DD97" s="127"/>
      <c r="DE97" s="127"/>
      <c r="DF97" s="127"/>
      <c r="DG97" s="127"/>
      <c r="DH97" s="127"/>
      <c r="DI97" s="127"/>
      <c r="DJ97" s="127"/>
      <c r="DK97" s="127"/>
      <c r="DL97" s="127"/>
      <c r="DM97" s="127"/>
      <c r="DN97" s="127"/>
      <c r="DO97" s="127"/>
      <c r="DP97" s="127"/>
      <c r="DQ97" s="127"/>
      <c r="DR97" s="127"/>
      <c r="DS97" s="127"/>
      <c r="DT97" s="127"/>
      <c r="DU97" s="127"/>
      <c r="DV97" s="127"/>
      <c r="DW97" s="127"/>
      <c r="DX97" s="127"/>
      <c r="DY97" s="127"/>
      <c r="DZ97" s="127"/>
      <c r="EA97" s="127"/>
      <c r="EB97" s="127"/>
      <c r="EC97" s="127"/>
      <c r="ED97" s="127"/>
      <c r="EE97" s="127"/>
      <c r="EF97" s="127"/>
      <c r="EG97" s="127"/>
      <c r="EH97" s="127"/>
      <c r="EI97" s="127"/>
      <c r="EJ97" s="127"/>
      <c r="EK97" s="127"/>
      <c r="EL97" s="127"/>
      <c r="EM97" s="127"/>
      <c r="EN97" s="127"/>
      <c r="EO97" s="127"/>
      <c r="EP97" s="127"/>
      <c r="EQ97" s="127"/>
      <c r="ER97" s="127"/>
      <c r="ES97" s="127"/>
      <c r="ET97" s="127"/>
      <c r="EU97" s="127"/>
      <c r="EV97" s="127"/>
      <c r="EW97" s="127"/>
      <c r="EX97" s="127"/>
      <c r="EY97" s="127"/>
      <c r="EZ97" s="127"/>
      <c r="FA97" s="127"/>
      <c r="FB97" s="127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27"/>
      <c r="FX97" s="127"/>
      <c r="FY97" s="127"/>
      <c r="FZ97" s="127"/>
      <c r="GA97" s="127"/>
      <c r="GB97" s="127"/>
      <c r="GC97" s="127"/>
      <c r="GD97" s="127"/>
      <c r="GE97" s="127"/>
      <c r="GF97" s="127"/>
      <c r="GG97" s="127"/>
      <c r="GH97" s="127"/>
      <c r="GI97" s="127"/>
      <c r="GJ97" s="127"/>
      <c r="GK97" s="127"/>
      <c r="GL97" s="127"/>
      <c r="GM97" s="127"/>
      <c r="GN97" s="127"/>
      <c r="GO97" s="127"/>
      <c r="GP97" s="127"/>
      <c r="GQ97" s="127"/>
      <c r="GR97" s="127"/>
      <c r="GS97" s="127"/>
      <c r="GT97" s="127"/>
      <c r="GU97" s="127"/>
      <c r="GV97" s="127"/>
      <c r="GW97" s="127"/>
      <c r="GX97" s="127"/>
      <c r="GY97" s="127"/>
      <c r="GZ97" s="127"/>
      <c r="HA97" s="127"/>
      <c r="HB97" s="127"/>
      <c r="HC97" s="127"/>
      <c r="HD97" s="127"/>
      <c r="HE97" s="127"/>
      <c r="HF97" s="127"/>
      <c r="HG97" s="127"/>
      <c r="HH97" s="127"/>
      <c r="HI97" s="127"/>
      <c r="HJ97" s="127"/>
      <c r="HK97" s="127"/>
      <c r="HL97" s="127"/>
      <c r="HM97" s="127"/>
      <c r="HN97" s="127"/>
      <c r="HO97" s="127"/>
      <c r="HP97" s="127"/>
      <c r="HQ97" s="127"/>
      <c r="HR97" s="127"/>
      <c r="HS97" s="127"/>
    </row>
    <row r="98" spans="1:227" s="128" customFormat="1" ht="11.25">
      <c r="A98" s="131" t="s">
        <v>213</v>
      </c>
      <c r="B98" s="131" t="s">
        <v>214</v>
      </c>
      <c r="C98" s="131" t="s">
        <v>201</v>
      </c>
      <c r="D98" s="131" t="s">
        <v>215</v>
      </c>
      <c r="E98" s="131"/>
      <c r="F98" s="130">
        <v>6030600</v>
      </c>
      <c r="G98" s="120">
        <v>38550</v>
      </c>
      <c r="H98" s="61">
        <f t="shared" si="0"/>
        <v>2617000</v>
      </c>
      <c r="I98" s="62">
        <f t="shared" si="1"/>
        <v>0</v>
      </c>
      <c r="J98" s="70">
        <f t="shared" si="2"/>
        <v>2617000</v>
      </c>
      <c r="K98" s="61">
        <v>2519000</v>
      </c>
      <c r="L98" s="62">
        <v>0</v>
      </c>
      <c r="M98" s="194">
        <f t="shared" si="16"/>
        <v>2519000</v>
      </c>
      <c r="N98" s="10">
        <v>2519000</v>
      </c>
      <c r="O98" s="11">
        <v>0</v>
      </c>
      <c r="P98" s="50">
        <f t="shared" si="3"/>
        <v>2519000</v>
      </c>
      <c r="Q98" s="10">
        <f>H98-K98</f>
        <v>98000</v>
      </c>
      <c r="R98" s="11">
        <f>I98-L98</f>
        <v>0</v>
      </c>
      <c r="S98" s="50">
        <f t="shared" si="4"/>
        <v>98000</v>
      </c>
      <c r="T98" s="10">
        <f t="shared" si="14"/>
        <v>0</v>
      </c>
      <c r="U98" s="11">
        <f t="shared" si="15"/>
        <v>0</v>
      </c>
      <c r="V98" s="51">
        <f t="shared" si="7"/>
        <v>0</v>
      </c>
      <c r="W98" s="50">
        <f t="shared" si="17"/>
        <v>0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  <c r="DO98" s="127"/>
      <c r="DP98" s="127"/>
      <c r="DQ98" s="127"/>
      <c r="DR98" s="127"/>
      <c r="DS98" s="127"/>
      <c r="DT98" s="127"/>
      <c r="DU98" s="127"/>
      <c r="DV98" s="127"/>
      <c r="DW98" s="127"/>
      <c r="DX98" s="127"/>
      <c r="DY98" s="127"/>
      <c r="DZ98" s="127"/>
      <c r="EA98" s="127"/>
      <c r="EB98" s="127"/>
      <c r="EC98" s="127"/>
      <c r="ED98" s="127"/>
      <c r="EE98" s="127"/>
      <c r="EF98" s="127"/>
      <c r="EG98" s="127"/>
      <c r="EH98" s="127"/>
      <c r="EI98" s="127"/>
      <c r="EJ98" s="127"/>
      <c r="EK98" s="127"/>
      <c r="EL98" s="127"/>
      <c r="EM98" s="127"/>
      <c r="EN98" s="127"/>
      <c r="EO98" s="127"/>
      <c r="EP98" s="127"/>
      <c r="EQ98" s="127"/>
      <c r="ER98" s="127"/>
      <c r="ES98" s="127"/>
      <c r="ET98" s="127"/>
      <c r="EU98" s="127"/>
      <c r="EV98" s="127"/>
      <c r="EW98" s="127"/>
      <c r="EX98" s="127"/>
      <c r="EY98" s="127"/>
      <c r="EZ98" s="127"/>
      <c r="FA98" s="127"/>
      <c r="FB98" s="127"/>
      <c r="FC98" s="127"/>
      <c r="FD98" s="127"/>
      <c r="FE98" s="127"/>
      <c r="FF98" s="127"/>
      <c r="FG98" s="127"/>
      <c r="FH98" s="127"/>
      <c r="FI98" s="127"/>
      <c r="FJ98" s="127"/>
      <c r="FK98" s="127"/>
      <c r="FL98" s="127"/>
      <c r="FM98" s="127"/>
      <c r="FN98" s="127"/>
      <c r="FO98" s="127"/>
      <c r="FP98" s="127"/>
      <c r="FQ98" s="127"/>
      <c r="FR98" s="127"/>
      <c r="FS98" s="127"/>
      <c r="FT98" s="127"/>
      <c r="FU98" s="127"/>
      <c r="FV98" s="127"/>
      <c r="FW98" s="127"/>
      <c r="FX98" s="127"/>
      <c r="FY98" s="127"/>
      <c r="FZ98" s="127"/>
      <c r="GA98" s="127"/>
      <c r="GB98" s="127"/>
      <c r="GC98" s="127"/>
      <c r="GD98" s="127"/>
      <c r="GE98" s="127"/>
      <c r="GF98" s="127"/>
      <c r="GG98" s="127"/>
      <c r="GH98" s="127"/>
      <c r="GI98" s="127"/>
      <c r="GJ98" s="127"/>
      <c r="GK98" s="127"/>
      <c r="GL98" s="127"/>
      <c r="GM98" s="127"/>
      <c r="GN98" s="127"/>
      <c r="GO98" s="127"/>
      <c r="GP98" s="127"/>
      <c r="GQ98" s="127"/>
      <c r="GR98" s="127"/>
      <c r="GS98" s="127"/>
      <c r="GT98" s="127"/>
      <c r="GU98" s="127"/>
      <c r="GV98" s="127"/>
      <c r="GW98" s="127"/>
      <c r="GX98" s="127"/>
      <c r="GY98" s="127"/>
      <c r="GZ98" s="127"/>
      <c r="HA98" s="127"/>
      <c r="HB98" s="127"/>
      <c r="HC98" s="127"/>
      <c r="HD98" s="127"/>
      <c r="HE98" s="127"/>
      <c r="HF98" s="127"/>
      <c r="HG98" s="127"/>
      <c r="HH98" s="127"/>
      <c r="HI98" s="127"/>
      <c r="HJ98" s="127"/>
      <c r="HK98" s="127"/>
      <c r="HL98" s="127"/>
      <c r="HM98" s="127"/>
      <c r="HN98" s="127"/>
      <c r="HO98" s="127"/>
      <c r="HP98" s="127"/>
      <c r="HQ98" s="127"/>
      <c r="HR98" s="127"/>
      <c r="HS98" s="127"/>
    </row>
    <row r="99" spans="1:227" s="128" customFormat="1" ht="11.25">
      <c r="A99" s="131" t="s">
        <v>216</v>
      </c>
      <c r="B99" s="131" t="s">
        <v>217</v>
      </c>
      <c r="C99" s="131" t="s">
        <v>211</v>
      </c>
      <c r="D99" s="131" t="s">
        <v>218</v>
      </c>
      <c r="E99" s="131"/>
      <c r="F99" s="130">
        <v>6830500</v>
      </c>
      <c r="G99" s="120">
        <v>38550</v>
      </c>
      <c r="H99" s="61">
        <f t="shared" si="0"/>
        <v>73000</v>
      </c>
      <c r="I99" s="62">
        <f t="shared" si="1"/>
        <v>0</v>
      </c>
      <c r="J99" s="70">
        <f t="shared" si="2"/>
        <v>73000</v>
      </c>
      <c r="K99" s="61">
        <v>70000</v>
      </c>
      <c r="L99" s="62">
        <v>0</v>
      </c>
      <c r="M99" s="194">
        <f t="shared" si="16"/>
        <v>70000</v>
      </c>
      <c r="N99" s="10">
        <v>70000</v>
      </c>
      <c r="O99" s="11">
        <v>0</v>
      </c>
      <c r="P99" s="50">
        <f t="shared" si="3"/>
        <v>70000</v>
      </c>
      <c r="Q99" s="10">
        <f>H99-K99</f>
        <v>3000</v>
      </c>
      <c r="R99" s="11">
        <f>I99-L99</f>
        <v>0</v>
      </c>
      <c r="S99" s="50">
        <f t="shared" si="4"/>
        <v>3000</v>
      </c>
      <c r="T99" s="10">
        <f t="shared" si="14"/>
        <v>0</v>
      </c>
      <c r="U99" s="11">
        <f t="shared" si="15"/>
        <v>0</v>
      </c>
      <c r="V99" s="51">
        <f t="shared" si="7"/>
        <v>0</v>
      </c>
      <c r="W99" s="50">
        <f t="shared" si="17"/>
        <v>0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7"/>
      <c r="BR99" s="127"/>
      <c r="BS99" s="127"/>
      <c r="BT99" s="127"/>
      <c r="BU99" s="127"/>
      <c r="BV99" s="127"/>
      <c r="BW99" s="127"/>
      <c r="BX99" s="127"/>
      <c r="BY99" s="127"/>
      <c r="BZ99" s="127"/>
      <c r="CA99" s="127"/>
      <c r="CB99" s="127"/>
      <c r="CC99" s="127"/>
      <c r="CD99" s="127"/>
      <c r="CE99" s="127"/>
      <c r="CF99" s="127"/>
      <c r="CG99" s="127"/>
      <c r="CH99" s="127"/>
      <c r="CI99" s="127"/>
      <c r="CJ99" s="127"/>
      <c r="CK99" s="127"/>
      <c r="CL99" s="127"/>
      <c r="CM99" s="127"/>
      <c r="CN99" s="127"/>
      <c r="CO99" s="127"/>
      <c r="CP99" s="127"/>
      <c r="CQ99" s="127"/>
      <c r="CR99" s="127"/>
      <c r="CS99" s="127"/>
      <c r="CT99" s="127"/>
      <c r="CU99" s="127"/>
      <c r="CV99" s="127"/>
      <c r="CW99" s="127"/>
      <c r="CX99" s="127"/>
      <c r="CY99" s="127"/>
      <c r="CZ99" s="127"/>
      <c r="DA99" s="127"/>
      <c r="DB99" s="127"/>
      <c r="DC99" s="127"/>
      <c r="DD99" s="127"/>
      <c r="DE99" s="127"/>
      <c r="DF99" s="127"/>
      <c r="DG99" s="127"/>
      <c r="DH99" s="127"/>
      <c r="DI99" s="127"/>
      <c r="DJ99" s="127"/>
      <c r="DK99" s="127"/>
      <c r="DL99" s="127"/>
      <c r="DM99" s="127"/>
      <c r="DN99" s="127"/>
      <c r="DO99" s="127"/>
      <c r="DP99" s="127"/>
      <c r="DQ99" s="127"/>
      <c r="DR99" s="127"/>
      <c r="DS99" s="127"/>
      <c r="DT99" s="127"/>
      <c r="DU99" s="127"/>
      <c r="DV99" s="127"/>
      <c r="DW99" s="127"/>
      <c r="DX99" s="127"/>
      <c r="DY99" s="127"/>
      <c r="DZ99" s="127"/>
      <c r="EA99" s="127"/>
      <c r="EB99" s="127"/>
      <c r="EC99" s="127"/>
      <c r="ED99" s="127"/>
      <c r="EE99" s="127"/>
      <c r="EF99" s="127"/>
      <c r="EG99" s="127"/>
      <c r="EH99" s="127"/>
      <c r="EI99" s="127"/>
      <c r="EJ99" s="127"/>
      <c r="EK99" s="127"/>
      <c r="EL99" s="127"/>
      <c r="EM99" s="127"/>
      <c r="EN99" s="127"/>
      <c r="EO99" s="127"/>
      <c r="EP99" s="127"/>
      <c r="EQ99" s="127"/>
      <c r="ER99" s="127"/>
      <c r="ES99" s="127"/>
      <c r="ET99" s="127"/>
      <c r="EU99" s="127"/>
      <c r="EV99" s="127"/>
      <c r="EW99" s="127"/>
      <c r="EX99" s="127"/>
      <c r="EY99" s="127"/>
      <c r="EZ99" s="127"/>
      <c r="FA99" s="127"/>
      <c r="FB99" s="127"/>
      <c r="FC99" s="127"/>
      <c r="FD99" s="127"/>
      <c r="FE99" s="127"/>
      <c r="FF99" s="127"/>
      <c r="FG99" s="127"/>
      <c r="FH99" s="127"/>
      <c r="FI99" s="127"/>
      <c r="FJ99" s="127"/>
      <c r="FK99" s="127"/>
      <c r="FL99" s="127"/>
      <c r="FM99" s="127"/>
      <c r="FN99" s="127"/>
      <c r="FO99" s="127"/>
      <c r="FP99" s="127"/>
      <c r="FQ99" s="127"/>
      <c r="FR99" s="127"/>
      <c r="FS99" s="127"/>
      <c r="FT99" s="127"/>
      <c r="FU99" s="127"/>
      <c r="FV99" s="127"/>
      <c r="FW99" s="127"/>
      <c r="FX99" s="127"/>
      <c r="FY99" s="127"/>
      <c r="FZ99" s="127"/>
      <c r="GA99" s="127"/>
      <c r="GB99" s="127"/>
      <c r="GC99" s="127"/>
      <c r="GD99" s="127"/>
      <c r="GE99" s="127"/>
      <c r="GF99" s="127"/>
      <c r="GG99" s="127"/>
      <c r="GH99" s="127"/>
      <c r="GI99" s="127"/>
      <c r="GJ99" s="127"/>
      <c r="GK99" s="127"/>
      <c r="GL99" s="127"/>
      <c r="GM99" s="127"/>
      <c r="GN99" s="127"/>
      <c r="GO99" s="127"/>
      <c r="GP99" s="127"/>
      <c r="GQ99" s="127"/>
      <c r="GR99" s="127"/>
      <c r="GS99" s="127"/>
      <c r="GT99" s="127"/>
      <c r="GU99" s="127"/>
      <c r="GV99" s="127"/>
      <c r="GW99" s="127"/>
      <c r="GX99" s="127"/>
      <c r="GY99" s="127"/>
      <c r="GZ99" s="127"/>
      <c r="HA99" s="127"/>
      <c r="HB99" s="127"/>
      <c r="HC99" s="127"/>
      <c r="HD99" s="127"/>
      <c r="HE99" s="127"/>
      <c r="HF99" s="127"/>
      <c r="HG99" s="127"/>
      <c r="HH99" s="127"/>
      <c r="HI99" s="127"/>
      <c r="HJ99" s="127"/>
      <c r="HK99" s="127"/>
      <c r="HL99" s="127"/>
      <c r="HM99" s="127"/>
      <c r="HN99" s="127"/>
      <c r="HO99" s="127"/>
      <c r="HP99" s="127"/>
      <c r="HQ99" s="127"/>
      <c r="HR99" s="127"/>
      <c r="HS99" s="127"/>
    </row>
    <row r="100" spans="1:227" s="128" customFormat="1" ht="11.25">
      <c r="A100" s="131" t="s">
        <v>219</v>
      </c>
      <c r="B100" s="131" t="s">
        <v>220</v>
      </c>
      <c r="C100" s="131" t="s">
        <v>205</v>
      </c>
      <c r="D100" s="131" t="s">
        <v>218</v>
      </c>
      <c r="E100" s="131"/>
      <c r="F100" s="130">
        <v>6830500</v>
      </c>
      <c r="G100" s="120">
        <v>38550</v>
      </c>
      <c r="H100" s="61">
        <f t="shared" si="0"/>
        <v>157000</v>
      </c>
      <c r="I100" s="62">
        <f t="shared" si="1"/>
        <v>0</v>
      </c>
      <c r="J100" s="70">
        <f t="shared" si="2"/>
        <v>157000</v>
      </c>
      <c r="K100" s="61">
        <v>151000</v>
      </c>
      <c r="L100" s="62">
        <v>0</v>
      </c>
      <c r="M100" s="194">
        <f t="shared" si="16"/>
        <v>151000</v>
      </c>
      <c r="N100" s="10">
        <v>151000</v>
      </c>
      <c r="O100" s="11">
        <v>0</v>
      </c>
      <c r="P100" s="50">
        <f t="shared" si="3"/>
        <v>151000</v>
      </c>
      <c r="Q100" s="10">
        <f>H100-K100</f>
        <v>6000</v>
      </c>
      <c r="R100" s="11">
        <f>I100-L100</f>
        <v>0</v>
      </c>
      <c r="S100" s="50">
        <f t="shared" si="4"/>
        <v>6000</v>
      </c>
      <c r="T100" s="10">
        <f t="shared" si="14"/>
        <v>0</v>
      </c>
      <c r="U100" s="11">
        <f t="shared" si="15"/>
        <v>0</v>
      </c>
      <c r="V100" s="51">
        <f t="shared" si="7"/>
        <v>0</v>
      </c>
      <c r="W100" s="50">
        <f t="shared" si="17"/>
        <v>0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7"/>
      <c r="BR100" s="127"/>
      <c r="BS100" s="127"/>
      <c r="BT100" s="127"/>
      <c r="BU100" s="127"/>
      <c r="BV100" s="127"/>
      <c r="BW100" s="127"/>
      <c r="BX100" s="127"/>
      <c r="BY100" s="127"/>
      <c r="BZ100" s="127"/>
      <c r="CA100" s="127"/>
      <c r="CB100" s="127"/>
      <c r="CC100" s="127"/>
      <c r="CD100" s="127"/>
      <c r="CE100" s="127"/>
      <c r="CF100" s="127"/>
      <c r="CG100" s="127"/>
      <c r="CH100" s="127"/>
      <c r="CI100" s="127"/>
      <c r="CJ100" s="127"/>
      <c r="CK100" s="127"/>
      <c r="CL100" s="127"/>
      <c r="CM100" s="127"/>
      <c r="CN100" s="127"/>
      <c r="CO100" s="127"/>
      <c r="CP100" s="127"/>
      <c r="CQ100" s="127"/>
      <c r="CR100" s="127"/>
      <c r="CS100" s="127"/>
      <c r="CT100" s="127"/>
      <c r="CU100" s="127"/>
      <c r="CV100" s="127"/>
      <c r="CW100" s="127"/>
      <c r="CX100" s="127"/>
      <c r="CY100" s="127"/>
      <c r="CZ100" s="127"/>
      <c r="DA100" s="127"/>
      <c r="DB100" s="127"/>
      <c r="DC100" s="127"/>
      <c r="DD100" s="127"/>
      <c r="DE100" s="127"/>
      <c r="DF100" s="127"/>
      <c r="DG100" s="127"/>
      <c r="DH100" s="127"/>
      <c r="DI100" s="127"/>
      <c r="DJ100" s="127"/>
      <c r="DK100" s="127"/>
      <c r="DL100" s="127"/>
      <c r="DM100" s="127"/>
      <c r="DN100" s="127"/>
      <c r="DO100" s="127"/>
      <c r="DP100" s="127"/>
      <c r="DQ100" s="127"/>
      <c r="DR100" s="127"/>
      <c r="DS100" s="127"/>
      <c r="DT100" s="127"/>
      <c r="DU100" s="127"/>
      <c r="DV100" s="127"/>
      <c r="DW100" s="127"/>
      <c r="DX100" s="127"/>
      <c r="DY100" s="127"/>
      <c r="DZ100" s="127"/>
      <c r="EA100" s="127"/>
      <c r="EB100" s="127"/>
      <c r="EC100" s="127"/>
      <c r="ED100" s="127"/>
      <c r="EE100" s="127"/>
      <c r="EF100" s="127"/>
      <c r="EG100" s="127"/>
      <c r="EH100" s="127"/>
      <c r="EI100" s="127"/>
      <c r="EJ100" s="127"/>
      <c r="EK100" s="127"/>
      <c r="EL100" s="127"/>
      <c r="EM100" s="127"/>
      <c r="EN100" s="127"/>
      <c r="EO100" s="127"/>
      <c r="EP100" s="127"/>
      <c r="EQ100" s="127"/>
      <c r="ER100" s="127"/>
      <c r="ES100" s="127"/>
      <c r="ET100" s="127"/>
      <c r="EU100" s="127"/>
      <c r="EV100" s="127"/>
      <c r="EW100" s="127"/>
      <c r="EX100" s="127"/>
      <c r="EY100" s="127"/>
      <c r="EZ100" s="127"/>
      <c r="FA100" s="127"/>
      <c r="FB100" s="127"/>
      <c r="FC100" s="127"/>
      <c r="FD100" s="127"/>
      <c r="FE100" s="127"/>
      <c r="FF100" s="127"/>
      <c r="FG100" s="127"/>
      <c r="FH100" s="127"/>
      <c r="FI100" s="127"/>
      <c r="FJ100" s="127"/>
      <c r="FK100" s="127"/>
      <c r="FL100" s="127"/>
      <c r="FM100" s="127"/>
      <c r="FN100" s="127"/>
      <c r="FO100" s="127"/>
      <c r="FP100" s="127"/>
      <c r="FQ100" s="127"/>
      <c r="FR100" s="127"/>
      <c r="FS100" s="127"/>
      <c r="FT100" s="127"/>
      <c r="FU100" s="127"/>
      <c r="FV100" s="127"/>
      <c r="FW100" s="127"/>
      <c r="FX100" s="127"/>
      <c r="FY100" s="127"/>
      <c r="FZ100" s="127"/>
      <c r="GA100" s="127"/>
      <c r="GB100" s="127"/>
      <c r="GC100" s="127"/>
      <c r="GD100" s="127"/>
      <c r="GE100" s="127"/>
      <c r="GF100" s="127"/>
      <c r="GG100" s="127"/>
      <c r="GH100" s="127"/>
      <c r="GI100" s="127"/>
      <c r="GJ100" s="127"/>
      <c r="GK100" s="127"/>
      <c r="GL100" s="127"/>
      <c r="GM100" s="127"/>
      <c r="GN100" s="127"/>
      <c r="GO100" s="127"/>
      <c r="GP100" s="127"/>
      <c r="GQ100" s="127"/>
      <c r="GR100" s="127"/>
      <c r="GS100" s="127"/>
      <c r="GT100" s="127"/>
      <c r="GU100" s="127"/>
      <c r="GV100" s="127"/>
      <c r="GW100" s="127"/>
      <c r="GX100" s="127"/>
      <c r="GY100" s="127"/>
      <c r="GZ100" s="127"/>
      <c r="HA100" s="127"/>
      <c r="HB100" s="127"/>
      <c r="HC100" s="127"/>
      <c r="HD100" s="127"/>
      <c r="HE100" s="127"/>
      <c r="HF100" s="127"/>
      <c r="HG100" s="127"/>
      <c r="HH100" s="127"/>
      <c r="HI100" s="127"/>
      <c r="HJ100" s="127"/>
      <c r="HK100" s="127"/>
      <c r="HL100" s="127"/>
      <c r="HM100" s="127"/>
      <c r="HN100" s="127"/>
      <c r="HO100" s="127"/>
      <c r="HP100" s="127"/>
      <c r="HQ100" s="127"/>
      <c r="HR100" s="127"/>
      <c r="HS100" s="127"/>
    </row>
    <row r="101" spans="1:227" s="133" customFormat="1" ht="11.25">
      <c r="A101" s="131" t="s">
        <v>221</v>
      </c>
      <c r="B101" s="131" t="s">
        <v>222</v>
      </c>
      <c r="C101" s="131" t="s">
        <v>223</v>
      </c>
      <c r="D101" s="131" t="s">
        <v>224</v>
      </c>
      <c r="E101" s="131"/>
      <c r="F101" s="130">
        <v>6420300</v>
      </c>
      <c r="G101" s="120">
        <v>38550</v>
      </c>
      <c r="H101" s="61">
        <f t="shared" si="0"/>
        <v>301000</v>
      </c>
      <c r="I101" s="62">
        <f t="shared" si="1"/>
        <v>691000</v>
      </c>
      <c r="J101" s="70">
        <f t="shared" si="2"/>
        <v>992000</v>
      </c>
      <c r="K101" s="61">
        <v>290000</v>
      </c>
      <c r="L101" s="62">
        <v>663000</v>
      </c>
      <c r="M101" s="194">
        <f t="shared" si="16"/>
        <v>953000</v>
      </c>
      <c r="N101" s="10">
        <v>290000</v>
      </c>
      <c r="O101" s="11">
        <v>663000</v>
      </c>
      <c r="P101" s="50">
        <f t="shared" si="3"/>
        <v>953000</v>
      </c>
      <c r="Q101" s="10">
        <f>H101-K101</f>
        <v>11000</v>
      </c>
      <c r="R101" s="11">
        <f>I101-L101</f>
        <v>28000</v>
      </c>
      <c r="S101" s="50">
        <f t="shared" si="4"/>
        <v>39000</v>
      </c>
      <c r="T101" s="10">
        <f t="shared" si="14"/>
        <v>0</v>
      </c>
      <c r="U101" s="11">
        <f t="shared" si="15"/>
        <v>0</v>
      </c>
      <c r="V101" s="51">
        <f t="shared" si="7"/>
        <v>0</v>
      </c>
      <c r="W101" s="50">
        <f t="shared" si="17"/>
        <v>0</v>
      </c>
      <c r="X101" s="127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2"/>
      <c r="BR101" s="132"/>
      <c r="BS101" s="132"/>
      <c r="BT101" s="132"/>
      <c r="BU101" s="132"/>
      <c r="BV101" s="132"/>
      <c r="BW101" s="132"/>
      <c r="BX101" s="132"/>
      <c r="BY101" s="132"/>
      <c r="BZ101" s="132"/>
      <c r="CA101" s="132"/>
      <c r="CB101" s="132"/>
      <c r="CC101" s="132"/>
      <c r="CD101" s="132"/>
      <c r="CE101" s="132"/>
      <c r="CF101" s="132"/>
      <c r="CG101" s="132"/>
      <c r="CH101" s="132"/>
      <c r="CI101" s="132"/>
      <c r="CJ101" s="132"/>
      <c r="CK101" s="132"/>
      <c r="CL101" s="132"/>
      <c r="CM101" s="132"/>
      <c r="CN101" s="132"/>
      <c r="CO101" s="132"/>
      <c r="CP101" s="132"/>
      <c r="CQ101" s="132"/>
      <c r="CR101" s="132"/>
      <c r="CS101" s="132"/>
      <c r="CT101" s="132"/>
      <c r="CU101" s="132"/>
      <c r="CV101" s="132"/>
      <c r="CW101" s="132"/>
      <c r="CX101" s="132"/>
      <c r="CY101" s="132"/>
      <c r="CZ101" s="132"/>
      <c r="DA101" s="132"/>
      <c r="DB101" s="132"/>
      <c r="DC101" s="132"/>
      <c r="DD101" s="132"/>
      <c r="DE101" s="132"/>
      <c r="DF101" s="132"/>
      <c r="DG101" s="132"/>
      <c r="DH101" s="132"/>
      <c r="DI101" s="132"/>
      <c r="DJ101" s="132"/>
      <c r="DK101" s="132"/>
      <c r="DL101" s="132"/>
      <c r="DM101" s="132"/>
      <c r="DN101" s="132"/>
      <c r="DO101" s="132"/>
      <c r="DP101" s="132"/>
      <c r="DQ101" s="132"/>
      <c r="DR101" s="132"/>
      <c r="DS101" s="132"/>
      <c r="DT101" s="132"/>
      <c r="DU101" s="132"/>
      <c r="DV101" s="132"/>
      <c r="DW101" s="132"/>
      <c r="DX101" s="132"/>
      <c r="DY101" s="132"/>
      <c r="DZ101" s="132"/>
      <c r="EA101" s="132"/>
      <c r="EB101" s="132"/>
      <c r="EC101" s="132"/>
      <c r="ED101" s="132"/>
      <c r="EE101" s="132"/>
      <c r="EF101" s="132"/>
      <c r="EG101" s="132"/>
      <c r="EH101" s="132"/>
      <c r="EI101" s="132"/>
      <c r="EJ101" s="132"/>
      <c r="EK101" s="132"/>
      <c r="EL101" s="132"/>
      <c r="EM101" s="132"/>
      <c r="EN101" s="132"/>
      <c r="EO101" s="132"/>
      <c r="EP101" s="132"/>
      <c r="EQ101" s="132"/>
      <c r="ER101" s="132"/>
      <c r="ES101" s="132"/>
      <c r="ET101" s="132"/>
      <c r="EU101" s="132"/>
      <c r="EV101" s="132"/>
      <c r="EW101" s="132"/>
      <c r="EX101" s="132"/>
      <c r="EY101" s="132"/>
      <c r="EZ101" s="132"/>
      <c r="FA101" s="132"/>
      <c r="FB101" s="132"/>
      <c r="FC101" s="132"/>
      <c r="FD101" s="132"/>
      <c r="FE101" s="132"/>
      <c r="FF101" s="132"/>
      <c r="FG101" s="132"/>
      <c r="FH101" s="132"/>
      <c r="FI101" s="132"/>
      <c r="FJ101" s="132"/>
      <c r="FK101" s="132"/>
      <c r="FL101" s="132"/>
      <c r="FM101" s="132"/>
      <c r="FN101" s="132"/>
      <c r="FO101" s="132"/>
      <c r="FP101" s="132"/>
      <c r="FQ101" s="132"/>
      <c r="FR101" s="132"/>
      <c r="FS101" s="132"/>
      <c r="FT101" s="132"/>
      <c r="FU101" s="132"/>
      <c r="FV101" s="132"/>
      <c r="FW101" s="132"/>
      <c r="FX101" s="132"/>
      <c r="FY101" s="132"/>
      <c r="FZ101" s="132"/>
      <c r="GA101" s="132"/>
      <c r="GB101" s="132"/>
      <c r="GC101" s="132"/>
      <c r="GD101" s="132"/>
      <c r="GE101" s="132"/>
      <c r="GF101" s="132"/>
      <c r="GG101" s="132"/>
      <c r="GH101" s="132"/>
      <c r="GI101" s="132"/>
      <c r="GJ101" s="132"/>
      <c r="GK101" s="132"/>
      <c r="GL101" s="132"/>
      <c r="GM101" s="132"/>
      <c r="GN101" s="132"/>
      <c r="GO101" s="132"/>
      <c r="GP101" s="132"/>
      <c r="GQ101" s="132"/>
      <c r="GR101" s="132"/>
      <c r="GS101" s="132"/>
      <c r="GT101" s="132"/>
      <c r="GU101" s="132"/>
      <c r="GV101" s="132"/>
      <c r="GW101" s="132"/>
      <c r="GX101" s="132"/>
      <c r="GY101" s="132"/>
      <c r="GZ101" s="132"/>
      <c r="HA101" s="132"/>
      <c r="HB101" s="132"/>
      <c r="HC101" s="132"/>
      <c r="HD101" s="132"/>
      <c r="HE101" s="132"/>
      <c r="HF101" s="132"/>
      <c r="HG101" s="132"/>
      <c r="HH101" s="132"/>
      <c r="HI101" s="132"/>
      <c r="HJ101" s="132"/>
      <c r="HK101" s="132"/>
      <c r="HL101" s="132"/>
      <c r="HM101" s="132"/>
      <c r="HN101" s="132"/>
      <c r="HO101" s="132"/>
      <c r="HP101" s="132"/>
      <c r="HQ101" s="132"/>
      <c r="HR101" s="132"/>
      <c r="HS101" s="132"/>
    </row>
    <row r="102" spans="1:227" s="133" customFormat="1" ht="11.25">
      <c r="A102" s="131" t="s">
        <v>225</v>
      </c>
      <c r="B102" s="131" t="s">
        <v>226</v>
      </c>
      <c r="C102" s="131" t="s">
        <v>223</v>
      </c>
      <c r="D102" s="131" t="s">
        <v>227</v>
      </c>
      <c r="E102" s="131"/>
      <c r="F102" s="130">
        <v>6750100</v>
      </c>
      <c r="G102" s="120">
        <v>38550</v>
      </c>
      <c r="H102" s="61">
        <f t="shared" si="0"/>
        <v>122000</v>
      </c>
      <c r="I102" s="62">
        <f t="shared" si="1"/>
        <v>0</v>
      </c>
      <c r="J102" s="70">
        <f t="shared" si="2"/>
        <v>122000</v>
      </c>
      <c r="K102" s="61">
        <v>117000</v>
      </c>
      <c r="L102" s="62">
        <v>0</v>
      </c>
      <c r="M102" s="194">
        <f t="shared" si="16"/>
        <v>117000</v>
      </c>
      <c r="N102" s="10">
        <v>117000</v>
      </c>
      <c r="O102" s="11">
        <v>0</v>
      </c>
      <c r="P102" s="50">
        <f t="shared" si="3"/>
        <v>117000</v>
      </c>
      <c r="Q102" s="10">
        <f>H102-K102</f>
        <v>5000</v>
      </c>
      <c r="R102" s="11">
        <f>I102-L102</f>
        <v>0</v>
      </c>
      <c r="S102" s="50">
        <f t="shared" si="4"/>
        <v>5000</v>
      </c>
      <c r="T102" s="10">
        <f t="shared" si="14"/>
        <v>0</v>
      </c>
      <c r="U102" s="11">
        <f t="shared" si="15"/>
        <v>0</v>
      </c>
      <c r="V102" s="51">
        <f t="shared" si="7"/>
        <v>0</v>
      </c>
      <c r="W102" s="50">
        <f t="shared" si="17"/>
        <v>0</v>
      </c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  <c r="BR102" s="132"/>
      <c r="BS102" s="132"/>
      <c r="BT102" s="132"/>
      <c r="BU102" s="132"/>
      <c r="BV102" s="132"/>
      <c r="BW102" s="132"/>
      <c r="BX102" s="132"/>
      <c r="BY102" s="132"/>
      <c r="BZ102" s="132"/>
      <c r="CA102" s="132"/>
      <c r="CB102" s="132"/>
      <c r="CC102" s="132"/>
      <c r="CD102" s="132"/>
      <c r="CE102" s="132"/>
      <c r="CF102" s="132"/>
      <c r="CG102" s="132"/>
      <c r="CH102" s="132"/>
      <c r="CI102" s="132"/>
      <c r="CJ102" s="132"/>
      <c r="CK102" s="132"/>
      <c r="CL102" s="132"/>
      <c r="CM102" s="132"/>
      <c r="CN102" s="132"/>
      <c r="CO102" s="132"/>
      <c r="CP102" s="132"/>
      <c r="CQ102" s="132"/>
      <c r="CR102" s="132"/>
      <c r="CS102" s="132"/>
      <c r="CT102" s="132"/>
      <c r="CU102" s="132"/>
      <c r="CV102" s="132"/>
      <c r="CW102" s="132"/>
      <c r="CX102" s="132"/>
      <c r="CY102" s="132"/>
      <c r="CZ102" s="132"/>
      <c r="DA102" s="132"/>
      <c r="DB102" s="132"/>
      <c r="DC102" s="132"/>
      <c r="DD102" s="132"/>
      <c r="DE102" s="132"/>
      <c r="DF102" s="132"/>
      <c r="DG102" s="132"/>
      <c r="DH102" s="132"/>
      <c r="DI102" s="132"/>
      <c r="DJ102" s="132"/>
      <c r="DK102" s="132"/>
      <c r="DL102" s="132"/>
      <c r="DM102" s="132"/>
      <c r="DN102" s="132"/>
      <c r="DO102" s="132"/>
      <c r="DP102" s="132"/>
      <c r="DQ102" s="132"/>
      <c r="DR102" s="132"/>
      <c r="DS102" s="132"/>
      <c r="DT102" s="132"/>
      <c r="DU102" s="132"/>
      <c r="DV102" s="132"/>
      <c r="DW102" s="132"/>
      <c r="DX102" s="132"/>
      <c r="DY102" s="132"/>
      <c r="DZ102" s="132"/>
      <c r="EA102" s="132"/>
      <c r="EB102" s="132"/>
      <c r="EC102" s="132"/>
      <c r="ED102" s="132"/>
      <c r="EE102" s="132"/>
      <c r="EF102" s="132"/>
      <c r="EG102" s="132"/>
      <c r="EH102" s="132"/>
      <c r="EI102" s="132"/>
      <c r="EJ102" s="132"/>
      <c r="EK102" s="132"/>
      <c r="EL102" s="132"/>
      <c r="EM102" s="132"/>
      <c r="EN102" s="132"/>
      <c r="EO102" s="132"/>
      <c r="EP102" s="132"/>
      <c r="EQ102" s="132"/>
      <c r="ER102" s="132"/>
      <c r="ES102" s="132"/>
      <c r="ET102" s="132"/>
      <c r="EU102" s="132"/>
      <c r="EV102" s="132"/>
      <c r="EW102" s="132"/>
      <c r="EX102" s="132"/>
      <c r="EY102" s="132"/>
      <c r="EZ102" s="132"/>
      <c r="FA102" s="132"/>
      <c r="FB102" s="132"/>
      <c r="FC102" s="132"/>
      <c r="FD102" s="132"/>
      <c r="FE102" s="132"/>
      <c r="FF102" s="132"/>
      <c r="FG102" s="132"/>
      <c r="FH102" s="132"/>
      <c r="FI102" s="132"/>
      <c r="FJ102" s="132"/>
      <c r="FK102" s="132"/>
      <c r="FL102" s="132"/>
      <c r="FM102" s="132"/>
      <c r="FN102" s="132"/>
      <c r="FO102" s="132"/>
      <c r="FP102" s="132"/>
      <c r="FQ102" s="132"/>
      <c r="FR102" s="132"/>
      <c r="FS102" s="132"/>
      <c r="FT102" s="132"/>
      <c r="FU102" s="132"/>
      <c r="FV102" s="132"/>
      <c r="FW102" s="132"/>
      <c r="FX102" s="132"/>
      <c r="FY102" s="132"/>
      <c r="FZ102" s="132"/>
      <c r="GA102" s="132"/>
      <c r="GB102" s="132"/>
      <c r="GC102" s="132"/>
      <c r="GD102" s="132"/>
      <c r="GE102" s="132"/>
      <c r="GF102" s="132"/>
      <c r="GG102" s="132"/>
      <c r="GH102" s="132"/>
      <c r="GI102" s="132"/>
      <c r="GJ102" s="132"/>
      <c r="GK102" s="132"/>
      <c r="GL102" s="132"/>
      <c r="GM102" s="132"/>
      <c r="GN102" s="132"/>
      <c r="GO102" s="132"/>
      <c r="GP102" s="132"/>
      <c r="GQ102" s="132"/>
      <c r="GR102" s="132"/>
      <c r="GS102" s="132"/>
      <c r="GT102" s="132"/>
      <c r="GU102" s="132"/>
      <c r="GV102" s="132"/>
      <c r="GW102" s="132"/>
      <c r="GX102" s="132"/>
      <c r="GY102" s="132"/>
      <c r="GZ102" s="132"/>
      <c r="HA102" s="132"/>
      <c r="HB102" s="132"/>
      <c r="HC102" s="132"/>
      <c r="HD102" s="132"/>
      <c r="HE102" s="132"/>
      <c r="HF102" s="132"/>
      <c r="HG102" s="132"/>
      <c r="HH102" s="132"/>
      <c r="HI102" s="132"/>
      <c r="HJ102" s="132"/>
      <c r="HK102" s="132"/>
      <c r="HL102" s="132"/>
      <c r="HM102" s="132"/>
      <c r="HN102" s="132"/>
      <c r="HO102" s="132"/>
      <c r="HP102" s="132"/>
      <c r="HQ102" s="132"/>
      <c r="HR102" s="132"/>
      <c r="HS102" s="132"/>
    </row>
    <row r="103" spans="1:227" s="133" customFormat="1" ht="11.25">
      <c r="A103" s="131" t="s">
        <v>228</v>
      </c>
      <c r="B103" s="131"/>
      <c r="C103" s="131" t="s">
        <v>223</v>
      </c>
      <c r="D103" s="131" t="s">
        <v>206</v>
      </c>
      <c r="E103" s="131"/>
      <c r="F103" s="130">
        <v>6750100</v>
      </c>
      <c r="G103" s="120">
        <v>38550</v>
      </c>
      <c r="H103" s="61">
        <f t="shared" si="0"/>
        <v>129000</v>
      </c>
      <c r="I103" s="62">
        <f t="shared" si="1"/>
        <v>0</v>
      </c>
      <c r="J103" s="70">
        <f t="shared" si="2"/>
        <v>129000</v>
      </c>
      <c r="K103" s="61">
        <v>124000</v>
      </c>
      <c r="L103" s="62">
        <v>0</v>
      </c>
      <c r="M103" s="194">
        <f t="shared" si="16"/>
        <v>124000</v>
      </c>
      <c r="N103" s="10">
        <v>124000</v>
      </c>
      <c r="O103" s="11">
        <v>0</v>
      </c>
      <c r="P103" s="50">
        <f t="shared" si="3"/>
        <v>124000</v>
      </c>
      <c r="Q103" s="10">
        <f>H103-K103</f>
        <v>5000</v>
      </c>
      <c r="R103" s="11">
        <f>I103-L103</f>
        <v>0</v>
      </c>
      <c r="S103" s="50">
        <f t="shared" si="4"/>
        <v>5000</v>
      </c>
      <c r="T103" s="10">
        <f t="shared" ref="T103:T134" si="18">K103-N103</f>
        <v>0</v>
      </c>
      <c r="U103" s="11">
        <f t="shared" ref="U103:U134" si="19">L103-O103</f>
        <v>0</v>
      </c>
      <c r="V103" s="51">
        <f t="shared" si="7"/>
        <v>0</v>
      </c>
      <c r="W103" s="50">
        <f t="shared" si="17"/>
        <v>0</v>
      </c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  <c r="EI103" s="132"/>
      <c r="EJ103" s="132"/>
      <c r="EK103" s="132"/>
      <c r="EL103" s="132"/>
      <c r="EM103" s="132"/>
      <c r="EN103" s="132"/>
      <c r="EO103" s="132"/>
      <c r="EP103" s="132"/>
      <c r="EQ103" s="132"/>
      <c r="ER103" s="132"/>
      <c r="ES103" s="132"/>
      <c r="ET103" s="132"/>
      <c r="EU103" s="132"/>
      <c r="EV103" s="132"/>
      <c r="EW103" s="132"/>
      <c r="EX103" s="132"/>
      <c r="EY103" s="132"/>
      <c r="EZ103" s="132"/>
      <c r="FA103" s="132"/>
      <c r="FB103" s="132"/>
      <c r="FC103" s="132"/>
      <c r="FD103" s="132"/>
      <c r="FE103" s="132"/>
      <c r="FF103" s="132"/>
      <c r="FG103" s="132"/>
      <c r="FH103" s="132"/>
      <c r="FI103" s="132"/>
      <c r="FJ103" s="132"/>
      <c r="FK103" s="132"/>
      <c r="FL103" s="132"/>
      <c r="FM103" s="132"/>
      <c r="FN103" s="132"/>
      <c r="FO103" s="132"/>
      <c r="FP103" s="132"/>
      <c r="FQ103" s="132"/>
      <c r="FR103" s="132"/>
      <c r="FS103" s="132"/>
      <c r="FT103" s="132"/>
      <c r="FU103" s="132"/>
      <c r="FV103" s="132"/>
      <c r="FW103" s="132"/>
      <c r="FX103" s="132"/>
      <c r="FY103" s="132"/>
      <c r="FZ103" s="132"/>
      <c r="GA103" s="132"/>
      <c r="GB103" s="132"/>
      <c r="GC103" s="132"/>
      <c r="GD103" s="132"/>
      <c r="GE103" s="132"/>
      <c r="GF103" s="132"/>
      <c r="GG103" s="132"/>
      <c r="GH103" s="132"/>
      <c r="GI103" s="132"/>
      <c r="GJ103" s="132"/>
      <c r="GK103" s="132"/>
      <c r="GL103" s="132"/>
      <c r="GM103" s="132"/>
      <c r="GN103" s="132"/>
      <c r="GO103" s="132"/>
      <c r="GP103" s="132"/>
      <c r="GQ103" s="132"/>
      <c r="GR103" s="132"/>
      <c r="GS103" s="132"/>
      <c r="GT103" s="132"/>
      <c r="GU103" s="132"/>
      <c r="GV103" s="132"/>
      <c r="GW103" s="132"/>
      <c r="GX103" s="132"/>
      <c r="GY103" s="132"/>
      <c r="GZ103" s="132"/>
      <c r="HA103" s="132"/>
      <c r="HB103" s="132"/>
      <c r="HC103" s="132"/>
      <c r="HD103" s="132"/>
      <c r="HE103" s="132"/>
      <c r="HF103" s="132"/>
      <c r="HG103" s="132"/>
      <c r="HH103" s="132"/>
      <c r="HI103" s="132"/>
      <c r="HJ103" s="132"/>
      <c r="HK103" s="132"/>
      <c r="HL103" s="132"/>
      <c r="HM103" s="132"/>
      <c r="HN103" s="132"/>
      <c r="HO103" s="132"/>
      <c r="HP103" s="132"/>
      <c r="HQ103" s="132"/>
      <c r="HR103" s="132"/>
      <c r="HS103" s="132"/>
    </row>
    <row r="104" spans="1:227" s="133" customFormat="1" ht="11.25">
      <c r="A104" s="131" t="s">
        <v>229</v>
      </c>
      <c r="B104" s="131" t="s">
        <v>230</v>
      </c>
      <c r="C104" s="131" t="s">
        <v>201</v>
      </c>
      <c r="D104" s="131" t="s">
        <v>231</v>
      </c>
      <c r="E104" s="131"/>
      <c r="F104" s="130">
        <v>6830500</v>
      </c>
      <c r="G104" s="120">
        <v>38550</v>
      </c>
      <c r="H104" s="61">
        <f t="shared" si="0"/>
        <v>105000</v>
      </c>
      <c r="I104" s="62">
        <f t="shared" si="1"/>
        <v>0</v>
      </c>
      <c r="J104" s="70">
        <f t="shared" si="2"/>
        <v>105000</v>
      </c>
      <c r="K104" s="61">
        <v>101000</v>
      </c>
      <c r="L104" s="62">
        <v>0</v>
      </c>
      <c r="M104" s="194">
        <f t="shared" si="16"/>
        <v>101000</v>
      </c>
      <c r="N104" s="10">
        <v>101000</v>
      </c>
      <c r="O104" s="11">
        <v>0</v>
      </c>
      <c r="P104" s="50">
        <f t="shared" si="3"/>
        <v>101000</v>
      </c>
      <c r="Q104" s="10">
        <f>H104-K104</f>
        <v>4000</v>
      </c>
      <c r="R104" s="11">
        <f>I104-L104</f>
        <v>0</v>
      </c>
      <c r="S104" s="50">
        <f t="shared" si="4"/>
        <v>4000</v>
      </c>
      <c r="T104" s="10">
        <f t="shared" si="18"/>
        <v>0</v>
      </c>
      <c r="U104" s="11">
        <f t="shared" si="19"/>
        <v>0</v>
      </c>
      <c r="V104" s="51">
        <f t="shared" si="7"/>
        <v>0</v>
      </c>
      <c r="W104" s="50">
        <f t="shared" si="17"/>
        <v>0</v>
      </c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  <c r="EI104" s="132"/>
      <c r="EJ104" s="132"/>
      <c r="EK104" s="132"/>
      <c r="EL104" s="132"/>
      <c r="EM104" s="132"/>
      <c r="EN104" s="132"/>
      <c r="EO104" s="132"/>
      <c r="EP104" s="132"/>
      <c r="EQ104" s="132"/>
      <c r="ER104" s="132"/>
      <c r="ES104" s="132"/>
      <c r="ET104" s="132"/>
      <c r="EU104" s="132"/>
      <c r="EV104" s="132"/>
      <c r="EW104" s="132"/>
      <c r="EX104" s="132"/>
      <c r="EY104" s="132"/>
      <c r="EZ104" s="132"/>
      <c r="FA104" s="132"/>
      <c r="FB104" s="132"/>
      <c r="FC104" s="132"/>
      <c r="FD104" s="132"/>
      <c r="FE104" s="132"/>
      <c r="FF104" s="132"/>
      <c r="FG104" s="132"/>
      <c r="FH104" s="132"/>
      <c r="FI104" s="132"/>
      <c r="FJ104" s="132"/>
      <c r="FK104" s="132"/>
      <c r="FL104" s="132"/>
      <c r="FM104" s="132"/>
      <c r="FN104" s="132"/>
      <c r="FO104" s="132"/>
      <c r="FP104" s="132"/>
      <c r="FQ104" s="132"/>
      <c r="FR104" s="132"/>
      <c r="FS104" s="132"/>
      <c r="FT104" s="132"/>
      <c r="FU104" s="132"/>
      <c r="FV104" s="132"/>
      <c r="FW104" s="132"/>
      <c r="FX104" s="132"/>
      <c r="FY104" s="132"/>
      <c r="FZ104" s="132"/>
      <c r="GA104" s="132"/>
      <c r="GB104" s="132"/>
      <c r="GC104" s="132"/>
      <c r="GD104" s="132"/>
      <c r="GE104" s="132"/>
      <c r="GF104" s="132"/>
      <c r="GG104" s="132"/>
      <c r="GH104" s="132"/>
      <c r="GI104" s="132"/>
      <c r="GJ104" s="132"/>
      <c r="GK104" s="132"/>
      <c r="GL104" s="132"/>
      <c r="GM104" s="132"/>
      <c r="GN104" s="132"/>
      <c r="GO104" s="132"/>
      <c r="GP104" s="132"/>
      <c r="GQ104" s="132"/>
      <c r="GR104" s="132"/>
      <c r="GS104" s="132"/>
      <c r="GT104" s="132"/>
      <c r="GU104" s="132"/>
      <c r="GV104" s="132"/>
      <c r="GW104" s="132"/>
      <c r="GX104" s="132"/>
      <c r="GY104" s="132"/>
      <c r="GZ104" s="132"/>
      <c r="HA104" s="132"/>
      <c r="HB104" s="132"/>
      <c r="HC104" s="132"/>
      <c r="HD104" s="132"/>
      <c r="HE104" s="132"/>
      <c r="HF104" s="132"/>
      <c r="HG104" s="132"/>
      <c r="HH104" s="132"/>
      <c r="HI104" s="132"/>
      <c r="HJ104" s="132"/>
      <c r="HK104" s="132"/>
      <c r="HL104" s="132"/>
      <c r="HM104" s="132"/>
      <c r="HN104" s="132"/>
      <c r="HO104" s="132"/>
      <c r="HP104" s="132"/>
      <c r="HQ104" s="132"/>
      <c r="HR104" s="132"/>
      <c r="HS104" s="132"/>
    </row>
    <row r="105" spans="1:227" s="133" customFormat="1" ht="11.25">
      <c r="A105" s="131" t="s">
        <v>232</v>
      </c>
      <c r="B105" s="131" t="s">
        <v>233</v>
      </c>
      <c r="C105" s="131" t="s">
        <v>201</v>
      </c>
      <c r="D105" s="131" t="s">
        <v>206</v>
      </c>
      <c r="E105" s="131"/>
      <c r="F105" s="130">
        <v>6750100</v>
      </c>
      <c r="G105" s="120">
        <v>38550</v>
      </c>
      <c r="H105" s="61">
        <f t="shared" si="0"/>
        <v>124000</v>
      </c>
      <c r="I105" s="62">
        <f t="shared" si="1"/>
        <v>0</v>
      </c>
      <c r="J105" s="70">
        <f t="shared" si="2"/>
        <v>124000</v>
      </c>
      <c r="K105" s="61">
        <v>119000</v>
      </c>
      <c r="L105" s="62">
        <v>0</v>
      </c>
      <c r="M105" s="194">
        <f t="shared" si="16"/>
        <v>119000</v>
      </c>
      <c r="N105" s="10">
        <v>119000</v>
      </c>
      <c r="O105" s="11">
        <v>0</v>
      </c>
      <c r="P105" s="50">
        <f t="shared" si="3"/>
        <v>119000</v>
      </c>
      <c r="Q105" s="10">
        <f>H105-K105</f>
        <v>5000</v>
      </c>
      <c r="R105" s="11">
        <f>I105-L105</f>
        <v>0</v>
      </c>
      <c r="S105" s="50">
        <f t="shared" si="4"/>
        <v>5000</v>
      </c>
      <c r="T105" s="10">
        <f t="shared" si="18"/>
        <v>0</v>
      </c>
      <c r="U105" s="11">
        <f t="shared" si="19"/>
        <v>0</v>
      </c>
      <c r="V105" s="51">
        <f t="shared" si="7"/>
        <v>0</v>
      </c>
      <c r="W105" s="50">
        <f t="shared" si="17"/>
        <v>0</v>
      </c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2"/>
      <c r="BR105" s="132"/>
      <c r="BS105" s="132"/>
      <c r="BT105" s="132"/>
      <c r="BU105" s="132"/>
      <c r="BV105" s="132"/>
      <c r="BW105" s="132"/>
      <c r="BX105" s="132"/>
      <c r="BY105" s="132"/>
      <c r="BZ105" s="132"/>
      <c r="CA105" s="132"/>
      <c r="CB105" s="132"/>
      <c r="CC105" s="132"/>
      <c r="CD105" s="132"/>
      <c r="CE105" s="132"/>
      <c r="CF105" s="132"/>
      <c r="CG105" s="132"/>
      <c r="CH105" s="132"/>
      <c r="CI105" s="132"/>
      <c r="CJ105" s="132"/>
      <c r="CK105" s="132"/>
      <c r="CL105" s="132"/>
      <c r="CM105" s="132"/>
      <c r="CN105" s="132"/>
      <c r="CO105" s="132"/>
      <c r="CP105" s="132"/>
      <c r="CQ105" s="132"/>
      <c r="CR105" s="132"/>
      <c r="CS105" s="132"/>
      <c r="CT105" s="132"/>
      <c r="CU105" s="132"/>
      <c r="CV105" s="132"/>
      <c r="CW105" s="132"/>
      <c r="CX105" s="132"/>
      <c r="CY105" s="132"/>
      <c r="CZ105" s="132"/>
      <c r="DA105" s="132"/>
      <c r="DB105" s="132"/>
      <c r="DC105" s="132"/>
      <c r="DD105" s="132"/>
      <c r="DE105" s="132"/>
      <c r="DF105" s="132"/>
      <c r="DG105" s="132"/>
      <c r="DH105" s="132"/>
      <c r="DI105" s="132"/>
      <c r="DJ105" s="132"/>
      <c r="DK105" s="132"/>
      <c r="DL105" s="132"/>
      <c r="DM105" s="132"/>
      <c r="DN105" s="132"/>
      <c r="DO105" s="132"/>
      <c r="DP105" s="132"/>
      <c r="DQ105" s="132"/>
      <c r="DR105" s="132"/>
      <c r="DS105" s="132"/>
      <c r="DT105" s="132"/>
      <c r="DU105" s="132"/>
      <c r="DV105" s="132"/>
      <c r="DW105" s="132"/>
      <c r="DX105" s="132"/>
      <c r="DY105" s="132"/>
      <c r="DZ105" s="132"/>
      <c r="EA105" s="132"/>
      <c r="EB105" s="132"/>
      <c r="EC105" s="132"/>
      <c r="ED105" s="132"/>
      <c r="EE105" s="132"/>
      <c r="EF105" s="132"/>
      <c r="EG105" s="132"/>
      <c r="EH105" s="132"/>
      <c r="EI105" s="132"/>
      <c r="EJ105" s="132"/>
      <c r="EK105" s="132"/>
      <c r="EL105" s="132"/>
      <c r="EM105" s="132"/>
      <c r="EN105" s="132"/>
      <c r="EO105" s="132"/>
      <c r="EP105" s="132"/>
      <c r="EQ105" s="132"/>
      <c r="ER105" s="132"/>
      <c r="ES105" s="132"/>
      <c r="ET105" s="132"/>
      <c r="EU105" s="132"/>
      <c r="EV105" s="132"/>
      <c r="EW105" s="132"/>
      <c r="EX105" s="132"/>
      <c r="EY105" s="132"/>
      <c r="EZ105" s="132"/>
      <c r="FA105" s="132"/>
      <c r="FB105" s="132"/>
      <c r="FC105" s="132"/>
      <c r="FD105" s="132"/>
      <c r="FE105" s="132"/>
      <c r="FF105" s="132"/>
      <c r="FG105" s="132"/>
      <c r="FH105" s="132"/>
      <c r="FI105" s="132"/>
      <c r="FJ105" s="132"/>
      <c r="FK105" s="132"/>
      <c r="FL105" s="132"/>
      <c r="FM105" s="132"/>
      <c r="FN105" s="132"/>
      <c r="FO105" s="132"/>
      <c r="FP105" s="132"/>
      <c r="FQ105" s="132"/>
      <c r="FR105" s="132"/>
      <c r="FS105" s="132"/>
      <c r="FT105" s="132"/>
      <c r="FU105" s="132"/>
      <c r="FV105" s="132"/>
      <c r="FW105" s="132"/>
      <c r="FX105" s="132"/>
      <c r="FY105" s="132"/>
      <c r="FZ105" s="132"/>
      <c r="GA105" s="132"/>
      <c r="GB105" s="132"/>
      <c r="GC105" s="132"/>
      <c r="GD105" s="132"/>
      <c r="GE105" s="132"/>
      <c r="GF105" s="132"/>
      <c r="GG105" s="132"/>
      <c r="GH105" s="132"/>
      <c r="GI105" s="132"/>
      <c r="GJ105" s="132"/>
      <c r="GK105" s="132"/>
      <c r="GL105" s="132"/>
      <c r="GM105" s="132"/>
      <c r="GN105" s="132"/>
      <c r="GO105" s="132"/>
      <c r="GP105" s="132"/>
      <c r="GQ105" s="132"/>
      <c r="GR105" s="132"/>
      <c r="GS105" s="132"/>
      <c r="GT105" s="132"/>
      <c r="GU105" s="132"/>
      <c r="GV105" s="132"/>
      <c r="GW105" s="132"/>
      <c r="GX105" s="132"/>
      <c r="GY105" s="132"/>
      <c r="GZ105" s="132"/>
      <c r="HA105" s="132"/>
      <c r="HB105" s="132"/>
      <c r="HC105" s="132"/>
      <c r="HD105" s="132"/>
      <c r="HE105" s="132"/>
      <c r="HF105" s="132"/>
      <c r="HG105" s="132"/>
      <c r="HH105" s="132"/>
      <c r="HI105" s="132"/>
      <c r="HJ105" s="132"/>
      <c r="HK105" s="132"/>
      <c r="HL105" s="132"/>
      <c r="HM105" s="132"/>
      <c r="HN105" s="132"/>
      <c r="HO105" s="132"/>
      <c r="HP105" s="132"/>
      <c r="HQ105" s="132"/>
      <c r="HR105" s="132"/>
      <c r="HS105" s="132"/>
    </row>
    <row r="106" spans="1:227" s="133" customFormat="1" ht="11.25">
      <c r="A106" s="131" t="s">
        <v>234</v>
      </c>
      <c r="B106" s="131" t="s">
        <v>235</v>
      </c>
      <c r="C106" s="131" t="s">
        <v>205</v>
      </c>
      <c r="D106" s="131" t="s">
        <v>236</v>
      </c>
      <c r="E106" s="131"/>
      <c r="F106" s="130">
        <v>6420300</v>
      </c>
      <c r="G106" s="120">
        <v>38550</v>
      </c>
      <c r="H106" s="61">
        <f t="shared" si="0"/>
        <v>1113000</v>
      </c>
      <c r="I106" s="62">
        <f t="shared" si="1"/>
        <v>84000</v>
      </c>
      <c r="J106" s="70">
        <f t="shared" si="2"/>
        <v>1197000</v>
      </c>
      <c r="K106" s="61">
        <v>1071000</v>
      </c>
      <c r="L106" s="62">
        <v>81000</v>
      </c>
      <c r="M106" s="194">
        <f t="shared" si="16"/>
        <v>1152000</v>
      </c>
      <c r="N106" s="10">
        <v>1071000</v>
      </c>
      <c r="O106" s="11">
        <v>81000</v>
      </c>
      <c r="P106" s="50">
        <f t="shared" si="3"/>
        <v>1152000</v>
      </c>
      <c r="Q106" s="10">
        <f>H106-K106</f>
        <v>42000</v>
      </c>
      <c r="R106" s="11">
        <f>I106-L106</f>
        <v>3000</v>
      </c>
      <c r="S106" s="50">
        <f t="shared" si="4"/>
        <v>45000</v>
      </c>
      <c r="T106" s="10">
        <f t="shared" si="18"/>
        <v>0</v>
      </c>
      <c r="U106" s="11">
        <f t="shared" si="19"/>
        <v>0</v>
      </c>
      <c r="V106" s="51">
        <f t="shared" si="7"/>
        <v>0</v>
      </c>
      <c r="W106" s="50">
        <f t="shared" si="17"/>
        <v>0</v>
      </c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2"/>
      <c r="BS106" s="132"/>
      <c r="BT106" s="132"/>
      <c r="BU106" s="132"/>
      <c r="BV106" s="132"/>
      <c r="BW106" s="132"/>
      <c r="BX106" s="132"/>
      <c r="BY106" s="132"/>
      <c r="BZ106" s="132"/>
      <c r="CA106" s="132"/>
      <c r="CB106" s="132"/>
      <c r="CC106" s="132"/>
      <c r="CD106" s="132"/>
      <c r="CE106" s="132"/>
      <c r="CF106" s="132"/>
      <c r="CG106" s="132"/>
      <c r="CH106" s="132"/>
      <c r="CI106" s="132"/>
      <c r="CJ106" s="132"/>
      <c r="CK106" s="132"/>
      <c r="CL106" s="132"/>
      <c r="CM106" s="132"/>
      <c r="CN106" s="132"/>
      <c r="CO106" s="132"/>
      <c r="CP106" s="132"/>
      <c r="CQ106" s="132"/>
      <c r="CR106" s="132"/>
      <c r="CS106" s="132"/>
      <c r="CT106" s="132"/>
      <c r="CU106" s="132"/>
      <c r="CV106" s="132"/>
      <c r="CW106" s="132"/>
      <c r="CX106" s="132"/>
      <c r="CY106" s="132"/>
      <c r="CZ106" s="132"/>
      <c r="DA106" s="132"/>
      <c r="DB106" s="132"/>
      <c r="DC106" s="132"/>
      <c r="DD106" s="132"/>
      <c r="DE106" s="132"/>
      <c r="DF106" s="132"/>
      <c r="DG106" s="132"/>
      <c r="DH106" s="132"/>
      <c r="DI106" s="132"/>
      <c r="DJ106" s="132"/>
      <c r="DK106" s="132"/>
      <c r="DL106" s="132"/>
      <c r="DM106" s="132"/>
      <c r="DN106" s="132"/>
      <c r="DO106" s="132"/>
      <c r="DP106" s="132"/>
      <c r="DQ106" s="132"/>
      <c r="DR106" s="132"/>
      <c r="DS106" s="132"/>
      <c r="DT106" s="132"/>
      <c r="DU106" s="132"/>
      <c r="DV106" s="132"/>
      <c r="DW106" s="132"/>
      <c r="DX106" s="132"/>
      <c r="DY106" s="132"/>
      <c r="DZ106" s="132"/>
      <c r="EA106" s="132"/>
      <c r="EB106" s="132"/>
      <c r="EC106" s="132"/>
      <c r="ED106" s="132"/>
      <c r="EE106" s="132"/>
      <c r="EF106" s="132"/>
      <c r="EG106" s="132"/>
      <c r="EH106" s="132"/>
      <c r="EI106" s="132"/>
      <c r="EJ106" s="132"/>
      <c r="EK106" s="132"/>
      <c r="EL106" s="132"/>
      <c r="EM106" s="132"/>
      <c r="EN106" s="132"/>
      <c r="EO106" s="132"/>
      <c r="EP106" s="132"/>
      <c r="EQ106" s="132"/>
      <c r="ER106" s="132"/>
      <c r="ES106" s="132"/>
      <c r="ET106" s="132"/>
      <c r="EU106" s="132"/>
      <c r="EV106" s="132"/>
      <c r="EW106" s="132"/>
      <c r="EX106" s="132"/>
      <c r="EY106" s="132"/>
      <c r="EZ106" s="132"/>
      <c r="FA106" s="132"/>
      <c r="FB106" s="132"/>
      <c r="FC106" s="132"/>
      <c r="FD106" s="132"/>
      <c r="FE106" s="132"/>
      <c r="FF106" s="132"/>
      <c r="FG106" s="132"/>
      <c r="FH106" s="132"/>
      <c r="FI106" s="132"/>
      <c r="FJ106" s="132"/>
      <c r="FK106" s="132"/>
      <c r="FL106" s="132"/>
      <c r="FM106" s="132"/>
      <c r="FN106" s="132"/>
      <c r="FO106" s="132"/>
      <c r="FP106" s="132"/>
      <c r="FQ106" s="132"/>
      <c r="FR106" s="132"/>
      <c r="FS106" s="132"/>
      <c r="FT106" s="132"/>
      <c r="FU106" s="132"/>
      <c r="FV106" s="132"/>
      <c r="FW106" s="132"/>
      <c r="FX106" s="132"/>
      <c r="FY106" s="132"/>
      <c r="FZ106" s="132"/>
      <c r="GA106" s="132"/>
      <c r="GB106" s="132"/>
      <c r="GC106" s="132"/>
      <c r="GD106" s="132"/>
      <c r="GE106" s="132"/>
      <c r="GF106" s="132"/>
      <c r="GG106" s="132"/>
      <c r="GH106" s="132"/>
      <c r="GI106" s="132"/>
      <c r="GJ106" s="132"/>
      <c r="GK106" s="132"/>
      <c r="GL106" s="132"/>
      <c r="GM106" s="132"/>
      <c r="GN106" s="132"/>
      <c r="GO106" s="132"/>
      <c r="GP106" s="132"/>
      <c r="GQ106" s="132"/>
      <c r="GR106" s="132"/>
      <c r="GS106" s="132"/>
      <c r="GT106" s="132"/>
      <c r="GU106" s="132"/>
      <c r="GV106" s="132"/>
      <c r="GW106" s="132"/>
      <c r="GX106" s="132"/>
      <c r="GY106" s="132"/>
      <c r="GZ106" s="132"/>
      <c r="HA106" s="132"/>
      <c r="HB106" s="132"/>
      <c r="HC106" s="132"/>
      <c r="HD106" s="132"/>
      <c r="HE106" s="132"/>
      <c r="HF106" s="132"/>
      <c r="HG106" s="132"/>
      <c r="HH106" s="132"/>
      <c r="HI106" s="132"/>
      <c r="HJ106" s="132"/>
      <c r="HK106" s="132"/>
      <c r="HL106" s="132"/>
      <c r="HM106" s="132"/>
      <c r="HN106" s="132"/>
      <c r="HO106" s="132"/>
      <c r="HP106" s="132"/>
      <c r="HQ106" s="132"/>
      <c r="HR106" s="132"/>
      <c r="HS106" s="132"/>
    </row>
    <row r="107" spans="1:227" s="133" customFormat="1" ht="11.25">
      <c r="A107" s="131" t="s">
        <v>237</v>
      </c>
      <c r="B107" s="131" t="s">
        <v>235</v>
      </c>
      <c r="C107" s="131" t="s">
        <v>205</v>
      </c>
      <c r="D107" s="131" t="s">
        <v>238</v>
      </c>
      <c r="E107" s="131"/>
      <c r="F107" s="130">
        <v>6410100</v>
      </c>
      <c r="G107" s="120">
        <v>38550</v>
      </c>
      <c r="H107" s="61">
        <f t="shared" si="0"/>
        <v>4905000</v>
      </c>
      <c r="I107" s="62">
        <f t="shared" si="1"/>
        <v>105000</v>
      </c>
      <c r="J107" s="70">
        <f t="shared" si="2"/>
        <v>5010000</v>
      </c>
      <c r="K107" s="61">
        <v>4721000</v>
      </c>
      <c r="L107" s="62">
        <v>101000</v>
      </c>
      <c r="M107" s="194">
        <f t="shared" si="16"/>
        <v>4822000</v>
      </c>
      <c r="N107" s="10">
        <v>4721000</v>
      </c>
      <c r="O107" s="11">
        <v>101000</v>
      </c>
      <c r="P107" s="50">
        <f t="shared" si="3"/>
        <v>4822000</v>
      </c>
      <c r="Q107" s="10">
        <f>H107-K107</f>
        <v>184000</v>
      </c>
      <c r="R107" s="11">
        <f>I107-L107</f>
        <v>4000</v>
      </c>
      <c r="S107" s="50">
        <f t="shared" si="4"/>
        <v>188000</v>
      </c>
      <c r="T107" s="10">
        <f t="shared" si="18"/>
        <v>0</v>
      </c>
      <c r="U107" s="11">
        <f t="shared" si="19"/>
        <v>0</v>
      </c>
      <c r="V107" s="51">
        <f t="shared" si="7"/>
        <v>0</v>
      </c>
      <c r="W107" s="50">
        <f t="shared" si="17"/>
        <v>0</v>
      </c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2"/>
      <c r="BR107" s="132"/>
      <c r="BS107" s="132"/>
      <c r="BT107" s="132"/>
      <c r="BU107" s="132"/>
      <c r="BV107" s="132"/>
      <c r="BW107" s="132"/>
      <c r="BX107" s="132"/>
      <c r="BY107" s="132"/>
      <c r="BZ107" s="132"/>
      <c r="CA107" s="132"/>
      <c r="CB107" s="132"/>
      <c r="CC107" s="132"/>
      <c r="CD107" s="132"/>
      <c r="CE107" s="132"/>
      <c r="CF107" s="132"/>
      <c r="CG107" s="132"/>
      <c r="CH107" s="132"/>
      <c r="CI107" s="132"/>
      <c r="CJ107" s="132"/>
      <c r="CK107" s="132"/>
      <c r="CL107" s="132"/>
      <c r="CM107" s="132"/>
      <c r="CN107" s="132"/>
      <c r="CO107" s="132"/>
      <c r="CP107" s="132"/>
      <c r="CQ107" s="132"/>
      <c r="CR107" s="132"/>
      <c r="CS107" s="132"/>
      <c r="CT107" s="132"/>
      <c r="CU107" s="132"/>
      <c r="CV107" s="132"/>
      <c r="CW107" s="132"/>
      <c r="CX107" s="132"/>
      <c r="CY107" s="132"/>
      <c r="CZ107" s="132"/>
      <c r="DA107" s="132"/>
      <c r="DB107" s="132"/>
      <c r="DC107" s="132"/>
      <c r="DD107" s="132"/>
      <c r="DE107" s="132"/>
      <c r="DF107" s="132"/>
      <c r="DG107" s="132"/>
      <c r="DH107" s="132"/>
      <c r="DI107" s="132"/>
      <c r="DJ107" s="132"/>
      <c r="DK107" s="132"/>
      <c r="DL107" s="132"/>
      <c r="DM107" s="132"/>
      <c r="DN107" s="132"/>
      <c r="DO107" s="132"/>
      <c r="DP107" s="132"/>
      <c r="DQ107" s="132"/>
      <c r="DR107" s="132"/>
      <c r="DS107" s="132"/>
      <c r="DT107" s="132"/>
      <c r="DU107" s="132"/>
      <c r="DV107" s="132"/>
      <c r="DW107" s="132"/>
      <c r="DX107" s="132"/>
      <c r="DY107" s="132"/>
      <c r="DZ107" s="132"/>
      <c r="EA107" s="132"/>
      <c r="EB107" s="132"/>
      <c r="EC107" s="132"/>
      <c r="ED107" s="132"/>
      <c r="EE107" s="132"/>
      <c r="EF107" s="132"/>
      <c r="EG107" s="132"/>
      <c r="EH107" s="132"/>
      <c r="EI107" s="132"/>
      <c r="EJ107" s="132"/>
      <c r="EK107" s="132"/>
      <c r="EL107" s="132"/>
      <c r="EM107" s="132"/>
      <c r="EN107" s="132"/>
      <c r="EO107" s="132"/>
      <c r="EP107" s="132"/>
      <c r="EQ107" s="132"/>
      <c r="ER107" s="132"/>
      <c r="ES107" s="132"/>
      <c r="ET107" s="132"/>
      <c r="EU107" s="132"/>
      <c r="EV107" s="132"/>
      <c r="EW107" s="132"/>
      <c r="EX107" s="132"/>
      <c r="EY107" s="132"/>
      <c r="EZ107" s="132"/>
      <c r="FA107" s="132"/>
      <c r="FB107" s="132"/>
      <c r="FC107" s="132"/>
      <c r="FD107" s="132"/>
      <c r="FE107" s="132"/>
      <c r="FF107" s="132"/>
      <c r="FG107" s="132"/>
      <c r="FH107" s="132"/>
      <c r="FI107" s="132"/>
      <c r="FJ107" s="132"/>
      <c r="FK107" s="132"/>
      <c r="FL107" s="132"/>
      <c r="FM107" s="132"/>
      <c r="FN107" s="132"/>
      <c r="FO107" s="132"/>
      <c r="FP107" s="132"/>
      <c r="FQ107" s="132"/>
      <c r="FR107" s="132"/>
      <c r="FS107" s="132"/>
      <c r="FT107" s="132"/>
      <c r="FU107" s="132"/>
      <c r="FV107" s="132"/>
      <c r="FW107" s="132"/>
      <c r="FX107" s="132"/>
      <c r="FY107" s="132"/>
      <c r="FZ107" s="132"/>
      <c r="GA107" s="132"/>
      <c r="GB107" s="132"/>
      <c r="GC107" s="132"/>
      <c r="GD107" s="132"/>
      <c r="GE107" s="132"/>
      <c r="GF107" s="132"/>
      <c r="GG107" s="132"/>
      <c r="GH107" s="132"/>
      <c r="GI107" s="132"/>
      <c r="GJ107" s="132"/>
      <c r="GK107" s="132"/>
      <c r="GL107" s="132"/>
      <c r="GM107" s="132"/>
      <c r="GN107" s="132"/>
      <c r="GO107" s="132"/>
      <c r="GP107" s="132"/>
      <c r="GQ107" s="132"/>
      <c r="GR107" s="132"/>
      <c r="GS107" s="132"/>
      <c r="GT107" s="132"/>
      <c r="GU107" s="132"/>
      <c r="GV107" s="132"/>
      <c r="GW107" s="132"/>
      <c r="GX107" s="132"/>
      <c r="GY107" s="132"/>
      <c r="GZ107" s="132"/>
      <c r="HA107" s="132"/>
      <c r="HB107" s="132"/>
      <c r="HC107" s="132"/>
      <c r="HD107" s="132"/>
      <c r="HE107" s="132"/>
      <c r="HF107" s="132"/>
      <c r="HG107" s="132"/>
      <c r="HH107" s="132"/>
      <c r="HI107" s="132"/>
      <c r="HJ107" s="132"/>
      <c r="HK107" s="132"/>
      <c r="HL107" s="132"/>
      <c r="HM107" s="132"/>
      <c r="HN107" s="132"/>
      <c r="HO107" s="132"/>
      <c r="HP107" s="132"/>
      <c r="HQ107" s="132"/>
      <c r="HR107" s="132"/>
      <c r="HS107" s="132"/>
    </row>
    <row r="108" spans="1:227" s="133" customFormat="1" ht="11.25">
      <c r="A108" s="131" t="s">
        <v>239</v>
      </c>
      <c r="B108" s="131" t="s">
        <v>235</v>
      </c>
      <c r="C108" s="131" t="s">
        <v>205</v>
      </c>
      <c r="D108" s="131"/>
      <c r="E108" s="131"/>
      <c r="F108" s="130">
        <v>6030600</v>
      </c>
      <c r="G108" s="120">
        <v>38550</v>
      </c>
      <c r="H108" s="61">
        <f t="shared" si="0"/>
        <v>117000</v>
      </c>
      <c r="I108" s="62">
        <f t="shared" si="1"/>
        <v>0</v>
      </c>
      <c r="J108" s="70">
        <f t="shared" si="2"/>
        <v>117000</v>
      </c>
      <c r="K108" s="61">
        <v>113000</v>
      </c>
      <c r="L108" s="62">
        <v>0</v>
      </c>
      <c r="M108" s="194">
        <f t="shared" si="16"/>
        <v>113000</v>
      </c>
      <c r="N108" s="10">
        <v>113000</v>
      </c>
      <c r="O108" s="11">
        <v>0</v>
      </c>
      <c r="P108" s="50">
        <f t="shared" si="3"/>
        <v>113000</v>
      </c>
      <c r="Q108" s="10">
        <f>H108-K108</f>
        <v>4000</v>
      </c>
      <c r="R108" s="11">
        <f>I108-L108</f>
        <v>0</v>
      </c>
      <c r="S108" s="50">
        <f t="shared" si="4"/>
        <v>4000</v>
      </c>
      <c r="T108" s="10">
        <f t="shared" si="18"/>
        <v>0</v>
      </c>
      <c r="U108" s="11">
        <f t="shared" si="19"/>
        <v>0</v>
      </c>
      <c r="V108" s="51">
        <f t="shared" si="7"/>
        <v>0</v>
      </c>
      <c r="W108" s="50">
        <f t="shared" si="17"/>
        <v>0</v>
      </c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2"/>
      <c r="BR108" s="132"/>
      <c r="BS108" s="132"/>
      <c r="BT108" s="132"/>
      <c r="BU108" s="132"/>
      <c r="BV108" s="132"/>
      <c r="BW108" s="132"/>
      <c r="BX108" s="132"/>
      <c r="BY108" s="132"/>
      <c r="BZ108" s="132"/>
      <c r="CA108" s="132"/>
      <c r="CB108" s="132"/>
      <c r="CC108" s="132"/>
      <c r="CD108" s="132"/>
      <c r="CE108" s="132"/>
      <c r="CF108" s="132"/>
      <c r="CG108" s="132"/>
      <c r="CH108" s="132"/>
      <c r="CI108" s="132"/>
      <c r="CJ108" s="132"/>
      <c r="CK108" s="132"/>
      <c r="CL108" s="132"/>
      <c r="CM108" s="132"/>
      <c r="CN108" s="132"/>
      <c r="CO108" s="132"/>
      <c r="CP108" s="132"/>
      <c r="CQ108" s="132"/>
      <c r="CR108" s="132"/>
      <c r="CS108" s="132"/>
      <c r="CT108" s="132"/>
      <c r="CU108" s="132"/>
      <c r="CV108" s="132"/>
      <c r="CW108" s="132"/>
      <c r="CX108" s="132"/>
      <c r="CY108" s="132"/>
      <c r="CZ108" s="132"/>
      <c r="DA108" s="132"/>
      <c r="DB108" s="132"/>
      <c r="DC108" s="132"/>
      <c r="DD108" s="132"/>
      <c r="DE108" s="132"/>
      <c r="DF108" s="132"/>
      <c r="DG108" s="132"/>
      <c r="DH108" s="132"/>
      <c r="DI108" s="132"/>
      <c r="DJ108" s="132"/>
      <c r="DK108" s="132"/>
      <c r="DL108" s="132"/>
      <c r="DM108" s="132"/>
      <c r="DN108" s="132"/>
      <c r="DO108" s="132"/>
      <c r="DP108" s="132"/>
      <c r="DQ108" s="132"/>
      <c r="DR108" s="132"/>
      <c r="DS108" s="132"/>
      <c r="DT108" s="132"/>
      <c r="DU108" s="132"/>
      <c r="DV108" s="132"/>
      <c r="DW108" s="132"/>
      <c r="DX108" s="132"/>
      <c r="DY108" s="132"/>
      <c r="DZ108" s="132"/>
      <c r="EA108" s="132"/>
      <c r="EB108" s="132"/>
      <c r="EC108" s="132"/>
      <c r="ED108" s="132"/>
      <c r="EE108" s="132"/>
      <c r="EF108" s="132"/>
      <c r="EG108" s="132"/>
      <c r="EH108" s="132"/>
      <c r="EI108" s="132"/>
      <c r="EJ108" s="132"/>
      <c r="EK108" s="132"/>
      <c r="EL108" s="132"/>
      <c r="EM108" s="132"/>
      <c r="EN108" s="132"/>
      <c r="EO108" s="132"/>
      <c r="EP108" s="132"/>
      <c r="EQ108" s="132"/>
      <c r="ER108" s="132"/>
      <c r="ES108" s="132"/>
      <c r="ET108" s="132"/>
      <c r="EU108" s="132"/>
      <c r="EV108" s="132"/>
      <c r="EW108" s="132"/>
      <c r="EX108" s="132"/>
      <c r="EY108" s="132"/>
      <c r="EZ108" s="132"/>
      <c r="FA108" s="132"/>
      <c r="FB108" s="132"/>
      <c r="FC108" s="132"/>
      <c r="FD108" s="132"/>
      <c r="FE108" s="132"/>
      <c r="FF108" s="132"/>
      <c r="FG108" s="132"/>
      <c r="FH108" s="132"/>
      <c r="FI108" s="132"/>
      <c r="FJ108" s="132"/>
      <c r="FK108" s="132"/>
      <c r="FL108" s="132"/>
      <c r="FM108" s="132"/>
      <c r="FN108" s="132"/>
      <c r="FO108" s="132"/>
      <c r="FP108" s="132"/>
      <c r="FQ108" s="132"/>
      <c r="FR108" s="132"/>
      <c r="FS108" s="132"/>
      <c r="FT108" s="132"/>
      <c r="FU108" s="132"/>
      <c r="FV108" s="132"/>
      <c r="FW108" s="132"/>
      <c r="FX108" s="132"/>
      <c r="FY108" s="132"/>
      <c r="FZ108" s="132"/>
      <c r="GA108" s="132"/>
      <c r="GB108" s="132"/>
      <c r="GC108" s="132"/>
      <c r="GD108" s="132"/>
      <c r="GE108" s="132"/>
      <c r="GF108" s="132"/>
      <c r="GG108" s="132"/>
      <c r="GH108" s="132"/>
      <c r="GI108" s="132"/>
      <c r="GJ108" s="132"/>
      <c r="GK108" s="132"/>
      <c r="GL108" s="132"/>
      <c r="GM108" s="132"/>
      <c r="GN108" s="132"/>
      <c r="GO108" s="132"/>
      <c r="GP108" s="132"/>
      <c r="GQ108" s="132"/>
      <c r="GR108" s="132"/>
      <c r="GS108" s="132"/>
      <c r="GT108" s="132"/>
      <c r="GU108" s="132"/>
      <c r="GV108" s="132"/>
      <c r="GW108" s="132"/>
      <c r="GX108" s="132"/>
      <c r="GY108" s="132"/>
      <c r="GZ108" s="132"/>
      <c r="HA108" s="132"/>
      <c r="HB108" s="132"/>
      <c r="HC108" s="132"/>
      <c r="HD108" s="132"/>
      <c r="HE108" s="132"/>
      <c r="HF108" s="132"/>
      <c r="HG108" s="132"/>
      <c r="HH108" s="132"/>
      <c r="HI108" s="132"/>
      <c r="HJ108" s="132"/>
      <c r="HK108" s="132"/>
      <c r="HL108" s="132"/>
      <c r="HM108" s="132"/>
      <c r="HN108" s="132"/>
      <c r="HO108" s="132"/>
      <c r="HP108" s="132"/>
      <c r="HQ108" s="132"/>
      <c r="HR108" s="132"/>
      <c r="HS108" s="132"/>
    </row>
    <row r="109" spans="1:227" s="133" customFormat="1" ht="11.25">
      <c r="A109" s="131" t="s">
        <v>240</v>
      </c>
      <c r="B109" s="131" t="s">
        <v>241</v>
      </c>
      <c r="C109" s="131" t="s">
        <v>223</v>
      </c>
      <c r="D109" s="131" t="s">
        <v>242</v>
      </c>
      <c r="E109" s="131">
        <v>2014</v>
      </c>
      <c r="F109" s="130" t="s">
        <v>400</v>
      </c>
      <c r="G109" s="120">
        <v>38550</v>
      </c>
      <c r="H109" s="61">
        <f t="shared" si="0"/>
        <v>5559000</v>
      </c>
      <c r="I109" s="62">
        <f t="shared" si="1"/>
        <v>725000</v>
      </c>
      <c r="J109" s="70">
        <f t="shared" si="2"/>
        <v>6284000</v>
      </c>
      <c r="K109" s="61">
        <v>5351000</v>
      </c>
      <c r="L109" s="62">
        <v>696000</v>
      </c>
      <c r="M109" s="194">
        <f t="shared" si="16"/>
        <v>6047000</v>
      </c>
      <c r="N109" s="10">
        <v>5351000</v>
      </c>
      <c r="O109" s="11">
        <v>696000</v>
      </c>
      <c r="P109" s="50">
        <f t="shared" si="3"/>
        <v>6047000</v>
      </c>
      <c r="Q109" s="10">
        <f>H109-K109</f>
        <v>208000</v>
      </c>
      <c r="R109" s="11">
        <f>I109-L109</f>
        <v>29000</v>
      </c>
      <c r="S109" s="50">
        <f t="shared" si="4"/>
        <v>237000</v>
      </c>
      <c r="T109" s="10">
        <f t="shared" si="18"/>
        <v>0</v>
      </c>
      <c r="U109" s="11">
        <f t="shared" si="19"/>
        <v>0</v>
      </c>
      <c r="V109" s="51">
        <f t="shared" si="7"/>
        <v>0</v>
      </c>
      <c r="W109" s="50">
        <f t="shared" si="17"/>
        <v>0</v>
      </c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  <c r="BY109" s="132"/>
      <c r="BZ109" s="132"/>
      <c r="CA109" s="132"/>
      <c r="CB109" s="132"/>
      <c r="CC109" s="132"/>
      <c r="CD109" s="132"/>
      <c r="CE109" s="132"/>
      <c r="CF109" s="132"/>
      <c r="CG109" s="132"/>
      <c r="CH109" s="132"/>
      <c r="CI109" s="132"/>
      <c r="CJ109" s="132"/>
      <c r="CK109" s="132"/>
      <c r="CL109" s="132"/>
      <c r="CM109" s="132"/>
      <c r="CN109" s="132"/>
      <c r="CO109" s="132"/>
      <c r="CP109" s="132"/>
      <c r="CQ109" s="132"/>
      <c r="CR109" s="132"/>
      <c r="CS109" s="132"/>
      <c r="CT109" s="132"/>
      <c r="CU109" s="132"/>
      <c r="CV109" s="132"/>
      <c r="CW109" s="132"/>
      <c r="CX109" s="132"/>
      <c r="CY109" s="132"/>
      <c r="CZ109" s="132"/>
      <c r="DA109" s="132"/>
      <c r="DB109" s="132"/>
      <c r="DC109" s="132"/>
      <c r="DD109" s="132"/>
      <c r="DE109" s="132"/>
      <c r="DF109" s="132"/>
      <c r="DG109" s="132"/>
      <c r="DH109" s="132"/>
      <c r="DI109" s="132"/>
      <c r="DJ109" s="132"/>
      <c r="DK109" s="132"/>
      <c r="DL109" s="132"/>
      <c r="DM109" s="132"/>
      <c r="DN109" s="132"/>
      <c r="DO109" s="132"/>
      <c r="DP109" s="132"/>
      <c r="DQ109" s="132"/>
      <c r="DR109" s="132"/>
      <c r="DS109" s="132"/>
      <c r="DT109" s="132"/>
      <c r="DU109" s="132"/>
      <c r="DV109" s="132"/>
      <c r="DW109" s="132"/>
      <c r="DX109" s="132"/>
      <c r="DY109" s="132"/>
      <c r="DZ109" s="132"/>
      <c r="EA109" s="132"/>
      <c r="EB109" s="132"/>
      <c r="EC109" s="132"/>
      <c r="ED109" s="132"/>
      <c r="EE109" s="132"/>
      <c r="EF109" s="132"/>
      <c r="EG109" s="132"/>
      <c r="EH109" s="132"/>
      <c r="EI109" s="132"/>
      <c r="EJ109" s="132"/>
      <c r="EK109" s="132"/>
      <c r="EL109" s="132"/>
      <c r="EM109" s="132"/>
      <c r="EN109" s="132"/>
      <c r="EO109" s="132"/>
      <c r="EP109" s="132"/>
      <c r="EQ109" s="132"/>
      <c r="ER109" s="132"/>
      <c r="ES109" s="132"/>
      <c r="ET109" s="132"/>
      <c r="EU109" s="132"/>
      <c r="EV109" s="132"/>
      <c r="EW109" s="132"/>
      <c r="EX109" s="132"/>
      <c r="EY109" s="132"/>
      <c r="EZ109" s="132"/>
      <c r="FA109" s="132"/>
      <c r="FB109" s="132"/>
      <c r="FC109" s="132"/>
      <c r="FD109" s="132"/>
      <c r="FE109" s="132"/>
      <c r="FF109" s="132"/>
      <c r="FG109" s="132"/>
      <c r="FH109" s="132"/>
      <c r="FI109" s="132"/>
      <c r="FJ109" s="132"/>
      <c r="FK109" s="132"/>
      <c r="FL109" s="132"/>
      <c r="FM109" s="132"/>
      <c r="FN109" s="132"/>
      <c r="FO109" s="132"/>
      <c r="FP109" s="132"/>
      <c r="FQ109" s="132"/>
      <c r="FR109" s="132"/>
      <c r="FS109" s="132"/>
      <c r="FT109" s="132"/>
      <c r="FU109" s="132"/>
      <c r="FV109" s="132"/>
      <c r="FW109" s="132"/>
      <c r="FX109" s="132"/>
      <c r="FY109" s="132"/>
      <c r="FZ109" s="132"/>
      <c r="GA109" s="132"/>
      <c r="GB109" s="132"/>
      <c r="GC109" s="132"/>
      <c r="GD109" s="132"/>
      <c r="GE109" s="132"/>
      <c r="GF109" s="132"/>
      <c r="GG109" s="132"/>
      <c r="GH109" s="132"/>
      <c r="GI109" s="132"/>
      <c r="GJ109" s="132"/>
      <c r="GK109" s="132"/>
      <c r="GL109" s="132"/>
      <c r="GM109" s="132"/>
      <c r="GN109" s="132"/>
      <c r="GO109" s="132"/>
      <c r="GP109" s="132"/>
      <c r="GQ109" s="132"/>
      <c r="GR109" s="132"/>
      <c r="GS109" s="132"/>
      <c r="GT109" s="132"/>
      <c r="GU109" s="132"/>
      <c r="GV109" s="132"/>
      <c r="GW109" s="132"/>
      <c r="GX109" s="132"/>
      <c r="GY109" s="132"/>
      <c r="GZ109" s="132"/>
      <c r="HA109" s="132"/>
      <c r="HB109" s="132"/>
      <c r="HC109" s="132"/>
      <c r="HD109" s="132"/>
      <c r="HE109" s="132"/>
      <c r="HF109" s="132"/>
      <c r="HG109" s="132"/>
      <c r="HH109" s="132"/>
      <c r="HI109" s="132"/>
      <c r="HJ109" s="132"/>
      <c r="HK109" s="132"/>
      <c r="HL109" s="132"/>
      <c r="HM109" s="132"/>
      <c r="HN109" s="132"/>
      <c r="HO109" s="132"/>
      <c r="HP109" s="132"/>
      <c r="HQ109" s="132"/>
      <c r="HR109" s="132"/>
      <c r="HS109" s="132"/>
    </row>
    <row r="110" spans="1:227" s="133" customFormat="1" ht="11.25">
      <c r="A110" s="131" t="s">
        <v>240</v>
      </c>
      <c r="B110" s="131" t="s">
        <v>241</v>
      </c>
      <c r="C110" s="131" t="s">
        <v>223</v>
      </c>
      <c r="D110" s="131" t="s">
        <v>243</v>
      </c>
      <c r="E110" s="131"/>
      <c r="F110" s="130">
        <v>6610350</v>
      </c>
      <c r="G110" s="120">
        <v>38550</v>
      </c>
      <c r="H110" s="61">
        <f t="shared" si="0"/>
        <v>0</v>
      </c>
      <c r="I110" s="62">
        <f t="shared" si="1"/>
        <v>0</v>
      </c>
      <c r="J110" s="70">
        <f t="shared" si="2"/>
        <v>0</v>
      </c>
      <c r="K110" s="61">
        <v>0</v>
      </c>
      <c r="L110" s="62">
        <v>0</v>
      </c>
      <c r="M110" s="194">
        <f t="shared" si="16"/>
        <v>0</v>
      </c>
      <c r="N110" s="10">
        <v>0</v>
      </c>
      <c r="O110" s="11">
        <v>0</v>
      </c>
      <c r="P110" s="50">
        <f t="shared" si="3"/>
        <v>0</v>
      </c>
      <c r="Q110" s="10">
        <f>H110-K110</f>
        <v>0</v>
      </c>
      <c r="R110" s="11">
        <f>I110-L110</f>
        <v>0</v>
      </c>
      <c r="S110" s="50">
        <f t="shared" si="4"/>
        <v>0</v>
      </c>
      <c r="T110" s="10">
        <f t="shared" si="18"/>
        <v>0</v>
      </c>
      <c r="U110" s="11">
        <f t="shared" si="19"/>
        <v>0</v>
      </c>
      <c r="V110" s="51">
        <f t="shared" si="7"/>
        <v>0</v>
      </c>
      <c r="W110" s="50">
        <f t="shared" si="17"/>
        <v>0</v>
      </c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132"/>
      <c r="BW110" s="132"/>
      <c r="BX110" s="132"/>
      <c r="BY110" s="132"/>
      <c r="BZ110" s="132"/>
      <c r="CA110" s="132"/>
      <c r="CB110" s="132"/>
      <c r="CC110" s="132"/>
      <c r="CD110" s="132"/>
      <c r="CE110" s="132"/>
      <c r="CF110" s="132"/>
      <c r="CG110" s="132"/>
      <c r="CH110" s="132"/>
      <c r="CI110" s="132"/>
      <c r="CJ110" s="132"/>
      <c r="CK110" s="132"/>
      <c r="CL110" s="132"/>
      <c r="CM110" s="132"/>
      <c r="CN110" s="132"/>
      <c r="CO110" s="132"/>
      <c r="CP110" s="132"/>
      <c r="CQ110" s="132"/>
      <c r="CR110" s="132"/>
      <c r="CS110" s="132"/>
      <c r="CT110" s="132"/>
      <c r="CU110" s="132"/>
      <c r="CV110" s="132"/>
      <c r="CW110" s="132"/>
      <c r="CX110" s="132"/>
      <c r="CY110" s="132"/>
      <c r="CZ110" s="132"/>
      <c r="DA110" s="132"/>
      <c r="DB110" s="132"/>
      <c r="DC110" s="132"/>
      <c r="DD110" s="132"/>
      <c r="DE110" s="132"/>
      <c r="DF110" s="132"/>
      <c r="DG110" s="132"/>
      <c r="DH110" s="132"/>
      <c r="DI110" s="132"/>
      <c r="DJ110" s="132"/>
      <c r="DK110" s="132"/>
      <c r="DL110" s="132"/>
      <c r="DM110" s="132"/>
      <c r="DN110" s="132"/>
      <c r="DO110" s="132"/>
      <c r="DP110" s="132"/>
      <c r="DQ110" s="132"/>
      <c r="DR110" s="132"/>
      <c r="DS110" s="132"/>
      <c r="DT110" s="132"/>
      <c r="DU110" s="132"/>
      <c r="DV110" s="132"/>
      <c r="DW110" s="132"/>
      <c r="DX110" s="132"/>
      <c r="DY110" s="132"/>
      <c r="DZ110" s="132"/>
      <c r="EA110" s="132"/>
      <c r="EB110" s="132"/>
      <c r="EC110" s="132"/>
      <c r="ED110" s="132"/>
      <c r="EE110" s="132"/>
      <c r="EF110" s="132"/>
      <c r="EG110" s="132"/>
      <c r="EH110" s="132"/>
      <c r="EI110" s="132"/>
      <c r="EJ110" s="132"/>
      <c r="EK110" s="132"/>
      <c r="EL110" s="132"/>
      <c r="EM110" s="132"/>
      <c r="EN110" s="132"/>
      <c r="EO110" s="132"/>
      <c r="EP110" s="132"/>
      <c r="EQ110" s="132"/>
      <c r="ER110" s="132"/>
      <c r="ES110" s="132"/>
      <c r="ET110" s="132"/>
      <c r="EU110" s="132"/>
      <c r="EV110" s="132"/>
      <c r="EW110" s="132"/>
      <c r="EX110" s="132"/>
      <c r="EY110" s="132"/>
      <c r="EZ110" s="132"/>
      <c r="FA110" s="132"/>
      <c r="FB110" s="132"/>
      <c r="FC110" s="132"/>
      <c r="FD110" s="132"/>
      <c r="FE110" s="132"/>
      <c r="FF110" s="132"/>
      <c r="FG110" s="132"/>
      <c r="FH110" s="132"/>
      <c r="FI110" s="132"/>
      <c r="FJ110" s="132"/>
      <c r="FK110" s="132"/>
      <c r="FL110" s="132"/>
      <c r="FM110" s="132"/>
      <c r="FN110" s="132"/>
      <c r="FO110" s="132"/>
      <c r="FP110" s="132"/>
      <c r="FQ110" s="132"/>
      <c r="FR110" s="132"/>
      <c r="FS110" s="132"/>
      <c r="FT110" s="132"/>
      <c r="FU110" s="132"/>
      <c r="FV110" s="132"/>
      <c r="FW110" s="132"/>
      <c r="FX110" s="132"/>
      <c r="FY110" s="132"/>
      <c r="FZ110" s="132"/>
      <c r="GA110" s="132"/>
      <c r="GB110" s="132"/>
      <c r="GC110" s="132"/>
      <c r="GD110" s="132"/>
      <c r="GE110" s="132"/>
      <c r="GF110" s="132"/>
      <c r="GG110" s="132"/>
      <c r="GH110" s="132"/>
      <c r="GI110" s="132"/>
      <c r="GJ110" s="132"/>
      <c r="GK110" s="132"/>
      <c r="GL110" s="132"/>
      <c r="GM110" s="132"/>
      <c r="GN110" s="132"/>
      <c r="GO110" s="132"/>
      <c r="GP110" s="132"/>
      <c r="GQ110" s="132"/>
      <c r="GR110" s="132"/>
      <c r="GS110" s="132"/>
      <c r="GT110" s="132"/>
      <c r="GU110" s="132"/>
      <c r="GV110" s="132"/>
      <c r="GW110" s="132"/>
      <c r="GX110" s="132"/>
      <c r="GY110" s="132"/>
      <c r="GZ110" s="132"/>
      <c r="HA110" s="132"/>
      <c r="HB110" s="132"/>
      <c r="HC110" s="132"/>
      <c r="HD110" s="132"/>
      <c r="HE110" s="132"/>
      <c r="HF110" s="132"/>
      <c r="HG110" s="132"/>
      <c r="HH110" s="132"/>
      <c r="HI110" s="132"/>
      <c r="HJ110" s="132"/>
      <c r="HK110" s="132"/>
      <c r="HL110" s="132"/>
      <c r="HM110" s="132"/>
      <c r="HN110" s="132"/>
      <c r="HO110" s="132"/>
      <c r="HP110" s="132"/>
      <c r="HQ110" s="132"/>
      <c r="HR110" s="132"/>
      <c r="HS110" s="132"/>
    </row>
    <row r="111" spans="1:227" s="133" customFormat="1" ht="11.25">
      <c r="A111" s="129" t="s">
        <v>244</v>
      </c>
      <c r="B111" s="131" t="s">
        <v>245</v>
      </c>
      <c r="C111" s="131" t="s">
        <v>211</v>
      </c>
      <c r="D111" s="129" t="s">
        <v>206</v>
      </c>
      <c r="E111" s="129"/>
      <c r="F111" s="130">
        <v>6750100</v>
      </c>
      <c r="G111" s="120">
        <v>38550</v>
      </c>
      <c r="H111" s="61">
        <f t="shared" si="0"/>
        <v>117000</v>
      </c>
      <c r="I111" s="62">
        <f t="shared" si="1"/>
        <v>0</v>
      </c>
      <c r="J111" s="70">
        <f t="shared" si="2"/>
        <v>117000</v>
      </c>
      <c r="K111" s="61">
        <v>113000</v>
      </c>
      <c r="L111" s="62">
        <v>0</v>
      </c>
      <c r="M111" s="194">
        <f t="shared" si="16"/>
        <v>113000</v>
      </c>
      <c r="N111" s="10">
        <v>113000</v>
      </c>
      <c r="O111" s="11">
        <v>0</v>
      </c>
      <c r="P111" s="50">
        <f t="shared" si="3"/>
        <v>113000</v>
      </c>
      <c r="Q111" s="10">
        <f>H111-K111</f>
        <v>4000</v>
      </c>
      <c r="R111" s="11">
        <f>I111-L111</f>
        <v>0</v>
      </c>
      <c r="S111" s="50">
        <f t="shared" si="4"/>
        <v>4000</v>
      </c>
      <c r="T111" s="10">
        <f t="shared" si="18"/>
        <v>0</v>
      </c>
      <c r="U111" s="11">
        <f t="shared" si="19"/>
        <v>0</v>
      </c>
      <c r="V111" s="51">
        <f t="shared" si="7"/>
        <v>0</v>
      </c>
      <c r="W111" s="50">
        <f t="shared" si="17"/>
        <v>0</v>
      </c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2"/>
      <c r="BR111" s="132"/>
      <c r="BS111" s="132"/>
      <c r="BT111" s="132"/>
      <c r="BU111" s="132"/>
      <c r="BV111" s="132"/>
      <c r="BW111" s="132"/>
      <c r="BX111" s="132"/>
      <c r="BY111" s="132"/>
      <c r="BZ111" s="132"/>
      <c r="CA111" s="132"/>
      <c r="CB111" s="132"/>
      <c r="CC111" s="132"/>
      <c r="CD111" s="132"/>
      <c r="CE111" s="132"/>
      <c r="CF111" s="132"/>
      <c r="CG111" s="132"/>
      <c r="CH111" s="132"/>
      <c r="CI111" s="132"/>
      <c r="CJ111" s="132"/>
      <c r="CK111" s="132"/>
      <c r="CL111" s="132"/>
      <c r="CM111" s="132"/>
      <c r="CN111" s="132"/>
      <c r="CO111" s="132"/>
      <c r="CP111" s="132"/>
      <c r="CQ111" s="132"/>
      <c r="CR111" s="132"/>
      <c r="CS111" s="132"/>
      <c r="CT111" s="132"/>
      <c r="CU111" s="132"/>
      <c r="CV111" s="132"/>
      <c r="CW111" s="132"/>
      <c r="CX111" s="132"/>
      <c r="CY111" s="132"/>
      <c r="CZ111" s="132"/>
      <c r="DA111" s="132"/>
      <c r="DB111" s="132"/>
      <c r="DC111" s="132"/>
      <c r="DD111" s="132"/>
      <c r="DE111" s="132"/>
      <c r="DF111" s="132"/>
      <c r="DG111" s="132"/>
      <c r="DH111" s="132"/>
      <c r="DI111" s="132"/>
      <c r="DJ111" s="132"/>
      <c r="DK111" s="132"/>
      <c r="DL111" s="132"/>
      <c r="DM111" s="132"/>
      <c r="DN111" s="132"/>
      <c r="DO111" s="132"/>
      <c r="DP111" s="132"/>
      <c r="DQ111" s="132"/>
      <c r="DR111" s="132"/>
      <c r="DS111" s="132"/>
      <c r="DT111" s="132"/>
      <c r="DU111" s="132"/>
      <c r="DV111" s="132"/>
      <c r="DW111" s="132"/>
      <c r="DX111" s="132"/>
      <c r="DY111" s="132"/>
      <c r="DZ111" s="132"/>
      <c r="EA111" s="132"/>
      <c r="EB111" s="132"/>
      <c r="EC111" s="132"/>
      <c r="ED111" s="132"/>
      <c r="EE111" s="132"/>
      <c r="EF111" s="132"/>
      <c r="EG111" s="132"/>
      <c r="EH111" s="132"/>
      <c r="EI111" s="132"/>
      <c r="EJ111" s="132"/>
      <c r="EK111" s="132"/>
      <c r="EL111" s="132"/>
      <c r="EM111" s="132"/>
      <c r="EN111" s="132"/>
      <c r="EO111" s="132"/>
      <c r="EP111" s="132"/>
      <c r="EQ111" s="132"/>
      <c r="ER111" s="132"/>
      <c r="ES111" s="132"/>
      <c r="ET111" s="132"/>
      <c r="EU111" s="132"/>
      <c r="EV111" s="132"/>
      <c r="EW111" s="132"/>
      <c r="EX111" s="132"/>
      <c r="EY111" s="132"/>
      <c r="EZ111" s="132"/>
      <c r="FA111" s="132"/>
      <c r="FB111" s="132"/>
      <c r="FC111" s="132"/>
      <c r="FD111" s="132"/>
      <c r="FE111" s="132"/>
      <c r="FF111" s="132"/>
      <c r="FG111" s="132"/>
      <c r="FH111" s="132"/>
      <c r="FI111" s="132"/>
      <c r="FJ111" s="132"/>
      <c r="FK111" s="132"/>
      <c r="FL111" s="132"/>
      <c r="FM111" s="132"/>
      <c r="FN111" s="132"/>
      <c r="FO111" s="132"/>
      <c r="FP111" s="132"/>
      <c r="FQ111" s="132"/>
      <c r="FR111" s="132"/>
      <c r="FS111" s="132"/>
      <c r="FT111" s="132"/>
      <c r="FU111" s="132"/>
      <c r="FV111" s="132"/>
      <c r="FW111" s="132"/>
      <c r="FX111" s="132"/>
      <c r="FY111" s="132"/>
      <c r="FZ111" s="132"/>
      <c r="GA111" s="132"/>
      <c r="GB111" s="132"/>
      <c r="GC111" s="132"/>
      <c r="GD111" s="132"/>
      <c r="GE111" s="132"/>
      <c r="GF111" s="132"/>
      <c r="GG111" s="132"/>
      <c r="GH111" s="132"/>
      <c r="GI111" s="132"/>
      <c r="GJ111" s="132"/>
      <c r="GK111" s="132"/>
      <c r="GL111" s="132"/>
      <c r="GM111" s="132"/>
      <c r="GN111" s="132"/>
      <c r="GO111" s="132"/>
      <c r="GP111" s="132"/>
      <c r="GQ111" s="132"/>
      <c r="GR111" s="132"/>
      <c r="GS111" s="132"/>
      <c r="GT111" s="132"/>
      <c r="GU111" s="132"/>
      <c r="GV111" s="132"/>
      <c r="GW111" s="132"/>
      <c r="GX111" s="132"/>
      <c r="GY111" s="132"/>
      <c r="GZ111" s="132"/>
      <c r="HA111" s="132"/>
      <c r="HB111" s="132"/>
      <c r="HC111" s="132"/>
      <c r="HD111" s="132"/>
      <c r="HE111" s="132"/>
      <c r="HF111" s="132"/>
      <c r="HG111" s="132"/>
      <c r="HH111" s="132"/>
      <c r="HI111" s="132"/>
      <c r="HJ111" s="132"/>
      <c r="HK111" s="132"/>
      <c r="HL111" s="132"/>
      <c r="HM111" s="132"/>
      <c r="HN111" s="132"/>
      <c r="HO111" s="132"/>
      <c r="HP111" s="132"/>
      <c r="HQ111" s="132"/>
      <c r="HR111" s="132"/>
      <c r="HS111" s="132"/>
    </row>
    <row r="112" spans="1:227" s="133" customFormat="1" ht="11.25">
      <c r="A112" s="129" t="s">
        <v>246</v>
      </c>
      <c r="B112" s="131" t="s">
        <v>247</v>
      </c>
      <c r="C112" s="131" t="s">
        <v>201</v>
      </c>
      <c r="D112" s="129" t="s">
        <v>248</v>
      </c>
      <c r="E112" s="129"/>
      <c r="F112" s="130">
        <v>6430610</v>
      </c>
      <c r="G112" s="120">
        <v>38550</v>
      </c>
      <c r="H112" s="61">
        <f t="shared" si="0"/>
        <v>123000</v>
      </c>
      <c r="I112" s="62">
        <f t="shared" si="1"/>
        <v>0</v>
      </c>
      <c r="J112" s="70">
        <f t="shared" si="2"/>
        <v>123000</v>
      </c>
      <c r="K112" s="61">
        <v>118000</v>
      </c>
      <c r="L112" s="62">
        <v>0</v>
      </c>
      <c r="M112" s="194">
        <f t="shared" si="16"/>
        <v>118000</v>
      </c>
      <c r="N112" s="10">
        <v>118000</v>
      </c>
      <c r="O112" s="11">
        <v>0</v>
      </c>
      <c r="P112" s="50">
        <f t="shared" si="3"/>
        <v>118000</v>
      </c>
      <c r="Q112" s="10">
        <f>H112-K112</f>
        <v>5000</v>
      </c>
      <c r="R112" s="11">
        <f>I112-L112</f>
        <v>0</v>
      </c>
      <c r="S112" s="50">
        <f t="shared" si="4"/>
        <v>5000</v>
      </c>
      <c r="T112" s="10">
        <f t="shared" si="18"/>
        <v>0</v>
      </c>
      <c r="U112" s="11">
        <f t="shared" si="19"/>
        <v>0</v>
      </c>
      <c r="V112" s="51">
        <f t="shared" si="7"/>
        <v>0</v>
      </c>
      <c r="W112" s="50">
        <f t="shared" si="17"/>
        <v>0</v>
      </c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2"/>
      <c r="BO112" s="132"/>
      <c r="BP112" s="132"/>
      <c r="BQ112" s="132"/>
      <c r="BR112" s="132"/>
      <c r="BS112" s="132"/>
      <c r="BT112" s="132"/>
      <c r="BU112" s="132"/>
      <c r="BV112" s="132"/>
      <c r="BW112" s="132"/>
      <c r="BX112" s="132"/>
      <c r="BY112" s="132"/>
      <c r="BZ112" s="132"/>
      <c r="CA112" s="132"/>
      <c r="CB112" s="132"/>
      <c r="CC112" s="132"/>
      <c r="CD112" s="132"/>
      <c r="CE112" s="132"/>
      <c r="CF112" s="132"/>
      <c r="CG112" s="132"/>
      <c r="CH112" s="132"/>
      <c r="CI112" s="132"/>
      <c r="CJ112" s="132"/>
      <c r="CK112" s="132"/>
      <c r="CL112" s="132"/>
      <c r="CM112" s="132"/>
      <c r="CN112" s="132"/>
      <c r="CO112" s="132"/>
      <c r="CP112" s="132"/>
      <c r="CQ112" s="132"/>
      <c r="CR112" s="132"/>
      <c r="CS112" s="132"/>
      <c r="CT112" s="132"/>
      <c r="CU112" s="132"/>
      <c r="CV112" s="132"/>
      <c r="CW112" s="132"/>
      <c r="CX112" s="132"/>
      <c r="CY112" s="132"/>
      <c r="CZ112" s="132"/>
      <c r="DA112" s="132"/>
      <c r="DB112" s="132"/>
      <c r="DC112" s="132"/>
      <c r="DD112" s="132"/>
      <c r="DE112" s="132"/>
      <c r="DF112" s="132"/>
      <c r="DG112" s="132"/>
      <c r="DH112" s="132"/>
      <c r="DI112" s="132"/>
      <c r="DJ112" s="132"/>
      <c r="DK112" s="132"/>
      <c r="DL112" s="132"/>
      <c r="DM112" s="132"/>
      <c r="DN112" s="132"/>
      <c r="DO112" s="132"/>
      <c r="DP112" s="132"/>
      <c r="DQ112" s="132"/>
      <c r="DR112" s="132"/>
      <c r="DS112" s="132"/>
      <c r="DT112" s="132"/>
      <c r="DU112" s="132"/>
      <c r="DV112" s="132"/>
      <c r="DW112" s="132"/>
      <c r="DX112" s="132"/>
      <c r="DY112" s="132"/>
      <c r="DZ112" s="132"/>
      <c r="EA112" s="132"/>
      <c r="EB112" s="132"/>
      <c r="EC112" s="132"/>
      <c r="ED112" s="132"/>
      <c r="EE112" s="132"/>
      <c r="EF112" s="132"/>
      <c r="EG112" s="132"/>
      <c r="EH112" s="132"/>
      <c r="EI112" s="132"/>
      <c r="EJ112" s="132"/>
      <c r="EK112" s="132"/>
      <c r="EL112" s="132"/>
      <c r="EM112" s="132"/>
      <c r="EN112" s="132"/>
      <c r="EO112" s="132"/>
      <c r="EP112" s="132"/>
      <c r="EQ112" s="132"/>
      <c r="ER112" s="132"/>
      <c r="ES112" s="132"/>
      <c r="ET112" s="132"/>
      <c r="EU112" s="132"/>
      <c r="EV112" s="132"/>
      <c r="EW112" s="132"/>
      <c r="EX112" s="132"/>
      <c r="EY112" s="132"/>
      <c r="EZ112" s="132"/>
      <c r="FA112" s="132"/>
      <c r="FB112" s="132"/>
      <c r="FC112" s="132"/>
      <c r="FD112" s="132"/>
      <c r="FE112" s="132"/>
      <c r="FF112" s="132"/>
      <c r="FG112" s="132"/>
      <c r="FH112" s="132"/>
      <c r="FI112" s="132"/>
      <c r="FJ112" s="132"/>
      <c r="FK112" s="132"/>
      <c r="FL112" s="132"/>
      <c r="FM112" s="132"/>
      <c r="FN112" s="132"/>
      <c r="FO112" s="132"/>
      <c r="FP112" s="132"/>
      <c r="FQ112" s="132"/>
      <c r="FR112" s="132"/>
      <c r="FS112" s="132"/>
      <c r="FT112" s="132"/>
      <c r="FU112" s="132"/>
      <c r="FV112" s="132"/>
      <c r="FW112" s="132"/>
      <c r="FX112" s="132"/>
      <c r="FY112" s="132"/>
      <c r="FZ112" s="132"/>
      <c r="GA112" s="132"/>
      <c r="GB112" s="132"/>
      <c r="GC112" s="132"/>
      <c r="GD112" s="132"/>
      <c r="GE112" s="132"/>
      <c r="GF112" s="132"/>
      <c r="GG112" s="132"/>
      <c r="GH112" s="132"/>
      <c r="GI112" s="132"/>
      <c r="GJ112" s="132"/>
      <c r="GK112" s="132"/>
      <c r="GL112" s="132"/>
      <c r="GM112" s="132"/>
      <c r="GN112" s="132"/>
      <c r="GO112" s="132"/>
      <c r="GP112" s="132"/>
      <c r="GQ112" s="132"/>
      <c r="GR112" s="132"/>
      <c r="GS112" s="132"/>
      <c r="GT112" s="132"/>
      <c r="GU112" s="132"/>
      <c r="GV112" s="132"/>
      <c r="GW112" s="132"/>
      <c r="GX112" s="132"/>
      <c r="GY112" s="132"/>
      <c r="GZ112" s="132"/>
      <c r="HA112" s="132"/>
      <c r="HB112" s="132"/>
      <c r="HC112" s="132"/>
      <c r="HD112" s="132"/>
      <c r="HE112" s="132"/>
      <c r="HF112" s="132"/>
      <c r="HG112" s="132"/>
      <c r="HH112" s="132"/>
      <c r="HI112" s="132"/>
      <c r="HJ112" s="132"/>
      <c r="HK112" s="132"/>
      <c r="HL112" s="132"/>
      <c r="HM112" s="132"/>
      <c r="HN112" s="132"/>
      <c r="HO112" s="132"/>
      <c r="HP112" s="132"/>
      <c r="HQ112" s="132"/>
      <c r="HR112" s="132"/>
      <c r="HS112" s="132"/>
    </row>
    <row r="113" spans="1:227" s="133" customFormat="1" ht="11.25">
      <c r="A113" s="129" t="s">
        <v>249</v>
      </c>
      <c r="B113" s="131" t="s">
        <v>250</v>
      </c>
      <c r="C113" s="131" t="s">
        <v>205</v>
      </c>
      <c r="D113" s="129" t="s">
        <v>251</v>
      </c>
      <c r="E113" s="129">
        <v>2016</v>
      </c>
      <c r="F113" s="130" t="s">
        <v>400</v>
      </c>
      <c r="G113" s="120">
        <v>38550</v>
      </c>
      <c r="H113" s="61">
        <f t="shared" si="0"/>
        <v>3304000</v>
      </c>
      <c r="I113" s="62">
        <f t="shared" si="1"/>
        <v>333000</v>
      </c>
      <c r="J113" s="70">
        <f t="shared" si="2"/>
        <v>3637000</v>
      </c>
      <c r="K113" s="61">
        <v>3180000</v>
      </c>
      <c r="L113" s="62">
        <v>320000</v>
      </c>
      <c r="M113" s="194">
        <f t="shared" si="16"/>
        <v>3500000</v>
      </c>
      <c r="N113" s="10">
        <v>3180000</v>
      </c>
      <c r="O113" s="11">
        <v>320000</v>
      </c>
      <c r="P113" s="50">
        <f t="shared" si="3"/>
        <v>3500000</v>
      </c>
      <c r="Q113" s="10">
        <f>H113-K113</f>
        <v>124000</v>
      </c>
      <c r="R113" s="11">
        <f>I113-L113</f>
        <v>13000</v>
      </c>
      <c r="S113" s="50">
        <f t="shared" si="4"/>
        <v>137000</v>
      </c>
      <c r="T113" s="10">
        <f t="shared" si="18"/>
        <v>0</v>
      </c>
      <c r="U113" s="11">
        <f t="shared" si="19"/>
        <v>0</v>
      </c>
      <c r="V113" s="51">
        <f t="shared" si="7"/>
        <v>0</v>
      </c>
      <c r="W113" s="50">
        <f t="shared" si="17"/>
        <v>0</v>
      </c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32"/>
      <c r="BC113" s="132"/>
      <c r="BD113" s="132"/>
      <c r="BE113" s="132"/>
      <c r="BF113" s="132"/>
      <c r="BG113" s="132"/>
      <c r="BH113" s="132"/>
      <c r="BI113" s="132"/>
      <c r="BJ113" s="132"/>
      <c r="BK113" s="132"/>
      <c r="BL113" s="132"/>
      <c r="BM113" s="132"/>
      <c r="BN113" s="132"/>
      <c r="BO113" s="132"/>
      <c r="BP113" s="132"/>
      <c r="BQ113" s="132"/>
      <c r="BR113" s="132"/>
      <c r="BS113" s="132"/>
      <c r="BT113" s="132"/>
      <c r="BU113" s="132"/>
      <c r="BV113" s="132"/>
      <c r="BW113" s="132"/>
      <c r="BX113" s="132"/>
      <c r="BY113" s="132"/>
      <c r="BZ113" s="132"/>
      <c r="CA113" s="132"/>
      <c r="CB113" s="132"/>
      <c r="CC113" s="132"/>
      <c r="CD113" s="132"/>
      <c r="CE113" s="132"/>
      <c r="CF113" s="132"/>
      <c r="CG113" s="132"/>
      <c r="CH113" s="132"/>
      <c r="CI113" s="132"/>
      <c r="CJ113" s="132"/>
      <c r="CK113" s="132"/>
      <c r="CL113" s="132"/>
      <c r="CM113" s="132"/>
      <c r="CN113" s="132"/>
      <c r="CO113" s="132"/>
      <c r="CP113" s="132"/>
      <c r="CQ113" s="132"/>
      <c r="CR113" s="132"/>
      <c r="CS113" s="132"/>
      <c r="CT113" s="132"/>
      <c r="CU113" s="132"/>
      <c r="CV113" s="132"/>
      <c r="CW113" s="132"/>
      <c r="CX113" s="132"/>
      <c r="CY113" s="132"/>
      <c r="CZ113" s="132"/>
      <c r="DA113" s="132"/>
      <c r="DB113" s="132"/>
      <c r="DC113" s="132"/>
      <c r="DD113" s="132"/>
      <c r="DE113" s="132"/>
      <c r="DF113" s="132"/>
      <c r="DG113" s="132"/>
      <c r="DH113" s="132"/>
      <c r="DI113" s="132"/>
      <c r="DJ113" s="132"/>
      <c r="DK113" s="132"/>
      <c r="DL113" s="132"/>
      <c r="DM113" s="132"/>
      <c r="DN113" s="132"/>
      <c r="DO113" s="132"/>
      <c r="DP113" s="132"/>
      <c r="DQ113" s="132"/>
      <c r="DR113" s="132"/>
      <c r="DS113" s="132"/>
      <c r="DT113" s="132"/>
      <c r="DU113" s="132"/>
      <c r="DV113" s="132"/>
      <c r="DW113" s="132"/>
      <c r="DX113" s="132"/>
      <c r="DY113" s="132"/>
      <c r="DZ113" s="132"/>
      <c r="EA113" s="132"/>
      <c r="EB113" s="132"/>
      <c r="EC113" s="132"/>
      <c r="ED113" s="132"/>
      <c r="EE113" s="132"/>
      <c r="EF113" s="132"/>
      <c r="EG113" s="132"/>
      <c r="EH113" s="132"/>
      <c r="EI113" s="132"/>
      <c r="EJ113" s="132"/>
      <c r="EK113" s="132"/>
      <c r="EL113" s="132"/>
      <c r="EM113" s="132"/>
      <c r="EN113" s="132"/>
      <c r="EO113" s="132"/>
      <c r="EP113" s="132"/>
      <c r="EQ113" s="132"/>
      <c r="ER113" s="132"/>
      <c r="ES113" s="132"/>
      <c r="ET113" s="132"/>
      <c r="EU113" s="132"/>
      <c r="EV113" s="132"/>
      <c r="EW113" s="132"/>
      <c r="EX113" s="132"/>
      <c r="EY113" s="132"/>
      <c r="EZ113" s="132"/>
      <c r="FA113" s="132"/>
      <c r="FB113" s="132"/>
      <c r="FC113" s="132"/>
      <c r="FD113" s="132"/>
      <c r="FE113" s="132"/>
      <c r="FF113" s="132"/>
      <c r="FG113" s="132"/>
      <c r="FH113" s="132"/>
      <c r="FI113" s="132"/>
      <c r="FJ113" s="132"/>
      <c r="FK113" s="132"/>
      <c r="FL113" s="132"/>
      <c r="FM113" s="132"/>
      <c r="FN113" s="132"/>
      <c r="FO113" s="132"/>
      <c r="FP113" s="132"/>
      <c r="FQ113" s="132"/>
      <c r="FR113" s="132"/>
      <c r="FS113" s="132"/>
      <c r="FT113" s="132"/>
      <c r="FU113" s="132"/>
      <c r="FV113" s="132"/>
      <c r="FW113" s="132"/>
      <c r="FX113" s="132"/>
      <c r="FY113" s="132"/>
      <c r="FZ113" s="132"/>
      <c r="GA113" s="132"/>
      <c r="GB113" s="132"/>
      <c r="GC113" s="132"/>
      <c r="GD113" s="132"/>
      <c r="GE113" s="132"/>
      <c r="GF113" s="132"/>
      <c r="GG113" s="132"/>
      <c r="GH113" s="132"/>
      <c r="GI113" s="132"/>
      <c r="GJ113" s="132"/>
      <c r="GK113" s="132"/>
      <c r="GL113" s="132"/>
      <c r="GM113" s="132"/>
      <c r="GN113" s="132"/>
      <c r="GO113" s="132"/>
      <c r="GP113" s="132"/>
      <c r="GQ113" s="132"/>
      <c r="GR113" s="132"/>
      <c r="GS113" s="132"/>
      <c r="GT113" s="132"/>
      <c r="GU113" s="132"/>
      <c r="GV113" s="132"/>
      <c r="GW113" s="132"/>
      <c r="GX113" s="132"/>
      <c r="GY113" s="132"/>
      <c r="GZ113" s="132"/>
      <c r="HA113" s="132"/>
      <c r="HB113" s="132"/>
      <c r="HC113" s="132"/>
      <c r="HD113" s="132"/>
      <c r="HE113" s="132"/>
      <c r="HF113" s="132"/>
      <c r="HG113" s="132"/>
      <c r="HH113" s="132"/>
      <c r="HI113" s="132"/>
      <c r="HJ113" s="132"/>
      <c r="HK113" s="132"/>
      <c r="HL113" s="132"/>
      <c r="HM113" s="132"/>
      <c r="HN113" s="132"/>
      <c r="HO113" s="132"/>
      <c r="HP113" s="132"/>
      <c r="HQ113" s="132"/>
      <c r="HR113" s="132"/>
      <c r="HS113" s="132"/>
    </row>
    <row r="114" spans="1:227" s="133" customFormat="1" ht="11.25">
      <c r="A114" s="129" t="s">
        <v>252</v>
      </c>
      <c r="B114" s="131" t="s">
        <v>253</v>
      </c>
      <c r="C114" s="131" t="s">
        <v>201</v>
      </c>
      <c r="D114" s="129" t="s">
        <v>254</v>
      </c>
      <c r="E114" s="129">
        <v>2014</v>
      </c>
      <c r="F114" s="130">
        <v>6040150</v>
      </c>
      <c r="G114" s="120">
        <v>38550</v>
      </c>
      <c r="H114" s="61">
        <f t="shared" si="0"/>
        <v>11029000</v>
      </c>
      <c r="I114" s="62">
        <f t="shared" si="1"/>
        <v>816000</v>
      </c>
      <c r="J114" s="70">
        <f t="shared" si="2"/>
        <v>11845000</v>
      </c>
      <c r="K114" s="61">
        <v>10616000</v>
      </c>
      <c r="L114" s="62">
        <v>783000</v>
      </c>
      <c r="M114" s="194">
        <f t="shared" si="16"/>
        <v>11399000</v>
      </c>
      <c r="N114" s="10">
        <v>10616000</v>
      </c>
      <c r="O114" s="11">
        <v>783000</v>
      </c>
      <c r="P114" s="50">
        <f t="shared" si="3"/>
        <v>11399000</v>
      </c>
      <c r="Q114" s="10">
        <f>H114-K114</f>
        <v>413000</v>
      </c>
      <c r="R114" s="11">
        <f>I114-L114</f>
        <v>33000</v>
      </c>
      <c r="S114" s="50">
        <f t="shared" si="4"/>
        <v>446000</v>
      </c>
      <c r="T114" s="10">
        <f t="shared" si="18"/>
        <v>0</v>
      </c>
      <c r="U114" s="11">
        <f t="shared" si="19"/>
        <v>0</v>
      </c>
      <c r="V114" s="51">
        <f t="shared" si="7"/>
        <v>0</v>
      </c>
      <c r="W114" s="50">
        <f t="shared" si="17"/>
        <v>0</v>
      </c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2"/>
      <c r="AZ114" s="132"/>
      <c r="BA114" s="132"/>
      <c r="BB114" s="132"/>
      <c r="BC114" s="132"/>
      <c r="BD114" s="132"/>
      <c r="BE114" s="132"/>
      <c r="BF114" s="132"/>
      <c r="BG114" s="132"/>
      <c r="BH114" s="132"/>
      <c r="BI114" s="132"/>
      <c r="BJ114" s="132"/>
      <c r="BK114" s="132"/>
      <c r="BL114" s="132"/>
      <c r="BM114" s="132"/>
      <c r="BN114" s="132"/>
      <c r="BO114" s="132"/>
      <c r="BP114" s="132"/>
      <c r="BQ114" s="132"/>
      <c r="BR114" s="132"/>
      <c r="BS114" s="132"/>
      <c r="BT114" s="132"/>
      <c r="BU114" s="132"/>
      <c r="BV114" s="132"/>
      <c r="BW114" s="132"/>
      <c r="BX114" s="132"/>
      <c r="BY114" s="132"/>
      <c r="BZ114" s="132"/>
      <c r="CA114" s="132"/>
      <c r="CB114" s="132"/>
      <c r="CC114" s="132"/>
      <c r="CD114" s="132"/>
      <c r="CE114" s="132"/>
      <c r="CF114" s="132"/>
      <c r="CG114" s="132"/>
      <c r="CH114" s="132"/>
      <c r="CI114" s="132"/>
      <c r="CJ114" s="132"/>
      <c r="CK114" s="132"/>
      <c r="CL114" s="132"/>
      <c r="CM114" s="132"/>
      <c r="CN114" s="132"/>
      <c r="CO114" s="132"/>
      <c r="CP114" s="132"/>
      <c r="CQ114" s="132"/>
      <c r="CR114" s="132"/>
      <c r="CS114" s="132"/>
      <c r="CT114" s="132"/>
      <c r="CU114" s="132"/>
      <c r="CV114" s="132"/>
      <c r="CW114" s="132"/>
      <c r="CX114" s="132"/>
      <c r="CY114" s="132"/>
      <c r="CZ114" s="132"/>
      <c r="DA114" s="132"/>
      <c r="DB114" s="132"/>
      <c r="DC114" s="132"/>
      <c r="DD114" s="132"/>
      <c r="DE114" s="132"/>
      <c r="DF114" s="132"/>
      <c r="DG114" s="132"/>
      <c r="DH114" s="132"/>
      <c r="DI114" s="132"/>
      <c r="DJ114" s="132"/>
      <c r="DK114" s="132"/>
      <c r="DL114" s="132"/>
      <c r="DM114" s="132"/>
      <c r="DN114" s="132"/>
      <c r="DO114" s="132"/>
      <c r="DP114" s="132"/>
      <c r="DQ114" s="132"/>
      <c r="DR114" s="132"/>
      <c r="DS114" s="132"/>
      <c r="DT114" s="132"/>
      <c r="DU114" s="132"/>
      <c r="DV114" s="132"/>
      <c r="DW114" s="132"/>
      <c r="DX114" s="132"/>
      <c r="DY114" s="132"/>
      <c r="DZ114" s="132"/>
      <c r="EA114" s="132"/>
      <c r="EB114" s="132"/>
      <c r="EC114" s="132"/>
      <c r="ED114" s="132"/>
      <c r="EE114" s="132"/>
      <c r="EF114" s="132"/>
      <c r="EG114" s="132"/>
      <c r="EH114" s="132"/>
      <c r="EI114" s="132"/>
      <c r="EJ114" s="132"/>
      <c r="EK114" s="132"/>
      <c r="EL114" s="132"/>
      <c r="EM114" s="132"/>
      <c r="EN114" s="132"/>
      <c r="EO114" s="132"/>
      <c r="EP114" s="132"/>
      <c r="EQ114" s="132"/>
      <c r="ER114" s="132"/>
      <c r="ES114" s="132"/>
      <c r="ET114" s="132"/>
      <c r="EU114" s="132"/>
      <c r="EV114" s="132"/>
      <c r="EW114" s="132"/>
      <c r="EX114" s="132"/>
      <c r="EY114" s="132"/>
      <c r="EZ114" s="132"/>
      <c r="FA114" s="132"/>
      <c r="FB114" s="132"/>
      <c r="FC114" s="132"/>
      <c r="FD114" s="132"/>
      <c r="FE114" s="132"/>
      <c r="FF114" s="132"/>
      <c r="FG114" s="132"/>
      <c r="FH114" s="132"/>
      <c r="FI114" s="132"/>
      <c r="FJ114" s="132"/>
      <c r="FK114" s="132"/>
      <c r="FL114" s="132"/>
      <c r="FM114" s="132"/>
      <c r="FN114" s="132"/>
      <c r="FO114" s="132"/>
      <c r="FP114" s="132"/>
      <c r="FQ114" s="132"/>
      <c r="FR114" s="132"/>
      <c r="FS114" s="132"/>
      <c r="FT114" s="132"/>
      <c r="FU114" s="132"/>
      <c r="FV114" s="132"/>
      <c r="FW114" s="132"/>
      <c r="FX114" s="132"/>
      <c r="FY114" s="132"/>
      <c r="FZ114" s="132"/>
      <c r="GA114" s="132"/>
      <c r="GB114" s="132"/>
      <c r="GC114" s="132"/>
      <c r="GD114" s="132"/>
      <c r="GE114" s="132"/>
      <c r="GF114" s="132"/>
      <c r="GG114" s="132"/>
      <c r="GH114" s="132"/>
      <c r="GI114" s="132"/>
      <c r="GJ114" s="132"/>
      <c r="GK114" s="132"/>
      <c r="GL114" s="132"/>
      <c r="GM114" s="132"/>
      <c r="GN114" s="132"/>
      <c r="GO114" s="132"/>
      <c r="GP114" s="132"/>
      <c r="GQ114" s="132"/>
      <c r="GR114" s="132"/>
      <c r="GS114" s="132"/>
      <c r="GT114" s="132"/>
      <c r="GU114" s="132"/>
      <c r="GV114" s="132"/>
      <c r="GW114" s="132"/>
      <c r="GX114" s="132"/>
      <c r="GY114" s="132"/>
      <c r="GZ114" s="132"/>
      <c r="HA114" s="132"/>
      <c r="HB114" s="132"/>
      <c r="HC114" s="132"/>
      <c r="HD114" s="132"/>
      <c r="HE114" s="132"/>
      <c r="HF114" s="132"/>
      <c r="HG114" s="132"/>
      <c r="HH114" s="132"/>
      <c r="HI114" s="132"/>
      <c r="HJ114" s="132"/>
      <c r="HK114" s="132"/>
      <c r="HL114" s="132"/>
      <c r="HM114" s="132"/>
      <c r="HN114" s="132"/>
      <c r="HO114" s="132"/>
      <c r="HP114" s="132"/>
      <c r="HQ114" s="132"/>
      <c r="HR114" s="132"/>
      <c r="HS114" s="132"/>
    </row>
    <row r="115" spans="1:227" s="133" customFormat="1" ht="11.25">
      <c r="A115" s="138" t="s">
        <v>252</v>
      </c>
      <c r="B115" s="131" t="s">
        <v>253</v>
      </c>
      <c r="C115" s="131" t="s">
        <v>201</v>
      </c>
      <c r="D115" s="129" t="s">
        <v>255</v>
      </c>
      <c r="E115" s="129"/>
      <c r="F115" s="130">
        <v>6040150</v>
      </c>
      <c r="G115" s="120">
        <v>38550</v>
      </c>
      <c r="H115" s="61">
        <f t="shared" si="0"/>
        <v>0</v>
      </c>
      <c r="I115" s="62">
        <f t="shared" si="1"/>
        <v>0</v>
      </c>
      <c r="J115" s="70">
        <f t="shared" si="2"/>
        <v>0</v>
      </c>
      <c r="K115" s="61">
        <v>0</v>
      </c>
      <c r="L115" s="62">
        <v>0</v>
      </c>
      <c r="M115" s="194">
        <f t="shared" si="16"/>
        <v>0</v>
      </c>
      <c r="N115" s="10">
        <v>0</v>
      </c>
      <c r="O115" s="11">
        <v>0</v>
      </c>
      <c r="P115" s="50">
        <f t="shared" si="3"/>
        <v>0</v>
      </c>
      <c r="Q115" s="10">
        <f>H115-K115</f>
        <v>0</v>
      </c>
      <c r="R115" s="11">
        <f>I115-L115</f>
        <v>0</v>
      </c>
      <c r="S115" s="50">
        <f t="shared" si="4"/>
        <v>0</v>
      </c>
      <c r="T115" s="10">
        <f t="shared" si="18"/>
        <v>0</v>
      </c>
      <c r="U115" s="11">
        <f t="shared" si="19"/>
        <v>0</v>
      </c>
      <c r="V115" s="51">
        <f t="shared" si="7"/>
        <v>0</v>
      </c>
      <c r="W115" s="50">
        <f t="shared" si="17"/>
        <v>0</v>
      </c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2"/>
      <c r="AZ115" s="132"/>
      <c r="BA115" s="132"/>
      <c r="BB115" s="132"/>
      <c r="BC115" s="132"/>
      <c r="BD115" s="132"/>
      <c r="BE115" s="132"/>
      <c r="BF115" s="132"/>
      <c r="BG115" s="132"/>
      <c r="BH115" s="132"/>
      <c r="BI115" s="132"/>
      <c r="BJ115" s="132"/>
      <c r="BK115" s="132"/>
      <c r="BL115" s="132"/>
      <c r="BM115" s="132"/>
      <c r="BN115" s="132"/>
      <c r="BO115" s="132"/>
      <c r="BP115" s="132"/>
      <c r="BQ115" s="132"/>
      <c r="BR115" s="132"/>
      <c r="BS115" s="132"/>
      <c r="BT115" s="132"/>
      <c r="BU115" s="132"/>
      <c r="BV115" s="132"/>
      <c r="BW115" s="132"/>
      <c r="BX115" s="132"/>
      <c r="BY115" s="132"/>
      <c r="BZ115" s="132"/>
      <c r="CA115" s="132"/>
      <c r="CB115" s="132"/>
      <c r="CC115" s="132"/>
      <c r="CD115" s="132"/>
      <c r="CE115" s="132"/>
      <c r="CF115" s="132"/>
      <c r="CG115" s="132"/>
      <c r="CH115" s="132"/>
      <c r="CI115" s="132"/>
      <c r="CJ115" s="132"/>
      <c r="CK115" s="132"/>
      <c r="CL115" s="132"/>
      <c r="CM115" s="132"/>
      <c r="CN115" s="132"/>
      <c r="CO115" s="132"/>
      <c r="CP115" s="132"/>
      <c r="CQ115" s="132"/>
      <c r="CR115" s="132"/>
      <c r="CS115" s="132"/>
      <c r="CT115" s="132"/>
      <c r="CU115" s="132"/>
      <c r="CV115" s="132"/>
      <c r="CW115" s="132"/>
      <c r="CX115" s="132"/>
      <c r="CY115" s="132"/>
      <c r="CZ115" s="132"/>
      <c r="DA115" s="132"/>
      <c r="DB115" s="132"/>
      <c r="DC115" s="132"/>
      <c r="DD115" s="132"/>
      <c r="DE115" s="132"/>
      <c r="DF115" s="132"/>
      <c r="DG115" s="132"/>
      <c r="DH115" s="132"/>
      <c r="DI115" s="132"/>
      <c r="DJ115" s="132"/>
      <c r="DK115" s="132"/>
      <c r="DL115" s="132"/>
      <c r="DM115" s="132"/>
      <c r="DN115" s="132"/>
      <c r="DO115" s="132"/>
      <c r="DP115" s="132"/>
      <c r="DQ115" s="132"/>
      <c r="DR115" s="132"/>
      <c r="DS115" s="132"/>
      <c r="DT115" s="132"/>
      <c r="DU115" s="132"/>
      <c r="DV115" s="132"/>
      <c r="DW115" s="132"/>
      <c r="DX115" s="132"/>
      <c r="DY115" s="132"/>
      <c r="DZ115" s="132"/>
      <c r="EA115" s="132"/>
      <c r="EB115" s="132"/>
      <c r="EC115" s="132"/>
      <c r="ED115" s="132"/>
      <c r="EE115" s="132"/>
      <c r="EF115" s="132"/>
      <c r="EG115" s="132"/>
      <c r="EH115" s="132"/>
      <c r="EI115" s="132"/>
      <c r="EJ115" s="132"/>
      <c r="EK115" s="132"/>
      <c r="EL115" s="132"/>
      <c r="EM115" s="132"/>
      <c r="EN115" s="132"/>
      <c r="EO115" s="132"/>
      <c r="EP115" s="132"/>
      <c r="EQ115" s="132"/>
      <c r="ER115" s="132"/>
      <c r="ES115" s="132"/>
      <c r="ET115" s="132"/>
      <c r="EU115" s="132"/>
      <c r="EV115" s="132"/>
      <c r="EW115" s="132"/>
      <c r="EX115" s="132"/>
      <c r="EY115" s="132"/>
      <c r="EZ115" s="132"/>
      <c r="FA115" s="132"/>
      <c r="FB115" s="132"/>
      <c r="FC115" s="132"/>
      <c r="FD115" s="132"/>
      <c r="FE115" s="132"/>
      <c r="FF115" s="132"/>
      <c r="FG115" s="132"/>
      <c r="FH115" s="132"/>
      <c r="FI115" s="132"/>
      <c r="FJ115" s="132"/>
      <c r="FK115" s="132"/>
      <c r="FL115" s="132"/>
      <c r="FM115" s="132"/>
      <c r="FN115" s="132"/>
      <c r="FO115" s="132"/>
      <c r="FP115" s="132"/>
      <c r="FQ115" s="132"/>
      <c r="FR115" s="132"/>
      <c r="FS115" s="132"/>
      <c r="FT115" s="132"/>
      <c r="FU115" s="132"/>
      <c r="FV115" s="132"/>
      <c r="FW115" s="132"/>
      <c r="FX115" s="132"/>
      <c r="FY115" s="132"/>
      <c r="FZ115" s="132"/>
      <c r="GA115" s="132"/>
      <c r="GB115" s="132"/>
      <c r="GC115" s="132"/>
      <c r="GD115" s="132"/>
      <c r="GE115" s="132"/>
      <c r="GF115" s="132"/>
      <c r="GG115" s="132"/>
      <c r="GH115" s="132"/>
      <c r="GI115" s="132"/>
      <c r="GJ115" s="132"/>
      <c r="GK115" s="132"/>
      <c r="GL115" s="132"/>
      <c r="GM115" s="132"/>
      <c r="GN115" s="132"/>
      <c r="GO115" s="132"/>
      <c r="GP115" s="132"/>
      <c r="GQ115" s="132"/>
      <c r="GR115" s="132"/>
      <c r="GS115" s="132"/>
      <c r="GT115" s="132"/>
      <c r="GU115" s="132"/>
      <c r="GV115" s="132"/>
      <c r="GW115" s="132"/>
      <c r="GX115" s="132"/>
      <c r="GY115" s="132"/>
      <c r="GZ115" s="132"/>
      <c r="HA115" s="132"/>
      <c r="HB115" s="132"/>
      <c r="HC115" s="132"/>
      <c r="HD115" s="132"/>
      <c r="HE115" s="132"/>
      <c r="HF115" s="132"/>
      <c r="HG115" s="132"/>
      <c r="HH115" s="132"/>
      <c r="HI115" s="132"/>
      <c r="HJ115" s="132"/>
      <c r="HK115" s="132"/>
      <c r="HL115" s="132"/>
      <c r="HM115" s="132"/>
      <c r="HN115" s="132"/>
      <c r="HO115" s="132"/>
      <c r="HP115" s="132"/>
      <c r="HQ115" s="132"/>
      <c r="HR115" s="132"/>
      <c r="HS115" s="132"/>
    </row>
    <row r="116" spans="1:227" s="133" customFormat="1" ht="11.25">
      <c r="A116" s="138" t="s">
        <v>252</v>
      </c>
      <c r="B116" s="131" t="s">
        <v>253</v>
      </c>
      <c r="C116" s="131" t="s">
        <v>201</v>
      </c>
      <c r="D116" s="129" t="s">
        <v>256</v>
      </c>
      <c r="E116" s="139">
        <v>43766</v>
      </c>
      <c r="F116" s="130">
        <v>6530100</v>
      </c>
      <c r="G116" s="120">
        <v>38550</v>
      </c>
      <c r="H116" s="61">
        <f t="shared" ref="H116:H127" si="20">ROUND(K116*ign/igo,afrind)</f>
        <v>0</v>
      </c>
      <c r="I116" s="62">
        <f t="shared" ref="I116:I127" si="21">ROUND(L116*iin/iio,afrind)</f>
        <v>260000</v>
      </c>
      <c r="J116" s="70">
        <f t="shared" ref="J116:J127" si="22">SUM(H116:I116)</f>
        <v>260000</v>
      </c>
      <c r="K116" s="61">
        <v>0</v>
      </c>
      <c r="L116" s="62">
        <v>250000</v>
      </c>
      <c r="M116" s="194">
        <f t="shared" si="16"/>
        <v>250000</v>
      </c>
      <c r="N116" s="10">
        <v>0</v>
      </c>
      <c r="O116" s="11">
        <v>250000</v>
      </c>
      <c r="P116" s="50">
        <f t="shared" ref="P116:P125" si="23">SUM(N116:O116)</f>
        <v>250000</v>
      </c>
      <c r="Q116" s="10">
        <f>H116-K116</f>
        <v>0</v>
      </c>
      <c r="R116" s="11">
        <f>I116-L116</f>
        <v>10000</v>
      </c>
      <c r="S116" s="50">
        <f t="shared" ref="S116:S125" si="24">SUM(Q116:R116)</f>
        <v>10000</v>
      </c>
      <c r="T116" s="10">
        <f t="shared" si="18"/>
        <v>0</v>
      </c>
      <c r="U116" s="11">
        <f t="shared" si="19"/>
        <v>0</v>
      </c>
      <c r="V116" s="51">
        <f t="shared" ref="V116:V125" si="25">SUM(T116:U116)</f>
        <v>0</v>
      </c>
      <c r="W116" s="50">
        <f t="shared" si="17"/>
        <v>0</v>
      </c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  <c r="BI116" s="132"/>
      <c r="BJ116" s="132"/>
      <c r="BK116" s="132"/>
      <c r="BL116" s="132"/>
      <c r="BM116" s="132"/>
      <c r="BN116" s="132"/>
      <c r="BO116" s="132"/>
      <c r="BP116" s="132"/>
      <c r="BQ116" s="132"/>
      <c r="BR116" s="132"/>
      <c r="BS116" s="132"/>
      <c r="BT116" s="132"/>
      <c r="BU116" s="132"/>
      <c r="BV116" s="132"/>
      <c r="BW116" s="132"/>
      <c r="BX116" s="132"/>
      <c r="BY116" s="132"/>
      <c r="BZ116" s="132"/>
      <c r="CA116" s="132"/>
      <c r="CB116" s="132"/>
      <c r="CC116" s="132"/>
      <c r="CD116" s="132"/>
      <c r="CE116" s="132"/>
      <c r="CF116" s="132"/>
      <c r="CG116" s="132"/>
      <c r="CH116" s="132"/>
      <c r="CI116" s="132"/>
      <c r="CJ116" s="132"/>
      <c r="CK116" s="132"/>
      <c r="CL116" s="132"/>
      <c r="CM116" s="132"/>
      <c r="CN116" s="132"/>
      <c r="CO116" s="132"/>
      <c r="CP116" s="132"/>
      <c r="CQ116" s="132"/>
      <c r="CR116" s="132"/>
      <c r="CS116" s="132"/>
      <c r="CT116" s="132"/>
      <c r="CU116" s="132"/>
      <c r="CV116" s="132"/>
      <c r="CW116" s="132"/>
      <c r="CX116" s="132"/>
      <c r="CY116" s="132"/>
      <c r="CZ116" s="132"/>
      <c r="DA116" s="132"/>
      <c r="DB116" s="132"/>
      <c r="DC116" s="132"/>
      <c r="DD116" s="132"/>
      <c r="DE116" s="132"/>
      <c r="DF116" s="132"/>
      <c r="DG116" s="132"/>
      <c r="DH116" s="132"/>
      <c r="DI116" s="132"/>
      <c r="DJ116" s="132"/>
      <c r="DK116" s="132"/>
      <c r="DL116" s="132"/>
      <c r="DM116" s="132"/>
      <c r="DN116" s="132"/>
      <c r="DO116" s="132"/>
      <c r="DP116" s="132"/>
      <c r="DQ116" s="132"/>
      <c r="DR116" s="132"/>
      <c r="DS116" s="132"/>
      <c r="DT116" s="132"/>
      <c r="DU116" s="132"/>
      <c r="DV116" s="132"/>
      <c r="DW116" s="132"/>
      <c r="DX116" s="132"/>
      <c r="DY116" s="132"/>
      <c r="DZ116" s="132"/>
      <c r="EA116" s="132"/>
      <c r="EB116" s="132"/>
      <c r="EC116" s="132"/>
      <c r="ED116" s="132"/>
      <c r="EE116" s="132"/>
      <c r="EF116" s="132"/>
      <c r="EG116" s="132"/>
      <c r="EH116" s="132"/>
      <c r="EI116" s="132"/>
      <c r="EJ116" s="132"/>
      <c r="EK116" s="132"/>
      <c r="EL116" s="132"/>
      <c r="EM116" s="132"/>
      <c r="EN116" s="132"/>
      <c r="EO116" s="132"/>
      <c r="EP116" s="132"/>
      <c r="EQ116" s="132"/>
      <c r="ER116" s="132"/>
      <c r="ES116" s="132"/>
      <c r="ET116" s="132"/>
      <c r="EU116" s="132"/>
      <c r="EV116" s="132"/>
      <c r="EW116" s="132"/>
      <c r="EX116" s="132"/>
      <c r="EY116" s="132"/>
      <c r="EZ116" s="132"/>
      <c r="FA116" s="132"/>
      <c r="FB116" s="132"/>
      <c r="FC116" s="132"/>
      <c r="FD116" s="132"/>
      <c r="FE116" s="132"/>
      <c r="FF116" s="132"/>
      <c r="FG116" s="132"/>
      <c r="FH116" s="132"/>
      <c r="FI116" s="132"/>
      <c r="FJ116" s="132"/>
      <c r="FK116" s="132"/>
      <c r="FL116" s="132"/>
      <c r="FM116" s="132"/>
      <c r="FN116" s="132"/>
      <c r="FO116" s="132"/>
      <c r="FP116" s="132"/>
      <c r="FQ116" s="132"/>
      <c r="FR116" s="132"/>
      <c r="FS116" s="132"/>
      <c r="FT116" s="132"/>
      <c r="FU116" s="132"/>
      <c r="FV116" s="132"/>
      <c r="FW116" s="132"/>
      <c r="FX116" s="132"/>
      <c r="FY116" s="132"/>
      <c r="FZ116" s="132"/>
      <c r="GA116" s="132"/>
      <c r="GB116" s="132"/>
      <c r="GC116" s="132"/>
      <c r="GD116" s="132"/>
      <c r="GE116" s="132"/>
      <c r="GF116" s="132"/>
      <c r="GG116" s="132"/>
      <c r="GH116" s="132"/>
      <c r="GI116" s="132"/>
      <c r="GJ116" s="132"/>
      <c r="GK116" s="132"/>
      <c r="GL116" s="132"/>
      <c r="GM116" s="132"/>
      <c r="GN116" s="132"/>
      <c r="GO116" s="132"/>
      <c r="GP116" s="132"/>
      <c r="GQ116" s="132"/>
      <c r="GR116" s="132"/>
      <c r="GS116" s="132"/>
      <c r="GT116" s="132"/>
      <c r="GU116" s="132"/>
      <c r="GV116" s="132"/>
      <c r="GW116" s="132"/>
      <c r="GX116" s="132"/>
      <c r="GY116" s="132"/>
      <c r="GZ116" s="132"/>
      <c r="HA116" s="132"/>
      <c r="HB116" s="132"/>
      <c r="HC116" s="132"/>
      <c r="HD116" s="132"/>
      <c r="HE116" s="132"/>
      <c r="HF116" s="132"/>
      <c r="HG116" s="132"/>
      <c r="HH116" s="132"/>
      <c r="HI116" s="132"/>
      <c r="HJ116" s="132"/>
      <c r="HK116" s="132"/>
      <c r="HL116" s="132"/>
      <c r="HM116" s="132"/>
      <c r="HN116" s="132"/>
      <c r="HO116" s="132"/>
      <c r="HP116" s="132"/>
      <c r="HQ116" s="132"/>
      <c r="HR116" s="132"/>
      <c r="HS116" s="132"/>
    </row>
    <row r="117" spans="1:227" s="133" customFormat="1" ht="11.25">
      <c r="A117" s="138" t="s">
        <v>257</v>
      </c>
      <c r="B117" s="131" t="s">
        <v>258</v>
      </c>
      <c r="C117" s="131" t="s">
        <v>259</v>
      </c>
      <c r="D117" s="129" t="s">
        <v>260</v>
      </c>
      <c r="E117" s="129"/>
      <c r="F117" s="130">
        <v>6610350</v>
      </c>
      <c r="G117" s="120">
        <v>38550</v>
      </c>
      <c r="H117" s="61">
        <f t="shared" si="20"/>
        <v>2987000</v>
      </c>
      <c r="I117" s="62">
        <f t="shared" si="21"/>
        <v>195000</v>
      </c>
      <c r="J117" s="70">
        <f t="shared" si="22"/>
        <v>3182000</v>
      </c>
      <c r="K117" s="61">
        <v>2875000</v>
      </c>
      <c r="L117" s="62">
        <v>187000</v>
      </c>
      <c r="M117" s="194">
        <f t="shared" si="16"/>
        <v>3062000</v>
      </c>
      <c r="N117" s="10">
        <v>2875000</v>
      </c>
      <c r="O117" s="11">
        <v>187000</v>
      </c>
      <c r="P117" s="50">
        <f t="shared" si="23"/>
        <v>3062000</v>
      </c>
      <c r="Q117" s="10">
        <f>H117-K117</f>
        <v>112000</v>
      </c>
      <c r="R117" s="11">
        <f>I117-L117</f>
        <v>8000</v>
      </c>
      <c r="S117" s="50">
        <f t="shared" si="24"/>
        <v>120000</v>
      </c>
      <c r="T117" s="10">
        <f t="shared" si="18"/>
        <v>0</v>
      </c>
      <c r="U117" s="11">
        <f t="shared" si="19"/>
        <v>0</v>
      </c>
      <c r="V117" s="51">
        <f t="shared" si="25"/>
        <v>0</v>
      </c>
      <c r="W117" s="50">
        <f t="shared" ref="W117:W140" si="26">ROUND(V117*premieGM,2)</f>
        <v>0</v>
      </c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2"/>
      <c r="BR117" s="132"/>
      <c r="BS117" s="132"/>
      <c r="BT117" s="132"/>
      <c r="BU117" s="132"/>
      <c r="BV117" s="132"/>
      <c r="BW117" s="132"/>
      <c r="BX117" s="132"/>
      <c r="BY117" s="132"/>
      <c r="BZ117" s="132"/>
      <c r="CA117" s="132"/>
      <c r="CB117" s="132"/>
      <c r="CC117" s="132"/>
      <c r="CD117" s="132"/>
      <c r="CE117" s="132"/>
      <c r="CF117" s="132"/>
      <c r="CG117" s="132"/>
      <c r="CH117" s="132"/>
      <c r="CI117" s="132"/>
      <c r="CJ117" s="132"/>
      <c r="CK117" s="132"/>
      <c r="CL117" s="132"/>
      <c r="CM117" s="132"/>
      <c r="CN117" s="132"/>
      <c r="CO117" s="132"/>
      <c r="CP117" s="132"/>
      <c r="CQ117" s="132"/>
      <c r="CR117" s="132"/>
      <c r="CS117" s="132"/>
      <c r="CT117" s="132"/>
      <c r="CU117" s="132"/>
      <c r="CV117" s="132"/>
      <c r="CW117" s="132"/>
      <c r="CX117" s="132"/>
      <c r="CY117" s="132"/>
      <c r="CZ117" s="132"/>
      <c r="DA117" s="132"/>
      <c r="DB117" s="132"/>
      <c r="DC117" s="132"/>
      <c r="DD117" s="132"/>
      <c r="DE117" s="132"/>
      <c r="DF117" s="132"/>
      <c r="DG117" s="132"/>
      <c r="DH117" s="132"/>
      <c r="DI117" s="132"/>
      <c r="DJ117" s="132"/>
      <c r="DK117" s="132"/>
      <c r="DL117" s="132"/>
      <c r="DM117" s="132"/>
      <c r="DN117" s="132"/>
      <c r="DO117" s="132"/>
      <c r="DP117" s="132"/>
      <c r="DQ117" s="132"/>
      <c r="DR117" s="132"/>
      <c r="DS117" s="132"/>
      <c r="DT117" s="132"/>
      <c r="DU117" s="132"/>
      <c r="DV117" s="132"/>
      <c r="DW117" s="132"/>
      <c r="DX117" s="132"/>
      <c r="DY117" s="132"/>
      <c r="DZ117" s="132"/>
      <c r="EA117" s="132"/>
      <c r="EB117" s="132"/>
      <c r="EC117" s="132"/>
      <c r="ED117" s="132"/>
      <c r="EE117" s="132"/>
      <c r="EF117" s="132"/>
      <c r="EG117" s="132"/>
      <c r="EH117" s="132"/>
      <c r="EI117" s="132"/>
      <c r="EJ117" s="132"/>
      <c r="EK117" s="132"/>
      <c r="EL117" s="132"/>
      <c r="EM117" s="132"/>
      <c r="EN117" s="132"/>
      <c r="EO117" s="132"/>
      <c r="EP117" s="132"/>
      <c r="EQ117" s="132"/>
      <c r="ER117" s="132"/>
      <c r="ES117" s="132"/>
      <c r="ET117" s="132"/>
      <c r="EU117" s="132"/>
      <c r="EV117" s="132"/>
      <c r="EW117" s="132"/>
      <c r="EX117" s="132"/>
      <c r="EY117" s="132"/>
      <c r="EZ117" s="132"/>
      <c r="FA117" s="132"/>
      <c r="FB117" s="132"/>
      <c r="FC117" s="132"/>
      <c r="FD117" s="132"/>
      <c r="FE117" s="132"/>
      <c r="FF117" s="132"/>
      <c r="FG117" s="132"/>
      <c r="FH117" s="132"/>
      <c r="FI117" s="132"/>
      <c r="FJ117" s="132"/>
      <c r="FK117" s="132"/>
      <c r="FL117" s="132"/>
      <c r="FM117" s="132"/>
      <c r="FN117" s="132"/>
      <c r="FO117" s="132"/>
      <c r="FP117" s="132"/>
      <c r="FQ117" s="132"/>
      <c r="FR117" s="132"/>
      <c r="FS117" s="132"/>
      <c r="FT117" s="132"/>
      <c r="FU117" s="132"/>
      <c r="FV117" s="132"/>
      <c r="FW117" s="132"/>
      <c r="FX117" s="132"/>
      <c r="FY117" s="132"/>
      <c r="FZ117" s="132"/>
      <c r="GA117" s="132"/>
      <c r="GB117" s="132"/>
      <c r="GC117" s="132"/>
      <c r="GD117" s="132"/>
      <c r="GE117" s="132"/>
      <c r="GF117" s="132"/>
      <c r="GG117" s="132"/>
      <c r="GH117" s="132"/>
      <c r="GI117" s="132"/>
      <c r="GJ117" s="132"/>
      <c r="GK117" s="132"/>
      <c r="GL117" s="132"/>
      <c r="GM117" s="132"/>
      <c r="GN117" s="132"/>
      <c r="GO117" s="132"/>
      <c r="GP117" s="132"/>
      <c r="GQ117" s="132"/>
      <c r="GR117" s="132"/>
      <c r="GS117" s="132"/>
      <c r="GT117" s="132"/>
      <c r="GU117" s="132"/>
      <c r="GV117" s="132"/>
      <c r="GW117" s="132"/>
      <c r="GX117" s="132"/>
      <c r="GY117" s="132"/>
      <c r="GZ117" s="132"/>
      <c r="HA117" s="132"/>
      <c r="HB117" s="132"/>
      <c r="HC117" s="132"/>
      <c r="HD117" s="132"/>
      <c r="HE117" s="132"/>
      <c r="HF117" s="132"/>
      <c r="HG117" s="132"/>
      <c r="HH117" s="132"/>
      <c r="HI117" s="132"/>
      <c r="HJ117" s="132"/>
      <c r="HK117" s="132"/>
      <c r="HL117" s="132"/>
      <c r="HM117" s="132"/>
      <c r="HN117" s="132"/>
      <c r="HO117" s="132"/>
      <c r="HP117" s="132"/>
      <c r="HQ117" s="132"/>
      <c r="HR117" s="132"/>
      <c r="HS117" s="132"/>
    </row>
    <row r="118" spans="1:227" s="133" customFormat="1" ht="11.25">
      <c r="A118" s="129" t="s">
        <v>261</v>
      </c>
      <c r="B118" s="131" t="s">
        <v>262</v>
      </c>
      <c r="C118" s="131" t="s">
        <v>259</v>
      </c>
      <c r="D118" s="129" t="s">
        <v>227</v>
      </c>
      <c r="E118" s="129"/>
      <c r="F118" s="130">
        <v>6750100</v>
      </c>
      <c r="G118" s="120">
        <v>38550</v>
      </c>
      <c r="H118" s="61">
        <f t="shared" si="20"/>
        <v>151000</v>
      </c>
      <c r="I118" s="62">
        <f t="shared" si="21"/>
        <v>0</v>
      </c>
      <c r="J118" s="70">
        <f t="shared" si="22"/>
        <v>151000</v>
      </c>
      <c r="K118" s="61">
        <v>145000</v>
      </c>
      <c r="L118" s="62">
        <v>0</v>
      </c>
      <c r="M118" s="194">
        <f t="shared" si="16"/>
        <v>145000</v>
      </c>
      <c r="N118" s="10">
        <v>145000</v>
      </c>
      <c r="O118" s="11">
        <v>0</v>
      </c>
      <c r="P118" s="50">
        <f t="shared" si="23"/>
        <v>145000</v>
      </c>
      <c r="Q118" s="10">
        <f>H118-K118</f>
        <v>6000</v>
      </c>
      <c r="R118" s="11">
        <f>I118-L118</f>
        <v>0</v>
      </c>
      <c r="S118" s="50">
        <f t="shared" si="24"/>
        <v>6000</v>
      </c>
      <c r="T118" s="10">
        <f t="shared" si="18"/>
        <v>0</v>
      </c>
      <c r="U118" s="11">
        <f t="shared" si="19"/>
        <v>0</v>
      </c>
      <c r="V118" s="51">
        <f t="shared" si="25"/>
        <v>0</v>
      </c>
      <c r="W118" s="50">
        <f t="shared" si="26"/>
        <v>0</v>
      </c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2"/>
      <c r="BF118" s="132"/>
      <c r="BG118" s="132"/>
      <c r="BH118" s="132"/>
      <c r="BI118" s="132"/>
      <c r="BJ118" s="132"/>
      <c r="BK118" s="132"/>
      <c r="BL118" s="132"/>
      <c r="BM118" s="132"/>
      <c r="BN118" s="132"/>
      <c r="BO118" s="132"/>
      <c r="BP118" s="132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  <c r="EI118" s="132"/>
      <c r="EJ118" s="132"/>
      <c r="EK118" s="132"/>
      <c r="EL118" s="132"/>
      <c r="EM118" s="132"/>
      <c r="EN118" s="132"/>
      <c r="EO118" s="132"/>
      <c r="EP118" s="132"/>
      <c r="EQ118" s="132"/>
      <c r="ER118" s="132"/>
      <c r="ES118" s="132"/>
      <c r="ET118" s="132"/>
      <c r="EU118" s="132"/>
      <c r="EV118" s="132"/>
      <c r="EW118" s="132"/>
      <c r="EX118" s="132"/>
      <c r="EY118" s="132"/>
      <c r="EZ118" s="132"/>
      <c r="FA118" s="132"/>
      <c r="FB118" s="132"/>
      <c r="FC118" s="132"/>
      <c r="FD118" s="132"/>
      <c r="FE118" s="132"/>
      <c r="FF118" s="132"/>
      <c r="FG118" s="132"/>
      <c r="FH118" s="132"/>
      <c r="FI118" s="132"/>
      <c r="FJ118" s="132"/>
      <c r="FK118" s="132"/>
      <c r="FL118" s="132"/>
      <c r="FM118" s="132"/>
      <c r="FN118" s="132"/>
      <c r="FO118" s="132"/>
      <c r="FP118" s="132"/>
      <c r="FQ118" s="132"/>
      <c r="FR118" s="132"/>
      <c r="FS118" s="132"/>
      <c r="FT118" s="132"/>
      <c r="FU118" s="132"/>
      <c r="FV118" s="132"/>
      <c r="FW118" s="132"/>
      <c r="FX118" s="132"/>
      <c r="FY118" s="132"/>
      <c r="FZ118" s="132"/>
      <c r="GA118" s="132"/>
      <c r="GB118" s="132"/>
      <c r="GC118" s="132"/>
      <c r="GD118" s="132"/>
      <c r="GE118" s="132"/>
      <c r="GF118" s="132"/>
      <c r="GG118" s="132"/>
      <c r="GH118" s="132"/>
      <c r="GI118" s="132"/>
      <c r="GJ118" s="132"/>
      <c r="GK118" s="132"/>
      <c r="GL118" s="132"/>
      <c r="GM118" s="132"/>
      <c r="GN118" s="132"/>
      <c r="GO118" s="132"/>
      <c r="GP118" s="132"/>
      <c r="GQ118" s="132"/>
      <c r="GR118" s="132"/>
      <c r="GS118" s="132"/>
      <c r="GT118" s="132"/>
      <c r="GU118" s="132"/>
      <c r="GV118" s="132"/>
      <c r="GW118" s="132"/>
      <c r="GX118" s="132"/>
      <c r="GY118" s="132"/>
      <c r="GZ118" s="132"/>
      <c r="HA118" s="132"/>
      <c r="HB118" s="132"/>
      <c r="HC118" s="132"/>
      <c r="HD118" s="132"/>
      <c r="HE118" s="132"/>
      <c r="HF118" s="132"/>
      <c r="HG118" s="132"/>
      <c r="HH118" s="132"/>
      <c r="HI118" s="132"/>
      <c r="HJ118" s="132"/>
      <c r="HK118" s="132"/>
      <c r="HL118" s="132"/>
      <c r="HM118" s="132"/>
      <c r="HN118" s="132"/>
      <c r="HO118" s="132"/>
      <c r="HP118" s="132"/>
      <c r="HQ118" s="132"/>
      <c r="HR118" s="132"/>
      <c r="HS118" s="132"/>
    </row>
    <row r="119" spans="1:227" s="133" customFormat="1" ht="11.25">
      <c r="A119" s="129" t="s">
        <v>263</v>
      </c>
      <c r="B119" s="131" t="s">
        <v>264</v>
      </c>
      <c r="C119" s="131" t="s">
        <v>201</v>
      </c>
      <c r="D119" s="129" t="s">
        <v>265</v>
      </c>
      <c r="E119" s="129"/>
      <c r="F119" s="130">
        <v>6550223</v>
      </c>
      <c r="G119" s="120">
        <v>38550</v>
      </c>
      <c r="H119" s="61">
        <f t="shared" si="20"/>
        <v>7085000</v>
      </c>
      <c r="I119" s="62">
        <f t="shared" si="21"/>
        <v>0</v>
      </c>
      <c r="J119" s="70">
        <f t="shared" si="22"/>
        <v>7085000</v>
      </c>
      <c r="K119" s="61">
        <v>6819000</v>
      </c>
      <c r="L119" s="62">
        <v>0</v>
      </c>
      <c r="M119" s="194">
        <f t="shared" si="16"/>
        <v>6819000</v>
      </c>
      <c r="N119" s="10">
        <v>6819000</v>
      </c>
      <c r="O119" s="11">
        <v>0</v>
      </c>
      <c r="P119" s="50">
        <f t="shared" si="23"/>
        <v>6819000</v>
      </c>
      <c r="Q119" s="10">
        <f>H119-K119</f>
        <v>266000</v>
      </c>
      <c r="R119" s="11">
        <f>I119-L119</f>
        <v>0</v>
      </c>
      <c r="S119" s="50">
        <f t="shared" si="24"/>
        <v>266000</v>
      </c>
      <c r="T119" s="10">
        <f t="shared" si="18"/>
        <v>0</v>
      </c>
      <c r="U119" s="11">
        <f t="shared" si="19"/>
        <v>0</v>
      </c>
      <c r="V119" s="51">
        <f t="shared" si="25"/>
        <v>0</v>
      </c>
      <c r="W119" s="50">
        <f t="shared" si="26"/>
        <v>0</v>
      </c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2"/>
      <c r="BE119" s="132"/>
      <c r="BF119" s="132"/>
      <c r="BG119" s="132"/>
      <c r="BH119" s="132"/>
      <c r="BI119" s="132"/>
      <c r="BJ119" s="132"/>
      <c r="BK119" s="132"/>
      <c r="BL119" s="132"/>
      <c r="BM119" s="132"/>
      <c r="BN119" s="132"/>
      <c r="BO119" s="132"/>
      <c r="BP119" s="132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  <c r="EI119" s="132"/>
      <c r="EJ119" s="132"/>
      <c r="EK119" s="132"/>
      <c r="EL119" s="132"/>
      <c r="EM119" s="132"/>
      <c r="EN119" s="132"/>
      <c r="EO119" s="132"/>
      <c r="EP119" s="132"/>
      <c r="EQ119" s="132"/>
      <c r="ER119" s="132"/>
      <c r="ES119" s="132"/>
      <c r="ET119" s="132"/>
      <c r="EU119" s="132"/>
      <c r="EV119" s="132"/>
      <c r="EW119" s="132"/>
      <c r="EX119" s="132"/>
      <c r="EY119" s="132"/>
      <c r="EZ119" s="132"/>
      <c r="FA119" s="132"/>
      <c r="FB119" s="132"/>
      <c r="FC119" s="132"/>
      <c r="FD119" s="132"/>
      <c r="FE119" s="132"/>
      <c r="FF119" s="132"/>
      <c r="FG119" s="132"/>
      <c r="FH119" s="132"/>
      <c r="FI119" s="132"/>
      <c r="FJ119" s="132"/>
      <c r="FK119" s="132"/>
      <c r="FL119" s="132"/>
      <c r="FM119" s="132"/>
      <c r="FN119" s="132"/>
      <c r="FO119" s="132"/>
      <c r="FP119" s="132"/>
      <c r="FQ119" s="132"/>
      <c r="FR119" s="132"/>
      <c r="FS119" s="132"/>
      <c r="FT119" s="132"/>
      <c r="FU119" s="132"/>
      <c r="FV119" s="132"/>
      <c r="FW119" s="132"/>
      <c r="FX119" s="132"/>
      <c r="FY119" s="132"/>
      <c r="FZ119" s="132"/>
      <c r="GA119" s="132"/>
      <c r="GB119" s="132"/>
      <c r="GC119" s="132"/>
      <c r="GD119" s="132"/>
      <c r="GE119" s="132"/>
      <c r="GF119" s="132"/>
      <c r="GG119" s="132"/>
      <c r="GH119" s="132"/>
      <c r="GI119" s="132"/>
      <c r="GJ119" s="132"/>
      <c r="GK119" s="132"/>
      <c r="GL119" s="132"/>
      <c r="GM119" s="132"/>
      <c r="GN119" s="132"/>
      <c r="GO119" s="132"/>
      <c r="GP119" s="132"/>
      <c r="GQ119" s="132"/>
      <c r="GR119" s="132"/>
      <c r="GS119" s="132"/>
      <c r="GT119" s="132"/>
      <c r="GU119" s="132"/>
      <c r="GV119" s="132"/>
      <c r="GW119" s="132"/>
      <c r="GX119" s="132"/>
      <c r="GY119" s="132"/>
      <c r="GZ119" s="132"/>
      <c r="HA119" s="132"/>
      <c r="HB119" s="132"/>
      <c r="HC119" s="132"/>
      <c r="HD119" s="132"/>
      <c r="HE119" s="132"/>
      <c r="HF119" s="132"/>
      <c r="HG119" s="132"/>
      <c r="HH119" s="132"/>
      <c r="HI119" s="132"/>
      <c r="HJ119" s="132"/>
      <c r="HK119" s="132"/>
      <c r="HL119" s="132"/>
      <c r="HM119" s="132"/>
      <c r="HN119" s="132"/>
      <c r="HO119" s="132"/>
      <c r="HP119" s="132"/>
      <c r="HQ119" s="132"/>
      <c r="HR119" s="132"/>
      <c r="HS119" s="132"/>
    </row>
    <row r="120" spans="1:227" s="133" customFormat="1" ht="11.25">
      <c r="A120" s="129" t="s">
        <v>266</v>
      </c>
      <c r="B120" s="131" t="s">
        <v>267</v>
      </c>
      <c r="C120" s="131" t="s">
        <v>205</v>
      </c>
      <c r="D120" s="129" t="s">
        <v>248</v>
      </c>
      <c r="E120" s="129"/>
      <c r="F120" s="130">
        <v>6610350</v>
      </c>
      <c r="G120" s="120">
        <v>38550</v>
      </c>
      <c r="H120" s="61">
        <f t="shared" si="20"/>
        <v>204000</v>
      </c>
      <c r="I120" s="62">
        <f t="shared" si="21"/>
        <v>0</v>
      </c>
      <c r="J120" s="70">
        <f t="shared" si="22"/>
        <v>204000</v>
      </c>
      <c r="K120" s="61">
        <v>196000</v>
      </c>
      <c r="L120" s="62">
        <v>0</v>
      </c>
      <c r="M120" s="194">
        <f t="shared" si="16"/>
        <v>196000</v>
      </c>
      <c r="N120" s="10">
        <v>196000</v>
      </c>
      <c r="O120" s="11">
        <v>0</v>
      </c>
      <c r="P120" s="50">
        <f t="shared" si="23"/>
        <v>196000</v>
      </c>
      <c r="Q120" s="10">
        <f>H120-K120</f>
        <v>8000</v>
      </c>
      <c r="R120" s="11">
        <f>I120-L120</f>
        <v>0</v>
      </c>
      <c r="S120" s="50">
        <f t="shared" si="24"/>
        <v>8000</v>
      </c>
      <c r="T120" s="10">
        <f t="shared" si="18"/>
        <v>0</v>
      </c>
      <c r="U120" s="11">
        <f t="shared" si="19"/>
        <v>0</v>
      </c>
      <c r="V120" s="51">
        <f t="shared" si="25"/>
        <v>0</v>
      </c>
      <c r="W120" s="50">
        <f t="shared" si="26"/>
        <v>0</v>
      </c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2"/>
      <c r="AZ120" s="132"/>
      <c r="BA120" s="132"/>
      <c r="BB120" s="132"/>
      <c r="BC120" s="132"/>
      <c r="BD120" s="132"/>
      <c r="BE120" s="132"/>
      <c r="BF120" s="132"/>
      <c r="BG120" s="132"/>
      <c r="BH120" s="132"/>
      <c r="BI120" s="132"/>
      <c r="BJ120" s="132"/>
      <c r="BK120" s="132"/>
      <c r="BL120" s="132"/>
      <c r="BM120" s="132"/>
      <c r="BN120" s="132"/>
      <c r="BO120" s="132"/>
      <c r="BP120" s="132"/>
      <c r="BQ120" s="132"/>
      <c r="BR120" s="132"/>
      <c r="BS120" s="132"/>
      <c r="BT120" s="132"/>
      <c r="BU120" s="132"/>
      <c r="BV120" s="132"/>
      <c r="BW120" s="132"/>
      <c r="BX120" s="132"/>
      <c r="BY120" s="132"/>
      <c r="BZ120" s="132"/>
      <c r="CA120" s="132"/>
      <c r="CB120" s="132"/>
      <c r="CC120" s="132"/>
      <c r="CD120" s="132"/>
      <c r="CE120" s="132"/>
      <c r="CF120" s="132"/>
      <c r="CG120" s="132"/>
      <c r="CH120" s="132"/>
      <c r="CI120" s="132"/>
      <c r="CJ120" s="132"/>
      <c r="CK120" s="132"/>
      <c r="CL120" s="132"/>
      <c r="CM120" s="132"/>
      <c r="CN120" s="132"/>
      <c r="CO120" s="132"/>
      <c r="CP120" s="132"/>
      <c r="CQ120" s="132"/>
      <c r="CR120" s="132"/>
      <c r="CS120" s="132"/>
      <c r="CT120" s="132"/>
      <c r="CU120" s="132"/>
      <c r="CV120" s="132"/>
      <c r="CW120" s="132"/>
      <c r="CX120" s="132"/>
      <c r="CY120" s="132"/>
      <c r="CZ120" s="132"/>
      <c r="DA120" s="132"/>
      <c r="DB120" s="132"/>
      <c r="DC120" s="132"/>
      <c r="DD120" s="132"/>
      <c r="DE120" s="132"/>
      <c r="DF120" s="132"/>
      <c r="DG120" s="132"/>
      <c r="DH120" s="132"/>
      <c r="DI120" s="132"/>
      <c r="DJ120" s="132"/>
      <c r="DK120" s="132"/>
      <c r="DL120" s="132"/>
      <c r="DM120" s="132"/>
      <c r="DN120" s="132"/>
      <c r="DO120" s="132"/>
      <c r="DP120" s="132"/>
      <c r="DQ120" s="132"/>
      <c r="DR120" s="132"/>
      <c r="DS120" s="132"/>
      <c r="DT120" s="132"/>
      <c r="DU120" s="132"/>
      <c r="DV120" s="132"/>
      <c r="DW120" s="132"/>
      <c r="DX120" s="132"/>
      <c r="DY120" s="132"/>
      <c r="DZ120" s="132"/>
      <c r="EA120" s="132"/>
      <c r="EB120" s="132"/>
      <c r="EC120" s="132"/>
      <c r="ED120" s="132"/>
      <c r="EE120" s="132"/>
      <c r="EF120" s="132"/>
      <c r="EG120" s="132"/>
      <c r="EH120" s="132"/>
      <c r="EI120" s="132"/>
      <c r="EJ120" s="132"/>
      <c r="EK120" s="132"/>
      <c r="EL120" s="132"/>
      <c r="EM120" s="132"/>
      <c r="EN120" s="132"/>
      <c r="EO120" s="132"/>
      <c r="EP120" s="132"/>
      <c r="EQ120" s="132"/>
      <c r="ER120" s="132"/>
      <c r="ES120" s="132"/>
      <c r="ET120" s="132"/>
      <c r="EU120" s="132"/>
      <c r="EV120" s="132"/>
      <c r="EW120" s="132"/>
      <c r="EX120" s="132"/>
      <c r="EY120" s="132"/>
      <c r="EZ120" s="132"/>
      <c r="FA120" s="132"/>
      <c r="FB120" s="132"/>
      <c r="FC120" s="132"/>
      <c r="FD120" s="132"/>
      <c r="FE120" s="132"/>
      <c r="FF120" s="132"/>
      <c r="FG120" s="132"/>
      <c r="FH120" s="132"/>
      <c r="FI120" s="132"/>
      <c r="FJ120" s="132"/>
      <c r="FK120" s="132"/>
      <c r="FL120" s="132"/>
      <c r="FM120" s="132"/>
      <c r="FN120" s="132"/>
      <c r="FO120" s="132"/>
      <c r="FP120" s="132"/>
      <c r="FQ120" s="132"/>
      <c r="FR120" s="132"/>
      <c r="FS120" s="132"/>
      <c r="FT120" s="132"/>
      <c r="FU120" s="132"/>
      <c r="FV120" s="132"/>
      <c r="FW120" s="132"/>
      <c r="FX120" s="132"/>
      <c r="FY120" s="132"/>
      <c r="FZ120" s="132"/>
      <c r="GA120" s="132"/>
      <c r="GB120" s="132"/>
      <c r="GC120" s="132"/>
      <c r="GD120" s="132"/>
      <c r="GE120" s="132"/>
      <c r="GF120" s="132"/>
      <c r="GG120" s="132"/>
      <c r="GH120" s="132"/>
      <c r="GI120" s="132"/>
      <c r="GJ120" s="132"/>
      <c r="GK120" s="132"/>
      <c r="GL120" s="132"/>
      <c r="GM120" s="132"/>
      <c r="GN120" s="132"/>
      <c r="GO120" s="132"/>
      <c r="GP120" s="132"/>
      <c r="GQ120" s="132"/>
      <c r="GR120" s="132"/>
      <c r="GS120" s="132"/>
      <c r="GT120" s="132"/>
      <c r="GU120" s="132"/>
      <c r="GV120" s="132"/>
      <c r="GW120" s="132"/>
      <c r="GX120" s="132"/>
      <c r="GY120" s="132"/>
      <c r="GZ120" s="132"/>
      <c r="HA120" s="132"/>
      <c r="HB120" s="132"/>
      <c r="HC120" s="132"/>
      <c r="HD120" s="132"/>
      <c r="HE120" s="132"/>
      <c r="HF120" s="132"/>
      <c r="HG120" s="132"/>
      <c r="HH120" s="132"/>
      <c r="HI120" s="132"/>
      <c r="HJ120" s="132"/>
      <c r="HK120" s="132"/>
      <c r="HL120" s="132"/>
      <c r="HM120" s="132"/>
      <c r="HN120" s="132"/>
      <c r="HO120" s="132"/>
      <c r="HP120" s="132"/>
      <c r="HQ120" s="132"/>
      <c r="HR120" s="132"/>
      <c r="HS120" s="132"/>
    </row>
    <row r="121" spans="1:227" s="133" customFormat="1" ht="11.25">
      <c r="A121" s="129" t="s">
        <v>268</v>
      </c>
      <c r="B121" s="131" t="s">
        <v>269</v>
      </c>
      <c r="C121" s="131" t="s">
        <v>259</v>
      </c>
      <c r="D121" s="129" t="s">
        <v>227</v>
      </c>
      <c r="E121" s="129"/>
      <c r="F121" s="130">
        <v>6750100</v>
      </c>
      <c r="G121" s="120">
        <v>38550</v>
      </c>
      <c r="H121" s="61">
        <f t="shared" si="20"/>
        <v>59000</v>
      </c>
      <c r="I121" s="62">
        <f t="shared" si="21"/>
        <v>0</v>
      </c>
      <c r="J121" s="70">
        <f t="shared" si="22"/>
        <v>59000</v>
      </c>
      <c r="K121" s="61">
        <v>57000</v>
      </c>
      <c r="L121" s="62">
        <v>0</v>
      </c>
      <c r="M121" s="194">
        <f t="shared" si="16"/>
        <v>57000</v>
      </c>
      <c r="N121" s="10">
        <v>57000</v>
      </c>
      <c r="O121" s="11">
        <v>0</v>
      </c>
      <c r="P121" s="50">
        <f t="shared" si="23"/>
        <v>57000</v>
      </c>
      <c r="Q121" s="10">
        <f>H121-K121</f>
        <v>2000</v>
      </c>
      <c r="R121" s="11">
        <f>I121-L121</f>
        <v>0</v>
      </c>
      <c r="S121" s="50">
        <f t="shared" si="24"/>
        <v>2000</v>
      </c>
      <c r="T121" s="10">
        <f t="shared" si="18"/>
        <v>0</v>
      </c>
      <c r="U121" s="11">
        <f t="shared" si="19"/>
        <v>0</v>
      </c>
      <c r="V121" s="51">
        <f t="shared" si="25"/>
        <v>0</v>
      </c>
      <c r="W121" s="50">
        <f t="shared" si="26"/>
        <v>0</v>
      </c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K121" s="132"/>
      <c r="BL121" s="132"/>
      <c r="BM121" s="132"/>
      <c r="BN121" s="132"/>
      <c r="BO121" s="132"/>
      <c r="BP121" s="132"/>
      <c r="BQ121" s="132"/>
      <c r="BR121" s="132"/>
      <c r="BS121" s="132"/>
      <c r="BT121" s="132"/>
      <c r="BU121" s="132"/>
      <c r="BV121" s="132"/>
      <c r="BW121" s="132"/>
      <c r="BX121" s="132"/>
      <c r="BY121" s="132"/>
      <c r="BZ121" s="132"/>
      <c r="CA121" s="132"/>
      <c r="CB121" s="132"/>
      <c r="CC121" s="132"/>
      <c r="CD121" s="132"/>
      <c r="CE121" s="132"/>
      <c r="CF121" s="132"/>
      <c r="CG121" s="132"/>
      <c r="CH121" s="132"/>
      <c r="CI121" s="132"/>
      <c r="CJ121" s="132"/>
      <c r="CK121" s="132"/>
      <c r="CL121" s="132"/>
      <c r="CM121" s="132"/>
      <c r="CN121" s="132"/>
      <c r="CO121" s="132"/>
      <c r="CP121" s="132"/>
      <c r="CQ121" s="132"/>
      <c r="CR121" s="132"/>
      <c r="CS121" s="132"/>
      <c r="CT121" s="132"/>
      <c r="CU121" s="132"/>
      <c r="CV121" s="132"/>
      <c r="CW121" s="132"/>
      <c r="CX121" s="132"/>
      <c r="CY121" s="132"/>
      <c r="CZ121" s="132"/>
      <c r="DA121" s="132"/>
      <c r="DB121" s="132"/>
      <c r="DC121" s="132"/>
      <c r="DD121" s="132"/>
      <c r="DE121" s="132"/>
      <c r="DF121" s="132"/>
      <c r="DG121" s="132"/>
      <c r="DH121" s="132"/>
      <c r="DI121" s="132"/>
      <c r="DJ121" s="132"/>
      <c r="DK121" s="132"/>
      <c r="DL121" s="132"/>
      <c r="DM121" s="132"/>
      <c r="DN121" s="132"/>
      <c r="DO121" s="132"/>
      <c r="DP121" s="132"/>
      <c r="DQ121" s="132"/>
      <c r="DR121" s="132"/>
      <c r="DS121" s="132"/>
      <c r="DT121" s="132"/>
      <c r="DU121" s="132"/>
      <c r="DV121" s="132"/>
      <c r="DW121" s="132"/>
      <c r="DX121" s="132"/>
      <c r="DY121" s="132"/>
      <c r="DZ121" s="132"/>
      <c r="EA121" s="132"/>
      <c r="EB121" s="132"/>
      <c r="EC121" s="132"/>
      <c r="ED121" s="132"/>
      <c r="EE121" s="132"/>
      <c r="EF121" s="132"/>
      <c r="EG121" s="132"/>
      <c r="EH121" s="132"/>
      <c r="EI121" s="132"/>
      <c r="EJ121" s="132"/>
      <c r="EK121" s="132"/>
      <c r="EL121" s="132"/>
      <c r="EM121" s="132"/>
      <c r="EN121" s="132"/>
      <c r="EO121" s="132"/>
      <c r="EP121" s="132"/>
      <c r="EQ121" s="132"/>
      <c r="ER121" s="132"/>
      <c r="ES121" s="132"/>
      <c r="ET121" s="132"/>
      <c r="EU121" s="132"/>
      <c r="EV121" s="132"/>
      <c r="EW121" s="132"/>
      <c r="EX121" s="132"/>
      <c r="EY121" s="132"/>
      <c r="EZ121" s="132"/>
      <c r="FA121" s="132"/>
      <c r="FB121" s="132"/>
      <c r="FC121" s="132"/>
      <c r="FD121" s="132"/>
      <c r="FE121" s="132"/>
      <c r="FF121" s="132"/>
      <c r="FG121" s="132"/>
      <c r="FH121" s="132"/>
      <c r="FI121" s="132"/>
      <c r="FJ121" s="132"/>
      <c r="FK121" s="132"/>
      <c r="FL121" s="132"/>
      <c r="FM121" s="132"/>
      <c r="FN121" s="132"/>
      <c r="FO121" s="132"/>
      <c r="FP121" s="132"/>
      <c r="FQ121" s="132"/>
      <c r="FR121" s="132"/>
      <c r="FS121" s="132"/>
      <c r="FT121" s="132"/>
      <c r="FU121" s="132"/>
      <c r="FV121" s="132"/>
      <c r="FW121" s="132"/>
      <c r="FX121" s="132"/>
      <c r="FY121" s="132"/>
      <c r="FZ121" s="132"/>
      <c r="GA121" s="132"/>
      <c r="GB121" s="132"/>
      <c r="GC121" s="132"/>
      <c r="GD121" s="132"/>
      <c r="GE121" s="132"/>
      <c r="GF121" s="132"/>
      <c r="GG121" s="132"/>
      <c r="GH121" s="132"/>
      <c r="GI121" s="132"/>
      <c r="GJ121" s="132"/>
      <c r="GK121" s="132"/>
      <c r="GL121" s="132"/>
      <c r="GM121" s="132"/>
      <c r="GN121" s="132"/>
      <c r="GO121" s="132"/>
      <c r="GP121" s="132"/>
      <c r="GQ121" s="132"/>
      <c r="GR121" s="132"/>
      <c r="GS121" s="132"/>
      <c r="GT121" s="132"/>
      <c r="GU121" s="132"/>
      <c r="GV121" s="132"/>
      <c r="GW121" s="132"/>
      <c r="GX121" s="132"/>
      <c r="GY121" s="132"/>
      <c r="GZ121" s="132"/>
      <c r="HA121" s="132"/>
      <c r="HB121" s="132"/>
      <c r="HC121" s="132"/>
      <c r="HD121" s="132"/>
      <c r="HE121" s="132"/>
      <c r="HF121" s="132"/>
      <c r="HG121" s="132"/>
      <c r="HH121" s="132"/>
      <c r="HI121" s="132"/>
      <c r="HJ121" s="132"/>
      <c r="HK121" s="132"/>
      <c r="HL121" s="132"/>
      <c r="HM121" s="132"/>
      <c r="HN121" s="132"/>
      <c r="HO121" s="132"/>
      <c r="HP121" s="132"/>
      <c r="HQ121" s="132"/>
      <c r="HR121" s="132"/>
      <c r="HS121" s="132"/>
    </row>
    <row r="122" spans="1:227" s="133" customFormat="1" ht="11.25">
      <c r="A122" s="129" t="s">
        <v>270</v>
      </c>
      <c r="B122" s="131" t="s">
        <v>269</v>
      </c>
      <c r="C122" s="131" t="s">
        <v>259</v>
      </c>
      <c r="D122" s="129" t="s">
        <v>271</v>
      </c>
      <c r="E122" s="129">
        <v>2014</v>
      </c>
      <c r="F122" s="130">
        <v>6550223</v>
      </c>
      <c r="G122" s="120">
        <v>38550</v>
      </c>
      <c r="H122" s="61">
        <f t="shared" si="20"/>
        <v>2186000</v>
      </c>
      <c r="I122" s="62">
        <f t="shared" si="21"/>
        <v>0</v>
      </c>
      <c r="J122" s="70">
        <f t="shared" si="22"/>
        <v>2186000</v>
      </c>
      <c r="K122" s="61">
        <v>2104000</v>
      </c>
      <c r="L122" s="62">
        <v>0</v>
      </c>
      <c r="M122" s="194">
        <f t="shared" si="16"/>
        <v>2104000</v>
      </c>
      <c r="N122" s="10">
        <v>2104000</v>
      </c>
      <c r="O122" s="11">
        <v>0</v>
      </c>
      <c r="P122" s="50">
        <f t="shared" si="23"/>
        <v>2104000</v>
      </c>
      <c r="Q122" s="10">
        <f>H122-K122</f>
        <v>82000</v>
      </c>
      <c r="R122" s="11">
        <f>I122-L122</f>
        <v>0</v>
      </c>
      <c r="S122" s="50">
        <f t="shared" si="24"/>
        <v>82000</v>
      </c>
      <c r="T122" s="10">
        <f t="shared" si="18"/>
        <v>0</v>
      </c>
      <c r="U122" s="11">
        <f t="shared" si="19"/>
        <v>0</v>
      </c>
      <c r="V122" s="51">
        <f t="shared" si="25"/>
        <v>0</v>
      </c>
      <c r="W122" s="50">
        <f t="shared" si="26"/>
        <v>0</v>
      </c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32"/>
      <c r="BI122" s="132"/>
      <c r="BJ122" s="132"/>
      <c r="BK122" s="132"/>
      <c r="BL122" s="132"/>
      <c r="BM122" s="132"/>
      <c r="BN122" s="132"/>
      <c r="BO122" s="132"/>
      <c r="BP122" s="132"/>
      <c r="BQ122" s="132"/>
      <c r="BR122" s="132"/>
      <c r="BS122" s="132"/>
      <c r="BT122" s="132"/>
      <c r="BU122" s="132"/>
      <c r="BV122" s="132"/>
      <c r="BW122" s="132"/>
      <c r="BX122" s="132"/>
      <c r="BY122" s="132"/>
      <c r="BZ122" s="132"/>
      <c r="CA122" s="132"/>
      <c r="CB122" s="132"/>
      <c r="CC122" s="132"/>
      <c r="CD122" s="132"/>
      <c r="CE122" s="132"/>
      <c r="CF122" s="132"/>
      <c r="CG122" s="132"/>
      <c r="CH122" s="132"/>
      <c r="CI122" s="132"/>
      <c r="CJ122" s="132"/>
      <c r="CK122" s="132"/>
      <c r="CL122" s="132"/>
      <c r="CM122" s="132"/>
      <c r="CN122" s="132"/>
      <c r="CO122" s="132"/>
      <c r="CP122" s="132"/>
      <c r="CQ122" s="132"/>
      <c r="CR122" s="132"/>
      <c r="CS122" s="132"/>
      <c r="CT122" s="132"/>
      <c r="CU122" s="132"/>
      <c r="CV122" s="132"/>
      <c r="CW122" s="132"/>
      <c r="CX122" s="132"/>
      <c r="CY122" s="132"/>
      <c r="CZ122" s="132"/>
      <c r="DA122" s="132"/>
      <c r="DB122" s="132"/>
      <c r="DC122" s="132"/>
      <c r="DD122" s="132"/>
      <c r="DE122" s="132"/>
      <c r="DF122" s="132"/>
      <c r="DG122" s="132"/>
      <c r="DH122" s="132"/>
      <c r="DI122" s="132"/>
      <c r="DJ122" s="132"/>
      <c r="DK122" s="132"/>
      <c r="DL122" s="132"/>
      <c r="DM122" s="132"/>
      <c r="DN122" s="132"/>
      <c r="DO122" s="132"/>
      <c r="DP122" s="132"/>
      <c r="DQ122" s="132"/>
      <c r="DR122" s="132"/>
      <c r="DS122" s="132"/>
      <c r="DT122" s="132"/>
      <c r="DU122" s="132"/>
      <c r="DV122" s="132"/>
      <c r="DW122" s="132"/>
      <c r="DX122" s="132"/>
      <c r="DY122" s="132"/>
      <c r="DZ122" s="132"/>
      <c r="EA122" s="132"/>
      <c r="EB122" s="132"/>
      <c r="EC122" s="132"/>
      <c r="ED122" s="132"/>
      <c r="EE122" s="132"/>
      <c r="EF122" s="132"/>
      <c r="EG122" s="132"/>
      <c r="EH122" s="132"/>
      <c r="EI122" s="132"/>
      <c r="EJ122" s="132"/>
      <c r="EK122" s="132"/>
      <c r="EL122" s="132"/>
      <c r="EM122" s="132"/>
      <c r="EN122" s="132"/>
      <c r="EO122" s="132"/>
      <c r="EP122" s="132"/>
      <c r="EQ122" s="132"/>
      <c r="ER122" s="132"/>
      <c r="ES122" s="132"/>
      <c r="ET122" s="132"/>
      <c r="EU122" s="132"/>
      <c r="EV122" s="132"/>
      <c r="EW122" s="132"/>
      <c r="EX122" s="132"/>
      <c r="EY122" s="132"/>
      <c r="EZ122" s="132"/>
      <c r="FA122" s="132"/>
      <c r="FB122" s="132"/>
      <c r="FC122" s="132"/>
      <c r="FD122" s="132"/>
      <c r="FE122" s="132"/>
      <c r="FF122" s="132"/>
      <c r="FG122" s="132"/>
      <c r="FH122" s="132"/>
      <c r="FI122" s="132"/>
      <c r="FJ122" s="132"/>
      <c r="FK122" s="132"/>
      <c r="FL122" s="132"/>
      <c r="FM122" s="132"/>
      <c r="FN122" s="132"/>
      <c r="FO122" s="132"/>
      <c r="FP122" s="132"/>
      <c r="FQ122" s="132"/>
      <c r="FR122" s="132"/>
      <c r="FS122" s="132"/>
      <c r="FT122" s="132"/>
      <c r="FU122" s="132"/>
      <c r="FV122" s="132"/>
      <c r="FW122" s="132"/>
      <c r="FX122" s="132"/>
      <c r="FY122" s="132"/>
      <c r="FZ122" s="132"/>
      <c r="GA122" s="132"/>
      <c r="GB122" s="132"/>
      <c r="GC122" s="132"/>
      <c r="GD122" s="132"/>
      <c r="GE122" s="132"/>
      <c r="GF122" s="132"/>
      <c r="GG122" s="132"/>
      <c r="GH122" s="132"/>
      <c r="GI122" s="132"/>
      <c r="GJ122" s="132"/>
      <c r="GK122" s="132"/>
      <c r="GL122" s="132"/>
      <c r="GM122" s="132"/>
      <c r="GN122" s="132"/>
      <c r="GO122" s="132"/>
      <c r="GP122" s="132"/>
      <c r="GQ122" s="132"/>
      <c r="GR122" s="132"/>
      <c r="GS122" s="132"/>
      <c r="GT122" s="132"/>
      <c r="GU122" s="132"/>
      <c r="GV122" s="132"/>
      <c r="GW122" s="132"/>
      <c r="GX122" s="132"/>
      <c r="GY122" s="132"/>
      <c r="GZ122" s="132"/>
      <c r="HA122" s="132"/>
      <c r="HB122" s="132"/>
      <c r="HC122" s="132"/>
      <c r="HD122" s="132"/>
      <c r="HE122" s="132"/>
      <c r="HF122" s="132"/>
      <c r="HG122" s="132"/>
      <c r="HH122" s="132"/>
      <c r="HI122" s="132"/>
      <c r="HJ122" s="132"/>
      <c r="HK122" s="132"/>
      <c r="HL122" s="132"/>
      <c r="HM122" s="132"/>
      <c r="HN122" s="132"/>
      <c r="HO122" s="132"/>
      <c r="HP122" s="132"/>
      <c r="HQ122" s="132"/>
      <c r="HR122" s="132"/>
      <c r="HS122" s="132"/>
    </row>
    <row r="123" spans="1:227" s="133" customFormat="1" ht="11.25">
      <c r="A123" s="129" t="s">
        <v>272</v>
      </c>
      <c r="B123" s="131" t="s">
        <v>273</v>
      </c>
      <c r="C123" s="131" t="s">
        <v>259</v>
      </c>
      <c r="D123" s="129" t="s">
        <v>248</v>
      </c>
      <c r="E123" s="129"/>
      <c r="F123" s="130">
        <v>6430610</v>
      </c>
      <c r="G123" s="120">
        <v>38550</v>
      </c>
      <c r="H123" s="61">
        <f t="shared" si="20"/>
        <v>117000</v>
      </c>
      <c r="I123" s="62">
        <f t="shared" si="21"/>
        <v>0</v>
      </c>
      <c r="J123" s="70">
        <f t="shared" si="22"/>
        <v>117000</v>
      </c>
      <c r="K123" s="61">
        <v>113000</v>
      </c>
      <c r="L123" s="62">
        <v>0</v>
      </c>
      <c r="M123" s="194">
        <f t="shared" si="16"/>
        <v>113000</v>
      </c>
      <c r="N123" s="10">
        <v>113000</v>
      </c>
      <c r="O123" s="11">
        <v>0</v>
      </c>
      <c r="P123" s="50">
        <f t="shared" si="23"/>
        <v>113000</v>
      </c>
      <c r="Q123" s="10">
        <f>H123-K123</f>
        <v>4000</v>
      </c>
      <c r="R123" s="11">
        <f>I123-L123</f>
        <v>0</v>
      </c>
      <c r="S123" s="50">
        <f t="shared" si="24"/>
        <v>4000</v>
      </c>
      <c r="T123" s="10">
        <f t="shared" si="18"/>
        <v>0</v>
      </c>
      <c r="U123" s="11">
        <f t="shared" si="19"/>
        <v>0</v>
      </c>
      <c r="V123" s="51">
        <f t="shared" si="25"/>
        <v>0</v>
      </c>
      <c r="W123" s="50">
        <f t="shared" si="26"/>
        <v>0</v>
      </c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32"/>
      <c r="BI123" s="132"/>
      <c r="BJ123" s="132"/>
      <c r="BK123" s="132"/>
      <c r="BL123" s="132"/>
      <c r="BM123" s="132"/>
      <c r="BN123" s="132"/>
      <c r="BO123" s="132"/>
      <c r="BP123" s="132"/>
      <c r="BQ123" s="132"/>
      <c r="BR123" s="132"/>
      <c r="BS123" s="132"/>
      <c r="BT123" s="132"/>
      <c r="BU123" s="132"/>
      <c r="BV123" s="132"/>
      <c r="BW123" s="132"/>
      <c r="BX123" s="132"/>
      <c r="BY123" s="132"/>
      <c r="BZ123" s="132"/>
      <c r="CA123" s="132"/>
      <c r="CB123" s="132"/>
      <c r="CC123" s="132"/>
      <c r="CD123" s="132"/>
      <c r="CE123" s="132"/>
      <c r="CF123" s="132"/>
      <c r="CG123" s="132"/>
      <c r="CH123" s="132"/>
      <c r="CI123" s="132"/>
      <c r="CJ123" s="132"/>
      <c r="CK123" s="132"/>
      <c r="CL123" s="132"/>
      <c r="CM123" s="132"/>
      <c r="CN123" s="132"/>
      <c r="CO123" s="132"/>
      <c r="CP123" s="132"/>
      <c r="CQ123" s="132"/>
      <c r="CR123" s="132"/>
      <c r="CS123" s="132"/>
      <c r="CT123" s="132"/>
      <c r="CU123" s="132"/>
      <c r="CV123" s="132"/>
      <c r="CW123" s="132"/>
      <c r="CX123" s="132"/>
      <c r="CY123" s="132"/>
      <c r="CZ123" s="132"/>
      <c r="DA123" s="132"/>
      <c r="DB123" s="132"/>
      <c r="DC123" s="132"/>
      <c r="DD123" s="132"/>
      <c r="DE123" s="132"/>
      <c r="DF123" s="132"/>
      <c r="DG123" s="132"/>
      <c r="DH123" s="132"/>
      <c r="DI123" s="132"/>
      <c r="DJ123" s="132"/>
      <c r="DK123" s="132"/>
      <c r="DL123" s="132"/>
      <c r="DM123" s="132"/>
      <c r="DN123" s="132"/>
      <c r="DO123" s="132"/>
      <c r="DP123" s="132"/>
      <c r="DQ123" s="132"/>
      <c r="DR123" s="132"/>
      <c r="DS123" s="132"/>
      <c r="DT123" s="132"/>
      <c r="DU123" s="132"/>
      <c r="DV123" s="132"/>
      <c r="DW123" s="132"/>
      <c r="DX123" s="132"/>
      <c r="DY123" s="132"/>
      <c r="DZ123" s="132"/>
      <c r="EA123" s="132"/>
      <c r="EB123" s="132"/>
      <c r="EC123" s="132"/>
      <c r="ED123" s="132"/>
      <c r="EE123" s="132"/>
      <c r="EF123" s="132"/>
      <c r="EG123" s="132"/>
      <c r="EH123" s="132"/>
      <c r="EI123" s="132"/>
      <c r="EJ123" s="132"/>
      <c r="EK123" s="132"/>
      <c r="EL123" s="132"/>
      <c r="EM123" s="132"/>
      <c r="EN123" s="132"/>
      <c r="EO123" s="132"/>
      <c r="EP123" s="132"/>
      <c r="EQ123" s="132"/>
      <c r="ER123" s="132"/>
      <c r="ES123" s="132"/>
      <c r="ET123" s="132"/>
      <c r="EU123" s="132"/>
      <c r="EV123" s="132"/>
      <c r="EW123" s="132"/>
      <c r="EX123" s="132"/>
      <c r="EY123" s="132"/>
      <c r="EZ123" s="132"/>
      <c r="FA123" s="132"/>
      <c r="FB123" s="132"/>
      <c r="FC123" s="132"/>
      <c r="FD123" s="132"/>
      <c r="FE123" s="132"/>
      <c r="FF123" s="132"/>
      <c r="FG123" s="132"/>
      <c r="FH123" s="132"/>
      <c r="FI123" s="132"/>
      <c r="FJ123" s="132"/>
      <c r="FK123" s="132"/>
      <c r="FL123" s="132"/>
      <c r="FM123" s="132"/>
      <c r="FN123" s="132"/>
      <c r="FO123" s="132"/>
      <c r="FP123" s="132"/>
      <c r="FQ123" s="132"/>
      <c r="FR123" s="132"/>
      <c r="FS123" s="132"/>
      <c r="FT123" s="132"/>
      <c r="FU123" s="132"/>
      <c r="FV123" s="132"/>
      <c r="FW123" s="132"/>
      <c r="FX123" s="132"/>
      <c r="FY123" s="132"/>
      <c r="FZ123" s="132"/>
      <c r="GA123" s="132"/>
      <c r="GB123" s="132"/>
      <c r="GC123" s="132"/>
      <c r="GD123" s="132"/>
      <c r="GE123" s="132"/>
      <c r="GF123" s="132"/>
      <c r="GG123" s="132"/>
      <c r="GH123" s="132"/>
      <c r="GI123" s="132"/>
      <c r="GJ123" s="132"/>
      <c r="GK123" s="132"/>
      <c r="GL123" s="132"/>
      <c r="GM123" s="132"/>
      <c r="GN123" s="132"/>
      <c r="GO123" s="132"/>
      <c r="GP123" s="132"/>
      <c r="GQ123" s="132"/>
      <c r="GR123" s="132"/>
      <c r="GS123" s="132"/>
      <c r="GT123" s="132"/>
      <c r="GU123" s="132"/>
      <c r="GV123" s="132"/>
      <c r="GW123" s="132"/>
      <c r="GX123" s="132"/>
      <c r="GY123" s="132"/>
      <c r="GZ123" s="132"/>
      <c r="HA123" s="132"/>
      <c r="HB123" s="132"/>
      <c r="HC123" s="132"/>
      <c r="HD123" s="132"/>
      <c r="HE123" s="132"/>
      <c r="HF123" s="132"/>
      <c r="HG123" s="132"/>
      <c r="HH123" s="132"/>
      <c r="HI123" s="132"/>
      <c r="HJ123" s="132"/>
      <c r="HK123" s="132"/>
      <c r="HL123" s="132"/>
      <c r="HM123" s="132"/>
      <c r="HN123" s="132"/>
      <c r="HO123" s="132"/>
      <c r="HP123" s="132"/>
      <c r="HQ123" s="132"/>
      <c r="HR123" s="132"/>
      <c r="HS123" s="132"/>
    </row>
    <row r="124" spans="1:227" s="133" customFormat="1" ht="11.25">
      <c r="A124" s="129" t="s">
        <v>274</v>
      </c>
      <c r="B124" s="131" t="s">
        <v>275</v>
      </c>
      <c r="C124" s="131" t="s">
        <v>211</v>
      </c>
      <c r="D124" s="129" t="s">
        <v>276</v>
      </c>
      <c r="E124" s="129"/>
      <c r="F124" s="130">
        <v>6410100</v>
      </c>
      <c r="G124" s="120">
        <v>38550</v>
      </c>
      <c r="H124" s="61">
        <f t="shared" si="20"/>
        <v>1554000</v>
      </c>
      <c r="I124" s="62">
        <f t="shared" si="21"/>
        <v>91000</v>
      </c>
      <c r="J124" s="70">
        <f t="shared" si="22"/>
        <v>1645000</v>
      </c>
      <c r="K124" s="61">
        <v>1496000</v>
      </c>
      <c r="L124" s="62">
        <v>87000</v>
      </c>
      <c r="M124" s="194">
        <f t="shared" si="16"/>
        <v>1583000</v>
      </c>
      <c r="N124" s="10">
        <v>1496000</v>
      </c>
      <c r="O124" s="11">
        <v>87000</v>
      </c>
      <c r="P124" s="50">
        <f t="shared" si="23"/>
        <v>1583000</v>
      </c>
      <c r="Q124" s="10">
        <f>H124-K124</f>
        <v>58000</v>
      </c>
      <c r="R124" s="11">
        <f>I124-L124</f>
        <v>4000</v>
      </c>
      <c r="S124" s="50">
        <f t="shared" si="24"/>
        <v>62000</v>
      </c>
      <c r="T124" s="10">
        <f t="shared" si="18"/>
        <v>0</v>
      </c>
      <c r="U124" s="11">
        <f t="shared" si="19"/>
        <v>0</v>
      </c>
      <c r="V124" s="51">
        <f t="shared" si="25"/>
        <v>0</v>
      </c>
      <c r="W124" s="50">
        <f t="shared" si="26"/>
        <v>0</v>
      </c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32"/>
      <c r="AQ124" s="132"/>
      <c r="AR124" s="132"/>
      <c r="AS124" s="132"/>
      <c r="AT124" s="132"/>
      <c r="AU124" s="132"/>
      <c r="AV124" s="132"/>
      <c r="AW124" s="132"/>
      <c r="AX124" s="132"/>
      <c r="AY124" s="132"/>
      <c r="AZ124" s="132"/>
      <c r="BA124" s="132"/>
      <c r="BB124" s="132"/>
      <c r="BC124" s="132"/>
      <c r="BD124" s="132"/>
      <c r="BE124" s="132"/>
      <c r="BF124" s="132"/>
      <c r="BG124" s="132"/>
      <c r="BH124" s="132"/>
      <c r="BI124" s="132"/>
      <c r="BJ124" s="132"/>
      <c r="BK124" s="132"/>
      <c r="BL124" s="132"/>
      <c r="BM124" s="132"/>
      <c r="BN124" s="132"/>
      <c r="BO124" s="132"/>
      <c r="BP124" s="132"/>
      <c r="BQ124" s="132"/>
      <c r="BR124" s="132"/>
      <c r="BS124" s="132"/>
      <c r="BT124" s="132"/>
      <c r="BU124" s="132"/>
      <c r="BV124" s="132"/>
      <c r="BW124" s="132"/>
      <c r="BX124" s="132"/>
      <c r="BY124" s="132"/>
      <c r="BZ124" s="132"/>
      <c r="CA124" s="132"/>
      <c r="CB124" s="132"/>
      <c r="CC124" s="132"/>
      <c r="CD124" s="132"/>
      <c r="CE124" s="132"/>
      <c r="CF124" s="132"/>
      <c r="CG124" s="132"/>
      <c r="CH124" s="132"/>
      <c r="CI124" s="132"/>
      <c r="CJ124" s="132"/>
      <c r="CK124" s="132"/>
      <c r="CL124" s="132"/>
      <c r="CM124" s="132"/>
      <c r="CN124" s="132"/>
      <c r="CO124" s="132"/>
      <c r="CP124" s="132"/>
      <c r="CQ124" s="132"/>
      <c r="CR124" s="132"/>
      <c r="CS124" s="132"/>
      <c r="CT124" s="132"/>
      <c r="CU124" s="132"/>
      <c r="CV124" s="132"/>
      <c r="CW124" s="132"/>
      <c r="CX124" s="132"/>
      <c r="CY124" s="132"/>
      <c r="CZ124" s="132"/>
      <c r="DA124" s="132"/>
      <c r="DB124" s="132"/>
      <c r="DC124" s="132"/>
      <c r="DD124" s="132"/>
      <c r="DE124" s="132"/>
      <c r="DF124" s="132"/>
      <c r="DG124" s="132"/>
      <c r="DH124" s="132"/>
      <c r="DI124" s="132"/>
      <c r="DJ124" s="132"/>
      <c r="DK124" s="132"/>
      <c r="DL124" s="132"/>
      <c r="DM124" s="132"/>
      <c r="DN124" s="132"/>
      <c r="DO124" s="132"/>
      <c r="DP124" s="132"/>
      <c r="DQ124" s="132"/>
      <c r="DR124" s="132"/>
      <c r="DS124" s="132"/>
      <c r="DT124" s="132"/>
      <c r="DU124" s="132"/>
      <c r="DV124" s="132"/>
      <c r="DW124" s="132"/>
      <c r="DX124" s="132"/>
      <c r="DY124" s="132"/>
      <c r="DZ124" s="132"/>
      <c r="EA124" s="132"/>
      <c r="EB124" s="132"/>
      <c r="EC124" s="132"/>
      <c r="ED124" s="132"/>
      <c r="EE124" s="132"/>
      <c r="EF124" s="132"/>
      <c r="EG124" s="132"/>
      <c r="EH124" s="132"/>
      <c r="EI124" s="132"/>
      <c r="EJ124" s="132"/>
      <c r="EK124" s="132"/>
      <c r="EL124" s="132"/>
      <c r="EM124" s="132"/>
      <c r="EN124" s="132"/>
      <c r="EO124" s="132"/>
      <c r="EP124" s="132"/>
      <c r="EQ124" s="132"/>
      <c r="ER124" s="132"/>
      <c r="ES124" s="132"/>
      <c r="ET124" s="132"/>
      <c r="EU124" s="132"/>
      <c r="EV124" s="132"/>
      <c r="EW124" s="132"/>
      <c r="EX124" s="132"/>
      <c r="EY124" s="132"/>
      <c r="EZ124" s="132"/>
      <c r="FA124" s="132"/>
      <c r="FB124" s="132"/>
      <c r="FC124" s="132"/>
      <c r="FD124" s="132"/>
      <c r="FE124" s="132"/>
      <c r="FF124" s="132"/>
      <c r="FG124" s="132"/>
      <c r="FH124" s="132"/>
      <c r="FI124" s="132"/>
      <c r="FJ124" s="132"/>
      <c r="FK124" s="132"/>
      <c r="FL124" s="132"/>
      <c r="FM124" s="132"/>
      <c r="FN124" s="132"/>
      <c r="FO124" s="132"/>
      <c r="FP124" s="132"/>
      <c r="FQ124" s="132"/>
      <c r="FR124" s="132"/>
      <c r="FS124" s="132"/>
      <c r="FT124" s="132"/>
      <c r="FU124" s="132"/>
      <c r="FV124" s="132"/>
      <c r="FW124" s="132"/>
      <c r="FX124" s="132"/>
      <c r="FY124" s="132"/>
      <c r="FZ124" s="132"/>
      <c r="GA124" s="132"/>
      <c r="GB124" s="132"/>
      <c r="GC124" s="132"/>
      <c r="GD124" s="132"/>
      <c r="GE124" s="132"/>
      <c r="GF124" s="132"/>
      <c r="GG124" s="132"/>
      <c r="GH124" s="132"/>
      <c r="GI124" s="132"/>
      <c r="GJ124" s="132"/>
      <c r="GK124" s="132"/>
      <c r="GL124" s="132"/>
      <c r="GM124" s="132"/>
      <c r="GN124" s="132"/>
      <c r="GO124" s="132"/>
      <c r="GP124" s="132"/>
      <c r="GQ124" s="132"/>
      <c r="GR124" s="132"/>
      <c r="GS124" s="132"/>
      <c r="GT124" s="132"/>
      <c r="GU124" s="132"/>
      <c r="GV124" s="132"/>
      <c r="GW124" s="132"/>
      <c r="GX124" s="132"/>
      <c r="GY124" s="132"/>
      <c r="GZ124" s="132"/>
      <c r="HA124" s="132"/>
      <c r="HB124" s="132"/>
      <c r="HC124" s="132"/>
      <c r="HD124" s="132"/>
      <c r="HE124" s="132"/>
      <c r="HF124" s="132"/>
      <c r="HG124" s="132"/>
      <c r="HH124" s="132"/>
      <c r="HI124" s="132"/>
      <c r="HJ124" s="132"/>
      <c r="HK124" s="132"/>
      <c r="HL124" s="132"/>
      <c r="HM124" s="132"/>
      <c r="HN124" s="132"/>
      <c r="HO124" s="132"/>
      <c r="HP124" s="132"/>
      <c r="HQ124" s="132"/>
      <c r="HR124" s="132"/>
      <c r="HS124" s="132"/>
    </row>
    <row r="125" spans="1:227" s="133" customFormat="1" ht="11.25">
      <c r="A125" s="129" t="s">
        <v>277</v>
      </c>
      <c r="B125" s="131" t="s">
        <v>275</v>
      </c>
      <c r="C125" s="131" t="s">
        <v>211</v>
      </c>
      <c r="D125" s="129" t="s">
        <v>278</v>
      </c>
      <c r="E125" s="129">
        <v>2014</v>
      </c>
      <c r="F125" s="130">
        <v>23451</v>
      </c>
      <c r="G125" s="120">
        <v>38550</v>
      </c>
      <c r="H125" s="61">
        <f t="shared" si="20"/>
        <v>2370000</v>
      </c>
      <c r="I125" s="62">
        <f t="shared" si="21"/>
        <v>104000</v>
      </c>
      <c r="J125" s="70">
        <f t="shared" si="22"/>
        <v>2474000</v>
      </c>
      <c r="K125" s="61">
        <v>2281000</v>
      </c>
      <c r="L125" s="62">
        <v>100000</v>
      </c>
      <c r="M125" s="194">
        <f t="shared" si="16"/>
        <v>2381000</v>
      </c>
      <c r="N125" s="10">
        <v>2281000</v>
      </c>
      <c r="O125" s="11">
        <v>100000</v>
      </c>
      <c r="P125" s="50">
        <f t="shared" si="23"/>
        <v>2381000</v>
      </c>
      <c r="Q125" s="10">
        <f>H125-K125</f>
        <v>89000</v>
      </c>
      <c r="R125" s="11">
        <f>I125-L125</f>
        <v>4000</v>
      </c>
      <c r="S125" s="50">
        <f t="shared" si="24"/>
        <v>93000</v>
      </c>
      <c r="T125" s="10">
        <f t="shared" si="18"/>
        <v>0</v>
      </c>
      <c r="U125" s="11">
        <f t="shared" si="19"/>
        <v>0</v>
      </c>
      <c r="V125" s="51">
        <f t="shared" si="25"/>
        <v>0</v>
      </c>
      <c r="W125" s="50">
        <f t="shared" si="26"/>
        <v>0</v>
      </c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2"/>
      <c r="BJ125" s="132"/>
      <c r="BK125" s="132"/>
      <c r="BL125" s="132"/>
      <c r="BM125" s="132"/>
      <c r="BN125" s="132"/>
      <c r="BO125" s="132"/>
      <c r="BP125" s="132"/>
      <c r="BQ125" s="132"/>
      <c r="BR125" s="132"/>
      <c r="BS125" s="132"/>
      <c r="BT125" s="132"/>
      <c r="BU125" s="132"/>
      <c r="BV125" s="132"/>
      <c r="BW125" s="132"/>
      <c r="BX125" s="132"/>
      <c r="BY125" s="132"/>
      <c r="BZ125" s="132"/>
      <c r="CA125" s="132"/>
      <c r="CB125" s="132"/>
      <c r="CC125" s="132"/>
      <c r="CD125" s="132"/>
      <c r="CE125" s="132"/>
      <c r="CF125" s="132"/>
      <c r="CG125" s="132"/>
      <c r="CH125" s="132"/>
      <c r="CI125" s="132"/>
      <c r="CJ125" s="132"/>
      <c r="CK125" s="132"/>
      <c r="CL125" s="132"/>
      <c r="CM125" s="132"/>
      <c r="CN125" s="132"/>
      <c r="CO125" s="132"/>
      <c r="CP125" s="132"/>
      <c r="CQ125" s="132"/>
      <c r="CR125" s="132"/>
      <c r="CS125" s="132"/>
      <c r="CT125" s="132"/>
      <c r="CU125" s="132"/>
      <c r="CV125" s="132"/>
      <c r="CW125" s="132"/>
      <c r="CX125" s="132"/>
      <c r="CY125" s="132"/>
      <c r="CZ125" s="132"/>
      <c r="DA125" s="132"/>
      <c r="DB125" s="132"/>
      <c r="DC125" s="132"/>
      <c r="DD125" s="132"/>
      <c r="DE125" s="132"/>
      <c r="DF125" s="132"/>
      <c r="DG125" s="132"/>
      <c r="DH125" s="132"/>
      <c r="DI125" s="132"/>
      <c r="DJ125" s="132"/>
      <c r="DK125" s="132"/>
      <c r="DL125" s="132"/>
      <c r="DM125" s="132"/>
      <c r="DN125" s="132"/>
      <c r="DO125" s="132"/>
      <c r="DP125" s="132"/>
      <c r="DQ125" s="132"/>
      <c r="DR125" s="132"/>
      <c r="DS125" s="132"/>
      <c r="DT125" s="132"/>
      <c r="DU125" s="132"/>
      <c r="DV125" s="132"/>
      <c r="DW125" s="132"/>
      <c r="DX125" s="132"/>
      <c r="DY125" s="132"/>
      <c r="DZ125" s="132"/>
      <c r="EA125" s="132"/>
      <c r="EB125" s="132"/>
      <c r="EC125" s="132"/>
      <c r="ED125" s="132"/>
      <c r="EE125" s="132"/>
      <c r="EF125" s="132"/>
      <c r="EG125" s="132"/>
      <c r="EH125" s="132"/>
      <c r="EI125" s="132"/>
      <c r="EJ125" s="132"/>
      <c r="EK125" s="132"/>
      <c r="EL125" s="132"/>
      <c r="EM125" s="132"/>
      <c r="EN125" s="132"/>
      <c r="EO125" s="132"/>
      <c r="EP125" s="132"/>
      <c r="EQ125" s="132"/>
      <c r="ER125" s="132"/>
      <c r="ES125" s="132"/>
      <c r="ET125" s="132"/>
      <c r="EU125" s="132"/>
      <c r="EV125" s="132"/>
      <c r="EW125" s="132"/>
      <c r="EX125" s="132"/>
      <c r="EY125" s="132"/>
      <c r="EZ125" s="132"/>
      <c r="FA125" s="132"/>
      <c r="FB125" s="132"/>
      <c r="FC125" s="132"/>
      <c r="FD125" s="132"/>
      <c r="FE125" s="132"/>
      <c r="FF125" s="132"/>
      <c r="FG125" s="132"/>
      <c r="FH125" s="132"/>
      <c r="FI125" s="132"/>
      <c r="FJ125" s="132"/>
      <c r="FK125" s="132"/>
      <c r="FL125" s="132"/>
      <c r="FM125" s="132"/>
      <c r="FN125" s="132"/>
      <c r="FO125" s="132"/>
      <c r="FP125" s="132"/>
      <c r="FQ125" s="132"/>
      <c r="FR125" s="132"/>
      <c r="FS125" s="132"/>
      <c r="FT125" s="132"/>
      <c r="FU125" s="132"/>
      <c r="FV125" s="132"/>
      <c r="FW125" s="132"/>
      <c r="FX125" s="132"/>
      <c r="FY125" s="132"/>
      <c r="FZ125" s="132"/>
      <c r="GA125" s="132"/>
      <c r="GB125" s="132"/>
      <c r="GC125" s="132"/>
      <c r="GD125" s="132"/>
      <c r="GE125" s="132"/>
      <c r="GF125" s="132"/>
      <c r="GG125" s="132"/>
      <c r="GH125" s="132"/>
      <c r="GI125" s="132"/>
      <c r="GJ125" s="132"/>
      <c r="GK125" s="132"/>
      <c r="GL125" s="132"/>
      <c r="GM125" s="132"/>
      <c r="GN125" s="132"/>
      <c r="GO125" s="132"/>
      <c r="GP125" s="132"/>
      <c r="GQ125" s="132"/>
      <c r="GR125" s="132"/>
      <c r="GS125" s="132"/>
      <c r="GT125" s="132"/>
      <c r="GU125" s="132"/>
      <c r="GV125" s="132"/>
      <c r="GW125" s="132"/>
      <c r="GX125" s="132"/>
      <c r="GY125" s="132"/>
      <c r="GZ125" s="132"/>
      <c r="HA125" s="132"/>
      <c r="HB125" s="132"/>
      <c r="HC125" s="132"/>
      <c r="HD125" s="132"/>
      <c r="HE125" s="132"/>
      <c r="HF125" s="132"/>
      <c r="HG125" s="132"/>
      <c r="HH125" s="132"/>
      <c r="HI125" s="132"/>
      <c r="HJ125" s="132"/>
      <c r="HK125" s="132"/>
      <c r="HL125" s="132"/>
      <c r="HM125" s="132"/>
      <c r="HN125" s="132"/>
      <c r="HO125" s="132"/>
      <c r="HP125" s="132"/>
      <c r="HQ125" s="132"/>
      <c r="HR125" s="132"/>
      <c r="HS125" s="132"/>
    </row>
    <row r="126" spans="1:227" s="133" customFormat="1" ht="11.25">
      <c r="A126" s="129" t="s">
        <v>279</v>
      </c>
      <c r="B126" s="131" t="s">
        <v>275</v>
      </c>
      <c r="C126" s="131" t="s">
        <v>211</v>
      </c>
      <c r="D126" s="129" t="s">
        <v>280</v>
      </c>
      <c r="E126" s="129"/>
      <c r="F126" s="130">
        <v>23451</v>
      </c>
      <c r="G126" s="120">
        <v>38550</v>
      </c>
      <c r="H126" s="61">
        <f t="shared" si="20"/>
        <v>0</v>
      </c>
      <c r="I126" s="62">
        <f t="shared" si="21"/>
        <v>0</v>
      </c>
      <c r="J126" s="70">
        <f t="shared" si="22"/>
        <v>0</v>
      </c>
      <c r="K126" s="61">
        <v>0</v>
      </c>
      <c r="L126" s="62">
        <v>0</v>
      </c>
      <c r="M126" s="194">
        <f t="shared" si="16"/>
        <v>0</v>
      </c>
      <c r="N126" s="10">
        <v>0</v>
      </c>
      <c r="O126" s="11">
        <v>0</v>
      </c>
      <c r="P126" s="50">
        <f t="shared" ref="P126:P127" si="27">SUM(N126:O126)</f>
        <v>0</v>
      </c>
      <c r="Q126" s="10">
        <f>H126-K126</f>
        <v>0</v>
      </c>
      <c r="R126" s="11">
        <f>I126-L126</f>
        <v>0</v>
      </c>
      <c r="S126" s="50">
        <f t="shared" ref="S126:S127" si="28">SUM(Q126:R126)</f>
        <v>0</v>
      </c>
      <c r="T126" s="10">
        <f t="shared" si="18"/>
        <v>0</v>
      </c>
      <c r="U126" s="11">
        <f t="shared" si="19"/>
        <v>0</v>
      </c>
      <c r="V126" s="51">
        <f t="shared" ref="V126:V127" si="29">SUM(T126:U126)</f>
        <v>0</v>
      </c>
      <c r="W126" s="50">
        <f t="shared" si="26"/>
        <v>0</v>
      </c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2"/>
      <c r="AZ126" s="132"/>
      <c r="BA126" s="132"/>
      <c r="BB126" s="132"/>
      <c r="BC126" s="132"/>
      <c r="BD126" s="132"/>
      <c r="BE126" s="132"/>
      <c r="BF126" s="132"/>
      <c r="BG126" s="132"/>
      <c r="BH126" s="132"/>
      <c r="BI126" s="132"/>
      <c r="BJ126" s="132"/>
      <c r="BK126" s="132"/>
      <c r="BL126" s="132"/>
      <c r="BM126" s="132"/>
      <c r="BN126" s="132"/>
      <c r="BO126" s="132"/>
      <c r="BP126" s="132"/>
      <c r="BQ126" s="132"/>
      <c r="BR126" s="132"/>
      <c r="BS126" s="132"/>
      <c r="BT126" s="132"/>
      <c r="BU126" s="132"/>
      <c r="BV126" s="132"/>
      <c r="BW126" s="132"/>
      <c r="BX126" s="132"/>
      <c r="BY126" s="132"/>
      <c r="BZ126" s="132"/>
      <c r="CA126" s="132"/>
      <c r="CB126" s="132"/>
      <c r="CC126" s="132"/>
      <c r="CD126" s="132"/>
      <c r="CE126" s="132"/>
      <c r="CF126" s="132"/>
      <c r="CG126" s="132"/>
      <c r="CH126" s="132"/>
      <c r="CI126" s="132"/>
      <c r="CJ126" s="132"/>
      <c r="CK126" s="132"/>
      <c r="CL126" s="132"/>
      <c r="CM126" s="132"/>
      <c r="CN126" s="132"/>
      <c r="CO126" s="132"/>
      <c r="CP126" s="132"/>
      <c r="CQ126" s="132"/>
      <c r="CR126" s="132"/>
      <c r="CS126" s="132"/>
      <c r="CT126" s="132"/>
      <c r="CU126" s="132"/>
      <c r="CV126" s="132"/>
      <c r="CW126" s="132"/>
      <c r="CX126" s="132"/>
      <c r="CY126" s="132"/>
      <c r="CZ126" s="132"/>
      <c r="DA126" s="132"/>
      <c r="DB126" s="132"/>
      <c r="DC126" s="132"/>
      <c r="DD126" s="132"/>
      <c r="DE126" s="132"/>
      <c r="DF126" s="132"/>
      <c r="DG126" s="132"/>
      <c r="DH126" s="132"/>
      <c r="DI126" s="132"/>
      <c r="DJ126" s="132"/>
      <c r="DK126" s="132"/>
      <c r="DL126" s="132"/>
      <c r="DM126" s="132"/>
      <c r="DN126" s="132"/>
      <c r="DO126" s="132"/>
      <c r="DP126" s="132"/>
      <c r="DQ126" s="132"/>
      <c r="DR126" s="132"/>
      <c r="DS126" s="132"/>
      <c r="DT126" s="132"/>
      <c r="DU126" s="132"/>
      <c r="DV126" s="132"/>
      <c r="DW126" s="132"/>
      <c r="DX126" s="132"/>
      <c r="DY126" s="132"/>
      <c r="DZ126" s="132"/>
      <c r="EA126" s="132"/>
      <c r="EB126" s="132"/>
      <c r="EC126" s="132"/>
      <c r="ED126" s="132"/>
      <c r="EE126" s="132"/>
      <c r="EF126" s="132"/>
      <c r="EG126" s="132"/>
      <c r="EH126" s="132"/>
      <c r="EI126" s="132"/>
      <c r="EJ126" s="132"/>
      <c r="EK126" s="132"/>
      <c r="EL126" s="132"/>
      <c r="EM126" s="132"/>
      <c r="EN126" s="132"/>
      <c r="EO126" s="132"/>
      <c r="EP126" s="132"/>
      <c r="EQ126" s="132"/>
      <c r="ER126" s="132"/>
      <c r="ES126" s="132"/>
      <c r="ET126" s="132"/>
      <c r="EU126" s="132"/>
      <c r="EV126" s="132"/>
      <c r="EW126" s="132"/>
      <c r="EX126" s="132"/>
      <c r="EY126" s="132"/>
      <c r="EZ126" s="132"/>
      <c r="FA126" s="132"/>
      <c r="FB126" s="132"/>
      <c r="FC126" s="132"/>
      <c r="FD126" s="132"/>
      <c r="FE126" s="132"/>
      <c r="FF126" s="132"/>
      <c r="FG126" s="132"/>
      <c r="FH126" s="132"/>
      <c r="FI126" s="132"/>
      <c r="FJ126" s="132"/>
      <c r="FK126" s="132"/>
      <c r="FL126" s="132"/>
      <c r="FM126" s="132"/>
      <c r="FN126" s="132"/>
      <c r="FO126" s="132"/>
      <c r="FP126" s="132"/>
      <c r="FQ126" s="132"/>
      <c r="FR126" s="132"/>
      <c r="FS126" s="132"/>
      <c r="FT126" s="132"/>
      <c r="FU126" s="132"/>
      <c r="FV126" s="132"/>
      <c r="FW126" s="132"/>
      <c r="FX126" s="132"/>
      <c r="FY126" s="132"/>
      <c r="FZ126" s="132"/>
      <c r="GA126" s="132"/>
      <c r="GB126" s="132"/>
      <c r="GC126" s="132"/>
      <c r="GD126" s="132"/>
      <c r="GE126" s="132"/>
      <c r="GF126" s="132"/>
      <c r="GG126" s="132"/>
      <c r="GH126" s="132"/>
      <c r="GI126" s="132"/>
      <c r="GJ126" s="132"/>
      <c r="GK126" s="132"/>
      <c r="GL126" s="132"/>
      <c r="GM126" s="132"/>
      <c r="GN126" s="132"/>
      <c r="GO126" s="132"/>
      <c r="GP126" s="132"/>
      <c r="GQ126" s="132"/>
      <c r="GR126" s="132"/>
      <c r="GS126" s="132"/>
      <c r="GT126" s="132"/>
      <c r="GU126" s="132"/>
      <c r="GV126" s="132"/>
      <c r="GW126" s="132"/>
      <c r="GX126" s="132"/>
      <c r="GY126" s="132"/>
      <c r="GZ126" s="132"/>
      <c r="HA126" s="132"/>
      <c r="HB126" s="132"/>
      <c r="HC126" s="132"/>
      <c r="HD126" s="132"/>
      <c r="HE126" s="132"/>
      <c r="HF126" s="132"/>
      <c r="HG126" s="132"/>
      <c r="HH126" s="132"/>
      <c r="HI126" s="132"/>
      <c r="HJ126" s="132"/>
      <c r="HK126" s="132"/>
      <c r="HL126" s="132"/>
      <c r="HM126" s="132"/>
      <c r="HN126" s="132"/>
      <c r="HO126" s="132"/>
      <c r="HP126" s="132"/>
      <c r="HQ126" s="132"/>
      <c r="HR126" s="132"/>
      <c r="HS126" s="132"/>
    </row>
    <row r="127" spans="1:227" s="133" customFormat="1" ht="11.25">
      <c r="A127" s="129" t="s">
        <v>281</v>
      </c>
      <c r="B127" s="131"/>
      <c r="C127" s="131" t="s">
        <v>201</v>
      </c>
      <c r="D127" s="129" t="s">
        <v>282</v>
      </c>
      <c r="E127" s="139">
        <v>42956</v>
      </c>
      <c r="F127" s="130" t="s">
        <v>400</v>
      </c>
      <c r="G127" s="120">
        <v>38550</v>
      </c>
      <c r="H127" s="61">
        <f t="shared" si="20"/>
        <v>5015000</v>
      </c>
      <c r="I127" s="62">
        <f t="shared" si="21"/>
        <v>217000</v>
      </c>
      <c r="J127" s="70">
        <f t="shared" si="22"/>
        <v>5232000</v>
      </c>
      <c r="K127" s="61">
        <v>4827000</v>
      </c>
      <c r="L127" s="62">
        <v>208000</v>
      </c>
      <c r="M127" s="194">
        <f t="shared" si="16"/>
        <v>5035000</v>
      </c>
      <c r="N127" s="10">
        <v>4827000</v>
      </c>
      <c r="O127" s="11">
        <v>208000</v>
      </c>
      <c r="P127" s="50">
        <f t="shared" si="27"/>
        <v>5035000</v>
      </c>
      <c r="Q127" s="10">
        <f>H127-K127</f>
        <v>188000</v>
      </c>
      <c r="R127" s="11">
        <f>I127-L127</f>
        <v>9000</v>
      </c>
      <c r="S127" s="50">
        <f t="shared" si="28"/>
        <v>197000</v>
      </c>
      <c r="T127" s="10">
        <f t="shared" si="18"/>
        <v>0</v>
      </c>
      <c r="U127" s="11">
        <f t="shared" si="19"/>
        <v>0</v>
      </c>
      <c r="V127" s="51">
        <f t="shared" si="29"/>
        <v>0</v>
      </c>
      <c r="W127" s="50">
        <f t="shared" si="26"/>
        <v>0</v>
      </c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2"/>
      <c r="AZ127" s="132"/>
      <c r="BA127" s="132"/>
      <c r="BB127" s="132"/>
      <c r="BC127" s="132"/>
      <c r="BD127" s="132"/>
      <c r="BE127" s="132"/>
      <c r="BF127" s="132"/>
      <c r="BG127" s="132"/>
      <c r="BH127" s="132"/>
      <c r="BI127" s="132"/>
      <c r="BJ127" s="132"/>
      <c r="BK127" s="132"/>
      <c r="BL127" s="132"/>
      <c r="BM127" s="132"/>
      <c r="BN127" s="132"/>
      <c r="BO127" s="132"/>
      <c r="BP127" s="132"/>
      <c r="BQ127" s="132"/>
      <c r="BR127" s="132"/>
      <c r="BS127" s="132"/>
      <c r="BT127" s="132"/>
      <c r="BU127" s="132"/>
      <c r="BV127" s="132"/>
      <c r="BW127" s="132"/>
      <c r="BX127" s="132"/>
      <c r="BY127" s="132"/>
      <c r="BZ127" s="132"/>
      <c r="CA127" s="132"/>
      <c r="CB127" s="132"/>
      <c r="CC127" s="132"/>
      <c r="CD127" s="132"/>
      <c r="CE127" s="132"/>
      <c r="CF127" s="132"/>
      <c r="CG127" s="132"/>
      <c r="CH127" s="132"/>
      <c r="CI127" s="132"/>
      <c r="CJ127" s="132"/>
      <c r="CK127" s="132"/>
      <c r="CL127" s="132"/>
      <c r="CM127" s="132"/>
      <c r="CN127" s="132"/>
      <c r="CO127" s="132"/>
      <c r="CP127" s="132"/>
      <c r="CQ127" s="132"/>
      <c r="CR127" s="132"/>
      <c r="CS127" s="132"/>
      <c r="CT127" s="132"/>
      <c r="CU127" s="132"/>
      <c r="CV127" s="132"/>
      <c r="CW127" s="132"/>
      <c r="CX127" s="132"/>
      <c r="CY127" s="132"/>
      <c r="CZ127" s="132"/>
      <c r="DA127" s="132"/>
      <c r="DB127" s="132"/>
      <c r="DC127" s="132"/>
      <c r="DD127" s="132"/>
      <c r="DE127" s="132"/>
      <c r="DF127" s="132"/>
      <c r="DG127" s="132"/>
      <c r="DH127" s="132"/>
      <c r="DI127" s="132"/>
      <c r="DJ127" s="132"/>
      <c r="DK127" s="132"/>
      <c r="DL127" s="132"/>
      <c r="DM127" s="132"/>
      <c r="DN127" s="132"/>
      <c r="DO127" s="132"/>
      <c r="DP127" s="132"/>
      <c r="DQ127" s="132"/>
      <c r="DR127" s="132"/>
      <c r="DS127" s="132"/>
      <c r="DT127" s="132"/>
      <c r="DU127" s="132"/>
      <c r="DV127" s="132"/>
      <c r="DW127" s="132"/>
      <c r="DX127" s="132"/>
      <c r="DY127" s="132"/>
      <c r="DZ127" s="132"/>
      <c r="EA127" s="132"/>
      <c r="EB127" s="132"/>
      <c r="EC127" s="132"/>
      <c r="ED127" s="132"/>
      <c r="EE127" s="132"/>
      <c r="EF127" s="132"/>
      <c r="EG127" s="132"/>
      <c r="EH127" s="132"/>
      <c r="EI127" s="132"/>
      <c r="EJ127" s="132"/>
      <c r="EK127" s="132"/>
      <c r="EL127" s="132"/>
      <c r="EM127" s="132"/>
      <c r="EN127" s="132"/>
      <c r="EO127" s="132"/>
      <c r="EP127" s="132"/>
      <c r="EQ127" s="132"/>
      <c r="ER127" s="132"/>
      <c r="ES127" s="132"/>
      <c r="ET127" s="132"/>
      <c r="EU127" s="132"/>
      <c r="EV127" s="132"/>
      <c r="EW127" s="132"/>
      <c r="EX127" s="132"/>
      <c r="EY127" s="132"/>
      <c r="EZ127" s="132"/>
      <c r="FA127" s="132"/>
      <c r="FB127" s="132"/>
      <c r="FC127" s="132"/>
      <c r="FD127" s="132"/>
      <c r="FE127" s="132"/>
      <c r="FF127" s="132"/>
      <c r="FG127" s="132"/>
      <c r="FH127" s="132"/>
      <c r="FI127" s="132"/>
      <c r="FJ127" s="132"/>
      <c r="FK127" s="132"/>
      <c r="FL127" s="132"/>
      <c r="FM127" s="132"/>
      <c r="FN127" s="132"/>
      <c r="FO127" s="132"/>
      <c r="FP127" s="132"/>
      <c r="FQ127" s="132"/>
      <c r="FR127" s="132"/>
      <c r="FS127" s="132"/>
      <c r="FT127" s="132"/>
      <c r="FU127" s="132"/>
      <c r="FV127" s="132"/>
      <c r="FW127" s="132"/>
      <c r="FX127" s="132"/>
      <c r="FY127" s="132"/>
      <c r="FZ127" s="132"/>
      <c r="GA127" s="132"/>
      <c r="GB127" s="132"/>
      <c r="GC127" s="132"/>
      <c r="GD127" s="132"/>
      <c r="GE127" s="132"/>
      <c r="GF127" s="132"/>
      <c r="GG127" s="132"/>
      <c r="GH127" s="132"/>
      <c r="GI127" s="132"/>
      <c r="GJ127" s="132"/>
      <c r="GK127" s="132"/>
      <c r="GL127" s="132"/>
      <c r="GM127" s="132"/>
      <c r="GN127" s="132"/>
      <c r="GO127" s="132"/>
      <c r="GP127" s="132"/>
      <c r="GQ127" s="132"/>
      <c r="GR127" s="132"/>
      <c r="GS127" s="132"/>
      <c r="GT127" s="132"/>
      <c r="GU127" s="132"/>
      <c r="GV127" s="132"/>
      <c r="GW127" s="132"/>
      <c r="GX127" s="132"/>
      <c r="GY127" s="132"/>
      <c r="GZ127" s="132"/>
      <c r="HA127" s="132"/>
      <c r="HB127" s="132"/>
      <c r="HC127" s="132"/>
      <c r="HD127" s="132"/>
      <c r="HE127" s="132"/>
      <c r="HF127" s="132"/>
      <c r="HG127" s="132"/>
      <c r="HH127" s="132"/>
      <c r="HI127" s="132"/>
      <c r="HJ127" s="132"/>
      <c r="HK127" s="132"/>
      <c r="HL127" s="132"/>
      <c r="HM127" s="132"/>
      <c r="HN127" s="132"/>
      <c r="HO127" s="132"/>
      <c r="HP127" s="132"/>
      <c r="HQ127" s="132"/>
      <c r="HR127" s="132"/>
      <c r="HS127" s="132"/>
    </row>
    <row r="128" spans="1:227" s="133" customFormat="1" ht="11.25">
      <c r="A128" s="140" t="s">
        <v>393</v>
      </c>
      <c r="B128" s="56"/>
      <c r="C128" s="141" t="s">
        <v>51</v>
      </c>
      <c r="D128" s="141" t="s">
        <v>394</v>
      </c>
      <c r="E128" s="69" t="s">
        <v>9</v>
      </c>
      <c r="F128" s="204"/>
      <c r="G128" s="120">
        <v>38550</v>
      </c>
      <c r="H128" s="61">
        <f t="shared" ref="H128:H140" si="30">ROUND(K128*ign/igo,afrind)</f>
        <v>608000</v>
      </c>
      <c r="I128" s="62">
        <f t="shared" ref="I128:I140" si="31">ROUND(L128*iin/iio,afrind)</f>
        <v>0</v>
      </c>
      <c r="J128" s="70">
        <f t="shared" ref="J128:J140" si="32">SUM(H128:I128)</f>
        <v>608000</v>
      </c>
      <c r="K128" s="121">
        <v>585000</v>
      </c>
      <c r="L128" s="62">
        <v>0</v>
      </c>
      <c r="M128" s="194">
        <f t="shared" ref="M128:M140" si="33">SUM(K128:L128)</f>
        <v>585000</v>
      </c>
      <c r="N128" s="10">
        <v>585000</v>
      </c>
      <c r="O128" s="11">
        <v>0</v>
      </c>
      <c r="P128" s="50">
        <f t="shared" ref="P128:P140" si="34">SUM(N128:O128)</f>
        <v>585000</v>
      </c>
      <c r="Q128" s="10">
        <f>H128-K128</f>
        <v>23000</v>
      </c>
      <c r="R128" s="11">
        <f>I128-L128</f>
        <v>0</v>
      </c>
      <c r="S128" s="50">
        <f t="shared" ref="S128:S140" si="35">SUM(Q128:R128)</f>
        <v>23000</v>
      </c>
      <c r="T128" s="10">
        <f t="shared" si="18"/>
        <v>0</v>
      </c>
      <c r="U128" s="11">
        <f t="shared" si="19"/>
        <v>0</v>
      </c>
      <c r="V128" s="51">
        <f t="shared" ref="V128:V140" si="36">SUM(T128:U128)</f>
        <v>0</v>
      </c>
      <c r="W128" s="50">
        <f t="shared" si="26"/>
        <v>0</v>
      </c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  <c r="BD128" s="132"/>
      <c r="BE128" s="132"/>
      <c r="BF128" s="132"/>
      <c r="BG128" s="132"/>
      <c r="BH128" s="132"/>
      <c r="BI128" s="132"/>
      <c r="BJ128" s="132"/>
      <c r="BK128" s="132"/>
      <c r="BL128" s="132"/>
      <c r="BM128" s="132"/>
      <c r="BN128" s="132"/>
      <c r="BO128" s="132"/>
      <c r="BP128" s="132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  <c r="EI128" s="132"/>
      <c r="EJ128" s="132"/>
      <c r="EK128" s="132"/>
      <c r="EL128" s="132"/>
      <c r="EM128" s="132"/>
      <c r="EN128" s="132"/>
      <c r="EO128" s="132"/>
      <c r="EP128" s="132"/>
      <c r="EQ128" s="132"/>
      <c r="ER128" s="132"/>
      <c r="ES128" s="132"/>
      <c r="ET128" s="132"/>
      <c r="EU128" s="132"/>
      <c r="EV128" s="132"/>
      <c r="EW128" s="132"/>
      <c r="EX128" s="132"/>
      <c r="EY128" s="132"/>
      <c r="EZ128" s="132"/>
      <c r="FA128" s="132"/>
      <c r="FB128" s="132"/>
      <c r="FC128" s="132"/>
      <c r="FD128" s="132"/>
      <c r="FE128" s="132"/>
      <c r="FF128" s="132"/>
      <c r="FG128" s="132"/>
      <c r="FH128" s="132"/>
      <c r="FI128" s="132"/>
      <c r="FJ128" s="132"/>
      <c r="FK128" s="132"/>
      <c r="FL128" s="132"/>
      <c r="FM128" s="132"/>
      <c r="FN128" s="132"/>
      <c r="FO128" s="132"/>
      <c r="FP128" s="132"/>
      <c r="FQ128" s="132"/>
      <c r="FR128" s="132"/>
      <c r="FS128" s="132"/>
      <c r="FT128" s="132"/>
      <c r="FU128" s="132"/>
      <c r="FV128" s="132"/>
      <c r="FW128" s="132"/>
      <c r="FX128" s="132"/>
      <c r="FY128" s="132"/>
      <c r="FZ128" s="132"/>
      <c r="GA128" s="132"/>
      <c r="GB128" s="132"/>
      <c r="GC128" s="132"/>
      <c r="GD128" s="132"/>
      <c r="GE128" s="132"/>
      <c r="GF128" s="132"/>
      <c r="GG128" s="132"/>
      <c r="GH128" s="132"/>
      <c r="GI128" s="132"/>
      <c r="GJ128" s="132"/>
      <c r="GK128" s="132"/>
      <c r="GL128" s="132"/>
      <c r="GM128" s="132"/>
      <c r="GN128" s="132"/>
      <c r="GO128" s="132"/>
      <c r="GP128" s="132"/>
      <c r="GQ128" s="132"/>
      <c r="GR128" s="132"/>
      <c r="GS128" s="132"/>
      <c r="GT128" s="132"/>
      <c r="GU128" s="132"/>
      <c r="GV128" s="132"/>
      <c r="GW128" s="132"/>
      <c r="GX128" s="132"/>
      <c r="GY128" s="132"/>
      <c r="GZ128" s="132"/>
      <c r="HA128" s="132"/>
      <c r="HB128" s="132"/>
      <c r="HC128" s="132"/>
      <c r="HD128" s="132"/>
      <c r="HE128" s="132"/>
      <c r="HF128" s="132"/>
      <c r="HG128" s="132"/>
      <c r="HH128" s="132"/>
      <c r="HI128" s="132"/>
      <c r="HJ128" s="132"/>
      <c r="HK128" s="132"/>
      <c r="HL128" s="132"/>
      <c r="HM128" s="132"/>
      <c r="HN128" s="132"/>
      <c r="HO128" s="132"/>
      <c r="HP128" s="132"/>
      <c r="HQ128" s="132"/>
      <c r="HR128" s="132"/>
      <c r="HS128" s="132"/>
    </row>
    <row r="129" spans="1:227" s="133" customFormat="1" ht="11.25">
      <c r="A129" s="142" t="s">
        <v>395</v>
      </c>
      <c r="B129" s="56"/>
      <c r="C129" s="141" t="s">
        <v>51</v>
      </c>
      <c r="D129" s="141" t="s">
        <v>396</v>
      </c>
      <c r="E129" s="69" t="s">
        <v>9</v>
      </c>
      <c r="F129" s="204"/>
      <c r="G129" s="120">
        <v>38550</v>
      </c>
      <c r="H129" s="61">
        <f t="shared" si="30"/>
        <v>1452000</v>
      </c>
      <c r="I129" s="62">
        <f t="shared" si="31"/>
        <v>0</v>
      </c>
      <c r="J129" s="70">
        <f t="shared" si="32"/>
        <v>1452000</v>
      </c>
      <c r="K129" s="121">
        <v>1398000</v>
      </c>
      <c r="L129" s="62">
        <v>0</v>
      </c>
      <c r="M129" s="194">
        <f t="shared" si="33"/>
        <v>1398000</v>
      </c>
      <c r="N129" s="10">
        <v>1398000</v>
      </c>
      <c r="O129" s="11">
        <v>0</v>
      </c>
      <c r="P129" s="50">
        <f t="shared" si="34"/>
        <v>1398000</v>
      </c>
      <c r="Q129" s="10">
        <f>H129-K129</f>
        <v>54000</v>
      </c>
      <c r="R129" s="11">
        <f>I129-L129</f>
        <v>0</v>
      </c>
      <c r="S129" s="50">
        <f t="shared" si="35"/>
        <v>54000</v>
      </c>
      <c r="T129" s="10">
        <f t="shared" si="18"/>
        <v>0</v>
      </c>
      <c r="U129" s="11">
        <f t="shared" si="19"/>
        <v>0</v>
      </c>
      <c r="V129" s="51">
        <f t="shared" si="36"/>
        <v>0</v>
      </c>
      <c r="W129" s="50">
        <f t="shared" si="26"/>
        <v>0</v>
      </c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2"/>
      <c r="AZ129" s="132"/>
      <c r="BA129" s="132"/>
      <c r="BB129" s="132"/>
      <c r="BC129" s="132"/>
      <c r="BD129" s="132"/>
      <c r="BE129" s="132"/>
      <c r="BF129" s="132"/>
      <c r="BG129" s="132"/>
      <c r="BH129" s="132"/>
      <c r="BI129" s="132"/>
      <c r="BJ129" s="132"/>
      <c r="BK129" s="132"/>
      <c r="BL129" s="132"/>
      <c r="BM129" s="132"/>
      <c r="BN129" s="132"/>
      <c r="BO129" s="132"/>
      <c r="BP129" s="132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  <c r="EI129" s="132"/>
      <c r="EJ129" s="132"/>
      <c r="EK129" s="132"/>
      <c r="EL129" s="132"/>
      <c r="EM129" s="132"/>
      <c r="EN129" s="132"/>
      <c r="EO129" s="132"/>
      <c r="EP129" s="132"/>
      <c r="EQ129" s="132"/>
      <c r="ER129" s="132"/>
      <c r="ES129" s="132"/>
      <c r="ET129" s="132"/>
      <c r="EU129" s="132"/>
      <c r="EV129" s="132"/>
      <c r="EW129" s="132"/>
      <c r="EX129" s="132"/>
      <c r="EY129" s="132"/>
      <c r="EZ129" s="132"/>
      <c r="FA129" s="132"/>
      <c r="FB129" s="132"/>
      <c r="FC129" s="132"/>
      <c r="FD129" s="132"/>
      <c r="FE129" s="132"/>
      <c r="FF129" s="132"/>
      <c r="FG129" s="132"/>
      <c r="FH129" s="132"/>
      <c r="FI129" s="132"/>
      <c r="FJ129" s="132"/>
      <c r="FK129" s="132"/>
      <c r="FL129" s="132"/>
      <c r="FM129" s="132"/>
      <c r="FN129" s="132"/>
      <c r="FO129" s="132"/>
      <c r="FP129" s="132"/>
      <c r="FQ129" s="132"/>
      <c r="FR129" s="132"/>
      <c r="FS129" s="132"/>
      <c r="FT129" s="132"/>
      <c r="FU129" s="132"/>
      <c r="FV129" s="132"/>
      <c r="FW129" s="132"/>
      <c r="FX129" s="132"/>
      <c r="FY129" s="132"/>
      <c r="FZ129" s="132"/>
      <c r="GA129" s="132"/>
      <c r="GB129" s="132"/>
      <c r="GC129" s="132"/>
      <c r="GD129" s="132"/>
      <c r="GE129" s="132"/>
      <c r="GF129" s="132"/>
      <c r="GG129" s="132"/>
      <c r="GH129" s="132"/>
      <c r="GI129" s="132"/>
      <c r="GJ129" s="132"/>
      <c r="GK129" s="132"/>
      <c r="GL129" s="132"/>
      <c r="GM129" s="132"/>
      <c r="GN129" s="132"/>
      <c r="GO129" s="132"/>
      <c r="GP129" s="132"/>
      <c r="GQ129" s="132"/>
      <c r="GR129" s="132"/>
      <c r="GS129" s="132"/>
      <c r="GT129" s="132"/>
      <c r="GU129" s="132"/>
      <c r="GV129" s="132"/>
      <c r="GW129" s="132"/>
      <c r="GX129" s="132"/>
      <c r="GY129" s="132"/>
      <c r="GZ129" s="132"/>
      <c r="HA129" s="132"/>
      <c r="HB129" s="132"/>
      <c r="HC129" s="132"/>
      <c r="HD129" s="132"/>
      <c r="HE129" s="132"/>
      <c r="HF129" s="132"/>
      <c r="HG129" s="132"/>
      <c r="HH129" s="132"/>
      <c r="HI129" s="132"/>
      <c r="HJ129" s="132"/>
      <c r="HK129" s="132"/>
      <c r="HL129" s="132"/>
      <c r="HM129" s="132"/>
      <c r="HN129" s="132"/>
      <c r="HO129" s="132"/>
      <c r="HP129" s="132"/>
      <c r="HQ129" s="132"/>
      <c r="HR129" s="132"/>
      <c r="HS129" s="132"/>
    </row>
    <row r="130" spans="1:227" s="133" customFormat="1" ht="11.25">
      <c r="A130" s="143" t="s">
        <v>333</v>
      </c>
      <c r="B130" s="56"/>
      <c r="C130" s="57" t="s">
        <v>156</v>
      </c>
      <c r="D130" s="57" t="s">
        <v>397</v>
      </c>
      <c r="E130" s="69" t="s">
        <v>9</v>
      </c>
      <c r="F130" s="168">
        <v>6610470</v>
      </c>
      <c r="G130" s="120">
        <v>38550</v>
      </c>
      <c r="H130" s="61">
        <f t="shared" si="30"/>
        <v>8455000</v>
      </c>
      <c r="I130" s="62">
        <f t="shared" si="31"/>
        <v>160000</v>
      </c>
      <c r="J130" s="70">
        <f t="shared" si="32"/>
        <v>8615000</v>
      </c>
      <c r="K130" s="144">
        <v>8138000</v>
      </c>
      <c r="L130" s="145">
        <v>154000</v>
      </c>
      <c r="M130" s="194">
        <f t="shared" si="33"/>
        <v>8292000</v>
      </c>
      <c r="N130" s="10">
        <v>8138000</v>
      </c>
      <c r="O130" s="11">
        <v>154000</v>
      </c>
      <c r="P130" s="50">
        <f t="shared" si="34"/>
        <v>8292000</v>
      </c>
      <c r="Q130" s="10">
        <f>H130-K130</f>
        <v>317000</v>
      </c>
      <c r="R130" s="11">
        <f>I130-L130</f>
        <v>6000</v>
      </c>
      <c r="S130" s="50">
        <f t="shared" si="35"/>
        <v>323000</v>
      </c>
      <c r="T130" s="10">
        <f t="shared" si="18"/>
        <v>0</v>
      </c>
      <c r="U130" s="11">
        <f t="shared" si="19"/>
        <v>0</v>
      </c>
      <c r="V130" s="51">
        <f t="shared" si="36"/>
        <v>0</v>
      </c>
      <c r="W130" s="50">
        <f t="shared" si="26"/>
        <v>0</v>
      </c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2"/>
      <c r="AZ130" s="132"/>
      <c r="BA130" s="132"/>
      <c r="BB130" s="132"/>
      <c r="BC130" s="132"/>
      <c r="BD130" s="132"/>
      <c r="BE130" s="132"/>
      <c r="BF130" s="132"/>
      <c r="BG130" s="132"/>
      <c r="BH130" s="132"/>
      <c r="BI130" s="132"/>
      <c r="BJ130" s="132"/>
      <c r="BK130" s="132"/>
      <c r="BL130" s="132"/>
      <c r="BM130" s="132"/>
      <c r="BN130" s="132"/>
      <c r="BO130" s="132"/>
      <c r="BP130" s="132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  <c r="EI130" s="132"/>
      <c r="EJ130" s="132"/>
      <c r="EK130" s="132"/>
      <c r="EL130" s="132"/>
      <c r="EM130" s="132"/>
      <c r="EN130" s="132"/>
      <c r="EO130" s="132"/>
      <c r="EP130" s="132"/>
      <c r="EQ130" s="132"/>
      <c r="ER130" s="132"/>
      <c r="ES130" s="132"/>
      <c r="ET130" s="132"/>
      <c r="EU130" s="132"/>
      <c r="EV130" s="132"/>
      <c r="EW130" s="132"/>
      <c r="EX130" s="132"/>
      <c r="EY130" s="132"/>
      <c r="EZ130" s="132"/>
      <c r="FA130" s="132"/>
      <c r="FB130" s="132"/>
      <c r="FC130" s="132"/>
      <c r="FD130" s="132"/>
      <c r="FE130" s="132"/>
      <c r="FF130" s="132"/>
      <c r="FG130" s="132"/>
      <c r="FH130" s="132"/>
      <c r="FI130" s="132"/>
      <c r="FJ130" s="132"/>
      <c r="FK130" s="132"/>
      <c r="FL130" s="132"/>
      <c r="FM130" s="132"/>
      <c r="FN130" s="132"/>
      <c r="FO130" s="132"/>
      <c r="FP130" s="132"/>
      <c r="FQ130" s="132"/>
      <c r="FR130" s="132"/>
      <c r="FS130" s="132"/>
      <c r="FT130" s="132"/>
      <c r="FU130" s="132"/>
      <c r="FV130" s="132"/>
      <c r="FW130" s="132"/>
      <c r="FX130" s="132"/>
      <c r="FY130" s="132"/>
      <c r="FZ130" s="132"/>
      <c r="GA130" s="132"/>
      <c r="GB130" s="132"/>
      <c r="GC130" s="132"/>
      <c r="GD130" s="132"/>
      <c r="GE130" s="132"/>
      <c r="GF130" s="132"/>
      <c r="GG130" s="132"/>
      <c r="GH130" s="132"/>
      <c r="GI130" s="132"/>
      <c r="GJ130" s="132"/>
      <c r="GK130" s="132"/>
      <c r="GL130" s="132"/>
      <c r="GM130" s="132"/>
      <c r="GN130" s="132"/>
      <c r="GO130" s="132"/>
      <c r="GP130" s="132"/>
      <c r="GQ130" s="132"/>
      <c r="GR130" s="132"/>
      <c r="GS130" s="132"/>
      <c r="GT130" s="132"/>
      <c r="GU130" s="132"/>
      <c r="GV130" s="132"/>
      <c r="GW130" s="132"/>
      <c r="GX130" s="132"/>
      <c r="GY130" s="132"/>
      <c r="GZ130" s="132"/>
      <c r="HA130" s="132"/>
      <c r="HB130" s="132"/>
      <c r="HC130" s="132"/>
      <c r="HD130" s="132"/>
      <c r="HE130" s="132"/>
      <c r="HF130" s="132"/>
      <c r="HG130" s="132"/>
      <c r="HH130" s="132"/>
      <c r="HI130" s="132"/>
      <c r="HJ130" s="132"/>
      <c r="HK130" s="132"/>
      <c r="HL130" s="132"/>
      <c r="HM130" s="132"/>
      <c r="HN130" s="132"/>
      <c r="HO130" s="132"/>
      <c r="HP130" s="132"/>
      <c r="HQ130" s="132"/>
      <c r="HR130" s="132"/>
      <c r="HS130" s="132"/>
    </row>
    <row r="131" spans="1:227" s="133" customFormat="1" ht="33.75">
      <c r="A131" s="56" t="s">
        <v>417</v>
      </c>
      <c r="B131" s="56"/>
      <c r="C131" s="57" t="s">
        <v>418</v>
      </c>
      <c r="D131" s="57" t="s">
        <v>9</v>
      </c>
      <c r="E131" s="69" t="s">
        <v>9</v>
      </c>
      <c r="F131" s="168">
        <v>6040260</v>
      </c>
      <c r="G131" s="205">
        <v>38550</v>
      </c>
      <c r="H131" s="61">
        <f t="shared" ref="H131:H139" si="37">ROUND(K131*ign/igo,afrind)</f>
        <v>675000</v>
      </c>
      <c r="I131" s="62">
        <f t="shared" ref="I131:I139" si="38">ROUND(L131*iin/iio,afrind)</f>
        <v>0</v>
      </c>
      <c r="J131" s="70">
        <f t="shared" ref="J131:J139" si="39">SUM(H131:I131)</f>
        <v>675000</v>
      </c>
      <c r="K131" s="61">
        <v>649465</v>
      </c>
      <c r="L131" s="62">
        <v>0</v>
      </c>
      <c r="M131" s="194">
        <f t="shared" ref="M131:M139" si="40">SUM(K131:L131)</f>
        <v>649465</v>
      </c>
      <c r="N131" s="10">
        <v>0</v>
      </c>
      <c r="O131" s="11">
        <v>0</v>
      </c>
      <c r="P131" s="50">
        <f t="shared" ref="P131:P139" si="41">SUM(N131:O131)</f>
        <v>0</v>
      </c>
      <c r="Q131" s="10">
        <f>H131-K131</f>
        <v>25535</v>
      </c>
      <c r="R131" s="11">
        <f>I131-L131</f>
        <v>0</v>
      </c>
      <c r="S131" s="50">
        <f t="shared" ref="S131:S139" si="42">SUM(Q131:R131)</f>
        <v>25535</v>
      </c>
      <c r="T131" s="10">
        <f t="shared" si="18"/>
        <v>649465</v>
      </c>
      <c r="U131" s="11">
        <f t="shared" si="19"/>
        <v>0</v>
      </c>
      <c r="V131" s="51">
        <f t="shared" ref="V131:V139" si="43">SUM(T131:U131)</f>
        <v>649465</v>
      </c>
      <c r="W131" s="50">
        <f t="shared" si="26"/>
        <v>0</v>
      </c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2"/>
      <c r="AZ131" s="132"/>
      <c r="BA131" s="132"/>
      <c r="BB131" s="132"/>
      <c r="BC131" s="132"/>
      <c r="BD131" s="132"/>
      <c r="BE131" s="132"/>
      <c r="BF131" s="132"/>
      <c r="BG131" s="132"/>
      <c r="BH131" s="132"/>
      <c r="BI131" s="132"/>
      <c r="BJ131" s="132"/>
      <c r="BK131" s="132"/>
      <c r="BL131" s="132"/>
      <c r="BM131" s="132"/>
      <c r="BN131" s="132"/>
      <c r="BO131" s="132"/>
      <c r="BP131" s="132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  <c r="EI131" s="132"/>
      <c r="EJ131" s="132"/>
      <c r="EK131" s="132"/>
      <c r="EL131" s="132"/>
      <c r="EM131" s="132"/>
      <c r="EN131" s="132"/>
      <c r="EO131" s="132"/>
      <c r="EP131" s="132"/>
      <c r="EQ131" s="132"/>
      <c r="ER131" s="132"/>
      <c r="ES131" s="132"/>
      <c r="ET131" s="132"/>
      <c r="EU131" s="132"/>
      <c r="EV131" s="132"/>
      <c r="EW131" s="132"/>
      <c r="EX131" s="132"/>
      <c r="EY131" s="132"/>
      <c r="EZ131" s="132"/>
      <c r="FA131" s="132"/>
      <c r="FB131" s="132"/>
      <c r="FC131" s="132"/>
      <c r="FD131" s="132"/>
      <c r="FE131" s="132"/>
      <c r="FF131" s="132"/>
      <c r="FG131" s="132"/>
      <c r="FH131" s="132"/>
      <c r="FI131" s="132"/>
      <c r="FJ131" s="132"/>
      <c r="FK131" s="132"/>
      <c r="FL131" s="132"/>
      <c r="FM131" s="132"/>
      <c r="FN131" s="132"/>
      <c r="FO131" s="132"/>
      <c r="FP131" s="132"/>
      <c r="FQ131" s="132"/>
      <c r="FR131" s="132"/>
      <c r="FS131" s="132"/>
      <c r="FT131" s="132"/>
      <c r="FU131" s="132"/>
      <c r="FV131" s="132"/>
      <c r="FW131" s="132"/>
      <c r="FX131" s="132"/>
      <c r="FY131" s="132"/>
      <c r="FZ131" s="132"/>
      <c r="GA131" s="132"/>
      <c r="GB131" s="132"/>
      <c r="GC131" s="132"/>
      <c r="GD131" s="132"/>
      <c r="GE131" s="132"/>
      <c r="GF131" s="132"/>
      <c r="GG131" s="132"/>
      <c r="GH131" s="132"/>
      <c r="GI131" s="132"/>
      <c r="GJ131" s="132"/>
      <c r="GK131" s="132"/>
      <c r="GL131" s="132"/>
      <c r="GM131" s="132"/>
      <c r="GN131" s="132"/>
      <c r="GO131" s="132"/>
      <c r="GP131" s="132"/>
      <c r="GQ131" s="132"/>
      <c r="GR131" s="132"/>
      <c r="GS131" s="132"/>
      <c r="GT131" s="132"/>
      <c r="GU131" s="132"/>
      <c r="GV131" s="132"/>
      <c r="GW131" s="132"/>
      <c r="GX131" s="132"/>
      <c r="GY131" s="132"/>
      <c r="GZ131" s="132"/>
      <c r="HA131" s="132"/>
      <c r="HB131" s="132"/>
      <c r="HC131" s="132"/>
      <c r="HD131" s="132"/>
      <c r="HE131" s="132"/>
      <c r="HF131" s="132"/>
      <c r="HG131" s="132"/>
      <c r="HH131" s="132"/>
      <c r="HI131" s="132"/>
      <c r="HJ131" s="132"/>
      <c r="HK131" s="132"/>
      <c r="HL131" s="132"/>
      <c r="HM131" s="132"/>
      <c r="HN131" s="132"/>
      <c r="HO131" s="132"/>
      <c r="HP131" s="132"/>
      <c r="HQ131" s="132"/>
      <c r="HR131" s="132"/>
      <c r="HS131" s="132"/>
    </row>
    <row r="132" spans="1:227" s="133" customFormat="1" ht="11.25">
      <c r="A132" s="56" t="s">
        <v>419</v>
      </c>
      <c r="B132" s="56"/>
      <c r="C132" s="56" t="s">
        <v>69</v>
      </c>
      <c r="D132" s="56" t="s">
        <v>9</v>
      </c>
      <c r="E132" s="56" t="s">
        <v>420</v>
      </c>
      <c r="F132" s="168">
        <v>6820310</v>
      </c>
      <c r="G132" s="205">
        <v>32640</v>
      </c>
      <c r="H132" s="61">
        <f t="shared" si="37"/>
        <v>1138000</v>
      </c>
      <c r="I132" s="62">
        <f t="shared" si="38"/>
        <v>0</v>
      </c>
      <c r="J132" s="70">
        <f t="shared" si="39"/>
        <v>1138000</v>
      </c>
      <c r="K132" s="61">
        <v>1095000</v>
      </c>
      <c r="L132" s="62">
        <v>0</v>
      </c>
      <c r="M132" s="194">
        <f t="shared" si="40"/>
        <v>1095000</v>
      </c>
      <c r="N132" s="10">
        <v>0</v>
      </c>
      <c r="O132" s="11">
        <v>0</v>
      </c>
      <c r="P132" s="50">
        <f t="shared" si="41"/>
        <v>0</v>
      </c>
      <c r="Q132" s="10">
        <f>H132-K132</f>
        <v>43000</v>
      </c>
      <c r="R132" s="11">
        <f>I132-L132</f>
        <v>0</v>
      </c>
      <c r="S132" s="50">
        <f t="shared" si="42"/>
        <v>43000</v>
      </c>
      <c r="T132" s="10">
        <f t="shared" si="18"/>
        <v>1095000</v>
      </c>
      <c r="U132" s="11">
        <f t="shared" si="19"/>
        <v>0</v>
      </c>
      <c r="V132" s="51">
        <f t="shared" si="43"/>
        <v>1095000</v>
      </c>
      <c r="W132" s="50">
        <f t="shared" si="26"/>
        <v>0</v>
      </c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2"/>
      <c r="AT132" s="132"/>
      <c r="AU132" s="132"/>
      <c r="AV132" s="132"/>
      <c r="AW132" s="132"/>
      <c r="AX132" s="132"/>
      <c r="AY132" s="132"/>
      <c r="AZ132" s="132"/>
      <c r="BA132" s="132"/>
      <c r="BB132" s="132"/>
      <c r="BC132" s="132"/>
      <c r="BD132" s="132"/>
      <c r="BE132" s="132"/>
      <c r="BF132" s="132"/>
      <c r="BG132" s="132"/>
      <c r="BH132" s="132"/>
      <c r="BI132" s="132"/>
      <c r="BJ132" s="132"/>
      <c r="BK132" s="132"/>
      <c r="BL132" s="132"/>
      <c r="BM132" s="132"/>
      <c r="BN132" s="132"/>
      <c r="BO132" s="132"/>
      <c r="BP132" s="132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  <c r="EI132" s="132"/>
      <c r="EJ132" s="132"/>
      <c r="EK132" s="132"/>
      <c r="EL132" s="132"/>
      <c r="EM132" s="132"/>
      <c r="EN132" s="132"/>
      <c r="EO132" s="132"/>
      <c r="EP132" s="132"/>
      <c r="EQ132" s="132"/>
      <c r="ER132" s="132"/>
      <c r="ES132" s="132"/>
      <c r="ET132" s="132"/>
      <c r="EU132" s="132"/>
      <c r="EV132" s="132"/>
      <c r="EW132" s="132"/>
      <c r="EX132" s="132"/>
      <c r="EY132" s="132"/>
      <c r="EZ132" s="132"/>
      <c r="FA132" s="132"/>
      <c r="FB132" s="132"/>
      <c r="FC132" s="132"/>
      <c r="FD132" s="132"/>
      <c r="FE132" s="132"/>
      <c r="FF132" s="132"/>
      <c r="FG132" s="132"/>
      <c r="FH132" s="132"/>
      <c r="FI132" s="132"/>
      <c r="FJ132" s="132"/>
      <c r="FK132" s="132"/>
      <c r="FL132" s="132"/>
      <c r="FM132" s="132"/>
      <c r="FN132" s="132"/>
      <c r="FO132" s="132"/>
      <c r="FP132" s="132"/>
      <c r="FQ132" s="132"/>
      <c r="FR132" s="132"/>
      <c r="FS132" s="132"/>
      <c r="FT132" s="132"/>
      <c r="FU132" s="132"/>
      <c r="FV132" s="132"/>
      <c r="FW132" s="132"/>
      <c r="FX132" s="132"/>
      <c r="FY132" s="132"/>
      <c r="FZ132" s="132"/>
      <c r="GA132" s="132"/>
      <c r="GB132" s="132"/>
      <c r="GC132" s="132"/>
      <c r="GD132" s="132"/>
      <c r="GE132" s="132"/>
      <c r="GF132" s="132"/>
      <c r="GG132" s="132"/>
      <c r="GH132" s="132"/>
      <c r="GI132" s="132"/>
      <c r="GJ132" s="132"/>
      <c r="GK132" s="132"/>
      <c r="GL132" s="132"/>
      <c r="GM132" s="132"/>
      <c r="GN132" s="132"/>
      <c r="GO132" s="132"/>
      <c r="GP132" s="132"/>
      <c r="GQ132" s="132"/>
      <c r="GR132" s="132"/>
      <c r="GS132" s="132"/>
      <c r="GT132" s="132"/>
      <c r="GU132" s="132"/>
      <c r="GV132" s="132"/>
      <c r="GW132" s="132"/>
      <c r="GX132" s="132"/>
      <c r="GY132" s="132"/>
      <c r="GZ132" s="132"/>
      <c r="HA132" s="132"/>
      <c r="HB132" s="132"/>
      <c r="HC132" s="132"/>
      <c r="HD132" s="132"/>
      <c r="HE132" s="132"/>
      <c r="HF132" s="132"/>
      <c r="HG132" s="132"/>
      <c r="HH132" s="132"/>
      <c r="HI132" s="132"/>
      <c r="HJ132" s="132"/>
      <c r="HK132" s="132"/>
      <c r="HL132" s="132"/>
      <c r="HM132" s="132"/>
      <c r="HN132" s="132"/>
      <c r="HO132" s="132"/>
      <c r="HP132" s="132"/>
      <c r="HQ132" s="132"/>
      <c r="HR132" s="132"/>
      <c r="HS132" s="132"/>
    </row>
    <row r="133" spans="1:227" s="133" customFormat="1" ht="11.25" hidden="1">
      <c r="A133" s="56" t="s">
        <v>32</v>
      </c>
      <c r="B133" s="56"/>
      <c r="C133" s="57" t="s">
        <v>9</v>
      </c>
      <c r="D133" s="57" t="s">
        <v>9</v>
      </c>
      <c r="E133" s="69" t="s">
        <v>9</v>
      </c>
      <c r="F133" s="167"/>
      <c r="G133" s="80"/>
      <c r="H133" s="61">
        <f t="shared" si="37"/>
        <v>0</v>
      </c>
      <c r="I133" s="62">
        <f t="shared" si="38"/>
        <v>0</v>
      </c>
      <c r="J133" s="70">
        <f t="shared" si="39"/>
        <v>0</v>
      </c>
      <c r="K133" s="61">
        <v>0</v>
      </c>
      <c r="L133" s="62">
        <v>0</v>
      </c>
      <c r="M133" s="194">
        <f t="shared" si="40"/>
        <v>0</v>
      </c>
      <c r="N133" s="10">
        <v>0</v>
      </c>
      <c r="O133" s="11">
        <v>0</v>
      </c>
      <c r="P133" s="50">
        <f t="shared" si="41"/>
        <v>0</v>
      </c>
      <c r="Q133" s="10">
        <f>H133-K133</f>
        <v>0</v>
      </c>
      <c r="R133" s="11">
        <f>I133-L133</f>
        <v>0</v>
      </c>
      <c r="S133" s="50">
        <f t="shared" si="42"/>
        <v>0</v>
      </c>
      <c r="T133" s="10">
        <f t="shared" si="18"/>
        <v>0</v>
      </c>
      <c r="U133" s="11">
        <f t="shared" si="19"/>
        <v>0</v>
      </c>
      <c r="V133" s="51">
        <f t="shared" si="43"/>
        <v>0</v>
      </c>
      <c r="W133" s="50">
        <f t="shared" si="26"/>
        <v>0</v>
      </c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2"/>
      <c r="AN133" s="132"/>
      <c r="AO133" s="132"/>
      <c r="AP133" s="132"/>
      <c r="AQ133" s="132"/>
      <c r="AR133" s="132"/>
      <c r="AS133" s="132"/>
      <c r="AT133" s="132"/>
      <c r="AU133" s="132"/>
      <c r="AV133" s="132"/>
      <c r="AW133" s="132"/>
      <c r="AX133" s="132"/>
      <c r="AY133" s="132"/>
      <c r="AZ133" s="132"/>
      <c r="BA133" s="132"/>
      <c r="BB133" s="132"/>
      <c r="BC133" s="132"/>
      <c r="BD133" s="132"/>
      <c r="BE133" s="132"/>
      <c r="BF133" s="132"/>
      <c r="BG133" s="132"/>
      <c r="BH133" s="132"/>
      <c r="BI133" s="132"/>
      <c r="BJ133" s="132"/>
      <c r="BK133" s="132"/>
      <c r="BL133" s="132"/>
      <c r="BM133" s="132"/>
      <c r="BN133" s="132"/>
      <c r="BO133" s="132"/>
      <c r="BP133" s="132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  <c r="EI133" s="132"/>
      <c r="EJ133" s="132"/>
      <c r="EK133" s="132"/>
      <c r="EL133" s="132"/>
      <c r="EM133" s="132"/>
      <c r="EN133" s="132"/>
      <c r="EO133" s="132"/>
      <c r="EP133" s="132"/>
      <c r="EQ133" s="132"/>
      <c r="ER133" s="132"/>
      <c r="ES133" s="132"/>
      <c r="ET133" s="132"/>
      <c r="EU133" s="132"/>
      <c r="EV133" s="132"/>
      <c r="EW133" s="132"/>
      <c r="EX133" s="132"/>
      <c r="EY133" s="132"/>
      <c r="EZ133" s="132"/>
      <c r="FA133" s="132"/>
      <c r="FB133" s="132"/>
      <c r="FC133" s="132"/>
      <c r="FD133" s="132"/>
      <c r="FE133" s="132"/>
      <c r="FF133" s="132"/>
      <c r="FG133" s="132"/>
      <c r="FH133" s="132"/>
      <c r="FI133" s="132"/>
      <c r="FJ133" s="132"/>
      <c r="FK133" s="132"/>
      <c r="FL133" s="132"/>
      <c r="FM133" s="132"/>
      <c r="FN133" s="132"/>
      <c r="FO133" s="132"/>
      <c r="FP133" s="132"/>
      <c r="FQ133" s="132"/>
      <c r="FR133" s="132"/>
      <c r="FS133" s="132"/>
      <c r="FT133" s="132"/>
      <c r="FU133" s="132"/>
      <c r="FV133" s="132"/>
      <c r="FW133" s="132"/>
      <c r="FX133" s="132"/>
      <c r="FY133" s="132"/>
      <c r="FZ133" s="132"/>
      <c r="GA133" s="132"/>
      <c r="GB133" s="132"/>
      <c r="GC133" s="132"/>
      <c r="GD133" s="132"/>
      <c r="GE133" s="132"/>
      <c r="GF133" s="132"/>
      <c r="GG133" s="132"/>
      <c r="GH133" s="132"/>
      <c r="GI133" s="132"/>
      <c r="GJ133" s="132"/>
      <c r="GK133" s="132"/>
      <c r="GL133" s="132"/>
      <c r="GM133" s="132"/>
      <c r="GN133" s="132"/>
      <c r="GO133" s="132"/>
      <c r="GP133" s="132"/>
      <c r="GQ133" s="132"/>
      <c r="GR133" s="132"/>
      <c r="GS133" s="132"/>
      <c r="GT133" s="132"/>
      <c r="GU133" s="132"/>
      <c r="GV133" s="132"/>
      <c r="GW133" s="132"/>
      <c r="GX133" s="132"/>
      <c r="GY133" s="132"/>
      <c r="GZ133" s="132"/>
      <c r="HA133" s="132"/>
      <c r="HB133" s="132"/>
      <c r="HC133" s="132"/>
      <c r="HD133" s="132"/>
      <c r="HE133" s="132"/>
      <c r="HF133" s="132"/>
      <c r="HG133" s="132"/>
      <c r="HH133" s="132"/>
      <c r="HI133" s="132"/>
      <c r="HJ133" s="132"/>
      <c r="HK133" s="132"/>
      <c r="HL133" s="132"/>
      <c r="HM133" s="132"/>
      <c r="HN133" s="132"/>
      <c r="HO133" s="132"/>
      <c r="HP133" s="132"/>
      <c r="HQ133" s="132"/>
      <c r="HR133" s="132"/>
      <c r="HS133" s="132"/>
    </row>
    <row r="134" spans="1:227" s="133" customFormat="1" ht="11.25" hidden="1">
      <c r="A134" s="56" t="s">
        <v>32</v>
      </c>
      <c r="B134" s="56"/>
      <c r="C134" s="57" t="s">
        <v>9</v>
      </c>
      <c r="D134" s="57" t="s">
        <v>9</v>
      </c>
      <c r="E134" s="69" t="s">
        <v>9</v>
      </c>
      <c r="F134" s="167"/>
      <c r="G134" s="80"/>
      <c r="H134" s="61">
        <f t="shared" si="37"/>
        <v>0</v>
      </c>
      <c r="I134" s="62">
        <f t="shared" si="38"/>
        <v>0</v>
      </c>
      <c r="J134" s="70">
        <f t="shared" si="39"/>
        <v>0</v>
      </c>
      <c r="K134" s="61">
        <v>0</v>
      </c>
      <c r="L134" s="62">
        <v>0</v>
      </c>
      <c r="M134" s="194">
        <f t="shared" si="40"/>
        <v>0</v>
      </c>
      <c r="N134" s="10">
        <v>0</v>
      </c>
      <c r="O134" s="11">
        <v>0</v>
      </c>
      <c r="P134" s="50">
        <f t="shared" si="41"/>
        <v>0</v>
      </c>
      <c r="Q134" s="10">
        <f>H134-K134</f>
        <v>0</v>
      </c>
      <c r="R134" s="11">
        <f>I134-L134</f>
        <v>0</v>
      </c>
      <c r="S134" s="50">
        <f t="shared" si="42"/>
        <v>0</v>
      </c>
      <c r="T134" s="10">
        <f t="shared" si="18"/>
        <v>0</v>
      </c>
      <c r="U134" s="11">
        <f t="shared" si="19"/>
        <v>0</v>
      </c>
      <c r="V134" s="51">
        <f t="shared" si="43"/>
        <v>0</v>
      </c>
      <c r="W134" s="50">
        <f t="shared" si="26"/>
        <v>0</v>
      </c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  <c r="AL134" s="132"/>
      <c r="AM134" s="132"/>
      <c r="AN134" s="132"/>
      <c r="AO134" s="132"/>
      <c r="AP134" s="132"/>
      <c r="AQ134" s="132"/>
      <c r="AR134" s="132"/>
      <c r="AS134" s="132"/>
      <c r="AT134" s="132"/>
      <c r="AU134" s="132"/>
      <c r="AV134" s="132"/>
      <c r="AW134" s="132"/>
      <c r="AX134" s="132"/>
      <c r="AY134" s="132"/>
      <c r="AZ134" s="132"/>
      <c r="BA134" s="132"/>
      <c r="BB134" s="132"/>
      <c r="BC134" s="132"/>
      <c r="BD134" s="132"/>
      <c r="BE134" s="132"/>
      <c r="BF134" s="132"/>
      <c r="BG134" s="132"/>
      <c r="BH134" s="132"/>
      <c r="BI134" s="132"/>
      <c r="BJ134" s="132"/>
      <c r="BK134" s="132"/>
      <c r="BL134" s="132"/>
      <c r="BM134" s="132"/>
      <c r="BN134" s="132"/>
      <c r="BO134" s="132"/>
      <c r="BP134" s="132"/>
      <c r="BQ134" s="132"/>
      <c r="BR134" s="132"/>
      <c r="BS134" s="132"/>
      <c r="BT134" s="132"/>
      <c r="BU134" s="132"/>
      <c r="BV134" s="132"/>
      <c r="BW134" s="132"/>
      <c r="BX134" s="132"/>
      <c r="BY134" s="132"/>
      <c r="BZ134" s="132"/>
      <c r="CA134" s="132"/>
      <c r="CB134" s="132"/>
      <c r="CC134" s="132"/>
      <c r="CD134" s="132"/>
      <c r="CE134" s="132"/>
      <c r="CF134" s="132"/>
      <c r="CG134" s="132"/>
      <c r="CH134" s="132"/>
      <c r="CI134" s="132"/>
      <c r="CJ134" s="132"/>
      <c r="CK134" s="132"/>
      <c r="CL134" s="132"/>
      <c r="CM134" s="132"/>
      <c r="CN134" s="132"/>
      <c r="CO134" s="132"/>
      <c r="CP134" s="132"/>
      <c r="CQ134" s="132"/>
      <c r="CR134" s="132"/>
      <c r="CS134" s="132"/>
      <c r="CT134" s="132"/>
      <c r="CU134" s="132"/>
      <c r="CV134" s="132"/>
      <c r="CW134" s="132"/>
      <c r="CX134" s="132"/>
      <c r="CY134" s="132"/>
      <c r="CZ134" s="132"/>
      <c r="DA134" s="132"/>
      <c r="DB134" s="132"/>
      <c r="DC134" s="132"/>
      <c r="DD134" s="132"/>
      <c r="DE134" s="132"/>
      <c r="DF134" s="132"/>
      <c r="DG134" s="132"/>
      <c r="DH134" s="132"/>
      <c r="DI134" s="132"/>
      <c r="DJ134" s="132"/>
      <c r="DK134" s="132"/>
      <c r="DL134" s="132"/>
      <c r="DM134" s="132"/>
      <c r="DN134" s="132"/>
      <c r="DO134" s="132"/>
      <c r="DP134" s="132"/>
      <c r="DQ134" s="132"/>
      <c r="DR134" s="132"/>
      <c r="DS134" s="132"/>
      <c r="DT134" s="132"/>
      <c r="DU134" s="132"/>
      <c r="DV134" s="132"/>
      <c r="DW134" s="132"/>
      <c r="DX134" s="132"/>
      <c r="DY134" s="132"/>
      <c r="DZ134" s="132"/>
      <c r="EA134" s="132"/>
      <c r="EB134" s="132"/>
      <c r="EC134" s="132"/>
      <c r="ED134" s="132"/>
      <c r="EE134" s="132"/>
      <c r="EF134" s="132"/>
      <c r="EG134" s="132"/>
      <c r="EH134" s="132"/>
      <c r="EI134" s="132"/>
      <c r="EJ134" s="132"/>
      <c r="EK134" s="132"/>
      <c r="EL134" s="132"/>
      <c r="EM134" s="132"/>
      <c r="EN134" s="132"/>
      <c r="EO134" s="132"/>
      <c r="EP134" s="132"/>
      <c r="EQ134" s="132"/>
      <c r="ER134" s="132"/>
      <c r="ES134" s="132"/>
      <c r="ET134" s="132"/>
      <c r="EU134" s="132"/>
      <c r="EV134" s="132"/>
      <c r="EW134" s="132"/>
      <c r="EX134" s="132"/>
      <c r="EY134" s="132"/>
      <c r="EZ134" s="132"/>
      <c r="FA134" s="132"/>
      <c r="FB134" s="132"/>
      <c r="FC134" s="132"/>
      <c r="FD134" s="132"/>
      <c r="FE134" s="132"/>
      <c r="FF134" s="132"/>
      <c r="FG134" s="132"/>
      <c r="FH134" s="132"/>
      <c r="FI134" s="132"/>
      <c r="FJ134" s="132"/>
      <c r="FK134" s="132"/>
      <c r="FL134" s="132"/>
      <c r="FM134" s="132"/>
      <c r="FN134" s="132"/>
      <c r="FO134" s="132"/>
      <c r="FP134" s="132"/>
      <c r="FQ134" s="132"/>
      <c r="FR134" s="132"/>
      <c r="FS134" s="132"/>
      <c r="FT134" s="132"/>
      <c r="FU134" s="132"/>
      <c r="FV134" s="132"/>
      <c r="FW134" s="132"/>
      <c r="FX134" s="132"/>
      <c r="FY134" s="132"/>
      <c r="FZ134" s="132"/>
      <c r="GA134" s="132"/>
      <c r="GB134" s="132"/>
      <c r="GC134" s="132"/>
      <c r="GD134" s="132"/>
      <c r="GE134" s="132"/>
      <c r="GF134" s="132"/>
      <c r="GG134" s="132"/>
      <c r="GH134" s="132"/>
      <c r="GI134" s="132"/>
      <c r="GJ134" s="132"/>
      <c r="GK134" s="132"/>
      <c r="GL134" s="132"/>
      <c r="GM134" s="132"/>
      <c r="GN134" s="132"/>
      <c r="GO134" s="132"/>
      <c r="GP134" s="132"/>
      <c r="GQ134" s="132"/>
      <c r="GR134" s="132"/>
      <c r="GS134" s="132"/>
      <c r="GT134" s="132"/>
      <c r="GU134" s="132"/>
      <c r="GV134" s="132"/>
      <c r="GW134" s="132"/>
      <c r="GX134" s="132"/>
      <c r="GY134" s="132"/>
      <c r="GZ134" s="132"/>
      <c r="HA134" s="132"/>
      <c r="HB134" s="132"/>
      <c r="HC134" s="132"/>
      <c r="HD134" s="132"/>
      <c r="HE134" s="132"/>
      <c r="HF134" s="132"/>
      <c r="HG134" s="132"/>
      <c r="HH134" s="132"/>
      <c r="HI134" s="132"/>
      <c r="HJ134" s="132"/>
      <c r="HK134" s="132"/>
      <c r="HL134" s="132"/>
      <c r="HM134" s="132"/>
      <c r="HN134" s="132"/>
      <c r="HO134" s="132"/>
      <c r="HP134" s="132"/>
      <c r="HQ134" s="132"/>
      <c r="HR134" s="132"/>
      <c r="HS134" s="132"/>
    </row>
    <row r="135" spans="1:227" s="133" customFormat="1" ht="11.25" hidden="1">
      <c r="A135" s="56" t="s">
        <v>32</v>
      </c>
      <c r="B135" s="56"/>
      <c r="C135" s="57" t="s">
        <v>9</v>
      </c>
      <c r="D135" s="57" t="s">
        <v>9</v>
      </c>
      <c r="E135" s="69" t="s">
        <v>9</v>
      </c>
      <c r="F135" s="167"/>
      <c r="G135" s="80"/>
      <c r="H135" s="61">
        <f t="shared" si="37"/>
        <v>0</v>
      </c>
      <c r="I135" s="62">
        <f t="shared" si="38"/>
        <v>0</v>
      </c>
      <c r="J135" s="70">
        <f t="shared" si="39"/>
        <v>0</v>
      </c>
      <c r="K135" s="61">
        <v>0</v>
      </c>
      <c r="L135" s="62">
        <v>0</v>
      </c>
      <c r="M135" s="194">
        <f t="shared" si="40"/>
        <v>0</v>
      </c>
      <c r="N135" s="10">
        <v>0</v>
      </c>
      <c r="O135" s="11">
        <v>0</v>
      </c>
      <c r="P135" s="50">
        <f t="shared" si="41"/>
        <v>0</v>
      </c>
      <c r="Q135" s="10">
        <f>H135-K135</f>
        <v>0</v>
      </c>
      <c r="R135" s="11">
        <f>I135-L135</f>
        <v>0</v>
      </c>
      <c r="S135" s="50">
        <f t="shared" si="42"/>
        <v>0</v>
      </c>
      <c r="T135" s="10">
        <f t="shared" ref="T135:T140" si="44">K135-N135</f>
        <v>0</v>
      </c>
      <c r="U135" s="11">
        <f t="shared" ref="U135:U140" si="45">L135-O135</f>
        <v>0</v>
      </c>
      <c r="V135" s="51">
        <f t="shared" si="43"/>
        <v>0</v>
      </c>
      <c r="W135" s="50">
        <f t="shared" si="26"/>
        <v>0</v>
      </c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132"/>
      <c r="AN135" s="132"/>
      <c r="AO135" s="132"/>
      <c r="AP135" s="132"/>
      <c r="AQ135" s="132"/>
      <c r="AR135" s="132"/>
      <c r="AS135" s="132"/>
      <c r="AT135" s="132"/>
      <c r="AU135" s="132"/>
      <c r="AV135" s="132"/>
      <c r="AW135" s="132"/>
      <c r="AX135" s="132"/>
      <c r="AY135" s="132"/>
      <c r="AZ135" s="132"/>
      <c r="BA135" s="132"/>
      <c r="BB135" s="132"/>
      <c r="BC135" s="132"/>
      <c r="BD135" s="132"/>
      <c r="BE135" s="132"/>
      <c r="BF135" s="132"/>
      <c r="BG135" s="132"/>
      <c r="BH135" s="132"/>
      <c r="BI135" s="132"/>
      <c r="BJ135" s="132"/>
      <c r="BK135" s="132"/>
      <c r="BL135" s="132"/>
      <c r="BM135" s="132"/>
      <c r="BN135" s="132"/>
      <c r="BO135" s="132"/>
      <c r="BP135" s="132"/>
      <c r="BQ135" s="132"/>
      <c r="BR135" s="132"/>
      <c r="BS135" s="132"/>
      <c r="BT135" s="132"/>
      <c r="BU135" s="132"/>
      <c r="BV135" s="132"/>
      <c r="BW135" s="132"/>
      <c r="BX135" s="132"/>
      <c r="BY135" s="132"/>
      <c r="BZ135" s="132"/>
      <c r="CA135" s="132"/>
      <c r="CB135" s="132"/>
      <c r="CC135" s="132"/>
      <c r="CD135" s="132"/>
      <c r="CE135" s="132"/>
      <c r="CF135" s="132"/>
      <c r="CG135" s="132"/>
      <c r="CH135" s="132"/>
      <c r="CI135" s="132"/>
      <c r="CJ135" s="132"/>
      <c r="CK135" s="132"/>
      <c r="CL135" s="132"/>
      <c r="CM135" s="132"/>
      <c r="CN135" s="132"/>
      <c r="CO135" s="132"/>
      <c r="CP135" s="132"/>
      <c r="CQ135" s="132"/>
      <c r="CR135" s="132"/>
      <c r="CS135" s="132"/>
      <c r="CT135" s="132"/>
      <c r="CU135" s="132"/>
      <c r="CV135" s="132"/>
      <c r="CW135" s="132"/>
      <c r="CX135" s="132"/>
      <c r="CY135" s="132"/>
      <c r="CZ135" s="132"/>
      <c r="DA135" s="132"/>
      <c r="DB135" s="132"/>
      <c r="DC135" s="132"/>
      <c r="DD135" s="132"/>
      <c r="DE135" s="132"/>
      <c r="DF135" s="132"/>
      <c r="DG135" s="132"/>
      <c r="DH135" s="132"/>
      <c r="DI135" s="132"/>
      <c r="DJ135" s="132"/>
      <c r="DK135" s="132"/>
      <c r="DL135" s="132"/>
      <c r="DM135" s="132"/>
      <c r="DN135" s="132"/>
      <c r="DO135" s="132"/>
      <c r="DP135" s="132"/>
      <c r="DQ135" s="132"/>
      <c r="DR135" s="132"/>
      <c r="DS135" s="132"/>
      <c r="DT135" s="132"/>
      <c r="DU135" s="132"/>
      <c r="DV135" s="132"/>
      <c r="DW135" s="132"/>
      <c r="DX135" s="132"/>
      <c r="DY135" s="132"/>
      <c r="DZ135" s="132"/>
      <c r="EA135" s="132"/>
      <c r="EB135" s="132"/>
      <c r="EC135" s="132"/>
      <c r="ED135" s="132"/>
      <c r="EE135" s="132"/>
      <c r="EF135" s="132"/>
      <c r="EG135" s="132"/>
      <c r="EH135" s="132"/>
      <c r="EI135" s="132"/>
      <c r="EJ135" s="132"/>
      <c r="EK135" s="132"/>
      <c r="EL135" s="132"/>
      <c r="EM135" s="132"/>
      <c r="EN135" s="132"/>
      <c r="EO135" s="132"/>
      <c r="EP135" s="132"/>
      <c r="EQ135" s="132"/>
      <c r="ER135" s="132"/>
      <c r="ES135" s="132"/>
      <c r="ET135" s="132"/>
      <c r="EU135" s="132"/>
      <c r="EV135" s="132"/>
      <c r="EW135" s="132"/>
      <c r="EX135" s="132"/>
      <c r="EY135" s="132"/>
      <c r="EZ135" s="132"/>
      <c r="FA135" s="132"/>
      <c r="FB135" s="132"/>
      <c r="FC135" s="132"/>
      <c r="FD135" s="132"/>
      <c r="FE135" s="132"/>
      <c r="FF135" s="132"/>
      <c r="FG135" s="132"/>
      <c r="FH135" s="132"/>
      <c r="FI135" s="132"/>
      <c r="FJ135" s="132"/>
      <c r="FK135" s="132"/>
      <c r="FL135" s="132"/>
      <c r="FM135" s="132"/>
      <c r="FN135" s="132"/>
      <c r="FO135" s="132"/>
      <c r="FP135" s="132"/>
      <c r="FQ135" s="132"/>
      <c r="FR135" s="132"/>
      <c r="FS135" s="132"/>
      <c r="FT135" s="132"/>
      <c r="FU135" s="132"/>
      <c r="FV135" s="132"/>
      <c r="FW135" s="132"/>
      <c r="FX135" s="132"/>
      <c r="FY135" s="132"/>
      <c r="FZ135" s="132"/>
      <c r="GA135" s="132"/>
      <c r="GB135" s="132"/>
      <c r="GC135" s="132"/>
      <c r="GD135" s="132"/>
      <c r="GE135" s="132"/>
      <c r="GF135" s="132"/>
      <c r="GG135" s="132"/>
      <c r="GH135" s="132"/>
      <c r="GI135" s="132"/>
      <c r="GJ135" s="132"/>
      <c r="GK135" s="132"/>
      <c r="GL135" s="132"/>
      <c r="GM135" s="132"/>
      <c r="GN135" s="132"/>
      <c r="GO135" s="132"/>
      <c r="GP135" s="132"/>
      <c r="GQ135" s="132"/>
      <c r="GR135" s="132"/>
      <c r="GS135" s="132"/>
      <c r="GT135" s="132"/>
      <c r="GU135" s="132"/>
      <c r="GV135" s="132"/>
      <c r="GW135" s="132"/>
      <c r="GX135" s="132"/>
      <c r="GY135" s="132"/>
      <c r="GZ135" s="132"/>
      <c r="HA135" s="132"/>
      <c r="HB135" s="132"/>
      <c r="HC135" s="132"/>
      <c r="HD135" s="132"/>
      <c r="HE135" s="132"/>
      <c r="HF135" s="132"/>
      <c r="HG135" s="132"/>
      <c r="HH135" s="132"/>
      <c r="HI135" s="132"/>
      <c r="HJ135" s="132"/>
      <c r="HK135" s="132"/>
      <c r="HL135" s="132"/>
      <c r="HM135" s="132"/>
      <c r="HN135" s="132"/>
      <c r="HO135" s="132"/>
      <c r="HP135" s="132"/>
      <c r="HQ135" s="132"/>
      <c r="HR135" s="132"/>
      <c r="HS135" s="132"/>
    </row>
    <row r="136" spans="1:227" s="133" customFormat="1" ht="11.25" hidden="1">
      <c r="A136" s="56" t="s">
        <v>32</v>
      </c>
      <c r="B136" s="56"/>
      <c r="C136" s="57" t="s">
        <v>9</v>
      </c>
      <c r="D136" s="57" t="s">
        <v>9</v>
      </c>
      <c r="E136" s="69" t="s">
        <v>9</v>
      </c>
      <c r="F136" s="167"/>
      <c r="G136" s="80"/>
      <c r="H136" s="61">
        <f t="shared" si="37"/>
        <v>0</v>
      </c>
      <c r="I136" s="62">
        <f t="shared" si="38"/>
        <v>0</v>
      </c>
      <c r="J136" s="70">
        <f t="shared" si="39"/>
        <v>0</v>
      </c>
      <c r="K136" s="61">
        <v>0</v>
      </c>
      <c r="L136" s="62">
        <v>0</v>
      </c>
      <c r="M136" s="194">
        <f t="shared" si="40"/>
        <v>0</v>
      </c>
      <c r="N136" s="10">
        <v>0</v>
      </c>
      <c r="O136" s="11">
        <v>0</v>
      </c>
      <c r="P136" s="50">
        <f t="shared" si="41"/>
        <v>0</v>
      </c>
      <c r="Q136" s="10">
        <f>H136-K136</f>
        <v>0</v>
      </c>
      <c r="R136" s="11">
        <f>I136-L136</f>
        <v>0</v>
      </c>
      <c r="S136" s="50">
        <f t="shared" si="42"/>
        <v>0</v>
      </c>
      <c r="T136" s="10">
        <f t="shared" si="44"/>
        <v>0</v>
      </c>
      <c r="U136" s="11">
        <f t="shared" si="45"/>
        <v>0</v>
      </c>
      <c r="V136" s="51">
        <f t="shared" si="43"/>
        <v>0</v>
      </c>
      <c r="W136" s="50">
        <f t="shared" si="26"/>
        <v>0</v>
      </c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2"/>
      <c r="AR136" s="132"/>
      <c r="AS136" s="132"/>
      <c r="AT136" s="132"/>
      <c r="AU136" s="132"/>
      <c r="AV136" s="132"/>
      <c r="AW136" s="132"/>
      <c r="AX136" s="132"/>
      <c r="AY136" s="132"/>
      <c r="AZ136" s="132"/>
      <c r="BA136" s="132"/>
      <c r="BB136" s="132"/>
      <c r="BC136" s="132"/>
      <c r="BD136" s="132"/>
      <c r="BE136" s="132"/>
      <c r="BF136" s="132"/>
      <c r="BG136" s="132"/>
      <c r="BH136" s="132"/>
      <c r="BI136" s="132"/>
      <c r="BJ136" s="132"/>
      <c r="BK136" s="132"/>
      <c r="BL136" s="132"/>
      <c r="BM136" s="132"/>
      <c r="BN136" s="132"/>
      <c r="BO136" s="132"/>
      <c r="BP136" s="132"/>
      <c r="BQ136" s="132"/>
      <c r="BR136" s="132"/>
      <c r="BS136" s="132"/>
      <c r="BT136" s="132"/>
      <c r="BU136" s="132"/>
      <c r="BV136" s="132"/>
      <c r="BW136" s="132"/>
      <c r="BX136" s="132"/>
      <c r="BY136" s="132"/>
      <c r="BZ136" s="132"/>
      <c r="CA136" s="132"/>
      <c r="CB136" s="132"/>
      <c r="CC136" s="132"/>
      <c r="CD136" s="132"/>
      <c r="CE136" s="132"/>
      <c r="CF136" s="132"/>
      <c r="CG136" s="132"/>
      <c r="CH136" s="132"/>
      <c r="CI136" s="132"/>
      <c r="CJ136" s="132"/>
      <c r="CK136" s="132"/>
      <c r="CL136" s="132"/>
      <c r="CM136" s="132"/>
      <c r="CN136" s="132"/>
      <c r="CO136" s="132"/>
      <c r="CP136" s="132"/>
      <c r="CQ136" s="132"/>
      <c r="CR136" s="132"/>
      <c r="CS136" s="132"/>
      <c r="CT136" s="132"/>
      <c r="CU136" s="132"/>
      <c r="CV136" s="132"/>
      <c r="CW136" s="132"/>
      <c r="CX136" s="132"/>
      <c r="CY136" s="132"/>
      <c r="CZ136" s="132"/>
      <c r="DA136" s="132"/>
      <c r="DB136" s="132"/>
      <c r="DC136" s="132"/>
      <c r="DD136" s="132"/>
      <c r="DE136" s="132"/>
      <c r="DF136" s="132"/>
      <c r="DG136" s="132"/>
      <c r="DH136" s="132"/>
      <c r="DI136" s="132"/>
      <c r="DJ136" s="132"/>
      <c r="DK136" s="132"/>
      <c r="DL136" s="132"/>
      <c r="DM136" s="132"/>
      <c r="DN136" s="132"/>
      <c r="DO136" s="132"/>
      <c r="DP136" s="132"/>
      <c r="DQ136" s="132"/>
      <c r="DR136" s="132"/>
      <c r="DS136" s="132"/>
      <c r="DT136" s="132"/>
      <c r="DU136" s="132"/>
      <c r="DV136" s="132"/>
      <c r="DW136" s="132"/>
      <c r="DX136" s="132"/>
      <c r="DY136" s="132"/>
      <c r="DZ136" s="132"/>
      <c r="EA136" s="132"/>
      <c r="EB136" s="132"/>
      <c r="EC136" s="132"/>
      <c r="ED136" s="132"/>
      <c r="EE136" s="132"/>
      <c r="EF136" s="132"/>
      <c r="EG136" s="132"/>
      <c r="EH136" s="132"/>
      <c r="EI136" s="132"/>
      <c r="EJ136" s="132"/>
      <c r="EK136" s="132"/>
      <c r="EL136" s="132"/>
      <c r="EM136" s="132"/>
      <c r="EN136" s="132"/>
      <c r="EO136" s="132"/>
      <c r="EP136" s="132"/>
      <c r="EQ136" s="132"/>
      <c r="ER136" s="132"/>
      <c r="ES136" s="132"/>
      <c r="ET136" s="132"/>
      <c r="EU136" s="132"/>
      <c r="EV136" s="132"/>
      <c r="EW136" s="132"/>
      <c r="EX136" s="132"/>
      <c r="EY136" s="132"/>
      <c r="EZ136" s="132"/>
      <c r="FA136" s="132"/>
      <c r="FB136" s="132"/>
      <c r="FC136" s="132"/>
      <c r="FD136" s="132"/>
      <c r="FE136" s="132"/>
      <c r="FF136" s="132"/>
      <c r="FG136" s="132"/>
      <c r="FH136" s="132"/>
      <c r="FI136" s="132"/>
      <c r="FJ136" s="132"/>
      <c r="FK136" s="132"/>
      <c r="FL136" s="132"/>
      <c r="FM136" s="132"/>
      <c r="FN136" s="132"/>
      <c r="FO136" s="132"/>
      <c r="FP136" s="132"/>
      <c r="FQ136" s="132"/>
      <c r="FR136" s="132"/>
      <c r="FS136" s="132"/>
      <c r="FT136" s="132"/>
      <c r="FU136" s="132"/>
      <c r="FV136" s="132"/>
      <c r="FW136" s="132"/>
      <c r="FX136" s="132"/>
      <c r="FY136" s="132"/>
      <c r="FZ136" s="132"/>
      <c r="GA136" s="132"/>
      <c r="GB136" s="132"/>
      <c r="GC136" s="132"/>
      <c r="GD136" s="132"/>
      <c r="GE136" s="132"/>
      <c r="GF136" s="132"/>
      <c r="GG136" s="132"/>
      <c r="GH136" s="132"/>
      <c r="GI136" s="132"/>
      <c r="GJ136" s="132"/>
      <c r="GK136" s="132"/>
      <c r="GL136" s="132"/>
      <c r="GM136" s="132"/>
      <c r="GN136" s="132"/>
      <c r="GO136" s="132"/>
      <c r="GP136" s="132"/>
      <c r="GQ136" s="132"/>
      <c r="GR136" s="132"/>
      <c r="GS136" s="132"/>
      <c r="GT136" s="132"/>
      <c r="GU136" s="132"/>
      <c r="GV136" s="132"/>
      <c r="GW136" s="132"/>
      <c r="GX136" s="132"/>
      <c r="GY136" s="132"/>
      <c r="GZ136" s="132"/>
      <c r="HA136" s="132"/>
      <c r="HB136" s="132"/>
      <c r="HC136" s="132"/>
      <c r="HD136" s="132"/>
      <c r="HE136" s="132"/>
      <c r="HF136" s="132"/>
      <c r="HG136" s="132"/>
      <c r="HH136" s="132"/>
      <c r="HI136" s="132"/>
      <c r="HJ136" s="132"/>
      <c r="HK136" s="132"/>
      <c r="HL136" s="132"/>
      <c r="HM136" s="132"/>
      <c r="HN136" s="132"/>
      <c r="HO136" s="132"/>
      <c r="HP136" s="132"/>
      <c r="HQ136" s="132"/>
      <c r="HR136" s="132"/>
      <c r="HS136" s="132"/>
    </row>
    <row r="137" spans="1:227" s="133" customFormat="1" ht="11.25" hidden="1">
      <c r="A137" s="56" t="s">
        <v>32</v>
      </c>
      <c r="B137" s="56"/>
      <c r="C137" s="57" t="s">
        <v>9</v>
      </c>
      <c r="D137" s="57" t="s">
        <v>9</v>
      </c>
      <c r="E137" s="69" t="s">
        <v>9</v>
      </c>
      <c r="F137" s="167"/>
      <c r="G137" s="80"/>
      <c r="H137" s="61">
        <f t="shared" si="37"/>
        <v>0</v>
      </c>
      <c r="I137" s="62">
        <f t="shared" si="38"/>
        <v>0</v>
      </c>
      <c r="J137" s="70">
        <f t="shared" si="39"/>
        <v>0</v>
      </c>
      <c r="K137" s="61">
        <v>0</v>
      </c>
      <c r="L137" s="62">
        <v>0</v>
      </c>
      <c r="M137" s="194"/>
      <c r="N137" s="10">
        <v>0</v>
      </c>
      <c r="O137" s="11">
        <v>0</v>
      </c>
      <c r="P137" s="50">
        <f t="shared" si="41"/>
        <v>0</v>
      </c>
      <c r="Q137" s="10">
        <f>H137-K137</f>
        <v>0</v>
      </c>
      <c r="R137" s="11">
        <f>I137-L137</f>
        <v>0</v>
      </c>
      <c r="S137" s="50">
        <f t="shared" si="42"/>
        <v>0</v>
      </c>
      <c r="T137" s="10">
        <f t="shared" si="44"/>
        <v>0</v>
      </c>
      <c r="U137" s="11">
        <f t="shared" si="45"/>
        <v>0</v>
      </c>
      <c r="V137" s="51">
        <f t="shared" si="43"/>
        <v>0</v>
      </c>
      <c r="W137" s="50">
        <f t="shared" si="26"/>
        <v>0</v>
      </c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132"/>
      <c r="AR137" s="132"/>
      <c r="AS137" s="132"/>
      <c r="AT137" s="132"/>
      <c r="AU137" s="132"/>
      <c r="AV137" s="132"/>
      <c r="AW137" s="132"/>
      <c r="AX137" s="132"/>
      <c r="AY137" s="132"/>
      <c r="AZ137" s="132"/>
      <c r="BA137" s="132"/>
      <c r="BB137" s="132"/>
      <c r="BC137" s="132"/>
      <c r="BD137" s="132"/>
      <c r="BE137" s="132"/>
      <c r="BF137" s="132"/>
      <c r="BG137" s="132"/>
      <c r="BH137" s="132"/>
      <c r="BI137" s="132"/>
      <c r="BJ137" s="132"/>
      <c r="BK137" s="132"/>
      <c r="BL137" s="132"/>
      <c r="BM137" s="132"/>
      <c r="BN137" s="132"/>
      <c r="BO137" s="132"/>
      <c r="BP137" s="132"/>
      <c r="BQ137" s="132"/>
      <c r="BR137" s="132"/>
      <c r="BS137" s="132"/>
      <c r="BT137" s="132"/>
      <c r="BU137" s="132"/>
      <c r="BV137" s="132"/>
      <c r="BW137" s="132"/>
      <c r="BX137" s="132"/>
      <c r="BY137" s="132"/>
      <c r="BZ137" s="132"/>
      <c r="CA137" s="132"/>
      <c r="CB137" s="132"/>
      <c r="CC137" s="132"/>
      <c r="CD137" s="132"/>
      <c r="CE137" s="132"/>
      <c r="CF137" s="132"/>
      <c r="CG137" s="132"/>
      <c r="CH137" s="132"/>
      <c r="CI137" s="132"/>
      <c r="CJ137" s="132"/>
      <c r="CK137" s="132"/>
      <c r="CL137" s="132"/>
      <c r="CM137" s="132"/>
      <c r="CN137" s="132"/>
      <c r="CO137" s="132"/>
      <c r="CP137" s="132"/>
      <c r="CQ137" s="132"/>
      <c r="CR137" s="132"/>
      <c r="CS137" s="132"/>
      <c r="CT137" s="132"/>
      <c r="CU137" s="132"/>
      <c r="CV137" s="132"/>
      <c r="CW137" s="132"/>
      <c r="CX137" s="132"/>
      <c r="CY137" s="132"/>
      <c r="CZ137" s="132"/>
      <c r="DA137" s="132"/>
      <c r="DB137" s="132"/>
      <c r="DC137" s="132"/>
      <c r="DD137" s="132"/>
      <c r="DE137" s="132"/>
      <c r="DF137" s="132"/>
      <c r="DG137" s="132"/>
      <c r="DH137" s="132"/>
      <c r="DI137" s="132"/>
      <c r="DJ137" s="132"/>
      <c r="DK137" s="132"/>
      <c r="DL137" s="132"/>
      <c r="DM137" s="132"/>
      <c r="DN137" s="132"/>
      <c r="DO137" s="132"/>
      <c r="DP137" s="132"/>
      <c r="DQ137" s="132"/>
      <c r="DR137" s="132"/>
      <c r="DS137" s="132"/>
      <c r="DT137" s="132"/>
      <c r="DU137" s="132"/>
      <c r="DV137" s="132"/>
      <c r="DW137" s="132"/>
      <c r="DX137" s="132"/>
      <c r="DY137" s="132"/>
      <c r="DZ137" s="132"/>
      <c r="EA137" s="132"/>
      <c r="EB137" s="132"/>
      <c r="EC137" s="132"/>
      <c r="ED137" s="132"/>
      <c r="EE137" s="132"/>
      <c r="EF137" s="132"/>
      <c r="EG137" s="132"/>
      <c r="EH137" s="132"/>
      <c r="EI137" s="132"/>
      <c r="EJ137" s="132"/>
      <c r="EK137" s="132"/>
      <c r="EL137" s="132"/>
      <c r="EM137" s="132"/>
      <c r="EN137" s="132"/>
      <c r="EO137" s="132"/>
      <c r="EP137" s="132"/>
      <c r="EQ137" s="132"/>
      <c r="ER137" s="132"/>
      <c r="ES137" s="132"/>
      <c r="ET137" s="132"/>
      <c r="EU137" s="132"/>
      <c r="EV137" s="132"/>
      <c r="EW137" s="132"/>
      <c r="EX137" s="132"/>
      <c r="EY137" s="132"/>
      <c r="EZ137" s="132"/>
      <c r="FA137" s="132"/>
      <c r="FB137" s="132"/>
      <c r="FC137" s="132"/>
      <c r="FD137" s="132"/>
      <c r="FE137" s="132"/>
      <c r="FF137" s="132"/>
      <c r="FG137" s="132"/>
      <c r="FH137" s="132"/>
      <c r="FI137" s="132"/>
      <c r="FJ137" s="132"/>
      <c r="FK137" s="132"/>
      <c r="FL137" s="132"/>
      <c r="FM137" s="132"/>
      <c r="FN137" s="132"/>
      <c r="FO137" s="132"/>
      <c r="FP137" s="132"/>
      <c r="FQ137" s="132"/>
      <c r="FR137" s="132"/>
      <c r="FS137" s="132"/>
      <c r="FT137" s="132"/>
      <c r="FU137" s="132"/>
      <c r="FV137" s="132"/>
      <c r="FW137" s="132"/>
      <c r="FX137" s="132"/>
      <c r="FY137" s="132"/>
      <c r="FZ137" s="132"/>
      <c r="GA137" s="132"/>
      <c r="GB137" s="132"/>
      <c r="GC137" s="132"/>
      <c r="GD137" s="132"/>
      <c r="GE137" s="132"/>
      <c r="GF137" s="132"/>
      <c r="GG137" s="132"/>
      <c r="GH137" s="132"/>
      <c r="GI137" s="132"/>
      <c r="GJ137" s="132"/>
      <c r="GK137" s="132"/>
      <c r="GL137" s="132"/>
      <c r="GM137" s="132"/>
      <c r="GN137" s="132"/>
      <c r="GO137" s="132"/>
      <c r="GP137" s="132"/>
      <c r="GQ137" s="132"/>
      <c r="GR137" s="132"/>
      <c r="GS137" s="132"/>
      <c r="GT137" s="132"/>
      <c r="GU137" s="132"/>
      <c r="GV137" s="132"/>
      <c r="GW137" s="132"/>
      <c r="GX137" s="132"/>
      <c r="GY137" s="132"/>
      <c r="GZ137" s="132"/>
      <c r="HA137" s="132"/>
      <c r="HB137" s="132"/>
      <c r="HC137" s="132"/>
      <c r="HD137" s="132"/>
      <c r="HE137" s="132"/>
      <c r="HF137" s="132"/>
      <c r="HG137" s="132"/>
      <c r="HH137" s="132"/>
      <c r="HI137" s="132"/>
      <c r="HJ137" s="132"/>
      <c r="HK137" s="132"/>
      <c r="HL137" s="132"/>
      <c r="HM137" s="132"/>
      <c r="HN137" s="132"/>
      <c r="HO137" s="132"/>
      <c r="HP137" s="132"/>
      <c r="HQ137" s="132"/>
      <c r="HR137" s="132"/>
      <c r="HS137" s="132"/>
    </row>
    <row r="138" spans="1:227" s="133" customFormat="1" ht="11.25" hidden="1">
      <c r="A138" s="56" t="s">
        <v>32</v>
      </c>
      <c r="B138" s="56"/>
      <c r="C138" s="57" t="s">
        <v>9</v>
      </c>
      <c r="D138" s="57" t="s">
        <v>9</v>
      </c>
      <c r="E138" s="69" t="s">
        <v>9</v>
      </c>
      <c r="F138" s="167"/>
      <c r="G138" s="80"/>
      <c r="H138" s="61">
        <f t="shared" si="37"/>
        <v>0</v>
      </c>
      <c r="I138" s="62">
        <f t="shared" si="38"/>
        <v>0</v>
      </c>
      <c r="J138" s="70">
        <f t="shared" si="39"/>
        <v>0</v>
      </c>
      <c r="K138" s="61">
        <v>0</v>
      </c>
      <c r="L138" s="62">
        <v>0</v>
      </c>
      <c r="M138" s="194">
        <f t="shared" si="40"/>
        <v>0</v>
      </c>
      <c r="N138" s="10">
        <v>0</v>
      </c>
      <c r="O138" s="11">
        <v>0</v>
      </c>
      <c r="P138" s="50">
        <f t="shared" si="41"/>
        <v>0</v>
      </c>
      <c r="Q138" s="10">
        <f>H138-K138</f>
        <v>0</v>
      </c>
      <c r="R138" s="11">
        <f>I138-L138</f>
        <v>0</v>
      </c>
      <c r="S138" s="50">
        <f t="shared" si="42"/>
        <v>0</v>
      </c>
      <c r="T138" s="10">
        <f t="shared" si="44"/>
        <v>0</v>
      </c>
      <c r="U138" s="11">
        <f t="shared" si="45"/>
        <v>0</v>
      </c>
      <c r="V138" s="51">
        <f t="shared" si="43"/>
        <v>0</v>
      </c>
      <c r="W138" s="50">
        <f t="shared" si="26"/>
        <v>0</v>
      </c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  <c r="AL138" s="132"/>
      <c r="AM138" s="132"/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  <c r="BI138" s="132"/>
      <c r="BJ138" s="132"/>
      <c r="BK138" s="132"/>
      <c r="BL138" s="132"/>
      <c r="BM138" s="132"/>
      <c r="BN138" s="132"/>
      <c r="BO138" s="132"/>
      <c r="BP138" s="132"/>
      <c r="BQ138" s="132"/>
      <c r="BR138" s="132"/>
      <c r="BS138" s="132"/>
      <c r="BT138" s="132"/>
      <c r="BU138" s="132"/>
      <c r="BV138" s="132"/>
      <c r="BW138" s="132"/>
      <c r="BX138" s="132"/>
      <c r="BY138" s="132"/>
      <c r="BZ138" s="132"/>
      <c r="CA138" s="132"/>
      <c r="CB138" s="132"/>
      <c r="CC138" s="132"/>
      <c r="CD138" s="132"/>
      <c r="CE138" s="132"/>
      <c r="CF138" s="132"/>
      <c r="CG138" s="132"/>
      <c r="CH138" s="132"/>
      <c r="CI138" s="132"/>
      <c r="CJ138" s="132"/>
      <c r="CK138" s="132"/>
      <c r="CL138" s="132"/>
      <c r="CM138" s="132"/>
      <c r="CN138" s="132"/>
      <c r="CO138" s="132"/>
      <c r="CP138" s="132"/>
      <c r="CQ138" s="132"/>
      <c r="CR138" s="132"/>
      <c r="CS138" s="132"/>
      <c r="CT138" s="132"/>
      <c r="CU138" s="132"/>
      <c r="CV138" s="132"/>
      <c r="CW138" s="132"/>
      <c r="CX138" s="132"/>
      <c r="CY138" s="132"/>
      <c r="CZ138" s="132"/>
      <c r="DA138" s="132"/>
      <c r="DB138" s="132"/>
      <c r="DC138" s="132"/>
      <c r="DD138" s="132"/>
      <c r="DE138" s="132"/>
      <c r="DF138" s="132"/>
      <c r="DG138" s="132"/>
      <c r="DH138" s="132"/>
      <c r="DI138" s="132"/>
      <c r="DJ138" s="132"/>
      <c r="DK138" s="132"/>
      <c r="DL138" s="132"/>
      <c r="DM138" s="132"/>
      <c r="DN138" s="132"/>
      <c r="DO138" s="132"/>
      <c r="DP138" s="132"/>
      <c r="DQ138" s="132"/>
      <c r="DR138" s="132"/>
      <c r="DS138" s="132"/>
      <c r="DT138" s="132"/>
      <c r="DU138" s="132"/>
      <c r="DV138" s="132"/>
      <c r="DW138" s="132"/>
      <c r="DX138" s="132"/>
      <c r="DY138" s="132"/>
      <c r="DZ138" s="132"/>
      <c r="EA138" s="132"/>
      <c r="EB138" s="132"/>
      <c r="EC138" s="132"/>
      <c r="ED138" s="132"/>
      <c r="EE138" s="132"/>
      <c r="EF138" s="132"/>
      <c r="EG138" s="132"/>
      <c r="EH138" s="132"/>
      <c r="EI138" s="132"/>
      <c r="EJ138" s="132"/>
      <c r="EK138" s="132"/>
      <c r="EL138" s="132"/>
      <c r="EM138" s="132"/>
      <c r="EN138" s="132"/>
      <c r="EO138" s="132"/>
      <c r="EP138" s="132"/>
      <c r="EQ138" s="132"/>
      <c r="ER138" s="132"/>
      <c r="ES138" s="132"/>
      <c r="ET138" s="132"/>
      <c r="EU138" s="132"/>
      <c r="EV138" s="132"/>
      <c r="EW138" s="132"/>
      <c r="EX138" s="132"/>
      <c r="EY138" s="132"/>
      <c r="EZ138" s="132"/>
      <c r="FA138" s="132"/>
      <c r="FB138" s="132"/>
      <c r="FC138" s="132"/>
      <c r="FD138" s="132"/>
      <c r="FE138" s="132"/>
      <c r="FF138" s="132"/>
      <c r="FG138" s="132"/>
      <c r="FH138" s="132"/>
      <c r="FI138" s="132"/>
      <c r="FJ138" s="132"/>
      <c r="FK138" s="132"/>
      <c r="FL138" s="132"/>
      <c r="FM138" s="132"/>
      <c r="FN138" s="132"/>
      <c r="FO138" s="132"/>
      <c r="FP138" s="132"/>
      <c r="FQ138" s="132"/>
      <c r="FR138" s="132"/>
      <c r="FS138" s="132"/>
      <c r="FT138" s="132"/>
      <c r="FU138" s="132"/>
      <c r="FV138" s="132"/>
      <c r="FW138" s="132"/>
      <c r="FX138" s="132"/>
      <c r="FY138" s="132"/>
      <c r="FZ138" s="132"/>
      <c r="GA138" s="132"/>
      <c r="GB138" s="132"/>
      <c r="GC138" s="132"/>
      <c r="GD138" s="132"/>
      <c r="GE138" s="132"/>
      <c r="GF138" s="132"/>
      <c r="GG138" s="132"/>
      <c r="GH138" s="132"/>
      <c r="GI138" s="132"/>
      <c r="GJ138" s="132"/>
      <c r="GK138" s="132"/>
      <c r="GL138" s="132"/>
      <c r="GM138" s="132"/>
      <c r="GN138" s="132"/>
      <c r="GO138" s="132"/>
      <c r="GP138" s="132"/>
      <c r="GQ138" s="132"/>
      <c r="GR138" s="132"/>
      <c r="GS138" s="132"/>
      <c r="GT138" s="132"/>
      <c r="GU138" s="132"/>
      <c r="GV138" s="132"/>
      <c r="GW138" s="132"/>
      <c r="GX138" s="132"/>
      <c r="GY138" s="132"/>
      <c r="GZ138" s="132"/>
      <c r="HA138" s="132"/>
      <c r="HB138" s="132"/>
      <c r="HC138" s="132"/>
      <c r="HD138" s="132"/>
      <c r="HE138" s="132"/>
      <c r="HF138" s="132"/>
      <c r="HG138" s="132"/>
      <c r="HH138" s="132"/>
      <c r="HI138" s="132"/>
      <c r="HJ138" s="132"/>
      <c r="HK138" s="132"/>
      <c r="HL138" s="132"/>
      <c r="HM138" s="132"/>
      <c r="HN138" s="132"/>
      <c r="HO138" s="132"/>
      <c r="HP138" s="132"/>
      <c r="HQ138" s="132"/>
      <c r="HR138" s="132"/>
      <c r="HS138" s="132"/>
    </row>
    <row r="139" spans="1:227" s="133" customFormat="1" ht="11.25" hidden="1">
      <c r="A139" s="56" t="s">
        <v>32</v>
      </c>
      <c r="B139" s="56"/>
      <c r="C139" s="57" t="s">
        <v>9</v>
      </c>
      <c r="D139" s="57" t="s">
        <v>9</v>
      </c>
      <c r="E139" s="69" t="s">
        <v>9</v>
      </c>
      <c r="F139" s="167"/>
      <c r="G139" s="80"/>
      <c r="H139" s="61">
        <f t="shared" si="37"/>
        <v>0</v>
      </c>
      <c r="I139" s="62">
        <f t="shared" si="38"/>
        <v>0</v>
      </c>
      <c r="J139" s="70">
        <f t="shared" si="39"/>
        <v>0</v>
      </c>
      <c r="K139" s="61">
        <v>0</v>
      </c>
      <c r="L139" s="62">
        <v>0</v>
      </c>
      <c r="M139" s="194">
        <f t="shared" si="40"/>
        <v>0</v>
      </c>
      <c r="N139" s="10">
        <v>0</v>
      </c>
      <c r="O139" s="11">
        <v>0</v>
      </c>
      <c r="P139" s="50">
        <f t="shared" si="41"/>
        <v>0</v>
      </c>
      <c r="Q139" s="10">
        <f>H139-K139</f>
        <v>0</v>
      </c>
      <c r="R139" s="11">
        <f>I139-L139</f>
        <v>0</v>
      </c>
      <c r="S139" s="50">
        <f t="shared" si="42"/>
        <v>0</v>
      </c>
      <c r="T139" s="10">
        <f t="shared" si="44"/>
        <v>0</v>
      </c>
      <c r="U139" s="11">
        <f t="shared" si="45"/>
        <v>0</v>
      </c>
      <c r="V139" s="51">
        <f t="shared" si="43"/>
        <v>0</v>
      </c>
      <c r="W139" s="50">
        <f t="shared" ref="W139" si="46">ROUND(V139*premieGM,2)</f>
        <v>0</v>
      </c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  <c r="AI139" s="132"/>
      <c r="AJ139" s="132"/>
      <c r="AK139" s="132"/>
      <c r="AL139" s="132"/>
      <c r="AM139" s="132"/>
      <c r="AN139" s="132"/>
      <c r="AO139" s="132"/>
      <c r="AP139" s="132"/>
      <c r="AQ139" s="132"/>
      <c r="AR139" s="132"/>
      <c r="AS139" s="132"/>
      <c r="AT139" s="132"/>
      <c r="AU139" s="132"/>
      <c r="AV139" s="132"/>
      <c r="AW139" s="132"/>
      <c r="AX139" s="132"/>
      <c r="AY139" s="132"/>
      <c r="AZ139" s="132"/>
      <c r="BA139" s="132"/>
      <c r="BB139" s="132"/>
      <c r="BC139" s="132"/>
      <c r="BD139" s="132"/>
      <c r="BE139" s="132"/>
      <c r="BF139" s="132"/>
      <c r="BG139" s="132"/>
      <c r="BH139" s="132"/>
      <c r="BI139" s="132"/>
      <c r="BJ139" s="132"/>
      <c r="BK139" s="132"/>
      <c r="BL139" s="132"/>
      <c r="BM139" s="132"/>
      <c r="BN139" s="132"/>
      <c r="BO139" s="132"/>
      <c r="BP139" s="132"/>
      <c r="BQ139" s="132"/>
      <c r="BR139" s="132"/>
      <c r="BS139" s="132"/>
      <c r="BT139" s="132"/>
      <c r="BU139" s="132"/>
      <c r="BV139" s="132"/>
      <c r="BW139" s="132"/>
      <c r="BX139" s="132"/>
      <c r="BY139" s="132"/>
      <c r="BZ139" s="132"/>
      <c r="CA139" s="132"/>
      <c r="CB139" s="132"/>
      <c r="CC139" s="132"/>
      <c r="CD139" s="132"/>
      <c r="CE139" s="132"/>
      <c r="CF139" s="132"/>
      <c r="CG139" s="132"/>
      <c r="CH139" s="132"/>
      <c r="CI139" s="132"/>
      <c r="CJ139" s="132"/>
      <c r="CK139" s="132"/>
      <c r="CL139" s="132"/>
      <c r="CM139" s="132"/>
      <c r="CN139" s="132"/>
      <c r="CO139" s="132"/>
      <c r="CP139" s="132"/>
      <c r="CQ139" s="132"/>
      <c r="CR139" s="132"/>
      <c r="CS139" s="132"/>
      <c r="CT139" s="132"/>
      <c r="CU139" s="132"/>
      <c r="CV139" s="132"/>
      <c r="CW139" s="132"/>
      <c r="CX139" s="132"/>
      <c r="CY139" s="132"/>
      <c r="CZ139" s="132"/>
      <c r="DA139" s="132"/>
      <c r="DB139" s="132"/>
      <c r="DC139" s="132"/>
      <c r="DD139" s="132"/>
      <c r="DE139" s="132"/>
      <c r="DF139" s="132"/>
      <c r="DG139" s="132"/>
      <c r="DH139" s="132"/>
      <c r="DI139" s="132"/>
      <c r="DJ139" s="132"/>
      <c r="DK139" s="132"/>
      <c r="DL139" s="132"/>
      <c r="DM139" s="132"/>
      <c r="DN139" s="132"/>
      <c r="DO139" s="132"/>
      <c r="DP139" s="132"/>
      <c r="DQ139" s="132"/>
      <c r="DR139" s="132"/>
      <c r="DS139" s="132"/>
      <c r="DT139" s="132"/>
      <c r="DU139" s="132"/>
      <c r="DV139" s="132"/>
      <c r="DW139" s="132"/>
      <c r="DX139" s="132"/>
      <c r="DY139" s="132"/>
      <c r="DZ139" s="132"/>
      <c r="EA139" s="132"/>
      <c r="EB139" s="132"/>
      <c r="EC139" s="132"/>
      <c r="ED139" s="132"/>
      <c r="EE139" s="132"/>
      <c r="EF139" s="132"/>
      <c r="EG139" s="132"/>
      <c r="EH139" s="132"/>
      <c r="EI139" s="132"/>
      <c r="EJ139" s="132"/>
      <c r="EK139" s="132"/>
      <c r="EL139" s="132"/>
      <c r="EM139" s="132"/>
      <c r="EN139" s="132"/>
      <c r="EO139" s="132"/>
      <c r="EP139" s="132"/>
      <c r="EQ139" s="132"/>
      <c r="ER139" s="132"/>
      <c r="ES139" s="132"/>
      <c r="ET139" s="132"/>
      <c r="EU139" s="132"/>
      <c r="EV139" s="132"/>
      <c r="EW139" s="132"/>
      <c r="EX139" s="132"/>
      <c r="EY139" s="132"/>
      <c r="EZ139" s="132"/>
      <c r="FA139" s="132"/>
      <c r="FB139" s="132"/>
      <c r="FC139" s="132"/>
      <c r="FD139" s="132"/>
      <c r="FE139" s="132"/>
      <c r="FF139" s="132"/>
      <c r="FG139" s="132"/>
      <c r="FH139" s="132"/>
      <c r="FI139" s="132"/>
      <c r="FJ139" s="132"/>
      <c r="FK139" s="132"/>
      <c r="FL139" s="132"/>
      <c r="FM139" s="132"/>
      <c r="FN139" s="132"/>
      <c r="FO139" s="132"/>
      <c r="FP139" s="132"/>
      <c r="FQ139" s="132"/>
      <c r="FR139" s="132"/>
      <c r="FS139" s="132"/>
      <c r="FT139" s="132"/>
      <c r="FU139" s="132"/>
      <c r="FV139" s="132"/>
      <c r="FW139" s="132"/>
      <c r="FX139" s="132"/>
      <c r="FY139" s="132"/>
      <c r="FZ139" s="132"/>
      <c r="GA139" s="132"/>
      <c r="GB139" s="132"/>
      <c r="GC139" s="132"/>
      <c r="GD139" s="132"/>
      <c r="GE139" s="132"/>
      <c r="GF139" s="132"/>
      <c r="GG139" s="132"/>
      <c r="GH139" s="132"/>
      <c r="GI139" s="132"/>
      <c r="GJ139" s="132"/>
      <c r="GK139" s="132"/>
      <c r="GL139" s="132"/>
      <c r="GM139" s="132"/>
      <c r="GN139" s="132"/>
      <c r="GO139" s="132"/>
      <c r="GP139" s="132"/>
      <c r="GQ139" s="132"/>
      <c r="GR139" s="132"/>
      <c r="GS139" s="132"/>
      <c r="GT139" s="132"/>
      <c r="GU139" s="132"/>
      <c r="GV139" s="132"/>
      <c r="GW139" s="132"/>
      <c r="GX139" s="132"/>
      <c r="GY139" s="132"/>
      <c r="GZ139" s="132"/>
      <c r="HA139" s="132"/>
      <c r="HB139" s="132"/>
      <c r="HC139" s="132"/>
      <c r="HD139" s="132"/>
      <c r="HE139" s="132"/>
      <c r="HF139" s="132"/>
      <c r="HG139" s="132"/>
      <c r="HH139" s="132"/>
      <c r="HI139" s="132"/>
      <c r="HJ139" s="132"/>
      <c r="HK139" s="132"/>
      <c r="HL139" s="132"/>
      <c r="HM139" s="132"/>
      <c r="HN139" s="132"/>
      <c r="HO139" s="132"/>
      <c r="HP139" s="132"/>
      <c r="HQ139" s="132"/>
      <c r="HR139" s="132"/>
      <c r="HS139" s="132"/>
    </row>
    <row r="140" spans="1:227" s="133" customFormat="1" ht="11.25" hidden="1">
      <c r="A140" s="56" t="s">
        <v>32</v>
      </c>
      <c r="B140" s="56"/>
      <c r="C140" s="57" t="s">
        <v>9</v>
      </c>
      <c r="D140" s="57" t="s">
        <v>9</v>
      </c>
      <c r="E140" s="69" t="s">
        <v>9</v>
      </c>
      <c r="F140" s="167"/>
      <c r="G140" s="80"/>
      <c r="H140" s="61">
        <f t="shared" si="30"/>
        <v>0</v>
      </c>
      <c r="I140" s="62">
        <f t="shared" si="31"/>
        <v>0</v>
      </c>
      <c r="J140" s="70">
        <f t="shared" si="32"/>
        <v>0</v>
      </c>
      <c r="K140" s="61">
        <v>0</v>
      </c>
      <c r="L140" s="62">
        <v>0</v>
      </c>
      <c r="M140" s="194">
        <f t="shared" si="33"/>
        <v>0</v>
      </c>
      <c r="N140" s="10">
        <v>0</v>
      </c>
      <c r="O140" s="11">
        <v>0</v>
      </c>
      <c r="P140" s="50">
        <f t="shared" si="34"/>
        <v>0</v>
      </c>
      <c r="Q140" s="10">
        <f>H140-K140</f>
        <v>0</v>
      </c>
      <c r="R140" s="11">
        <f>I140-L140</f>
        <v>0</v>
      </c>
      <c r="S140" s="50">
        <f t="shared" si="35"/>
        <v>0</v>
      </c>
      <c r="T140" s="10">
        <f t="shared" si="44"/>
        <v>0</v>
      </c>
      <c r="U140" s="11">
        <f t="shared" si="45"/>
        <v>0</v>
      </c>
      <c r="V140" s="51">
        <f t="shared" si="36"/>
        <v>0</v>
      </c>
      <c r="W140" s="50">
        <f t="shared" si="26"/>
        <v>0</v>
      </c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  <c r="AL140" s="132"/>
      <c r="AM140" s="132"/>
      <c r="AN140" s="132"/>
      <c r="AO140" s="132"/>
      <c r="AP140" s="132"/>
      <c r="AQ140" s="132"/>
      <c r="AR140" s="132"/>
      <c r="AS140" s="132"/>
      <c r="AT140" s="132"/>
      <c r="AU140" s="132"/>
      <c r="AV140" s="132"/>
      <c r="AW140" s="132"/>
      <c r="AX140" s="132"/>
      <c r="AY140" s="132"/>
      <c r="AZ140" s="132"/>
      <c r="BA140" s="132"/>
      <c r="BB140" s="132"/>
      <c r="BC140" s="132"/>
      <c r="BD140" s="132"/>
      <c r="BE140" s="132"/>
      <c r="BF140" s="132"/>
      <c r="BG140" s="132"/>
      <c r="BH140" s="132"/>
      <c r="BI140" s="132"/>
      <c r="BJ140" s="132"/>
      <c r="BK140" s="132"/>
      <c r="BL140" s="132"/>
      <c r="BM140" s="132"/>
      <c r="BN140" s="132"/>
      <c r="BO140" s="132"/>
      <c r="BP140" s="132"/>
      <c r="BQ140" s="132"/>
      <c r="BR140" s="132"/>
      <c r="BS140" s="132"/>
      <c r="BT140" s="132"/>
      <c r="BU140" s="132"/>
      <c r="BV140" s="132"/>
      <c r="BW140" s="132"/>
      <c r="BX140" s="132"/>
      <c r="BY140" s="132"/>
      <c r="BZ140" s="132"/>
      <c r="CA140" s="132"/>
      <c r="CB140" s="132"/>
      <c r="CC140" s="132"/>
      <c r="CD140" s="132"/>
      <c r="CE140" s="132"/>
      <c r="CF140" s="132"/>
      <c r="CG140" s="132"/>
      <c r="CH140" s="132"/>
      <c r="CI140" s="132"/>
      <c r="CJ140" s="132"/>
      <c r="CK140" s="132"/>
      <c r="CL140" s="132"/>
      <c r="CM140" s="132"/>
      <c r="CN140" s="132"/>
      <c r="CO140" s="132"/>
      <c r="CP140" s="132"/>
      <c r="CQ140" s="132"/>
      <c r="CR140" s="132"/>
      <c r="CS140" s="132"/>
      <c r="CT140" s="132"/>
      <c r="CU140" s="132"/>
      <c r="CV140" s="132"/>
      <c r="CW140" s="132"/>
      <c r="CX140" s="132"/>
      <c r="CY140" s="132"/>
      <c r="CZ140" s="132"/>
      <c r="DA140" s="132"/>
      <c r="DB140" s="132"/>
      <c r="DC140" s="132"/>
      <c r="DD140" s="132"/>
      <c r="DE140" s="132"/>
      <c r="DF140" s="132"/>
      <c r="DG140" s="132"/>
      <c r="DH140" s="132"/>
      <c r="DI140" s="132"/>
      <c r="DJ140" s="132"/>
      <c r="DK140" s="132"/>
      <c r="DL140" s="132"/>
      <c r="DM140" s="132"/>
      <c r="DN140" s="132"/>
      <c r="DO140" s="132"/>
      <c r="DP140" s="132"/>
      <c r="DQ140" s="132"/>
      <c r="DR140" s="132"/>
      <c r="DS140" s="132"/>
      <c r="DT140" s="132"/>
      <c r="DU140" s="132"/>
      <c r="DV140" s="132"/>
      <c r="DW140" s="132"/>
      <c r="DX140" s="132"/>
      <c r="DY140" s="132"/>
      <c r="DZ140" s="132"/>
      <c r="EA140" s="132"/>
      <c r="EB140" s="132"/>
      <c r="EC140" s="132"/>
      <c r="ED140" s="132"/>
      <c r="EE140" s="132"/>
      <c r="EF140" s="132"/>
      <c r="EG140" s="132"/>
      <c r="EH140" s="132"/>
      <c r="EI140" s="132"/>
      <c r="EJ140" s="132"/>
      <c r="EK140" s="132"/>
      <c r="EL140" s="132"/>
      <c r="EM140" s="132"/>
      <c r="EN140" s="132"/>
      <c r="EO140" s="132"/>
      <c r="EP140" s="132"/>
      <c r="EQ140" s="132"/>
      <c r="ER140" s="132"/>
      <c r="ES140" s="132"/>
      <c r="ET140" s="132"/>
      <c r="EU140" s="132"/>
      <c r="EV140" s="132"/>
      <c r="EW140" s="132"/>
      <c r="EX140" s="132"/>
      <c r="EY140" s="132"/>
      <c r="EZ140" s="132"/>
      <c r="FA140" s="132"/>
      <c r="FB140" s="132"/>
      <c r="FC140" s="132"/>
      <c r="FD140" s="132"/>
      <c r="FE140" s="132"/>
      <c r="FF140" s="132"/>
      <c r="FG140" s="132"/>
      <c r="FH140" s="132"/>
      <c r="FI140" s="132"/>
      <c r="FJ140" s="132"/>
      <c r="FK140" s="132"/>
      <c r="FL140" s="132"/>
      <c r="FM140" s="132"/>
      <c r="FN140" s="132"/>
      <c r="FO140" s="132"/>
      <c r="FP140" s="132"/>
      <c r="FQ140" s="132"/>
      <c r="FR140" s="132"/>
      <c r="FS140" s="132"/>
      <c r="FT140" s="132"/>
      <c r="FU140" s="132"/>
      <c r="FV140" s="132"/>
      <c r="FW140" s="132"/>
      <c r="FX140" s="132"/>
      <c r="FY140" s="132"/>
      <c r="FZ140" s="132"/>
      <c r="GA140" s="132"/>
      <c r="GB140" s="132"/>
      <c r="GC140" s="132"/>
      <c r="GD140" s="132"/>
      <c r="GE140" s="132"/>
      <c r="GF140" s="132"/>
      <c r="GG140" s="132"/>
      <c r="GH140" s="132"/>
      <c r="GI140" s="132"/>
      <c r="GJ140" s="132"/>
      <c r="GK140" s="132"/>
      <c r="GL140" s="132"/>
      <c r="GM140" s="132"/>
      <c r="GN140" s="132"/>
      <c r="GO140" s="132"/>
      <c r="GP140" s="132"/>
      <c r="GQ140" s="132"/>
      <c r="GR140" s="132"/>
      <c r="GS140" s="132"/>
      <c r="GT140" s="132"/>
      <c r="GU140" s="132"/>
      <c r="GV140" s="132"/>
      <c r="GW140" s="132"/>
      <c r="GX140" s="132"/>
      <c r="GY140" s="132"/>
      <c r="GZ140" s="132"/>
      <c r="HA140" s="132"/>
      <c r="HB140" s="132"/>
      <c r="HC140" s="132"/>
      <c r="HD140" s="132"/>
      <c r="HE140" s="132"/>
      <c r="HF140" s="132"/>
      <c r="HG140" s="132"/>
      <c r="HH140" s="132"/>
      <c r="HI140" s="132"/>
      <c r="HJ140" s="132"/>
      <c r="HK140" s="132"/>
      <c r="HL140" s="132"/>
      <c r="HM140" s="132"/>
      <c r="HN140" s="132"/>
      <c r="HO140" s="132"/>
      <c r="HP140" s="132"/>
      <c r="HQ140" s="132"/>
      <c r="HR140" s="132"/>
      <c r="HS140" s="132"/>
    </row>
    <row r="141" spans="1:227" s="133" customFormat="1" ht="11.25">
      <c r="A141" s="56"/>
      <c r="B141" s="56"/>
      <c r="C141" s="57"/>
      <c r="D141" s="57"/>
      <c r="E141" s="69"/>
      <c r="F141" s="169"/>
      <c r="G141" s="80"/>
      <c r="H141" s="61"/>
      <c r="I141" s="63"/>
      <c r="J141" s="64"/>
      <c r="K141" s="61"/>
      <c r="L141" s="63"/>
      <c r="M141" s="200"/>
      <c r="N141" s="10"/>
      <c r="O141" s="52"/>
      <c r="P141" s="53"/>
      <c r="Q141" s="10"/>
      <c r="R141" s="52"/>
      <c r="S141" s="53"/>
      <c r="T141" s="10"/>
      <c r="U141" s="52"/>
      <c r="V141" s="54"/>
      <c r="W141" s="55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  <c r="AL141" s="132"/>
      <c r="AM141" s="132"/>
      <c r="AN141" s="132"/>
      <c r="AO141" s="132"/>
      <c r="AP141" s="132"/>
      <c r="AQ141" s="132"/>
      <c r="AR141" s="132"/>
      <c r="AS141" s="132"/>
      <c r="AT141" s="132"/>
      <c r="AU141" s="132"/>
      <c r="AV141" s="132"/>
      <c r="AW141" s="132"/>
      <c r="AX141" s="132"/>
      <c r="AY141" s="132"/>
      <c r="AZ141" s="132"/>
      <c r="BA141" s="132"/>
      <c r="BB141" s="132"/>
      <c r="BC141" s="132"/>
      <c r="BD141" s="132"/>
      <c r="BE141" s="132"/>
      <c r="BF141" s="132"/>
      <c r="BG141" s="132"/>
      <c r="BH141" s="132"/>
      <c r="BI141" s="132"/>
      <c r="BJ141" s="132"/>
      <c r="BK141" s="132"/>
      <c r="BL141" s="132"/>
      <c r="BM141" s="132"/>
      <c r="BN141" s="132"/>
      <c r="BO141" s="132"/>
      <c r="BP141" s="132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  <c r="EI141" s="132"/>
      <c r="EJ141" s="132"/>
      <c r="EK141" s="132"/>
      <c r="EL141" s="132"/>
      <c r="EM141" s="132"/>
      <c r="EN141" s="132"/>
      <c r="EO141" s="132"/>
      <c r="EP141" s="132"/>
      <c r="EQ141" s="132"/>
      <c r="ER141" s="132"/>
      <c r="ES141" s="132"/>
      <c r="ET141" s="132"/>
      <c r="EU141" s="132"/>
      <c r="EV141" s="132"/>
      <c r="EW141" s="132"/>
      <c r="EX141" s="132"/>
      <c r="EY141" s="132"/>
      <c r="EZ141" s="132"/>
      <c r="FA141" s="132"/>
      <c r="FB141" s="132"/>
      <c r="FC141" s="132"/>
      <c r="FD141" s="132"/>
      <c r="FE141" s="132"/>
      <c r="FF141" s="132"/>
      <c r="FG141" s="132"/>
      <c r="FH141" s="132"/>
      <c r="FI141" s="132"/>
      <c r="FJ141" s="132"/>
      <c r="FK141" s="132"/>
      <c r="FL141" s="132"/>
      <c r="FM141" s="132"/>
      <c r="FN141" s="132"/>
      <c r="FO141" s="132"/>
      <c r="FP141" s="132"/>
      <c r="FQ141" s="132"/>
      <c r="FR141" s="132"/>
      <c r="FS141" s="132"/>
      <c r="FT141" s="132"/>
      <c r="FU141" s="132"/>
      <c r="FV141" s="132"/>
      <c r="FW141" s="132"/>
      <c r="FX141" s="132"/>
      <c r="FY141" s="132"/>
      <c r="FZ141" s="132"/>
      <c r="GA141" s="132"/>
      <c r="GB141" s="132"/>
      <c r="GC141" s="132"/>
      <c r="GD141" s="132"/>
      <c r="GE141" s="132"/>
      <c r="GF141" s="132"/>
      <c r="GG141" s="132"/>
      <c r="GH141" s="132"/>
      <c r="GI141" s="132"/>
      <c r="GJ141" s="132"/>
      <c r="GK141" s="132"/>
      <c r="GL141" s="132"/>
      <c r="GM141" s="132"/>
      <c r="GN141" s="132"/>
      <c r="GO141" s="132"/>
      <c r="GP141" s="132"/>
      <c r="GQ141" s="132"/>
      <c r="GR141" s="132"/>
      <c r="GS141" s="132"/>
      <c r="GT141" s="132"/>
      <c r="GU141" s="132"/>
      <c r="GV141" s="132"/>
      <c r="GW141" s="132"/>
      <c r="GX141" s="132"/>
      <c r="GY141" s="132"/>
      <c r="GZ141" s="132"/>
      <c r="HA141" s="132"/>
      <c r="HB141" s="132"/>
      <c r="HC141" s="132"/>
      <c r="HD141" s="132"/>
      <c r="HE141" s="132"/>
      <c r="HF141" s="132"/>
      <c r="HG141" s="132"/>
      <c r="HH141" s="132"/>
      <c r="HI141" s="132"/>
      <c r="HJ141" s="132"/>
      <c r="HK141" s="132"/>
      <c r="HL141" s="132"/>
      <c r="HM141" s="132"/>
      <c r="HN141" s="132"/>
      <c r="HO141" s="132"/>
      <c r="HP141" s="132"/>
      <c r="HQ141" s="132"/>
      <c r="HR141" s="132"/>
      <c r="HS141" s="132"/>
    </row>
    <row r="142" spans="1:227" s="133" customFormat="1" ht="12" thickBot="1">
      <c r="A142" s="13" t="s">
        <v>33</v>
      </c>
      <c r="B142" s="14"/>
      <c r="C142" s="15"/>
      <c r="D142" s="15"/>
      <c r="E142" s="78"/>
      <c r="F142" s="78"/>
      <c r="G142" s="42"/>
      <c r="H142" s="39">
        <f t="shared" ref="H142:W142" si="47">SUM(H6:H141)</f>
        <v>178987000</v>
      </c>
      <c r="I142" s="39">
        <f t="shared" si="47"/>
        <v>13062000</v>
      </c>
      <c r="J142" s="39">
        <f>SUM(J6:J141)</f>
        <v>192049000</v>
      </c>
      <c r="K142" s="39">
        <f t="shared" si="47"/>
        <v>172278465</v>
      </c>
      <c r="L142" s="39">
        <f t="shared" si="47"/>
        <v>12539000</v>
      </c>
      <c r="M142" s="197">
        <f t="shared" si="47"/>
        <v>184817465</v>
      </c>
      <c r="N142" s="39">
        <f t="shared" si="47"/>
        <v>166662000</v>
      </c>
      <c r="O142" s="39">
        <f t="shared" si="47"/>
        <v>12539000</v>
      </c>
      <c r="P142" s="39">
        <f>SUM(P6:P141)</f>
        <v>179201000</v>
      </c>
      <c r="Q142" s="39">
        <f t="shared" si="47"/>
        <v>6708535</v>
      </c>
      <c r="R142" s="39">
        <f t="shared" si="47"/>
        <v>523000</v>
      </c>
      <c r="S142" s="39">
        <f t="shared" si="47"/>
        <v>7231535</v>
      </c>
      <c r="T142" s="39">
        <f t="shared" si="47"/>
        <v>5616465</v>
      </c>
      <c r="U142" s="39">
        <f t="shared" si="47"/>
        <v>0</v>
      </c>
      <c r="V142" s="39">
        <f t="shared" si="47"/>
        <v>5616465</v>
      </c>
      <c r="W142" s="40">
        <f t="shared" si="47"/>
        <v>0</v>
      </c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  <c r="AL142" s="132"/>
      <c r="AM142" s="132"/>
      <c r="AN142" s="132"/>
      <c r="AO142" s="132"/>
      <c r="AP142" s="132"/>
      <c r="AQ142" s="132"/>
      <c r="AR142" s="132"/>
      <c r="AS142" s="132"/>
      <c r="AT142" s="132"/>
      <c r="AU142" s="132"/>
      <c r="AV142" s="132"/>
      <c r="AW142" s="132"/>
      <c r="AX142" s="132"/>
      <c r="AY142" s="132"/>
      <c r="AZ142" s="132"/>
      <c r="BA142" s="132"/>
      <c r="BB142" s="132"/>
      <c r="BC142" s="132"/>
      <c r="BD142" s="132"/>
      <c r="BE142" s="132"/>
      <c r="BF142" s="132"/>
      <c r="BG142" s="132"/>
      <c r="BH142" s="132"/>
      <c r="BI142" s="132"/>
      <c r="BJ142" s="132"/>
      <c r="BK142" s="132"/>
      <c r="BL142" s="132"/>
      <c r="BM142" s="132"/>
      <c r="BN142" s="132"/>
      <c r="BO142" s="132"/>
      <c r="BP142" s="132"/>
      <c r="BQ142" s="132"/>
      <c r="BR142" s="132"/>
      <c r="BS142" s="132"/>
      <c r="BT142" s="132"/>
      <c r="BU142" s="132"/>
      <c r="BV142" s="132"/>
      <c r="BW142" s="132"/>
      <c r="BX142" s="132"/>
      <c r="BY142" s="132"/>
      <c r="BZ142" s="132"/>
      <c r="CA142" s="132"/>
      <c r="CB142" s="132"/>
      <c r="CC142" s="132"/>
      <c r="CD142" s="132"/>
      <c r="CE142" s="132"/>
      <c r="CF142" s="132"/>
      <c r="CG142" s="132"/>
      <c r="CH142" s="132"/>
      <c r="CI142" s="132"/>
      <c r="CJ142" s="132"/>
      <c r="CK142" s="132"/>
      <c r="CL142" s="132"/>
      <c r="CM142" s="132"/>
      <c r="CN142" s="132"/>
      <c r="CO142" s="132"/>
      <c r="CP142" s="132"/>
      <c r="CQ142" s="132"/>
      <c r="CR142" s="132"/>
      <c r="CS142" s="132"/>
      <c r="CT142" s="132"/>
      <c r="CU142" s="132"/>
      <c r="CV142" s="132"/>
      <c r="CW142" s="132"/>
      <c r="CX142" s="132"/>
      <c r="CY142" s="132"/>
      <c r="CZ142" s="132"/>
      <c r="DA142" s="132"/>
      <c r="DB142" s="132"/>
      <c r="DC142" s="132"/>
      <c r="DD142" s="132"/>
      <c r="DE142" s="132"/>
      <c r="DF142" s="132"/>
      <c r="DG142" s="132"/>
      <c r="DH142" s="132"/>
      <c r="DI142" s="132"/>
      <c r="DJ142" s="132"/>
      <c r="DK142" s="132"/>
      <c r="DL142" s="132"/>
      <c r="DM142" s="132"/>
      <c r="DN142" s="132"/>
      <c r="DO142" s="132"/>
      <c r="DP142" s="132"/>
      <c r="DQ142" s="132"/>
      <c r="DR142" s="132"/>
      <c r="DS142" s="132"/>
      <c r="DT142" s="132"/>
      <c r="DU142" s="132"/>
      <c r="DV142" s="132"/>
      <c r="DW142" s="132"/>
      <c r="DX142" s="132"/>
      <c r="DY142" s="132"/>
      <c r="DZ142" s="132"/>
      <c r="EA142" s="132"/>
      <c r="EB142" s="132"/>
      <c r="EC142" s="132"/>
      <c r="ED142" s="132"/>
      <c r="EE142" s="132"/>
      <c r="EF142" s="132"/>
      <c r="EG142" s="132"/>
      <c r="EH142" s="132"/>
      <c r="EI142" s="132"/>
      <c r="EJ142" s="132"/>
      <c r="EK142" s="132"/>
      <c r="EL142" s="132"/>
      <c r="EM142" s="132"/>
      <c r="EN142" s="132"/>
      <c r="EO142" s="132"/>
      <c r="EP142" s="132"/>
      <c r="EQ142" s="132"/>
      <c r="ER142" s="132"/>
      <c r="ES142" s="132"/>
      <c r="ET142" s="132"/>
      <c r="EU142" s="132"/>
      <c r="EV142" s="132"/>
      <c r="EW142" s="132"/>
      <c r="EX142" s="132"/>
      <c r="EY142" s="132"/>
      <c r="EZ142" s="132"/>
      <c r="FA142" s="132"/>
      <c r="FB142" s="132"/>
      <c r="FC142" s="132"/>
      <c r="FD142" s="132"/>
      <c r="FE142" s="132"/>
      <c r="FF142" s="132"/>
      <c r="FG142" s="132"/>
      <c r="FH142" s="132"/>
      <c r="FI142" s="132"/>
      <c r="FJ142" s="132"/>
      <c r="FK142" s="132"/>
      <c r="FL142" s="132"/>
      <c r="FM142" s="132"/>
      <c r="FN142" s="132"/>
      <c r="FO142" s="132"/>
      <c r="FP142" s="132"/>
      <c r="FQ142" s="132"/>
      <c r="FR142" s="132"/>
      <c r="FS142" s="132"/>
      <c r="FT142" s="132"/>
      <c r="FU142" s="132"/>
      <c r="FV142" s="132"/>
      <c r="FW142" s="132"/>
      <c r="FX142" s="132"/>
      <c r="FY142" s="132"/>
      <c r="FZ142" s="132"/>
      <c r="GA142" s="132"/>
      <c r="GB142" s="132"/>
      <c r="GC142" s="132"/>
      <c r="GD142" s="132"/>
      <c r="GE142" s="132"/>
      <c r="GF142" s="132"/>
      <c r="GG142" s="132"/>
      <c r="GH142" s="132"/>
      <c r="GI142" s="132"/>
      <c r="GJ142" s="132"/>
      <c r="GK142" s="132"/>
      <c r="GL142" s="132"/>
      <c r="GM142" s="132"/>
      <c r="GN142" s="132"/>
      <c r="GO142" s="132"/>
      <c r="GP142" s="132"/>
      <c r="GQ142" s="132"/>
      <c r="GR142" s="132"/>
      <c r="GS142" s="132"/>
      <c r="GT142" s="132"/>
      <c r="GU142" s="132"/>
      <c r="GV142" s="132"/>
      <c r="GW142" s="132"/>
      <c r="GX142" s="132"/>
      <c r="GY142" s="132"/>
      <c r="GZ142" s="132"/>
      <c r="HA142" s="132"/>
      <c r="HB142" s="132"/>
      <c r="HC142" s="132"/>
      <c r="HD142" s="132"/>
      <c r="HE142" s="132"/>
      <c r="HF142" s="132"/>
      <c r="HG142" s="132"/>
      <c r="HH142" s="132"/>
      <c r="HI142" s="132"/>
      <c r="HJ142" s="132"/>
      <c r="HK142" s="132"/>
      <c r="HL142" s="132"/>
      <c r="HM142" s="132"/>
      <c r="HN142" s="132"/>
      <c r="HO142" s="132"/>
      <c r="HP142" s="132"/>
      <c r="HQ142" s="132"/>
      <c r="HR142" s="132"/>
      <c r="HS142" s="132"/>
    </row>
    <row r="143" spans="1:227" s="133" customFormat="1" ht="12" thickTop="1">
      <c r="A143" s="41"/>
      <c r="B143" s="8"/>
      <c r="C143" s="9"/>
      <c r="D143" s="9"/>
      <c r="E143" s="1"/>
      <c r="F143" s="1"/>
      <c r="G143" s="81"/>
      <c r="H143" s="46"/>
      <c r="I143" s="47"/>
      <c r="J143" s="47"/>
      <c r="K143" s="46"/>
      <c r="L143" s="47"/>
      <c r="M143" s="201"/>
      <c r="N143" s="46"/>
      <c r="O143" s="47"/>
      <c r="P143" s="47"/>
      <c r="Q143" s="46"/>
      <c r="R143" s="47"/>
      <c r="S143" s="47"/>
      <c r="T143" s="46"/>
      <c r="U143" s="47"/>
      <c r="V143" s="48"/>
      <c r="W143" s="49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  <c r="AK143" s="132"/>
      <c r="AL143" s="132"/>
      <c r="AM143" s="132"/>
      <c r="AN143" s="132"/>
      <c r="AO143" s="132"/>
      <c r="AP143" s="132"/>
      <c r="AQ143" s="132"/>
      <c r="AR143" s="132"/>
      <c r="AS143" s="132"/>
      <c r="AT143" s="132"/>
      <c r="AU143" s="132"/>
      <c r="AV143" s="132"/>
      <c r="AW143" s="132"/>
      <c r="AX143" s="132"/>
      <c r="AY143" s="132"/>
      <c r="AZ143" s="132"/>
      <c r="BA143" s="132"/>
      <c r="BB143" s="132"/>
      <c r="BC143" s="132"/>
      <c r="BD143" s="132"/>
      <c r="BE143" s="132"/>
      <c r="BF143" s="132"/>
      <c r="BG143" s="132"/>
      <c r="BH143" s="132"/>
      <c r="BI143" s="132"/>
      <c r="BJ143" s="132"/>
      <c r="BK143" s="132"/>
      <c r="BL143" s="132"/>
      <c r="BM143" s="132"/>
      <c r="BN143" s="132"/>
      <c r="BO143" s="132"/>
      <c r="BP143" s="132"/>
      <c r="BQ143" s="132"/>
      <c r="BR143" s="132"/>
      <c r="BS143" s="132"/>
      <c r="BT143" s="132"/>
      <c r="BU143" s="132"/>
      <c r="BV143" s="132"/>
      <c r="BW143" s="132"/>
      <c r="BX143" s="132"/>
      <c r="BY143" s="132"/>
      <c r="BZ143" s="132"/>
      <c r="CA143" s="132"/>
      <c r="CB143" s="132"/>
      <c r="CC143" s="132"/>
      <c r="CD143" s="132"/>
      <c r="CE143" s="132"/>
      <c r="CF143" s="132"/>
      <c r="CG143" s="132"/>
      <c r="CH143" s="132"/>
      <c r="CI143" s="132"/>
      <c r="CJ143" s="132"/>
      <c r="CK143" s="132"/>
      <c r="CL143" s="132"/>
      <c r="CM143" s="132"/>
      <c r="CN143" s="132"/>
      <c r="CO143" s="132"/>
      <c r="CP143" s="132"/>
      <c r="CQ143" s="132"/>
      <c r="CR143" s="132"/>
      <c r="CS143" s="132"/>
      <c r="CT143" s="132"/>
      <c r="CU143" s="132"/>
      <c r="CV143" s="132"/>
      <c r="CW143" s="132"/>
      <c r="CX143" s="132"/>
      <c r="CY143" s="132"/>
      <c r="CZ143" s="132"/>
      <c r="DA143" s="132"/>
      <c r="DB143" s="132"/>
      <c r="DC143" s="132"/>
      <c r="DD143" s="132"/>
      <c r="DE143" s="132"/>
      <c r="DF143" s="132"/>
      <c r="DG143" s="132"/>
      <c r="DH143" s="132"/>
      <c r="DI143" s="132"/>
      <c r="DJ143" s="132"/>
      <c r="DK143" s="132"/>
      <c r="DL143" s="132"/>
      <c r="DM143" s="132"/>
      <c r="DN143" s="132"/>
      <c r="DO143" s="132"/>
      <c r="DP143" s="132"/>
      <c r="DQ143" s="132"/>
      <c r="DR143" s="132"/>
      <c r="DS143" s="132"/>
      <c r="DT143" s="132"/>
      <c r="DU143" s="132"/>
      <c r="DV143" s="132"/>
      <c r="DW143" s="132"/>
      <c r="DX143" s="132"/>
      <c r="DY143" s="132"/>
      <c r="DZ143" s="132"/>
      <c r="EA143" s="132"/>
      <c r="EB143" s="132"/>
      <c r="EC143" s="132"/>
      <c r="ED143" s="132"/>
      <c r="EE143" s="132"/>
      <c r="EF143" s="132"/>
      <c r="EG143" s="132"/>
      <c r="EH143" s="132"/>
      <c r="EI143" s="132"/>
      <c r="EJ143" s="132"/>
      <c r="EK143" s="132"/>
      <c r="EL143" s="132"/>
      <c r="EM143" s="132"/>
      <c r="EN143" s="132"/>
      <c r="EO143" s="132"/>
      <c r="EP143" s="132"/>
      <c r="EQ143" s="132"/>
      <c r="ER143" s="132"/>
      <c r="ES143" s="132"/>
      <c r="ET143" s="132"/>
      <c r="EU143" s="132"/>
      <c r="EV143" s="132"/>
      <c r="EW143" s="132"/>
      <c r="EX143" s="132"/>
      <c r="EY143" s="132"/>
      <c r="EZ143" s="132"/>
      <c r="FA143" s="132"/>
      <c r="FB143" s="132"/>
      <c r="FC143" s="132"/>
      <c r="FD143" s="132"/>
      <c r="FE143" s="132"/>
      <c r="FF143" s="132"/>
      <c r="FG143" s="132"/>
      <c r="FH143" s="132"/>
      <c r="FI143" s="132"/>
      <c r="FJ143" s="132"/>
      <c r="FK143" s="132"/>
      <c r="FL143" s="132"/>
      <c r="FM143" s="132"/>
      <c r="FN143" s="132"/>
      <c r="FO143" s="132"/>
      <c r="FP143" s="132"/>
      <c r="FQ143" s="132"/>
      <c r="FR143" s="132"/>
      <c r="FS143" s="132"/>
      <c r="FT143" s="132"/>
      <c r="FU143" s="132"/>
      <c r="FV143" s="132"/>
      <c r="FW143" s="132"/>
      <c r="FX143" s="132"/>
      <c r="FY143" s="132"/>
      <c r="FZ143" s="132"/>
      <c r="GA143" s="132"/>
      <c r="GB143" s="132"/>
      <c r="GC143" s="132"/>
      <c r="GD143" s="132"/>
      <c r="GE143" s="132"/>
      <c r="GF143" s="132"/>
      <c r="GG143" s="132"/>
      <c r="GH143" s="132"/>
      <c r="GI143" s="132"/>
      <c r="GJ143" s="132"/>
      <c r="GK143" s="132"/>
      <c r="GL143" s="132"/>
      <c r="GM143" s="132"/>
      <c r="GN143" s="132"/>
      <c r="GO143" s="132"/>
      <c r="GP143" s="132"/>
      <c r="GQ143" s="132"/>
      <c r="GR143" s="132"/>
      <c r="GS143" s="132"/>
      <c r="GT143" s="132"/>
      <c r="GU143" s="132"/>
      <c r="GV143" s="132"/>
      <c r="GW143" s="132"/>
      <c r="GX143" s="132"/>
      <c r="GY143" s="132"/>
      <c r="GZ143" s="132"/>
      <c r="HA143" s="132"/>
      <c r="HB143" s="132"/>
      <c r="HC143" s="132"/>
      <c r="HD143" s="132"/>
      <c r="HE143" s="132"/>
      <c r="HF143" s="132"/>
      <c r="HG143" s="132"/>
      <c r="HH143" s="132"/>
      <c r="HI143" s="132"/>
      <c r="HJ143" s="132"/>
      <c r="HK143" s="132"/>
      <c r="HL143" s="132"/>
      <c r="HM143" s="132"/>
      <c r="HN143" s="132"/>
      <c r="HO143" s="132"/>
      <c r="HP143" s="132"/>
      <c r="HQ143" s="132"/>
      <c r="HR143" s="132"/>
      <c r="HS143" s="132"/>
    </row>
    <row r="144" spans="1:227" s="133" customFormat="1" ht="11.25">
      <c r="A144" s="58" t="s">
        <v>16</v>
      </c>
      <c r="B144" s="59"/>
      <c r="C144" s="60"/>
      <c r="D144" s="60"/>
      <c r="E144" s="71"/>
      <c r="F144" s="71"/>
      <c r="G144" s="82"/>
      <c r="H144" s="61"/>
      <c r="I144" s="62"/>
      <c r="J144" s="72"/>
      <c r="K144" s="61"/>
      <c r="L144" s="62"/>
      <c r="M144" s="195"/>
      <c r="N144" s="10"/>
      <c r="O144" s="11"/>
      <c r="P144" s="19"/>
      <c r="Q144" s="10"/>
      <c r="R144" s="11"/>
      <c r="S144" s="19"/>
      <c r="T144" s="10"/>
      <c r="U144" s="11"/>
      <c r="V144" s="35"/>
      <c r="W144" s="19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  <c r="AL144" s="132"/>
      <c r="AM144" s="132"/>
      <c r="AN144" s="132"/>
      <c r="AO144" s="132"/>
      <c r="AP144" s="132"/>
      <c r="AQ144" s="132"/>
      <c r="AR144" s="132"/>
      <c r="AS144" s="132"/>
      <c r="AT144" s="132"/>
      <c r="AU144" s="132"/>
      <c r="AV144" s="132"/>
      <c r="AW144" s="132"/>
      <c r="AX144" s="132"/>
      <c r="AY144" s="132"/>
      <c r="AZ144" s="132"/>
      <c r="BA144" s="132"/>
      <c r="BB144" s="132"/>
      <c r="BC144" s="132"/>
      <c r="BD144" s="132"/>
      <c r="BE144" s="132"/>
      <c r="BF144" s="132"/>
      <c r="BG144" s="132"/>
      <c r="BH144" s="132"/>
      <c r="BI144" s="132"/>
      <c r="BJ144" s="132"/>
      <c r="BK144" s="132"/>
      <c r="BL144" s="132"/>
      <c r="BM144" s="132"/>
      <c r="BN144" s="132"/>
      <c r="BO144" s="132"/>
      <c r="BP144" s="132"/>
      <c r="BQ144" s="132"/>
      <c r="BR144" s="132"/>
      <c r="BS144" s="132"/>
      <c r="BT144" s="132"/>
      <c r="BU144" s="132"/>
      <c r="BV144" s="132"/>
      <c r="BW144" s="132"/>
      <c r="BX144" s="132"/>
      <c r="BY144" s="132"/>
      <c r="BZ144" s="132"/>
      <c r="CA144" s="132"/>
      <c r="CB144" s="132"/>
      <c r="CC144" s="132"/>
      <c r="CD144" s="132"/>
      <c r="CE144" s="132"/>
      <c r="CF144" s="132"/>
      <c r="CG144" s="132"/>
      <c r="CH144" s="132"/>
      <c r="CI144" s="132"/>
      <c r="CJ144" s="132"/>
      <c r="CK144" s="132"/>
      <c r="CL144" s="132"/>
      <c r="CM144" s="132"/>
      <c r="CN144" s="132"/>
      <c r="CO144" s="132"/>
      <c r="CP144" s="132"/>
      <c r="CQ144" s="132"/>
      <c r="CR144" s="132"/>
      <c r="CS144" s="132"/>
      <c r="CT144" s="132"/>
      <c r="CU144" s="132"/>
      <c r="CV144" s="132"/>
      <c r="CW144" s="132"/>
      <c r="CX144" s="132"/>
      <c r="CY144" s="132"/>
      <c r="CZ144" s="132"/>
      <c r="DA144" s="132"/>
      <c r="DB144" s="132"/>
      <c r="DC144" s="132"/>
      <c r="DD144" s="132"/>
      <c r="DE144" s="132"/>
      <c r="DF144" s="132"/>
      <c r="DG144" s="132"/>
      <c r="DH144" s="132"/>
      <c r="DI144" s="132"/>
      <c r="DJ144" s="132"/>
      <c r="DK144" s="132"/>
      <c r="DL144" s="132"/>
      <c r="DM144" s="132"/>
      <c r="DN144" s="132"/>
      <c r="DO144" s="132"/>
      <c r="DP144" s="132"/>
      <c r="DQ144" s="132"/>
      <c r="DR144" s="132"/>
      <c r="DS144" s="132"/>
      <c r="DT144" s="132"/>
      <c r="DU144" s="132"/>
      <c r="DV144" s="132"/>
      <c r="DW144" s="132"/>
      <c r="DX144" s="132"/>
      <c r="DY144" s="132"/>
      <c r="DZ144" s="132"/>
      <c r="EA144" s="132"/>
      <c r="EB144" s="132"/>
      <c r="EC144" s="132"/>
      <c r="ED144" s="132"/>
      <c r="EE144" s="132"/>
      <c r="EF144" s="132"/>
      <c r="EG144" s="132"/>
      <c r="EH144" s="132"/>
      <c r="EI144" s="132"/>
      <c r="EJ144" s="132"/>
      <c r="EK144" s="132"/>
      <c r="EL144" s="132"/>
      <c r="EM144" s="132"/>
      <c r="EN144" s="132"/>
      <c r="EO144" s="132"/>
      <c r="EP144" s="132"/>
      <c r="EQ144" s="132"/>
      <c r="ER144" s="132"/>
      <c r="ES144" s="132"/>
      <c r="ET144" s="132"/>
      <c r="EU144" s="132"/>
      <c r="EV144" s="132"/>
      <c r="EW144" s="132"/>
      <c r="EX144" s="132"/>
      <c r="EY144" s="132"/>
      <c r="EZ144" s="132"/>
      <c r="FA144" s="132"/>
      <c r="FB144" s="132"/>
      <c r="FC144" s="132"/>
      <c r="FD144" s="132"/>
      <c r="FE144" s="132"/>
      <c r="FF144" s="132"/>
      <c r="FG144" s="132"/>
      <c r="FH144" s="132"/>
      <c r="FI144" s="132"/>
      <c r="FJ144" s="132"/>
      <c r="FK144" s="132"/>
      <c r="FL144" s="132"/>
      <c r="FM144" s="132"/>
      <c r="FN144" s="132"/>
      <c r="FO144" s="132"/>
      <c r="FP144" s="132"/>
      <c r="FQ144" s="132"/>
      <c r="FR144" s="132"/>
      <c r="FS144" s="132"/>
      <c r="FT144" s="132"/>
      <c r="FU144" s="132"/>
      <c r="FV144" s="132"/>
      <c r="FW144" s="132"/>
      <c r="FX144" s="132"/>
      <c r="FY144" s="132"/>
      <c r="FZ144" s="132"/>
      <c r="GA144" s="132"/>
      <c r="GB144" s="132"/>
      <c r="GC144" s="132"/>
      <c r="GD144" s="132"/>
      <c r="GE144" s="132"/>
      <c r="GF144" s="132"/>
      <c r="GG144" s="132"/>
      <c r="GH144" s="132"/>
      <c r="GI144" s="132"/>
      <c r="GJ144" s="132"/>
      <c r="GK144" s="132"/>
      <c r="GL144" s="132"/>
      <c r="GM144" s="132"/>
      <c r="GN144" s="132"/>
      <c r="GO144" s="132"/>
      <c r="GP144" s="132"/>
      <c r="GQ144" s="132"/>
      <c r="GR144" s="132"/>
      <c r="GS144" s="132"/>
      <c r="GT144" s="132"/>
      <c r="GU144" s="132"/>
      <c r="GV144" s="132"/>
      <c r="GW144" s="132"/>
      <c r="GX144" s="132"/>
      <c r="GY144" s="132"/>
      <c r="GZ144" s="132"/>
      <c r="HA144" s="132"/>
      <c r="HB144" s="132"/>
      <c r="HC144" s="132"/>
      <c r="HD144" s="132"/>
      <c r="HE144" s="132"/>
      <c r="HF144" s="132"/>
      <c r="HG144" s="132"/>
      <c r="HH144" s="132"/>
      <c r="HI144" s="132"/>
      <c r="HJ144" s="132"/>
      <c r="HK144" s="132"/>
      <c r="HL144" s="132"/>
      <c r="HM144" s="132"/>
      <c r="HN144" s="132"/>
      <c r="HO144" s="132"/>
      <c r="HP144" s="132"/>
      <c r="HQ144" s="132"/>
      <c r="HR144" s="132"/>
      <c r="HS144" s="132"/>
    </row>
    <row r="145" spans="1:227" s="133" customFormat="1" ht="11.25">
      <c r="A145" s="146" t="s">
        <v>286</v>
      </c>
      <c r="B145" s="147"/>
      <c r="C145" s="146" t="s">
        <v>69</v>
      </c>
      <c r="D145" s="146" t="s">
        <v>287</v>
      </c>
      <c r="E145" s="69"/>
      <c r="F145" s="180">
        <v>6030375</v>
      </c>
      <c r="G145" s="79">
        <v>38550</v>
      </c>
      <c r="H145" s="61">
        <f t="shared" ref="H145:H188" si="48">ROUND(K145*ign/igo,afrind)</f>
        <v>454000</v>
      </c>
      <c r="I145" s="62">
        <f t="shared" ref="I145:I188" si="49">ROUND(L145*iin/iio,afrind)</f>
        <v>0</v>
      </c>
      <c r="J145" s="70">
        <f>SUM(H145:I145)</f>
        <v>454000</v>
      </c>
      <c r="K145" s="61">
        <v>437000</v>
      </c>
      <c r="L145" s="62">
        <v>0</v>
      </c>
      <c r="M145" s="194">
        <f>SUM(K145:L145)</f>
        <v>437000</v>
      </c>
      <c r="N145" s="61">
        <v>437000</v>
      </c>
      <c r="O145" s="62">
        <v>0</v>
      </c>
      <c r="P145" s="50">
        <f>SUM(N145:O145)</f>
        <v>437000</v>
      </c>
      <c r="Q145" s="10">
        <f>H145-K145</f>
        <v>17000</v>
      </c>
      <c r="R145" s="11">
        <f>I145-L145</f>
        <v>0</v>
      </c>
      <c r="S145" s="50">
        <f>SUM(Q145:R145)</f>
        <v>17000</v>
      </c>
      <c r="T145" s="10">
        <f t="shared" ref="T145:T176" si="50">K145-N145</f>
        <v>0</v>
      </c>
      <c r="U145" s="11">
        <f t="shared" ref="U145:U176" si="51">L145-O145</f>
        <v>0</v>
      </c>
      <c r="V145" s="51">
        <f>SUM(T145:U145)</f>
        <v>0</v>
      </c>
      <c r="W145" s="50">
        <f t="shared" ref="W145:W170" si="52">ROUND(V145*premieGM,2)</f>
        <v>0</v>
      </c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2"/>
      <c r="AZ145" s="132"/>
      <c r="BA145" s="132"/>
      <c r="BB145" s="132"/>
      <c r="BC145" s="132"/>
      <c r="BD145" s="132"/>
      <c r="BE145" s="132"/>
      <c r="BF145" s="132"/>
      <c r="BG145" s="132"/>
      <c r="BH145" s="132"/>
      <c r="BI145" s="132"/>
      <c r="BJ145" s="132"/>
      <c r="BK145" s="132"/>
      <c r="BL145" s="132"/>
      <c r="BM145" s="132"/>
      <c r="BN145" s="132"/>
      <c r="BO145" s="132"/>
      <c r="BP145" s="132"/>
      <c r="BQ145" s="132"/>
      <c r="BR145" s="132"/>
      <c r="BS145" s="132"/>
      <c r="BT145" s="132"/>
      <c r="BU145" s="132"/>
      <c r="BV145" s="132"/>
      <c r="BW145" s="132"/>
      <c r="BX145" s="132"/>
      <c r="BY145" s="132"/>
      <c r="BZ145" s="132"/>
      <c r="CA145" s="132"/>
      <c r="CB145" s="132"/>
      <c r="CC145" s="132"/>
      <c r="CD145" s="132"/>
      <c r="CE145" s="132"/>
      <c r="CF145" s="132"/>
      <c r="CG145" s="132"/>
      <c r="CH145" s="132"/>
      <c r="CI145" s="132"/>
      <c r="CJ145" s="132"/>
      <c r="CK145" s="132"/>
      <c r="CL145" s="132"/>
      <c r="CM145" s="132"/>
      <c r="CN145" s="132"/>
      <c r="CO145" s="132"/>
      <c r="CP145" s="132"/>
      <c r="CQ145" s="132"/>
      <c r="CR145" s="132"/>
      <c r="CS145" s="132"/>
      <c r="CT145" s="132"/>
      <c r="CU145" s="132"/>
      <c r="CV145" s="132"/>
      <c r="CW145" s="132"/>
      <c r="CX145" s="132"/>
      <c r="CY145" s="132"/>
      <c r="CZ145" s="132"/>
      <c r="DA145" s="132"/>
      <c r="DB145" s="132"/>
      <c r="DC145" s="132"/>
      <c r="DD145" s="132"/>
      <c r="DE145" s="132"/>
      <c r="DF145" s="132"/>
      <c r="DG145" s="132"/>
      <c r="DH145" s="132"/>
      <c r="DI145" s="132"/>
      <c r="DJ145" s="132"/>
      <c r="DK145" s="132"/>
      <c r="DL145" s="132"/>
      <c r="DM145" s="132"/>
      <c r="DN145" s="132"/>
      <c r="DO145" s="132"/>
      <c r="DP145" s="132"/>
      <c r="DQ145" s="132"/>
      <c r="DR145" s="132"/>
      <c r="DS145" s="132"/>
      <c r="DT145" s="132"/>
      <c r="DU145" s="132"/>
      <c r="DV145" s="132"/>
      <c r="DW145" s="132"/>
      <c r="DX145" s="132"/>
      <c r="DY145" s="132"/>
      <c r="DZ145" s="132"/>
      <c r="EA145" s="132"/>
      <c r="EB145" s="132"/>
      <c r="EC145" s="132"/>
      <c r="ED145" s="132"/>
      <c r="EE145" s="132"/>
      <c r="EF145" s="132"/>
      <c r="EG145" s="132"/>
      <c r="EH145" s="132"/>
      <c r="EI145" s="132"/>
      <c r="EJ145" s="132"/>
      <c r="EK145" s="132"/>
      <c r="EL145" s="132"/>
      <c r="EM145" s="132"/>
      <c r="EN145" s="132"/>
      <c r="EO145" s="132"/>
      <c r="EP145" s="132"/>
      <c r="EQ145" s="132"/>
      <c r="ER145" s="132"/>
      <c r="ES145" s="132"/>
      <c r="ET145" s="132"/>
      <c r="EU145" s="132"/>
      <c r="EV145" s="132"/>
      <c r="EW145" s="132"/>
      <c r="EX145" s="132"/>
      <c r="EY145" s="132"/>
      <c r="EZ145" s="132"/>
      <c r="FA145" s="132"/>
      <c r="FB145" s="132"/>
      <c r="FC145" s="132"/>
      <c r="FD145" s="132"/>
      <c r="FE145" s="132"/>
      <c r="FF145" s="132"/>
      <c r="FG145" s="132"/>
      <c r="FH145" s="132"/>
      <c r="FI145" s="132"/>
      <c r="FJ145" s="132"/>
      <c r="FK145" s="132"/>
      <c r="FL145" s="132"/>
      <c r="FM145" s="132"/>
      <c r="FN145" s="132"/>
      <c r="FO145" s="132"/>
      <c r="FP145" s="132"/>
      <c r="FQ145" s="132"/>
      <c r="FR145" s="132"/>
      <c r="FS145" s="132"/>
      <c r="FT145" s="132"/>
      <c r="FU145" s="132"/>
      <c r="FV145" s="132"/>
      <c r="FW145" s="132"/>
      <c r="FX145" s="132"/>
      <c r="FY145" s="132"/>
      <c r="FZ145" s="132"/>
      <c r="GA145" s="132"/>
      <c r="GB145" s="132"/>
      <c r="GC145" s="132"/>
      <c r="GD145" s="132"/>
      <c r="GE145" s="132"/>
      <c r="GF145" s="132"/>
      <c r="GG145" s="132"/>
      <c r="GH145" s="132"/>
      <c r="GI145" s="132"/>
      <c r="GJ145" s="132"/>
      <c r="GK145" s="132"/>
      <c r="GL145" s="132"/>
      <c r="GM145" s="132"/>
      <c r="GN145" s="132"/>
      <c r="GO145" s="132"/>
      <c r="GP145" s="132"/>
      <c r="GQ145" s="132"/>
      <c r="GR145" s="132"/>
      <c r="GS145" s="132"/>
      <c r="GT145" s="132"/>
      <c r="GU145" s="132"/>
      <c r="GV145" s="132"/>
      <c r="GW145" s="132"/>
      <c r="GX145" s="132"/>
      <c r="GY145" s="132"/>
      <c r="GZ145" s="132"/>
      <c r="HA145" s="132"/>
      <c r="HB145" s="132"/>
      <c r="HC145" s="132"/>
      <c r="HD145" s="132"/>
      <c r="HE145" s="132"/>
      <c r="HF145" s="132"/>
      <c r="HG145" s="132"/>
      <c r="HH145" s="132"/>
      <c r="HI145" s="132"/>
      <c r="HJ145" s="132"/>
      <c r="HK145" s="132"/>
      <c r="HL145" s="132"/>
      <c r="HM145" s="132"/>
      <c r="HN145" s="132"/>
      <c r="HO145" s="132"/>
      <c r="HP145" s="132"/>
      <c r="HQ145" s="132"/>
      <c r="HR145" s="132"/>
      <c r="HS145" s="132"/>
    </row>
    <row r="146" spans="1:227" s="133" customFormat="1" ht="11.25">
      <c r="A146" s="146" t="s">
        <v>288</v>
      </c>
      <c r="B146" s="147"/>
      <c r="C146" s="146" t="s">
        <v>81</v>
      </c>
      <c r="D146" s="146" t="s">
        <v>289</v>
      </c>
      <c r="E146" s="69"/>
      <c r="F146" s="180">
        <v>6430610</v>
      </c>
      <c r="G146" s="79">
        <v>38550</v>
      </c>
      <c r="H146" s="61">
        <f t="shared" si="48"/>
        <v>436000</v>
      </c>
      <c r="I146" s="62">
        <f t="shared" si="49"/>
        <v>0</v>
      </c>
      <c r="J146" s="70">
        <f t="shared" ref="J146:J170" si="53">SUM(H146:I146)</f>
        <v>436000</v>
      </c>
      <c r="K146" s="61">
        <v>420000</v>
      </c>
      <c r="L146" s="62">
        <v>0</v>
      </c>
      <c r="M146" s="194">
        <f t="shared" ref="M146:M170" si="54">SUM(K146:L146)</f>
        <v>420000</v>
      </c>
      <c r="N146" s="61">
        <v>420000</v>
      </c>
      <c r="O146" s="62">
        <v>0</v>
      </c>
      <c r="P146" s="50">
        <f t="shared" ref="P146:P170" si="55">SUM(N146:O146)</f>
        <v>420000</v>
      </c>
      <c r="Q146" s="10">
        <f>H146-K146</f>
        <v>16000</v>
      </c>
      <c r="R146" s="11">
        <f>I146-L146</f>
        <v>0</v>
      </c>
      <c r="S146" s="50">
        <f t="shared" ref="S146:S170" si="56">SUM(Q146:R146)</f>
        <v>16000</v>
      </c>
      <c r="T146" s="10">
        <f t="shared" si="50"/>
        <v>0</v>
      </c>
      <c r="U146" s="11">
        <f t="shared" si="51"/>
        <v>0</v>
      </c>
      <c r="V146" s="51">
        <f t="shared" ref="V146:V170" si="57">SUM(T146:U146)</f>
        <v>0</v>
      </c>
      <c r="W146" s="50">
        <f t="shared" si="52"/>
        <v>0</v>
      </c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2"/>
      <c r="BB146" s="132"/>
      <c r="BC146" s="132"/>
      <c r="BD146" s="132"/>
      <c r="BE146" s="132"/>
      <c r="BF146" s="132"/>
      <c r="BG146" s="132"/>
      <c r="BH146" s="132"/>
      <c r="BI146" s="132"/>
      <c r="BJ146" s="132"/>
      <c r="BK146" s="132"/>
      <c r="BL146" s="132"/>
      <c r="BM146" s="132"/>
      <c r="BN146" s="132"/>
      <c r="BO146" s="132"/>
      <c r="BP146" s="132"/>
      <c r="BQ146" s="132"/>
      <c r="BR146" s="132"/>
      <c r="BS146" s="132"/>
      <c r="BT146" s="132"/>
      <c r="BU146" s="132"/>
      <c r="BV146" s="132"/>
      <c r="BW146" s="132"/>
      <c r="BX146" s="132"/>
      <c r="BY146" s="132"/>
      <c r="BZ146" s="132"/>
      <c r="CA146" s="132"/>
      <c r="CB146" s="132"/>
      <c r="CC146" s="132"/>
      <c r="CD146" s="132"/>
      <c r="CE146" s="132"/>
      <c r="CF146" s="132"/>
      <c r="CG146" s="132"/>
      <c r="CH146" s="132"/>
      <c r="CI146" s="132"/>
      <c r="CJ146" s="132"/>
      <c r="CK146" s="132"/>
      <c r="CL146" s="132"/>
      <c r="CM146" s="132"/>
      <c r="CN146" s="132"/>
      <c r="CO146" s="132"/>
      <c r="CP146" s="132"/>
      <c r="CQ146" s="132"/>
      <c r="CR146" s="132"/>
      <c r="CS146" s="132"/>
      <c r="CT146" s="132"/>
      <c r="CU146" s="132"/>
      <c r="CV146" s="132"/>
      <c r="CW146" s="132"/>
      <c r="CX146" s="132"/>
      <c r="CY146" s="132"/>
      <c r="CZ146" s="132"/>
      <c r="DA146" s="132"/>
      <c r="DB146" s="132"/>
      <c r="DC146" s="132"/>
      <c r="DD146" s="132"/>
      <c r="DE146" s="132"/>
      <c r="DF146" s="132"/>
      <c r="DG146" s="132"/>
      <c r="DH146" s="132"/>
      <c r="DI146" s="132"/>
      <c r="DJ146" s="132"/>
      <c r="DK146" s="132"/>
      <c r="DL146" s="132"/>
      <c r="DM146" s="132"/>
      <c r="DN146" s="132"/>
      <c r="DO146" s="132"/>
      <c r="DP146" s="132"/>
      <c r="DQ146" s="132"/>
      <c r="DR146" s="132"/>
      <c r="DS146" s="132"/>
      <c r="DT146" s="132"/>
      <c r="DU146" s="132"/>
      <c r="DV146" s="132"/>
      <c r="DW146" s="132"/>
      <c r="DX146" s="132"/>
      <c r="DY146" s="132"/>
      <c r="DZ146" s="132"/>
      <c r="EA146" s="132"/>
      <c r="EB146" s="132"/>
      <c r="EC146" s="132"/>
      <c r="ED146" s="132"/>
      <c r="EE146" s="132"/>
      <c r="EF146" s="132"/>
      <c r="EG146" s="132"/>
      <c r="EH146" s="132"/>
      <c r="EI146" s="132"/>
      <c r="EJ146" s="132"/>
      <c r="EK146" s="132"/>
      <c r="EL146" s="132"/>
      <c r="EM146" s="132"/>
      <c r="EN146" s="132"/>
      <c r="EO146" s="132"/>
      <c r="EP146" s="132"/>
      <c r="EQ146" s="132"/>
      <c r="ER146" s="132"/>
      <c r="ES146" s="132"/>
      <c r="ET146" s="132"/>
      <c r="EU146" s="132"/>
      <c r="EV146" s="132"/>
      <c r="EW146" s="132"/>
      <c r="EX146" s="132"/>
      <c r="EY146" s="132"/>
      <c r="EZ146" s="132"/>
      <c r="FA146" s="132"/>
      <c r="FB146" s="132"/>
      <c r="FC146" s="132"/>
      <c r="FD146" s="132"/>
      <c r="FE146" s="132"/>
      <c r="FF146" s="132"/>
      <c r="FG146" s="132"/>
      <c r="FH146" s="132"/>
      <c r="FI146" s="132"/>
      <c r="FJ146" s="132"/>
      <c r="FK146" s="132"/>
      <c r="FL146" s="132"/>
      <c r="FM146" s="132"/>
      <c r="FN146" s="132"/>
      <c r="FO146" s="132"/>
      <c r="FP146" s="132"/>
      <c r="FQ146" s="132"/>
      <c r="FR146" s="132"/>
      <c r="FS146" s="132"/>
      <c r="FT146" s="132"/>
      <c r="FU146" s="132"/>
      <c r="FV146" s="132"/>
      <c r="FW146" s="132"/>
      <c r="FX146" s="132"/>
      <c r="FY146" s="132"/>
      <c r="FZ146" s="132"/>
      <c r="GA146" s="132"/>
      <c r="GB146" s="132"/>
      <c r="GC146" s="132"/>
      <c r="GD146" s="132"/>
      <c r="GE146" s="132"/>
      <c r="GF146" s="132"/>
      <c r="GG146" s="132"/>
      <c r="GH146" s="132"/>
      <c r="GI146" s="132"/>
      <c r="GJ146" s="132"/>
      <c r="GK146" s="132"/>
      <c r="GL146" s="132"/>
      <c r="GM146" s="132"/>
      <c r="GN146" s="132"/>
      <c r="GO146" s="132"/>
      <c r="GP146" s="132"/>
      <c r="GQ146" s="132"/>
      <c r="GR146" s="132"/>
      <c r="GS146" s="132"/>
      <c r="GT146" s="132"/>
      <c r="GU146" s="132"/>
      <c r="GV146" s="132"/>
      <c r="GW146" s="132"/>
      <c r="GX146" s="132"/>
      <c r="GY146" s="132"/>
      <c r="GZ146" s="132"/>
      <c r="HA146" s="132"/>
      <c r="HB146" s="132"/>
      <c r="HC146" s="132"/>
      <c r="HD146" s="132"/>
      <c r="HE146" s="132"/>
      <c r="HF146" s="132"/>
      <c r="HG146" s="132"/>
      <c r="HH146" s="132"/>
      <c r="HI146" s="132"/>
      <c r="HJ146" s="132"/>
      <c r="HK146" s="132"/>
      <c r="HL146" s="132"/>
      <c r="HM146" s="132"/>
      <c r="HN146" s="132"/>
      <c r="HO146" s="132"/>
      <c r="HP146" s="132"/>
      <c r="HQ146" s="132"/>
      <c r="HR146" s="132"/>
      <c r="HS146" s="132"/>
    </row>
    <row r="147" spans="1:227" s="133" customFormat="1" ht="11.25">
      <c r="A147" s="146" t="s">
        <v>290</v>
      </c>
      <c r="B147" s="147"/>
      <c r="C147" s="146" t="s">
        <v>60</v>
      </c>
      <c r="D147" s="146" t="s">
        <v>291</v>
      </c>
      <c r="E147" s="69"/>
      <c r="F147" s="180">
        <v>6430610</v>
      </c>
      <c r="G147" s="79">
        <v>38550</v>
      </c>
      <c r="H147" s="61">
        <f t="shared" si="48"/>
        <v>464000</v>
      </c>
      <c r="I147" s="62">
        <f t="shared" si="49"/>
        <v>0</v>
      </c>
      <c r="J147" s="70">
        <f t="shared" si="53"/>
        <v>464000</v>
      </c>
      <c r="K147" s="61">
        <v>447000</v>
      </c>
      <c r="L147" s="62">
        <v>0</v>
      </c>
      <c r="M147" s="194">
        <f t="shared" si="54"/>
        <v>447000</v>
      </c>
      <c r="N147" s="61">
        <v>447000</v>
      </c>
      <c r="O147" s="62">
        <v>0</v>
      </c>
      <c r="P147" s="50">
        <f t="shared" si="55"/>
        <v>447000</v>
      </c>
      <c r="Q147" s="10">
        <f>H147-K147</f>
        <v>17000</v>
      </c>
      <c r="R147" s="11">
        <f>I147-L147</f>
        <v>0</v>
      </c>
      <c r="S147" s="50">
        <f t="shared" si="56"/>
        <v>17000</v>
      </c>
      <c r="T147" s="10">
        <f t="shared" si="50"/>
        <v>0</v>
      </c>
      <c r="U147" s="11">
        <f t="shared" si="51"/>
        <v>0</v>
      </c>
      <c r="V147" s="51">
        <f t="shared" si="57"/>
        <v>0</v>
      </c>
      <c r="W147" s="50">
        <f t="shared" si="52"/>
        <v>0</v>
      </c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  <c r="EI147" s="132"/>
      <c r="EJ147" s="132"/>
      <c r="EK147" s="132"/>
      <c r="EL147" s="132"/>
      <c r="EM147" s="132"/>
      <c r="EN147" s="132"/>
      <c r="EO147" s="132"/>
      <c r="EP147" s="132"/>
      <c r="EQ147" s="132"/>
      <c r="ER147" s="132"/>
      <c r="ES147" s="132"/>
      <c r="ET147" s="132"/>
      <c r="EU147" s="132"/>
      <c r="EV147" s="132"/>
      <c r="EW147" s="132"/>
      <c r="EX147" s="132"/>
      <c r="EY147" s="132"/>
      <c r="EZ147" s="132"/>
      <c r="FA147" s="132"/>
      <c r="FB147" s="132"/>
      <c r="FC147" s="132"/>
      <c r="FD147" s="132"/>
      <c r="FE147" s="132"/>
      <c r="FF147" s="132"/>
      <c r="FG147" s="132"/>
      <c r="FH147" s="132"/>
      <c r="FI147" s="132"/>
      <c r="FJ147" s="132"/>
      <c r="FK147" s="132"/>
      <c r="FL147" s="132"/>
      <c r="FM147" s="132"/>
      <c r="FN147" s="132"/>
      <c r="FO147" s="132"/>
      <c r="FP147" s="132"/>
      <c r="FQ147" s="132"/>
      <c r="FR147" s="132"/>
      <c r="FS147" s="132"/>
      <c r="FT147" s="132"/>
      <c r="FU147" s="132"/>
      <c r="FV147" s="132"/>
      <c r="FW147" s="132"/>
      <c r="FX147" s="132"/>
      <c r="FY147" s="132"/>
      <c r="FZ147" s="132"/>
      <c r="GA147" s="132"/>
      <c r="GB147" s="132"/>
      <c r="GC147" s="132"/>
      <c r="GD147" s="132"/>
      <c r="GE147" s="132"/>
      <c r="GF147" s="132"/>
      <c r="GG147" s="132"/>
      <c r="GH147" s="132"/>
      <c r="GI147" s="132"/>
      <c r="GJ147" s="132"/>
      <c r="GK147" s="132"/>
      <c r="GL147" s="132"/>
      <c r="GM147" s="132"/>
      <c r="GN147" s="132"/>
      <c r="GO147" s="132"/>
      <c r="GP147" s="132"/>
      <c r="GQ147" s="132"/>
      <c r="GR147" s="132"/>
      <c r="GS147" s="132"/>
      <c r="GT147" s="132"/>
      <c r="GU147" s="132"/>
      <c r="GV147" s="132"/>
      <c r="GW147" s="132"/>
      <c r="GX147" s="132"/>
      <c r="GY147" s="132"/>
      <c r="GZ147" s="132"/>
      <c r="HA147" s="132"/>
      <c r="HB147" s="132"/>
      <c r="HC147" s="132"/>
      <c r="HD147" s="132"/>
      <c r="HE147" s="132"/>
      <c r="HF147" s="132"/>
      <c r="HG147" s="132"/>
      <c r="HH147" s="132"/>
      <c r="HI147" s="132"/>
      <c r="HJ147" s="132"/>
      <c r="HK147" s="132"/>
      <c r="HL147" s="132"/>
      <c r="HM147" s="132"/>
      <c r="HN147" s="132"/>
      <c r="HO147" s="132"/>
      <c r="HP147" s="132"/>
      <c r="HQ147" s="132"/>
      <c r="HR147" s="132"/>
      <c r="HS147" s="132"/>
    </row>
    <row r="148" spans="1:227" s="133" customFormat="1" ht="11.25">
      <c r="A148" s="146" t="s">
        <v>292</v>
      </c>
      <c r="B148" s="147"/>
      <c r="C148" s="146" t="s">
        <v>51</v>
      </c>
      <c r="D148" s="146" t="s">
        <v>293</v>
      </c>
      <c r="E148" s="69"/>
      <c r="F148" s="180">
        <v>6420300</v>
      </c>
      <c r="G148" s="79">
        <v>38550</v>
      </c>
      <c r="H148" s="61">
        <f t="shared" si="48"/>
        <v>4371000</v>
      </c>
      <c r="I148" s="62">
        <f t="shared" si="49"/>
        <v>849000</v>
      </c>
      <c r="J148" s="70">
        <f t="shared" si="53"/>
        <v>5220000</v>
      </c>
      <c r="K148" s="61">
        <v>4207000</v>
      </c>
      <c r="L148" s="62">
        <v>815000</v>
      </c>
      <c r="M148" s="194">
        <f t="shared" si="54"/>
        <v>5022000</v>
      </c>
      <c r="N148" s="61">
        <v>4207000</v>
      </c>
      <c r="O148" s="62">
        <v>815000</v>
      </c>
      <c r="P148" s="50">
        <f t="shared" si="55"/>
        <v>5022000</v>
      </c>
      <c r="Q148" s="10">
        <f>H148-K148</f>
        <v>164000</v>
      </c>
      <c r="R148" s="11">
        <f>I148-L148</f>
        <v>34000</v>
      </c>
      <c r="S148" s="50">
        <f t="shared" si="56"/>
        <v>198000</v>
      </c>
      <c r="T148" s="10">
        <f t="shared" si="50"/>
        <v>0</v>
      </c>
      <c r="U148" s="11">
        <f t="shared" si="51"/>
        <v>0</v>
      </c>
      <c r="V148" s="51">
        <f t="shared" si="57"/>
        <v>0</v>
      </c>
      <c r="W148" s="50">
        <f t="shared" si="52"/>
        <v>0</v>
      </c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2"/>
      <c r="AR148" s="132"/>
      <c r="AS148" s="132"/>
      <c r="AT148" s="132"/>
      <c r="AU148" s="132"/>
      <c r="AV148" s="132"/>
      <c r="AW148" s="132"/>
      <c r="AX148" s="132"/>
      <c r="AY148" s="132"/>
      <c r="AZ148" s="132"/>
      <c r="BA148" s="132"/>
      <c r="BB148" s="132"/>
      <c r="BC148" s="132"/>
      <c r="BD148" s="132"/>
      <c r="BE148" s="132"/>
      <c r="BF148" s="132"/>
      <c r="BG148" s="132"/>
      <c r="BH148" s="132"/>
      <c r="BI148" s="132"/>
      <c r="BJ148" s="132"/>
      <c r="BK148" s="132"/>
      <c r="BL148" s="132"/>
      <c r="BM148" s="132"/>
      <c r="BN148" s="132"/>
      <c r="BO148" s="132"/>
      <c r="BP148" s="132"/>
      <c r="BQ148" s="132"/>
      <c r="BR148" s="132"/>
      <c r="BS148" s="132"/>
      <c r="BT148" s="132"/>
      <c r="BU148" s="132"/>
      <c r="BV148" s="132"/>
      <c r="BW148" s="132"/>
      <c r="BX148" s="132"/>
      <c r="BY148" s="132"/>
      <c r="BZ148" s="132"/>
      <c r="CA148" s="132"/>
      <c r="CB148" s="132"/>
      <c r="CC148" s="132"/>
      <c r="CD148" s="132"/>
      <c r="CE148" s="132"/>
      <c r="CF148" s="132"/>
      <c r="CG148" s="132"/>
      <c r="CH148" s="132"/>
      <c r="CI148" s="132"/>
      <c r="CJ148" s="132"/>
      <c r="CK148" s="132"/>
      <c r="CL148" s="132"/>
      <c r="CM148" s="132"/>
      <c r="CN148" s="132"/>
      <c r="CO148" s="132"/>
      <c r="CP148" s="132"/>
      <c r="CQ148" s="132"/>
      <c r="CR148" s="132"/>
      <c r="CS148" s="132"/>
      <c r="CT148" s="132"/>
      <c r="CU148" s="132"/>
      <c r="CV148" s="132"/>
      <c r="CW148" s="132"/>
      <c r="CX148" s="132"/>
      <c r="CY148" s="132"/>
      <c r="CZ148" s="132"/>
      <c r="DA148" s="132"/>
      <c r="DB148" s="132"/>
      <c r="DC148" s="132"/>
      <c r="DD148" s="132"/>
      <c r="DE148" s="132"/>
      <c r="DF148" s="132"/>
      <c r="DG148" s="132"/>
      <c r="DH148" s="132"/>
      <c r="DI148" s="132"/>
      <c r="DJ148" s="132"/>
      <c r="DK148" s="132"/>
      <c r="DL148" s="132"/>
      <c r="DM148" s="132"/>
      <c r="DN148" s="132"/>
      <c r="DO148" s="132"/>
      <c r="DP148" s="132"/>
      <c r="DQ148" s="132"/>
      <c r="DR148" s="132"/>
      <c r="DS148" s="132"/>
      <c r="DT148" s="132"/>
      <c r="DU148" s="132"/>
      <c r="DV148" s="132"/>
      <c r="DW148" s="132"/>
      <c r="DX148" s="132"/>
      <c r="DY148" s="132"/>
      <c r="DZ148" s="132"/>
      <c r="EA148" s="132"/>
      <c r="EB148" s="132"/>
      <c r="EC148" s="132"/>
      <c r="ED148" s="132"/>
      <c r="EE148" s="132"/>
      <c r="EF148" s="132"/>
      <c r="EG148" s="132"/>
      <c r="EH148" s="132"/>
      <c r="EI148" s="132"/>
      <c r="EJ148" s="132"/>
      <c r="EK148" s="132"/>
      <c r="EL148" s="132"/>
      <c r="EM148" s="132"/>
      <c r="EN148" s="132"/>
      <c r="EO148" s="132"/>
      <c r="EP148" s="132"/>
      <c r="EQ148" s="132"/>
      <c r="ER148" s="132"/>
      <c r="ES148" s="132"/>
      <c r="ET148" s="132"/>
      <c r="EU148" s="132"/>
      <c r="EV148" s="132"/>
      <c r="EW148" s="132"/>
      <c r="EX148" s="132"/>
      <c r="EY148" s="132"/>
      <c r="EZ148" s="132"/>
      <c r="FA148" s="132"/>
      <c r="FB148" s="132"/>
      <c r="FC148" s="132"/>
      <c r="FD148" s="132"/>
      <c r="FE148" s="132"/>
      <c r="FF148" s="132"/>
      <c r="FG148" s="132"/>
      <c r="FH148" s="132"/>
      <c r="FI148" s="132"/>
      <c r="FJ148" s="132"/>
      <c r="FK148" s="132"/>
      <c r="FL148" s="132"/>
      <c r="FM148" s="132"/>
      <c r="FN148" s="132"/>
      <c r="FO148" s="132"/>
      <c r="FP148" s="132"/>
      <c r="FQ148" s="132"/>
      <c r="FR148" s="132"/>
      <c r="FS148" s="132"/>
      <c r="FT148" s="132"/>
      <c r="FU148" s="132"/>
      <c r="FV148" s="132"/>
      <c r="FW148" s="132"/>
      <c r="FX148" s="132"/>
      <c r="FY148" s="132"/>
      <c r="FZ148" s="132"/>
      <c r="GA148" s="132"/>
      <c r="GB148" s="132"/>
      <c r="GC148" s="132"/>
      <c r="GD148" s="132"/>
      <c r="GE148" s="132"/>
      <c r="GF148" s="132"/>
      <c r="GG148" s="132"/>
      <c r="GH148" s="132"/>
      <c r="GI148" s="132"/>
      <c r="GJ148" s="132"/>
      <c r="GK148" s="132"/>
      <c r="GL148" s="132"/>
      <c r="GM148" s="132"/>
      <c r="GN148" s="132"/>
      <c r="GO148" s="132"/>
      <c r="GP148" s="132"/>
      <c r="GQ148" s="132"/>
      <c r="GR148" s="132"/>
      <c r="GS148" s="132"/>
      <c r="GT148" s="132"/>
      <c r="GU148" s="132"/>
      <c r="GV148" s="132"/>
      <c r="GW148" s="132"/>
      <c r="GX148" s="132"/>
      <c r="GY148" s="132"/>
      <c r="GZ148" s="132"/>
      <c r="HA148" s="132"/>
      <c r="HB148" s="132"/>
      <c r="HC148" s="132"/>
      <c r="HD148" s="132"/>
      <c r="HE148" s="132"/>
      <c r="HF148" s="132"/>
      <c r="HG148" s="132"/>
      <c r="HH148" s="132"/>
      <c r="HI148" s="132"/>
      <c r="HJ148" s="132"/>
      <c r="HK148" s="132"/>
      <c r="HL148" s="132"/>
      <c r="HM148" s="132"/>
      <c r="HN148" s="132"/>
      <c r="HO148" s="132"/>
      <c r="HP148" s="132"/>
      <c r="HQ148" s="132"/>
      <c r="HR148" s="132"/>
      <c r="HS148" s="132"/>
    </row>
    <row r="149" spans="1:227" s="133" customFormat="1" ht="11.25">
      <c r="A149" s="146" t="s">
        <v>294</v>
      </c>
      <c r="B149" s="147"/>
      <c r="C149" s="146" t="s">
        <v>51</v>
      </c>
      <c r="D149" s="146" t="s">
        <v>295</v>
      </c>
      <c r="E149" s="69"/>
      <c r="F149" s="180">
        <v>6420300</v>
      </c>
      <c r="G149" s="79">
        <v>38550</v>
      </c>
      <c r="H149" s="61">
        <f t="shared" si="48"/>
        <v>4267000</v>
      </c>
      <c r="I149" s="62">
        <f t="shared" si="49"/>
        <v>933000</v>
      </c>
      <c r="J149" s="70">
        <f t="shared" si="53"/>
        <v>5200000</v>
      </c>
      <c r="K149" s="61">
        <v>4107000</v>
      </c>
      <c r="L149" s="62">
        <v>896000</v>
      </c>
      <c r="M149" s="194">
        <f t="shared" si="54"/>
        <v>5003000</v>
      </c>
      <c r="N149" s="61">
        <v>4107000</v>
      </c>
      <c r="O149" s="62">
        <v>896000</v>
      </c>
      <c r="P149" s="50">
        <f t="shared" si="55"/>
        <v>5003000</v>
      </c>
      <c r="Q149" s="10">
        <f>H149-K149</f>
        <v>160000</v>
      </c>
      <c r="R149" s="11">
        <f>I149-L149</f>
        <v>37000</v>
      </c>
      <c r="S149" s="50">
        <f t="shared" si="56"/>
        <v>197000</v>
      </c>
      <c r="T149" s="10">
        <f t="shared" si="50"/>
        <v>0</v>
      </c>
      <c r="U149" s="11">
        <f t="shared" si="51"/>
        <v>0</v>
      </c>
      <c r="V149" s="51">
        <f t="shared" si="57"/>
        <v>0</v>
      </c>
      <c r="W149" s="50">
        <f t="shared" si="52"/>
        <v>0</v>
      </c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  <c r="AL149" s="132"/>
      <c r="AM149" s="132"/>
      <c r="AN149" s="132"/>
      <c r="AO149" s="132"/>
      <c r="AP149" s="132"/>
      <c r="AQ149" s="132"/>
      <c r="AR149" s="132"/>
      <c r="AS149" s="132"/>
      <c r="AT149" s="132"/>
      <c r="AU149" s="132"/>
      <c r="AV149" s="132"/>
      <c r="AW149" s="132"/>
      <c r="AX149" s="132"/>
      <c r="AY149" s="132"/>
      <c r="AZ149" s="132"/>
      <c r="BA149" s="132"/>
      <c r="BB149" s="132"/>
      <c r="BC149" s="132"/>
      <c r="BD149" s="132"/>
      <c r="BE149" s="132"/>
      <c r="BF149" s="132"/>
      <c r="BG149" s="132"/>
      <c r="BH149" s="132"/>
      <c r="BI149" s="132"/>
      <c r="BJ149" s="132"/>
      <c r="BK149" s="132"/>
      <c r="BL149" s="132"/>
      <c r="BM149" s="132"/>
      <c r="BN149" s="132"/>
      <c r="BO149" s="132"/>
      <c r="BP149" s="132"/>
      <c r="BQ149" s="132"/>
      <c r="BR149" s="132"/>
      <c r="BS149" s="132"/>
      <c r="BT149" s="132"/>
      <c r="BU149" s="132"/>
      <c r="BV149" s="132"/>
      <c r="BW149" s="132"/>
      <c r="BX149" s="132"/>
      <c r="BY149" s="132"/>
      <c r="BZ149" s="132"/>
      <c r="CA149" s="132"/>
      <c r="CB149" s="132"/>
      <c r="CC149" s="132"/>
      <c r="CD149" s="132"/>
      <c r="CE149" s="132"/>
      <c r="CF149" s="132"/>
      <c r="CG149" s="132"/>
      <c r="CH149" s="132"/>
      <c r="CI149" s="132"/>
      <c r="CJ149" s="132"/>
      <c r="CK149" s="132"/>
      <c r="CL149" s="132"/>
      <c r="CM149" s="132"/>
      <c r="CN149" s="132"/>
      <c r="CO149" s="132"/>
      <c r="CP149" s="132"/>
      <c r="CQ149" s="132"/>
      <c r="CR149" s="132"/>
      <c r="CS149" s="132"/>
      <c r="CT149" s="132"/>
      <c r="CU149" s="132"/>
      <c r="CV149" s="132"/>
      <c r="CW149" s="132"/>
      <c r="CX149" s="132"/>
      <c r="CY149" s="132"/>
      <c r="CZ149" s="132"/>
      <c r="DA149" s="132"/>
      <c r="DB149" s="132"/>
      <c r="DC149" s="132"/>
      <c r="DD149" s="132"/>
      <c r="DE149" s="132"/>
      <c r="DF149" s="132"/>
      <c r="DG149" s="132"/>
      <c r="DH149" s="132"/>
      <c r="DI149" s="132"/>
      <c r="DJ149" s="132"/>
      <c r="DK149" s="132"/>
      <c r="DL149" s="132"/>
      <c r="DM149" s="132"/>
      <c r="DN149" s="132"/>
      <c r="DO149" s="132"/>
      <c r="DP149" s="132"/>
      <c r="DQ149" s="132"/>
      <c r="DR149" s="132"/>
      <c r="DS149" s="132"/>
      <c r="DT149" s="132"/>
      <c r="DU149" s="132"/>
      <c r="DV149" s="132"/>
      <c r="DW149" s="132"/>
      <c r="DX149" s="132"/>
      <c r="DY149" s="132"/>
      <c r="DZ149" s="132"/>
      <c r="EA149" s="132"/>
      <c r="EB149" s="132"/>
      <c r="EC149" s="132"/>
      <c r="ED149" s="132"/>
      <c r="EE149" s="132"/>
      <c r="EF149" s="132"/>
      <c r="EG149" s="132"/>
      <c r="EH149" s="132"/>
      <c r="EI149" s="132"/>
      <c r="EJ149" s="132"/>
      <c r="EK149" s="132"/>
      <c r="EL149" s="132"/>
      <c r="EM149" s="132"/>
      <c r="EN149" s="132"/>
      <c r="EO149" s="132"/>
      <c r="EP149" s="132"/>
      <c r="EQ149" s="132"/>
      <c r="ER149" s="132"/>
      <c r="ES149" s="132"/>
      <c r="ET149" s="132"/>
      <c r="EU149" s="132"/>
      <c r="EV149" s="132"/>
      <c r="EW149" s="132"/>
      <c r="EX149" s="132"/>
      <c r="EY149" s="132"/>
      <c r="EZ149" s="132"/>
      <c r="FA149" s="132"/>
      <c r="FB149" s="132"/>
      <c r="FC149" s="132"/>
      <c r="FD149" s="132"/>
      <c r="FE149" s="132"/>
      <c r="FF149" s="132"/>
      <c r="FG149" s="132"/>
      <c r="FH149" s="132"/>
      <c r="FI149" s="132"/>
      <c r="FJ149" s="132"/>
      <c r="FK149" s="132"/>
      <c r="FL149" s="132"/>
      <c r="FM149" s="132"/>
      <c r="FN149" s="132"/>
      <c r="FO149" s="132"/>
      <c r="FP149" s="132"/>
      <c r="FQ149" s="132"/>
      <c r="FR149" s="132"/>
      <c r="FS149" s="132"/>
      <c r="FT149" s="132"/>
      <c r="FU149" s="132"/>
      <c r="FV149" s="132"/>
      <c r="FW149" s="132"/>
      <c r="FX149" s="132"/>
      <c r="FY149" s="132"/>
      <c r="FZ149" s="132"/>
      <c r="GA149" s="132"/>
      <c r="GB149" s="132"/>
      <c r="GC149" s="132"/>
      <c r="GD149" s="132"/>
      <c r="GE149" s="132"/>
      <c r="GF149" s="132"/>
      <c r="GG149" s="132"/>
      <c r="GH149" s="132"/>
      <c r="GI149" s="132"/>
      <c r="GJ149" s="132"/>
      <c r="GK149" s="132"/>
      <c r="GL149" s="132"/>
      <c r="GM149" s="132"/>
      <c r="GN149" s="132"/>
      <c r="GO149" s="132"/>
      <c r="GP149" s="132"/>
      <c r="GQ149" s="132"/>
      <c r="GR149" s="132"/>
      <c r="GS149" s="132"/>
      <c r="GT149" s="132"/>
      <c r="GU149" s="132"/>
      <c r="GV149" s="132"/>
      <c r="GW149" s="132"/>
      <c r="GX149" s="132"/>
      <c r="GY149" s="132"/>
      <c r="GZ149" s="132"/>
      <c r="HA149" s="132"/>
      <c r="HB149" s="132"/>
      <c r="HC149" s="132"/>
      <c r="HD149" s="132"/>
      <c r="HE149" s="132"/>
      <c r="HF149" s="132"/>
      <c r="HG149" s="132"/>
      <c r="HH149" s="132"/>
      <c r="HI149" s="132"/>
      <c r="HJ149" s="132"/>
      <c r="HK149" s="132"/>
      <c r="HL149" s="132"/>
      <c r="HM149" s="132"/>
      <c r="HN149" s="132"/>
      <c r="HO149" s="132"/>
      <c r="HP149" s="132"/>
      <c r="HQ149" s="132"/>
      <c r="HR149" s="132"/>
      <c r="HS149" s="132"/>
    </row>
    <row r="150" spans="1:227" s="133" customFormat="1" ht="11.25">
      <c r="A150" s="146" t="s">
        <v>296</v>
      </c>
      <c r="B150" s="147"/>
      <c r="C150" s="146" t="s">
        <v>51</v>
      </c>
      <c r="D150" s="146" t="s">
        <v>297</v>
      </c>
      <c r="E150" s="69"/>
      <c r="F150" s="180">
        <v>6420300</v>
      </c>
      <c r="G150" s="79">
        <v>38550</v>
      </c>
      <c r="H150" s="61">
        <f t="shared" si="48"/>
        <v>4631000</v>
      </c>
      <c r="I150" s="62">
        <f t="shared" si="49"/>
        <v>882000</v>
      </c>
      <c r="J150" s="70">
        <f t="shared" si="53"/>
        <v>5513000</v>
      </c>
      <c r="K150" s="61">
        <v>4457000</v>
      </c>
      <c r="L150" s="62">
        <v>847000</v>
      </c>
      <c r="M150" s="194">
        <f t="shared" si="54"/>
        <v>5304000</v>
      </c>
      <c r="N150" s="61">
        <v>4457000</v>
      </c>
      <c r="O150" s="62">
        <v>847000</v>
      </c>
      <c r="P150" s="50">
        <f t="shared" si="55"/>
        <v>5304000</v>
      </c>
      <c r="Q150" s="10">
        <f>H150-K150</f>
        <v>174000</v>
      </c>
      <c r="R150" s="11">
        <f>I150-L150</f>
        <v>35000</v>
      </c>
      <c r="S150" s="50">
        <f t="shared" si="56"/>
        <v>209000</v>
      </c>
      <c r="T150" s="10">
        <f t="shared" si="50"/>
        <v>0</v>
      </c>
      <c r="U150" s="11">
        <f t="shared" si="51"/>
        <v>0</v>
      </c>
      <c r="V150" s="51">
        <f t="shared" si="57"/>
        <v>0</v>
      </c>
      <c r="W150" s="50">
        <f t="shared" si="52"/>
        <v>0</v>
      </c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32"/>
      <c r="AP150" s="132"/>
      <c r="AQ150" s="132"/>
      <c r="AR150" s="132"/>
      <c r="AS150" s="132"/>
      <c r="AT150" s="132"/>
      <c r="AU150" s="132"/>
      <c r="AV150" s="132"/>
      <c r="AW150" s="132"/>
      <c r="AX150" s="132"/>
      <c r="AY150" s="132"/>
      <c r="AZ150" s="132"/>
      <c r="BA150" s="132"/>
      <c r="BB150" s="132"/>
      <c r="BC150" s="132"/>
      <c r="BD150" s="132"/>
      <c r="BE150" s="132"/>
      <c r="BF150" s="132"/>
      <c r="BG150" s="132"/>
      <c r="BH150" s="132"/>
      <c r="BI150" s="132"/>
      <c r="BJ150" s="132"/>
      <c r="BK150" s="132"/>
      <c r="BL150" s="132"/>
      <c r="BM150" s="132"/>
      <c r="BN150" s="132"/>
      <c r="BO150" s="132"/>
      <c r="BP150" s="132"/>
      <c r="BQ150" s="132"/>
      <c r="BR150" s="132"/>
      <c r="BS150" s="132"/>
      <c r="BT150" s="132"/>
      <c r="BU150" s="132"/>
      <c r="BV150" s="132"/>
      <c r="BW150" s="132"/>
      <c r="BX150" s="132"/>
      <c r="BY150" s="132"/>
      <c r="BZ150" s="132"/>
      <c r="CA150" s="132"/>
      <c r="CB150" s="132"/>
      <c r="CC150" s="132"/>
      <c r="CD150" s="132"/>
      <c r="CE150" s="132"/>
      <c r="CF150" s="132"/>
      <c r="CG150" s="132"/>
      <c r="CH150" s="132"/>
      <c r="CI150" s="132"/>
      <c r="CJ150" s="132"/>
      <c r="CK150" s="132"/>
      <c r="CL150" s="132"/>
      <c r="CM150" s="132"/>
      <c r="CN150" s="132"/>
      <c r="CO150" s="132"/>
      <c r="CP150" s="132"/>
      <c r="CQ150" s="132"/>
      <c r="CR150" s="132"/>
      <c r="CS150" s="132"/>
      <c r="CT150" s="132"/>
      <c r="CU150" s="132"/>
      <c r="CV150" s="132"/>
      <c r="CW150" s="132"/>
      <c r="CX150" s="132"/>
      <c r="CY150" s="132"/>
      <c r="CZ150" s="132"/>
      <c r="DA150" s="132"/>
      <c r="DB150" s="132"/>
      <c r="DC150" s="132"/>
      <c r="DD150" s="132"/>
      <c r="DE150" s="132"/>
      <c r="DF150" s="132"/>
      <c r="DG150" s="132"/>
      <c r="DH150" s="132"/>
      <c r="DI150" s="132"/>
      <c r="DJ150" s="132"/>
      <c r="DK150" s="132"/>
      <c r="DL150" s="132"/>
      <c r="DM150" s="132"/>
      <c r="DN150" s="132"/>
      <c r="DO150" s="132"/>
      <c r="DP150" s="132"/>
      <c r="DQ150" s="132"/>
      <c r="DR150" s="132"/>
      <c r="DS150" s="132"/>
      <c r="DT150" s="132"/>
      <c r="DU150" s="132"/>
      <c r="DV150" s="132"/>
      <c r="DW150" s="132"/>
      <c r="DX150" s="132"/>
      <c r="DY150" s="132"/>
      <c r="DZ150" s="132"/>
      <c r="EA150" s="132"/>
      <c r="EB150" s="132"/>
      <c r="EC150" s="132"/>
      <c r="ED150" s="132"/>
      <c r="EE150" s="132"/>
      <c r="EF150" s="132"/>
      <c r="EG150" s="132"/>
      <c r="EH150" s="132"/>
      <c r="EI150" s="132"/>
      <c r="EJ150" s="132"/>
      <c r="EK150" s="132"/>
      <c r="EL150" s="132"/>
      <c r="EM150" s="132"/>
      <c r="EN150" s="132"/>
      <c r="EO150" s="132"/>
      <c r="EP150" s="132"/>
      <c r="EQ150" s="132"/>
      <c r="ER150" s="132"/>
      <c r="ES150" s="132"/>
      <c r="ET150" s="132"/>
      <c r="EU150" s="132"/>
      <c r="EV150" s="132"/>
      <c r="EW150" s="132"/>
      <c r="EX150" s="132"/>
      <c r="EY150" s="132"/>
      <c r="EZ150" s="132"/>
      <c r="FA150" s="132"/>
      <c r="FB150" s="132"/>
      <c r="FC150" s="132"/>
      <c r="FD150" s="132"/>
      <c r="FE150" s="132"/>
      <c r="FF150" s="132"/>
      <c r="FG150" s="132"/>
      <c r="FH150" s="132"/>
      <c r="FI150" s="132"/>
      <c r="FJ150" s="132"/>
      <c r="FK150" s="132"/>
      <c r="FL150" s="132"/>
      <c r="FM150" s="132"/>
      <c r="FN150" s="132"/>
      <c r="FO150" s="132"/>
      <c r="FP150" s="132"/>
      <c r="FQ150" s="132"/>
      <c r="FR150" s="132"/>
      <c r="FS150" s="132"/>
      <c r="FT150" s="132"/>
      <c r="FU150" s="132"/>
      <c r="FV150" s="132"/>
      <c r="FW150" s="132"/>
      <c r="FX150" s="132"/>
      <c r="FY150" s="132"/>
      <c r="FZ150" s="132"/>
      <c r="GA150" s="132"/>
      <c r="GB150" s="132"/>
      <c r="GC150" s="132"/>
      <c r="GD150" s="132"/>
      <c r="GE150" s="132"/>
      <c r="GF150" s="132"/>
      <c r="GG150" s="132"/>
      <c r="GH150" s="132"/>
      <c r="GI150" s="132"/>
      <c r="GJ150" s="132"/>
      <c r="GK150" s="132"/>
      <c r="GL150" s="132"/>
      <c r="GM150" s="132"/>
      <c r="GN150" s="132"/>
      <c r="GO150" s="132"/>
      <c r="GP150" s="132"/>
      <c r="GQ150" s="132"/>
      <c r="GR150" s="132"/>
      <c r="GS150" s="132"/>
      <c r="GT150" s="132"/>
      <c r="GU150" s="132"/>
      <c r="GV150" s="132"/>
      <c r="GW150" s="132"/>
      <c r="GX150" s="132"/>
      <c r="GY150" s="132"/>
      <c r="GZ150" s="132"/>
      <c r="HA150" s="132"/>
      <c r="HB150" s="132"/>
      <c r="HC150" s="132"/>
      <c r="HD150" s="132"/>
      <c r="HE150" s="132"/>
      <c r="HF150" s="132"/>
      <c r="HG150" s="132"/>
      <c r="HH150" s="132"/>
      <c r="HI150" s="132"/>
      <c r="HJ150" s="132"/>
      <c r="HK150" s="132"/>
      <c r="HL150" s="132"/>
      <c r="HM150" s="132"/>
      <c r="HN150" s="132"/>
      <c r="HO150" s="132"/>
      <c r="HP150" s="132"/>
      <c r="HQ150" s="132"/>
      <c r="HR150" s="132"/>
      <c r="HS150" s="132"/>
    </row>
    <row r="151" spans="1:227" s="133" customFormat="1" ht="11.25">
      <c r="A151" s="146" t="s">
        <v>298</v>
      </c>
      <c r="B151" s="147"/>
      <c r="C151" s="146" t="s">
        <v>51</v>
      </c>
      <c r="D151" s="146" t="s">
        <v>299</v>
      </c>
      <c r="E151" s="69"/>
      <c r="F151" s="180">
        <v>6420300</v>
      </c>
      <c r="G151" s="79">
        <v>38550</v>
      </c>
      <c r="H151" s="61">
        <f t="shared" si="48"/>
        <v>5518000</v>
      </c>
      <c r="I151" s="62">
        <f t="shared" si="49"/>
        <v>913000</v>
      </c>
      <c r="J151" s="70">
        <f t="shared" si="53"/>
        <v>6431000</v>
      </c>
      <c r="K151" s="61">
        <v>5311000</v>
      </c>
      <c r="L151" s="62">
        <v>876000</v>
      </c>
      <c r="M151" s="194">
        <f t="shared" si="54"/>
        <v>6187000</v>
      </c>
      <c r="N151" s="61">
        <v>5311000</v>
      </c>
      <c r="O151" s="62">
        <v>876000</v>
      </c>
      <c r="P151" s="50">
        <f t="shared" si="55"/>
        <v>6187000</v>
      </c>
      <c r="Q151" s="10">
        <f>H151-K151</f>
        <v>207000</v>
      </c>
      <c r="R151" s="11">
        <f>I151-L151</f>
        <v>37000</v>
      </c>
      <c r="S151" s="50">
        <f t="shared" si="56"/>
        <v>244000</v>
      </c>
      <c r="T151" s="10">
        <f t="shared" si="50"/>
        <v>0</v>
      </c>
      <c r="U151" s="11">
        <f t="shared" si="51"/>
        <v>0</v>
      </c>
      <c r="V151" s="51">
        <f t="shared" si="57"/>
        <v>0</v>
      </c>
      <c r="W151" s="50">
        <f t="shared" si="52"/>
        <v>0</v>
      </c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  <c r="BD151" s="132"/>
      <c r="BE151" s="132"/>
      <c r="BF151" s="132"/>
      <c r="BG151" s="132"/>
      <c r="BH151" s="132"/>
      <c r="BI151" s="132"/>
      <c r="BJ151" s="132"/>
      <c r="BK151" s="132"/>
      <c r="BL151" s="132"/>
      <c r="BM151" s="132"/>
      <c r="BN151" s="132"/>
      <c r="BO151" s="132"/>
      <c r="BP151" s="132"/>
      <c r="BQ151" s="132"/>
      <c r="BR151" s="132"/>
      <c r="BS151" s="132"/>
      <c r="BT151" s="132"/>
      <c r="BU151" s="132"/>
      <c r="BV151" s="132"/>
      <c r="BW151" s="132"/>
      <c r="BX151" s="132"/>
      <c r="BY151" s="132"/>
      <c r="BZ151" s="132"/>
      <c r="CA151" s="132"/>
      <c r="CB151" s="132"/>
      <c r="CC151" s="132"/>
      <c r="CD151" s="132"/>
      <c r="CE151" s="132"/>
      <c r="CF151" s="132"/>
      <c r="CG151" s="132"/>
      <c r="CH151" s="132"/>
      <c r="CI151" s="132"/>
      <c r="CJ151" s="132"/>
      <c r="CK151" s="132"/>
      <c r="CL151" s="132"/>
      <c r="CM151" s="132"/>
      <c r="CN151" s="132"/>
      <c r="CO151" s="132"/>
      <c r="CP151" s="132"/>
      <c r="CQ151" s="132"/>
      <c r="CR151" s="132"/>
      <c r="CS151" s="132"/>
      <c r="CT151" s="132"/>
      <c r="CU151" s="132"/>
      <c r="CV151" s="132"/>
      <c r="CW151" s="132"/>
      <c r="CX151" s="132"/>
      <c r="CY151" s="132"/>
      <c r="CZ151" s="132"/>
      <c r="DA151" s="132"/>
      <c r="DB151" s="132"/>
      <c r="DC151" s="132"/>
      <c r="DD151" s="132"/>
      <c r="DE151" s="132"/>
      <c r="DF151" s="132"/>
      <c r="DG151" s="132"/>
      <c r="DH151" s="132"/>
      <c r="DI151" s="132"/>
      <c r="DJ151" s="132"/>
      <c r="DK151" s="132"/>
      <c r="DL151" s="132"/>
      <c r="DM151" s="132"/>
      <c r="DN151" s="132"/>
      <c r="DO151" s="132"/>
      <c r="DP151" s="132"/>
      <c r="DQ151" s="132"/>
      <c r="DR151" s="132"/>
      <c r="DS151" s="132"/>
      <c r="DT151" s="132"/>
      <c r="DU151" s="132"/>
      <c r="DV151" s="132"/>
      <c r="DW151" s="132"/>
      <c r="DX151" s="132"/>
      <c r="DY151" s="132"/>
      <c r="DZ151" s="132"/>
      <c r="EA151" s="132"/>
      <c r="EB151" s="132"/>
      <c r="EC151" s="132"/>
      <c r="ED151" s="132"/>
      <c r="EE151" s="132"/>
      <c r="EF151" s="132"/>
      <c r="EG151" s="132"/>
      <c r="EH151" s="132"/>
      <c r="EI151" s="132"/>
      <c r="EJ151" s="132"/>
      <c r="EK151" s="132"/>
      <c r="EL151" s="132"/>
      <c r="EM151" s="132"/>
      <c r="EN151" s="132"/>
      <c r="EO151" s="132"/>
      <c r="EP151" s="132"/>
      <c r="EQ151" s="132"/>
      <c r="ER151" s="132"/>
      <c r="ES151" s="132"/>
      <c r="ET151" s="132"/>
      <c r="EU151" s="132"/>
      <c r="EV151" s="132"/>
      <c r="EW151" s="132"/>
      <c r="EX151" s="132"/>
      <c r="EY151" s="132"/>
      <c r="EZ151" s="132"/>
      <c r="FA151" s="132"/>
      <c r="FB151" s="132"/>
      <c r="FC151" s="132"/>
      <c r="FD151" s="132"/>
      <c r="FE151" s="132"/>
      <c r="FF151" s="132"/>
      <c r="FG151" s="132"/>
      <c r="FH151" s="132"/>
      <c r="FI151" s="132"/>
      <c r="FJ151" s="132"/>
      <c r="FK151" s="132"/>
      <c r="FL151" s="132"/>
      <c r="FM151" s="132"/>
      <c r="FN151" s="132"/>
      <c r="FO151" s="132"/>
      <c r="FP151" s="132"/>
      <c r="FQ151" s="132"/>
      <c r="FR151" s="132"/>
      <c r="FS151" s="132"/>
      <c r="FT151" s="132"/>
      <c r="FU151" s="132"/>
      <c r="FV151" s="132"/>
      <c r="FW151" s="132"/>
      <c r="FX151" s="132"/>
      <c r="FY151" s="132"/>
      <c r="FZ151" s="132"/>
      <c r="GA151" s="132"/>
      <c r="GB151" s="132"/>
      <c r="GC151" s="132"/>
      <c r="GD151" s="132"/>
      <c r="GE151" s="132"/>
      <c r="GF151" s="132"/>
      <c r="GG151" s="132"/>
      <c r="GH151" s="132"/>
      <c r="GI151" s="132"/>
      <c r="GJ151" s="132"/>
      <c r="GK151" s="132"/>
      <c r="GL151" s="132"/>
      <c r="GM151" s="132"/>
      <c r="GN151" s="132"/>
      <c r="GO151" s="132"/>
      <c r="GP151" s="132"/>
      <c r="GQ151" s="132"/>
      <c r="GR151" s="132"/>
      <c r="GS151" s="132"/>
      <c r="GT151" s="132"/>
      <c r="GU151" s="132"/>
      <c r="GV151" s="132"/>
      <c r="GW151" s="132"/>
      <c r="GX151" s="132"/>
      <c r="GY151" s="132"/>
      <c r="GZ151" s="132"/>
      <c r="HA151" s="132"/>
      <c r="HB151" s="132"/>
      <c r="HC151" s="132"/>
      <c r="HD151" s="132"/>
      <c r="HE151" s="132"/>
      <c r="HF151" s="132"/>
      <c r="HG151" s="132"/>
      <c r="HH151" s="132"/>
      <c r="HI151" s="132"/>
      <c r="HJ151" s="132"/>
      <c r="HK151" s="132"/>
      <c r="HL151" s="132"/>
      <c r="HM151" s="132"/>
      <c r="HN151" s="132"/>
      <c r="HO151" s="132"/>
      <c r="HP151" s="132"/>
      <c r="HQ151" s="132"/>
      <c r="HR151" s="132"/>
      <c r="HS151" s="132"/>
    </row>
    <row r="152" spans="1:227" s="133" customFormat="1" ht="11.25">
      <c r="A152" s="146" t="s">
        <v>300</v>
      </c>
      <c r="B152" s="147"/>
      <c r="C152" s="146" t="s">
        <v>51</v>
      </c>
      <c r="D152" s="146" t="s">
        <v>301</v>
      </c>
      <c r="E152" s="69"/>
      <c r="F152" s="180">
        <v>6420300</v>
      </c>
      <c r="G152" s="79">
        <v>38550</v>
      </c>
      <c r="H152" s="61">
        <f t="shared" si="48"/>
        <v>5687000</v>
      </c>
      <c r="I152" s="62">
        <f t="shared" si="49"/>
        <v>991000</v>
      </c>
      <c r="J152" s="70">
        <f t="shared" si="53"/>
        <v>6678000</v>
      </c>
      <c r="K152" s="61">
        <v>5474000</v>
      </c>
      <c r="L152" s="62">
        <v>951000</v>
      </c>
      <c r="M152" s="194">
        <f t="shared" si="54"/>
        <v>6425000</v>
      </c>
      <c r="N152" s="61">
        <v>5474000</v>
      </c>
      <c r="O152" s="62">
        <v>951000</v>
      </c>
      <c r="P152" s="50">
        <f t="shared" si="55"/>
        <v>6425000</v>
      </c>
      <c r="Q152" s="10">
        <f>H152-K152</f>
        <v>213000</v>
      </c>
      <c r="R152" s="11">
        <f>I152-L152</f>
        <v>40000</v>
      </c>
      <c r="S152" s="50">
        <f t="shared" si="56"/>
        <v>253000</v>
      </c>
      <c r="T152" s="10">
        <f t="shared" si="50"/>
        <v>0</v>
      </c>
      <c r="U152" s="11">
        <f t="shared" si="51"/>
        <v>0</v>
      </c>
      <c r="V152" s="51">
        <f t="shared" si="57"/>
        <v>0</v>
      </c>
      <c r="W152" s="50">
        <f t="shared" si="52"/>
        <v>0</v>
      </c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132"/>
      <c r="AN152" s="132"/>
      <c r="AO152" s="132"/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2"/>
      <c r="BA152" s="132"/>
      <c r="BB152" s="132"/>
      <c r="BC152" s="132"/>
      <c r="BD152" s="132"/>
      <c r="BE152" s="132"/>
      <c r="BF152" s="132"/>
      <c r="BG152" s="132"/>
      <c r="BH152" s="132"/>
      <c r="BI152" s="132"/>
      <c r="BJ152" s="132"/>
      <c r="BK152" s="132"/>
      <c r="BL152" s="132"/>
      <c r="BM152" s="132"/>
      <c r="BN152" s="132"/>
      <c r="BO152" s="132"/>
      <c r="BP152" s="132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  <c r="EI152" s="132"/>
      <c r="EJ152" s="132"/>
      <c r="EK152" s="132"/>
      <c r="EL152" s="132"/>
      <c r="EM152" s="132"/>
      <c r="EN152" s="132"/>
      <c r="EO152" s="132"/>
      <c r="EP152" s="132"/>
      <c r="EQ152" s="132"/>
      <c r="ER152" s="132"/>
      <c r="ES152" s="132"/>
      <c r="ET152" s="132"/>
      <c r="EU152" s="132"/>
      <c r="EV152" s="132"/>
      <c r="EW152" s="132"/>
      <c r="EX152" s="132"/>
      <c r="EY152" s="132"/>
      <c r="EZ152" s="132"/>
      <c r="FA152" s="132"/>
      <c r="FB152" s="132"/>
      <c r="FC152" s="132"/>
      <c r="FD152" s="132"/>
      <c r="FE152" s="132"/>
      <c r="FF152" s="132"/>
      <c r="FG152" s="132"/>
      <c r="FH152" s="132"/>
      <c r="FI152" s="132"/>
      <c r="FJ152" s="132"/>
      <c r="FK152" s="132"/>
      <c r="FL152" s="132"/>
      <c r="FM152" s="132"/>
      <c r="FN152" s="132"/>
      <c r="FO152" s="132"/>
      <c r="FP152" s="132"/>
      <c r="FQ152" s="132"/>
      <c r="FR152" s="132"/>
      <c r="FS152" s="132"/>
      <c r="FT152" s="132"/>
      <c r="FU152" s="132"/>
      <c r="FV152" s="132"/>
      <c r="FW152" s="132"/>
      <c r="FX152" s="132"/>
      <c r="FY152" s="132"/>
      <c r="FZ152" s="132"/>
      <c r="GA152" s="132"/>
      <c r="GB152" s="132"/>
      <c r="GC152" s="132"/>
      <c r="GD152" s="132"/>
      <c r="GE152" s="132"/>
      <c r="GF152" s="132"/>
      <c r="GG152" s="132"/>
      <c r="GH152" s="132"/>
      <c r="GI152" s="132"/>
      <c r="GJ152" s="132"/>
      <c r="GK152" s="132"/>
      <c r="GL152" s="132"/>
      <c r="GM152" s="132"/>
      <c r="GN152" s="132"/>
      <c r="GO152" s="132"/>
      <c r="GP152" s="132"/>
      <c r="GQ152" s="132"/>
      <c r="GR152" s="132"/>
      <c r="GS152" s="132"/>
      <c r="GT152" s="132"/>
      <c r="GU152" s="132"/>
      <c r="GV152" s="132"/>
      <c r="GW152" s="132"/>
      <c r="GX152" s="132"/>
      <c r="GY152" s="132"/>
      <c r="GZ152" s="132"/>
      <c r="HA152" s="132"/>
      <c r="HB152" s="132"/>
      <c r="HC152" s="132"/>
      <c r="HD152" s="132"/>
      <c r="HE152" s="132"/>
      <c r="HF152" s="132"/>
      <c r="HG152" s="132"/>
      <c r="HH152" s="132"/>
      <c r="HI152" s="132"/>
      <c r="HJ152" s="132"/>
      <c r="HK152" s="132"/>
      <c r="HL152" s="132"/>
      <c r="HM152" s="132"/>
      <c r="HN152" s="132"/>
      <c r="HO152" s="132"/>
      <c r="HP152" s="132"/>
      <c r="HQ152" s="132"/>
      <c r="HR152" s="132"/>
      <c r="HS152" s="132"/>
    </row>
    <row r="153" spans="1:227" s="133" customFormat="1" ht="11.25">
      <c r="A153" s="146" t="s">
        <v>302</v>
      </c>
      <c r="B153" s="147"/>
      <c r="C153" s="146" t="s">
        <v>69</v>
      </c>
      <c r="D153" s="148" t="s">
        <v>303</v>
      </c>
      <c r="E153" s="69"/>
      <c r="F153" s="180">
        <v>6420300</v>
      </c>
      <c r="G153" s="79">
        <v>38550</v>
      </c>
      <c r="H153" s="61">
        <f t="shared" si="48"/>
        <v>2136000</v>
      </c>
      <c r="I153" s="62">
        <f t="shared" si="49"/>
        <v>723000</v>
      </c>
      <c r="J153" s="70">
        <f t="shared" si="53"/>
        <v>2859000</v>
      </c>
      <c r="K153" s="61">
        <v>2056000</v>
      </c>
      <c r="L153" s="62">
        <v>694000</v>
      </c>
      <c r="M153" s="194">
        <f t="shared" si="54"/>
        <v>2750000</v>
      </c>
      <c r="N153" s="61">
        <v>2056000</v>
      </c>
      <c r="O153" s="62">
        <v>694000</v>
      </c>
      <c r="P153" s="50">
        <f t="shared" si="55"/>
        <v>2750000</v>
      </c>
      <c r="Q153" s="10">
        <f>H153-K153</f>
        <v>80000</v>
      </c>
      <c r="R153" s="11">
        <f>I153-L153</f>
        <v>29000</v>
      </c>
      <c r="S153" s="50">
        <f t="shared" si="56"/>
        <v>109000</v>
      </c>
      <c r="T153" s="10">
        <f t="shared" si="50"/>
        <v>0</v>
      </c>
      <c r="U153" s="11">
        <f t="shared" si="51"/>
        <v>0</v>
      </c>
      <c r="V153" s="51">
        <f t="shared" si="57"/>
        <v>0</v>
      </c>
      <c r="W153" s="50">
        <f t="shared" si="52"/>
        <v>0</v>
      </c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  <c r="AL153" s="132"/>
      <c r="AM153" s="132"/>
      <c r="AN153" s="132"/>
      <c r="AO153" s="132"/>
      <c r="AP153" s="132"/>
      <c r="AQ153" s="132"/>
      <c r="AR153" s="132"/>
      <c r="AS153" s="132"/>
      <c r="AT153" s="132"/>
      <c r="AU153" s="132"/>
      <c r="AV153" s="132"/>
      <c r="AW153" s="132"/>
      <c r="AX153" s="132"/>
      <c r="AY153" s="132"/>
      <c r="AZ153" s="132"/>
      <c r="BA153" s="132"/>
      <c r="BB153" s="132"/>
      <c r="BC153" s="132"/>
      <c r="BD153" s="132"/>
      <c r="BE153" s="132"/>
      <c r="BF153" s="132"/>
      <c r="BG153" s="132"/>
      <c r="BH153" s="132"/>
      <c r="BI153" s="132"/>
      <c r="BJ153" s="132"/>
      <c r="BK153" s="132"/>
      <c r="BL153" s="132"/>
      <c r="BM153" s="132"/>
      <c r="BN153" s="132"/>
      <c r="BO153" s="132"/>
      <c r="BP153" s="132"/>
      <c r="BQ153" s="132"/>
      <c r="BR153" s="132"/>
      <c r="BS153" s="132"/>
      <c r="BT153" s="132"/>
      <c r="BU153" s="132"/>
      <c r="BV153" s="132"/>
      <c r="BW153" s="132"/>
      <c r="BX153" s="132"/>
      <c r="BY153" s="132"/>
      <c r="BZ153" s="132"/>
      <c r="CA153" s="132"/>
      <c r="CB153" s="132"/>
      <c r="CC153" s="132"/>
      <c r="CD153" s="132"/>
      <c r="CE153" s="132"/>
      <c r="CF153" s="132"/>
      <c r="CG153" s="132"/>
      <c r="CH153" s="132"/>
      <c r="CI153" s="132"/>
      <c r="CJ153" s="132"/>
      <c r="CK153" s="132"/>
      <c r="CL153" s="132"/>
      <c r="CM153" s="132"/>
      <c r="CN153" s="132"/>
      <c r="CO153" s="132"/>
      <c r="CP153" s="132"/>
      <c r="CQ153" s="132"/>
      <c r="CR153" s="132"/>
      <c r="CS153" s="132"/>
      <c r="CT153" s="132"/>
      <c r="CU153" s="132"/>
      <c r="CV153" s="132"/>
      <c r="CW153" s="132"/>
      <c r="CX153" s="132"/>
      <c r="CY153" s="132"/>
      <c r="CZ153" s="132"/>
      <c r="DA153" s="132"/>
      <c r="DB153" s="132"/>
      <c r="DC153" s="132"/>
      <c r="DD153" s="132"/>
      <c r="DE153" s="132"/>
      <c r="DF153" s="132"/>
      <c r="DG153" s="132"/>
      <c r="DH153" s="132"/>
      <c r="DI153" s="132"/>
      <c r="DJ153" s="132"/>
      <c r="DK153" s="132"/>
      <c r="DL153" s="132"/>
      <c r="DM153" s="132"/>
      <c r="DN153" s="132"/>
      <c r="DO153" s="132"/>
      <c r="DP153" s="132"/>
      <c r="DQ153" s="132"/>
      <c r="DR153" s="132"/>
      <c r="DS153" s="132"/>
      <c r="DT153" s="132"/>
      <c r="DU153" s="132"/>
      <c r="DV153" s="132"/>
      <c r="DW153" s="132"/>
      <c r="DX153" s="132"/>
      <c r="DY153" s="132"/>
      <c r="DZ153" s="132"/>
      <c r="EA153" s="132"/>
      <c r="EB153" s="132"/>
      <c r="EC153" s="132"/>
      <c r="ED153" s="132"/>
      <c r="EE153" s="132"/>
      <c r="EF153" s="132"/>
      <c r="EG153" s="132"/>
      <c r="EH153" s="132"/>
      <c r="EI153" s="132"/>
      <c r="EJ153" s="132"/>
      <c r="EK153" s="132"/>
      <c r="EL153" s="132"/>
      <c r="EM153" s="132"/>
      <c r="EN153" s="132"/>
      <c r="EO153" s="132"/>
      <c r="EP153" s="132"/>
      <c r="EQ153" s="132"/>
      <c r="ER153" s="132"/>
      <c r="ES153" s="132"/>
      <c r="ET153" s="132"/>
      <c r="EU153" s="132"/>
      <c r="EV153" s="132"/>
      <c r="EW153" s="132"/>
      <c r="EX153" s="132"/>
      <c r="EY153" s="132"/>
      <c r="EZ153" s="132"/>
      <c r="FA153" s="132"/>
      <c r="FB153" s="132"/>
      <c r="FC153" s="132"/>
      <c r="FD153" s="132"/>
      <c r="FE153" s="132"/>
      <c r="FF153" s="132"/>
      <c r="FG153" s="132"/>
      <c r="FH153" s="132"/>
      <c r="FI153" s="132"/>
      <c r="FJ153" s="132"/>
      <c r="FK153" s="132"/>
      <c r="FL153" s="132"/>
      <c r="FM153" s="132"/>
      <c r="FN153" s="132"/>
      <c r="FO153" s="132"/>
      <c r="FP153" s="132"/>
      <c r="FQ153" s="132"/>
      <c r="FR153" s="132"/>
      <c r="FS153" s="132"/>
      <c r="FT153" s="132"/>
      <c r="FU153" s="132"/>
      <c r="FV153" s="132"/>
      <c r="FW153" s="132"/>
      <c r="FX153" s="132"/>
      <c r="FY153" s="132"/>
      <c r="FZ153" s="132"/>
      <c r="GA153" s="132"/>
      <c r="GB153" s="132"/>
      <c r="GC153" s="132"/>
      <c r="GD153" s="132"/>
      <c r="GE153" s="132"/>
      <c r="GF153" s="132"/>
      <c r="GG153" s="132"/>
      <c r="GH153" s="132"/>
      <c r="GI153" s="132"/>
      <c r="GJ153" s="132"/>
      <c r="GK153" s="132"/>
      <c r="GL153" s="132"/>
      <c r="GM153" s="132"/>
      <c r="GN153" s="132"/>
      <c r="GO153" s="132"/>
      <c r="GP153" s="132"/>
      <c r="GQ153" s="132"/>
      <c r="GR153" s="132"/>
      <c r="GS153" s="132"/>
      <c r="GT153" s="132"/>
      <c r="GU153" s="132"/>
      <c r="GV153" s="132"/>
      <c r="GW153" s="132"/>
      <c r="GX153" s="132"/>
      <c r="GY153" s="132"/>
      <c r="GZ153" s="132"/>
      <c r="HA153" s="132"/>
      <c r="HB153" s="132"/>
      <c r="HC153" s="132"/>
      <c r="HD153" s="132"/>
      <c r="HE153" s="132"/>
      <c r="HF153" s="132"/>
      <c r="HG153" s="132"/>
      <c r="HH153" s="132"/>
      <c r="HI153" s="132"/>
      <c r="HJ153" s="132"/>
      <c r="HK153" s="132"/>
      <c r="HL153" s="132"/>
      <c r="HM153" s="132"/>
      <c r="HN153" s="132"/>
      <c r="HO153" s="132"/>
      <c r="HP153" s="132"/>
      <c r="HQ153" s="132"/>
      <c r="HR153" s="132"/>
      <c r="HS153" s="132"/>
    </row>
    <row r="154" spans="1:227" s="133" customFormat="1" ht="11.25">
      <c r="A154" s="149" t="s">
        <v>304</v>
      </c>
      <c r="B154" s="149"/>
      <c r="C154" s="149" t="s">
        <v>64</v>
      </c>
      <c r="D154" s="149" t="s">
        <v>305</v>
      </c>
      <c r="E154" s="69"/>
      <c r="F154" s="180">
        <v>6420300</v>
      </c>
      <c r="G154" s="79">
        <v>38550</v>
      </c>
      <c r="H154" s="61">
        <f t="shared" si="48"/>
        <v>4540000</v>
      </c>
      <c r="I154" s="62">
        <f t="shared" si="49"/>
        <v>843000</v>
      </c>
      <c r="J154" s="70">
        <f t="shared" si="53"/>
        <v>5383000</v>
      </c>
      <c r="K154" s="61">
        <v>4370000</v>
      </c>
      <c r="L154" s="62">
        <v>809000</v>
      </c>
      <c r="M154" s="194">
        <f t="shared" si="54"/>
        <v>5179000</v>
      </c>
      <c r="N154" s="61">
        <v>4370000</v>
      </c>
      <c r="O154" s="62">
        <v>809000</v>
      </c>
      <c r="P154" s="50">
        <f t="shared" si="55"/>
        <v>5179000</v>
      </c>
      <c r="Q154" s="10">
        <f>H154-K154</f>
        <v>170000</v>
      </c>
      <c r="R154" s="11">
        <f>I154-L154</f>
        <v>34000</v>
      </c>
      <c r="S154" s="50">
        <f t="shared" si="56"/>
        <v>204000</v>
      </c>
      <c r="T154" s="10">
        <f t="shared" si="50"/>
        <v>0</v>
      </c>
      <c r="U154" s="11">
        <f t="shared" si="51"/>
        <v>0</v>
      </c>
      <c r="V154" s="51">
        <f t="shared" si="57"/>
        <v>0</v>
      </c>
      <c r="W154" s="50">
        <f t="shared" si="52"/>
        <v>0</v>
      </c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32"/>
      <c r="AY154" s="132"/>
      <c r="AZ154" s="132"/>
      <c r="BA154" s="132"/>
      <c r="BB154" s="132"/>
      <c r="BC154" s="132"/>
      <c r="BD154" s="132"/>
      <c r="BE154" s="132"/>
      <c r="BF154" s="132"/>
      <c r="BG154" s="132"/>
      <c r="BH154" s="132"/>
      <c r="BI154" s="132"/>
      <c r="BJ154" s="132"/>
      <c r="BK154" s="132"/>
      <c r="BL154" s="132"/>
      <c r="BM154" s="132"/>
      <c r="BN154" s="132"/>
      <c r="BO154" s="132"/>
      <c r="BP154" s="132"/>
      <c r="BQ154" s="132"/>
      <c r="BR154" s="132"/>
      <c r="BS154" s="132"/>
      <c r="BT154" s="132"/>
      <c r="BU154" s="132"/>
      <c r="BV154" s="132"/>
      <c r="BW154" s="132"/>
      <c r="BX154" s="132"/>
      <c r="BY154" s="132"/>
      <c r="BZ154" s="132"/>
      <c r="CA154" s="132"/>
      <c r="CB154" s="132"/>
      <c r="CC154" s="132"/>
      <c r="CD154" s="132"/>
      <c r="CE154" s="132"/>
      <c r="CF154" s="132"/>
      <c r="CG154" s="132"/>
      <c r="CH154" s="132"/>
      <c r="CI154" s="132"/>
      <c r="CJ154" s="132"/>
      <c r="CK154" s="132"/>
      <c r="CL154" s="132"/>
      <c r="CM154" s="132"/>
      <c r="CN154" s="132"/>
      <c r="CO154" s="132"/>
      <c r="CP154" s="132"/>
      <c r="CQ154" s="132"/>
      <c r="CR154" s="132"/>
      <c r="CS154" s="132"/>
      <c r="CT154" s="132"/>
      <c r="CU154" s="132"/>
      <c r="CV154" s="132"/>
      <c r="CW154" s="132"/>
      <c r="CX154" s="132"/>
      <c r="CY154" s="132"/>
      <c r="CZ154" s="132"/>
      <c r="DA154" s="132"/>
      <c r="DB154" s="132"/>
      <c r="DC154" s="132"/>
      <c r="DD154" s="132"/>
      <c r="DE154" s="132"/>
      <c r="DF154" s="132"/>
      <c r="DG154" s="132"/>
      <c r="DH154" s="132"/>
      <c r="DI154" s="132"/>
      <c r="DJ154" s="132"/>
      <c r="DK154" s="132"/>
      <c r="DL154" s="132"/>
      <c r="DM154" s="132"/>
      <c r="DN154" s="132"/>
      <c r="DO154" s="132"/>
      <c r="DP154" s="132"/>
      <c r="DQ154" s="132"/>
      <c r="DR154" s="132"/>
      <c r="DS154" s="132"/>
      <c r="DT154" s="132"/>
      <c r="DU154" s="132"/>
      <c r="DV154" s="132"/>
      <c r="DW154" s="132"/>
      <c r="DX154" s="132"/>
      <c r="DY154" s="132"/>
      <c r="DZ154" s="132"/>
      <c r="EA154" s="132"/>
      <c r="EB154" s="132"/>
      <c r="EC154" s="132"/>
      <c r="ED154" s="132"/>
      <c r="EE154" s="132"/>
      <c r="EF154" s="132"/>
      <c r="EG154" s="132"/>
      <c r="EH154" s="132"/>
      <c r="EI154" s="132"/>
      <c r="EJ154" s="132"/>
      <c r="EK154" s="132"/>
      <c r="EL154" s="132"/>
      <c r="EM154" s="132"/>
      <c r="EN154" s="132"/>
      <c r="EO154" s="132"/>
      <c r="EP154" s="132"/>
      <c r="EQ154" s="132"/>
      <c r="ER154" s="132"/>
      <c r="ES154" s="132"/>
      <c r="ET154" s="132"/>
      <c r="EU154" s="132"/>
      <c r="EV154" s="132"/>
      <c r="EW154" s="132"/>
      <c r="EX154" s="132"/>
      <c r="EY154" s="132"/>
      <c r="EZ154" s="132"/>
      <c r="FA154" s="132"/>
      <c r="FB154" s="132"/>
      <c r="FC154" s="132"/>
      <c r="FD154" s="132"/>
      <c r="FE154" s="132"/>
      <c r="FF154" s="132"/>
      <c r="FG154" s="132"/>
      <c r="FH154" s="132"/>
      <c r="FI154" s="132"/>
      <c r="FJ154" s="132"/>
      <c r="FK154" s="132"/>
      <c r="FL154" s="132"/>
      <c r="FM154" s="132"/>
      <c r="FN154" s="132"/>
      <c r="FO154" s="132"/>
      <c r="FP154" s="132"/>
      <c r="FQ154" s="132"/>
      <c r="FR154" s="132"/>
      <c r="FS154" s="132"/>
      <c r="FT154" s="132"/>
      <c r="FU154" s="132"/>
      <c r="FV154" s="132"/>
      <c r="FW154" s="132"/>
      <c r="FX154" s="132"/>
      <c r="FY154" s="132"/>
      <c r="FZ154" s="132"/>
      <c r="GA154" s="132"/>
      <c r="GB154" s="132"/>
      <c r="GC154" s="132"/>
      <c r="GD154" s="132"/>
      <c r="GE154" s="132"/>
      <c r="GF154" s="132"/>
      <c r="GG154" s="132"/>
      <c r="GH154" s="132"/>
      <c r="GI154" s="132"/>
      <c r="GJ154" s="132"/>
      <c r="GK154" s="132"/>
      <c r="GL154" s="132"/>
      <c r="GM154" s="132"/>
      <c r="GN154" s="132"/>
      <c r="GO154" s="132"/>
      <c r="GP154" s="132"/>
      <c r="GQ154" s="132"/>
      <c r="GR154" s="132"/>
      <c r="GS154" s="132"/>
      <c r="GT154" s="132"/>
      <c r="GU154" s="132"/>
      <c r="GV154" s="132"/>
      <c r="GW154" s="132"/>
      <c r="GX154" s="132"/>
      <c r="GY154" s="132"/>
      <c r="GZ154" s="132"/>
      <c r="HA154" s="132"/>
      <c r="HB154" s="132"/>
      <c r="HC154" s="132"/>
      <c r="HD154" s="132"/>
      <c r="HE154" s="132"/>
      <c r="HF154" s="132"/>
      <c r="HG154" s="132"/>
      <c r="HH154" s="132"/>
      <c r="HI154" s="132"/>
      <c r="HJ154" s="132"/>
      <c r="HK154" s="132"/>
      <c r="HL154" s="132"/>
      <c r="HM154" s="132"/>
      <c r="HN154" s="132"/>
      <c r="HO154" s="132"/>
      <c r="HP154" s="132"/>
      <c r="HQ154" s="132"/>
      <c r="HR154" s="132"/>
      <c r="HS154" s="132"/>
    </row>
    <row r="155" spans="1:227" s="133" customFormat="1" ht="11.25">
      <c r="A155" s="149" t="s">
        <v>306</v>
      </c>
      <c r="B155" s="149"/>
      <c r="C155" s="149" t="s">
        <v>64</v>
      </c>
      <c r="D155" s="149" t="s">
        <v>307</v>
      </c>
      <c r="E155" s="69"/>
      <c r="F155" s="180">
        <v>6420300</v>
      </c>
      <c r="G155" s="79">
        <v>38550</v>
      </c>
      <c r="H155" s="61">
        <f t="shared" si="48"/>
        <v>5224000</v>
      </c>
      <c r="I155" s="62">
        <f t="shared" si="49"/>
        <v>788000</v>
      </c>
      <c r="J155" s="70">
        <f t="shared" si="53"/>
        <v>6012000</v>
      </c>
      <c r="K155" s="61">
        <v>5028000</v>
      </c>
      <c r="L155" s="62">
        <v>756000</v>
      </c>
      <c r="M155" s="194">
        <f>SUM(K155,L155)</f>
        <v>5784000</v>
      </c>
      <c r="N155" s="61">
        <v>5028000</v>
      </c>
      <c r="O155" s="62">
        <v>756000</v>
      </c>
      <c r="P155" s="50">
        <f t="shared" si="55"/>
        <v>5784000</v>
      </c>
      <c r="Q155" s="10">
        <f>H155-K155</f>
        <v>196000</v>
      </c>
      <c r="R155" s="11">
        <f>I155-L155</f>
        <v>32000</v>
      </c>
      <c r="S155" s="50">
        <f t="shared" si="56"/>
        <v>228000</v>
      </c>
      <c r="T155" s="10">
        <f t="shared" si="50"/>
        <v>0</v>
      </c>
      <c r="U155" s="11">
        <f t="shared" si="51"/>
        <v>0</v>
      </c>
      <c r="V155" s="51">
        <f t="shared" si="57"/>
        <v>0</v>
      </c>
      <c r="W155" s="50">
        <f t="shared" si="52"/>
        <v>0</v>
      </c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  <c r="AL155" s="132"/>
      <c r="AM155" s="132"/>
      <c r="AN155" s="132"/>
      <c r="AO155" s="132"/>
      <c r="AP155" s="132"/>
      <c r="AQ155" s="132"/>
      <c r="AR155" s="132"/>
      <c r="AS155" s="132"/>
      <c r="AT155" s="132"/>
      <c r="AU155" s="132"/>
      <c r="AV155" s="132"/>
      <c r="AW155" s="132"/>
      <c r="AX155" s="132"/>
      <c r="AY155" s="132"/>
      <c r="AZ155" s="132"/>
      <c r="BA155" s="132"/>
      <c r="BB155" s="132"/>
      <c r="BC155" s="132"/>
      <c r="BD155" s="132"/>
      <c r="BE155" s="132"/>
      <c r="BF155" s="132"/>
      <c r="BG155" s="132"/>
      <c r="BH155" s="132"/>
      <c r="BI155" s="132"/>
      <c r="BJ155" s="132"/>
      <c r="BK155" s="132"/>
      <c r="BL155" s="132"/>
      <c r="BM155" s="132"/>
      <c r="BN155" s="132"/>
      <c r="BO155" s="132"/>
      <c r="BP155" s="132"/>
      <c r="BQ155" s="132"/>
      <c r="BR155" s="132"/>
      <c r="BS155" s="132"/>
      <c r="BT155" s="132"/>
      <c r="BU155" s="132"/>
      <c r="BV155" s="132"/>
      <c r="BW155" s="132"/>
      <c r="BX155" s="132"/>
      <c r="BY155" s="132"/>
      <c r="BZ155" s="132"/>
      <c r="CA155" s="132"/>
      <c r="CB155" s="132"/>
      <c r="CC155" s="132"/>
      <c r="CD155" s="132"/>
      <c r="CE155" s="132"/>
      <c r="CF155" s="132"/>
      <c r="CG155" s="132"/>
      <c r="CH155" s="132"/>
      <c r="CI155" s="132"/>
      <c r="CJ155" s="132"/>
      <c r="CK155" s="132"/>
      <c r="CL155" s="132"/>
      <c r="CM155" s="132"/>
      <c r="CN155" s="132"/>
      <c r="CO155" s="132"/>
      <c r="CP155" s="132"/>
      <c r="CQ155" s="132"/>
      <c r="CR155" s="132"/>
      <c r="CS155" s="132"/>
      <c r="CT155" s="132"/>
      <c r="CU155" s="132"/>
      <c r="CV155" s="132"/>
      <c r="CW155" s="132"/>
      <c r="CX155" s="132"/>
      <c r="CY155" s="132"/>
      <c r="CZ155" s="132"/>
      <c r="DA155" s="132"/>
      <c r="DB155" s="132"/>
      <c r="DC155" s="132"/>
      <c r="DD155" s="132"/>
      <c r="DE155" s="132"/>
      <c r="DF155" s="132"/>
      <c r="DG155" s="132"/>
      <c r="DH155" s="132"/>
      <c r="DI155" s="132"/>
      <c r="DJ155" s="132"/>
      <c r="DK155" s="132"/>
      <c r="DL155" s="132"/>
      <c r="DM155" s="132"/>
      <c r="DN155" s="132"/>
      <c r="DO155" s="132"/>
      <c r="DP155" s="132"/>
      <c r="DQ155" s="132"/>
      <c r="DR155" s="132"/>
      <c r="DS155" s="132"/>
      <c r="DT155" s="132"/>
      <c r="DU155" s="132"/>
      <c r="DV155" s="132"/>
      <c r="DW155" s="132"/>
      <c r="DX155" s="132"/>
      <c r="DY155" s="132"/>
      <c r="DZ155" s="132"/>
      <c r="EA155" s="132"/>
      <c r="EB155" s="132"/>
      <c r="EC155" s="132"/>
      <c r="ED155" s="132"/>
      <c r="EE155" s="132"/>
      <c r="EF155" s="132"/>
      <c r="EG155" s="132"/>
      <c r="EH155" s="132"/>
      <c r="EI155" s="132"/>
      <c r="EJ155" s="132"/>
      <c r="EK155" s="132"/>
      <c r="EL155" s="132"/>
      <c r="EM155" s="132"/>
      <c r="EN155" s="132"/>
      <c r="EO155" s="132"/>
      <c r="EP155" s="132"/>
      <c r="EQ155" s="132"/>
      <c r="ER155" s="132"/>
      <c r="ES155" s="132"/>
      <c r="ET155" s="132"/>
      <c r="EU155" s="132"/>
      <c r="EV155" s="132"/>
      <c r="EW155" s="132"/>
      <c r="EX155" s="132"/>
      <c r="EY155" s="132"/>
      <c r="EZ155" s="132"/>
      <c r="FA155" s="132"/>
      <c r="FB155" s="132"/>
      <c r="FC155" s="132"/>
      <c r="FD155" s="132"/>
      <c r="FE155" s="132"/>
      <c r="FF155" s="132"/>
      <c r="FG155" s="132"/>
      <c r="FH155" s="132"/>
      <c r="FI155" s="132"/>
      <c r="FJ155" s="132"/>
      <c r="FK155" s="132"/>
      <c r="FL155" s="132"/>
      <c r="FM155" s="132"/>
      <c r="FN155" s="132"/>
      <c r="FO155" s="132"/>
      <c r="FP155" s="132"/>
      <c r="FQ155" s="132"/>
      <c r="FR155" s="132"/>
      <c r="FS155" s="132"/>
      <c r="FT155" s="132"/>
      <c r="FU155" s="132"/>
      <c r="FV155" s="132"/>
      <c r="FW155" s="132"/>
      <c r="FX155" s="132"/>
      <c r="FY155" s="132"/>
      <c r="FZ155" s="132"/>
      <c r="GA155" s="132"/>
      <c r="GB155" s="132"/>
      <c r="GC155" s="132"/>
      <c r="GD155" s="132"/>
      <c r="GE155" s="132"/>
      <c r="GF155" s="132"/>
      <c r="GG155" s="132"/>
      <c r="GH155" s="132"/>
      <c r="GI155" s="132"/>
      <c r="GJ155" s="132"/>
      <c r="GK155" s="132"/>
      <c r="GL155" s="132"/>
      <c r="GM155" s="132"/>
      <c r="GN155" s="132"/>
      <c r="GO155" s="132"/>
      <c r="GP155" s="132"/>
      <c r="GQ155" s="132"/>
      <c r="GR155" s="132"/>
      <c r="GS155" s="132"/>
      <c r="GT155" s="132"/>
      <c r="GU155" s="132"/>
      <c r="GV155" s="132"/>
      <c r="GW155" s="132"/>
      <c r="GX155" s="132"/>
      <c r="GY155" s="132"/>
      <c r="GZ155" s="132"/>
      <c r="HA155" s="132"/>
      <c r="HB155" s="132"/>
      <c r="HC155" s="132"/>
      <c r="HD155" s="132"/>
      <c r="HE155" s="132"/>
      <c r="HF155" s="132"/>
      <c r="HG155" s="132"/>
      <c r="HH155" s="132"/>
      <c r="HI155" s="132"/>
      <c r="HJ155" s="132"/>
      <c r="HK155" s="132"/>
      <c r="HL155" s="132"/>
      <c r="HM155" s="132"/>
      <c r="HN155" s="132"/>
      <c r="HO155" s="132"/>
      <c r="HP155" s="132"/>
      <c r="HQ155" s="132"/>
      <c r="HR155" s="132"/>
      <c r="HS155" s="132"/>
    </row>
    <row r="156" spans="1:227" s="133" customFormat="1" ht="11.25">
      <c r="A156" s="149" t="s">
        <v>308</v>
      </c>
      <c r="B156" s="149"/>
      <c r="C156" s="149" t="s">
        <v>51</v>
      </c>
      <c r="D156" s="149" t="s">
        <v>309</v>
      </c>
      <c r="E156" s="69"/>
      <c r="F156" s="180">
        <v>6420300</v>
      </c>
      <c r="G156" s="79">
        <v>38550</v>
      </c>
      <c r="H156" s="61">
        <f t="shared" si="48"/>
        <v>3875000</v>
      </c>
      <c r="I156" s="62">
        <f t="shared" si="49"/>
        <v>792000</v>
      </c>
      <c r="J156" s="70">
        <f t="shared" si="53"/>
        <v>4667000</v>
      </c>
      <c r="K156" s="61">
        <v>3730000</v>
      </c>
      <c r="L156" s="62">
        <v>760000</v>
      </c>
      <c r="M156" s="194">
        <f t="shared" si="54"/>
        <v>4490000</v>
      </c>
      <c r="N156" s="61">
        <v>3730000</v>
      </c>
      <c r="O156" s="62">
        <v>760000</v>
      </c>
      <c r="P156" s="50">
        <f t="shared" si="55"/>
        <v>4490000</v>
      </c>
      <c r="Q156" s="10">
        <f>H156-K156</f>
        <v>145000</v>
      </c>
      <c r="R156" s="11">
        <f>I156-L156</f>
        <v>32000</v>
      </c>
      <c r="S156" s="50">
        <f t="shared" si="56"/>
        <v>177000</v>
      </c>
      <c r="T156" s="10">
        <f t="shared" si="50"/>
        <v>0</v>
      </c>
      <c r="U156" s="11">
        <f t="shared" si="51"/>
        <v>0</v>
      </c>
      <c r="V156" s="51">
        <f t="shared" si="57"/>
        <v>0</v>
      </c>
      <c r="W156" s="50">
        <f t="shared" si="52"/>
        <v>0</v>
      </c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2"/>
      <c r="AR156" s="132"/>
      <c r="AS156" s="132"/>
      <c r="AT156" s="132"/>
      <c r="AU156" s="132"/>
      <c r="AV156" s="132"/>
      <c r="AW156" s="132"/>
      <c r="AX156" s="132"/>
      <c r="AY156" s="132"/>
      <c r="AZ156" s="132"/>
      <c r="BA156" s="132"/>
      <c r="BB156" s="132"/>
      <c r="BC156" s="132"/>
      <c r="BD156" s="132"/>
      <c r="BE156" s="132"/>
      <c r="BF156" s="132"/>
      <c r="BG156" s="132"/>
      <c r="BH156" s="132"/>
      <c r="BI156" s="132"/>
      <c r="BJ156" s="132"/>
      <c r="BK156" s="132"/>
      <c r="BL156" s="132"/>
      <c r="BM156" s="132"/>
      <c r="BN156" s="132"/>
      <c r="BO156" s="132"/>
      <c r="BP156" s="132"/>
      <c r="BQ156" s="132"/>
      <c r="BR156" s="132"/>
      <c r="BS156" s="132"/>
      <c r="BT156" s="132"/>
      <c r="BU156" s="132"/>
      <c r="BV156" s="132"/>
      <c r="BW156" s="132"/>
      <c r="BX156" s="132"/>
      <c r="BY156" s="132"/>
      <c r="BZ156" s="132"/>
      <c r="CA156" s="132"/>
      <c r="CB156" s="132"/>
      <c r="CC156" s="132"/>
      <c r="CD156" s="132"/>
      <c r="CE156" s="132"/>
      <c r="CF156" s="132"/>
      <c r="CG156" s="132"/>
      <c r="CH156" s="132"/>
      <c r="CI156" s="132"/>
      <c r="CJ156" s="132"/>
      <c r="CK156" s="132"/>
      <c r="CL156" s="132"/>
      <c r="CM156" s="132"/>
      <c r="CN156" s="132"/>
      <c r="CO156" s="132"/>
      <c r="CP156" s="132"/>
      <c r="CQ156" s="132"/>
      <c r="CR156" s="132"/>
      <c r="CS156" s="132"/>
      <c r="CT156" s="132"/>
      <c r="CU156" s="132"/>
      <c r="CV156" s="132"/>
      <c r="CW156" s="132"/>
      <c r="CX156" s="132"/>
      <c r="CY156" s="132"/>
      <c r="CZ156" s="132"/>
      <c r="DA156" s="132"/>
      <c r="DB156" s="132"/>
      <c r="DC156" s="132"/>
      <c r="DD156" s="132"/>
      <c r="DE156" s="132"/>
      <c r="DF156" s="132"/>
      <c r="DG156" s="132"/>
      <c r="DH156" s="132"/>
      <c r="DI156" s="132"/>
      <c r="DJ156" s="132"/>
      <c r="DK156" s="132"/>
      <c r="DL156" s="132"/>
      <c r="DM156" s="132"/>
      <c r="DN156" s="132"/>
      <c r="DO156" s="132"/>
      <c r="DP156" s="132"/>
      <c r="DQ156" s="132"/>
      <c r="DR156" s="132"/>
      <c r="DS156" s="132"/>
      <c r="DT156" s="132"/>
      <c r="DU156" s="132"/>
      <c r="DV156" s="132"/>
      <c r="DW156" s="132"/>
      <c r="DX156" s="132"/>
      <c r="DY156" s="132"/>
      <c r="DZ156" s="132"/>
      <c r="EA156" s="132"/>
      <c r="EB156" s="132"/>
      <c r="EC156" s="132"/>
      <c r="ED156" s="132"/>
      <c r="EE156" s="132"/>
      <c r="EF156" s="132"/>
      <c r="EG156" s="132"/>
      <c r="EH156" s="132"/>
      <c r="EI156" s="132"/>
      <c r="EJ156" s="132"/>
      <c r="EK156" s="132"/>
      <c r="EL156" s="132"/>
      <c r="EM156" s="132"/>
      <c r="EN156" s="132"/>
      <c r="EO156" s="132"/>
      <c r="EP156" s="132"/>
      <c r="EQ156" s="132"/>
      <c r="ER156" s="132"/>
      <c r="ES156" s="132"/>
      <c r="ET156" s="132"/>
      <c r="EU156" s="132"/>
      <c r="EV156" s="132"/>
      <c r="EW156" s="132"/>
      <c r="EX156" s="132"/>
      <c r="EY156" s="132"/>
      <c r="EZ156" s="132"/>
      <c r="FA156" s="132"/>
      <c r="FB156" s="132"/>
      <c r="FC156" s="132"/>
      <c r="FD156" s="132"/>
      <c r="FE156" s="132"/>
      <c r="FF156" s="132"/>
      <c r="FG156" s="132"/>
      <c r="FH156" s="132"/>
      <c r="FI156" s="132"/>
      <c r="FJ156" s="132"/>
      <c r="FK156" s="132"/>
      <c r="FL156" s="132"/>
      <c r="FM156" s="132"/>
      <c r="FN156" s="132"/>
      <c r="FO156" s="132"/>
      <c r="FP156" s="132"/>
      <c r="FQ156" s="132"/>
      <c r="FR156" s="132"/>
      <c r="FS156" s="132"/>
      <c r="FT156" s="132"/>
      <c r="FU156" s="132"/>
      <c r="FV156" s="132"/>
      <c r="FW156" s="132"/>
      <c r="FX156" s="132"/>
      <c r="FY156" s="132"/>
      <c r="FZ156" s="132"/>
      <c r="GA156" s="132"/>
      <c r="GB156" s="132"/>
      <c r="GC156" s="132"/>
      <c r="GD156" s="132"/>
      <c r="GE156" s="132"/>
      <c r="GF156" s="132"/>
      <c r="GG156" s="132"/>
      <c r="GH156" s="132"/>
      <c r="GI156" s="132"/>
      <c r="GJ156" s="132"/>
      <c r="GK156" s="132"/>
      <c r="GL156" s="132"/>
      <c r="GM156" s="132"/>
      <c r="GN156" s="132"/>
      <c r="GO156" s="132"/>
      <c r="GP156" s="132"/>
      <c r="GQ156" s="132"/>
      <c r="GR156" s="132"/>
      <c r="GS156" s="132"/>
      <c r="GT156" s="132"/>
      <c r="GU156" s="132"/>
      <c r="GV156" s="132"/>
      <c r="GW156" s="132"/>
      <c r="GX156" s="132"/>
      <c r="GY156" s="132"/>
      <c r="GZ156" s="132"/>
      <c r="HA156" s="132"/>
      <c r="HB156" s="132"/>
      <c r="HC156" s="132"/>
      <c r="HD156" s="132"/>
      <c r="HE156" s="132"/>
      <c r="HF156" s="132"/>
      <c r="HG156" s="132"/>
      <c r="HH156" s="132"/>
      <c r="HI156" s="132"/>
      <c r="HJ156" s="132"/>
      <c r="HK156" s="132"/>
      <c r="HL156" s="132"/>
      <c r="HM156" s="132"/>
      <c r="HN156" s="132"/>
      <c r="HO156" s="132"/>
      <c r="HP156" s="132"/>
      <c r="HQ156" s="132"/>
      <c r="HR156" s="132"/>
      <c r="HS156" s="132"/>
    </row>
    <row r="157" spans="1:227" s="133" customFormat="1" ht="11.25">
      <c r="A157" s="149" t="s">
        <v>310</v>
      </c>
      <c r="B157" s="149"/>
      <c r="C157" s="149" t="s">
        <v>69</v>
      </c>
      <c r="D157" s="149" t="s">
        <v>311</v>
      </c>
      <c r="E157" s="69"/>
      <c r="F157" s="180">
        <v>6420300</v>
      </c>
      <c r="G157" s="79">
        <v>38550</v>
      </c>
      <c r="H157" s="61">
        <f t="shared" si="48"/>
        <v>7532000</v>
      </c>
      <c r="I157" s="62">
        <f t="shared" si="49"/>
        <v>631000</v>
      </c>
      <c r="J157" s="70">
        <f t="shared" si="53"/>
        <v>8163000</v>
      </c>
      <c r="K157" s="61">
        <v>7250000</v>
      </c>
      <c r="L157" s="62">
        <v>606000</v>
      </c>
      <c r="M157" s="194">
        <f t="shared" si="54"/>
        <v>7856000</v>
      </c>
      <c r="N157" s="61">
        <v>7250000</v>
      </c>
      <c r="O157" s="62">
        <v>606000</v>
      </c>
      <c r="P157" s="50">
        <f t="shared" si="55"/>
        <v>7856000</v>
      </c>
      <c r="Q157" s="10">
        <f>H157-K157</f>
        <v>282000</v>
      </c>
      <c r="R157" s="11">
        <f>I157-L157</f>
        <v>25000</v>
      </c>
      <c r="S157" s="50">
        <f t="shared" si="56"/>
        <v>307000</v>
      </c>
      <c r="T157" s="10">
        <f t="shared" si="50"/>
        <v>0</v>
      </c>
      <c r="U157" s="11">
        <f t="shared" si="51"/>
        <v>0</v>
      </c>
      <c r="V157" s="51">
        <f t="shared" si="57"/>
        <v>0</v>
      </c>
      <c r="W157" s="50">
        <f t="shared" si="52"/>
        <v>0</v>
      </c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  <c r="AL157" s="132"/>
      <c r="AM157" s="132"/>
      <c r="AN157" s="132"/>
      <c r="AO157" s="132"/>
      <c r="AP157" s="132"/>
      <c r="AQ157" s="132"/>
      <c r="AR157" s="132"/>
      <c r="AS157" s="132"/>
      <c r="AT157" s="132"/>
      <c r="AU157" s="132"/>
      <c r="AV157" s="132"/>
      <c r="AW157" s="132"/>
      <c r="AX157" s="132"/>
      <c r="AY157" s="132"/>
      <c r="AZ157" s="132"/>
      <c r="BA157" s="132"/>
      <c r="BB157" s="132"/>
      <c r="BC157" s="132"/>
      <c r="BD157" s="132"/>
      <c r="BE157" s="132"/>
      <c r="BF157" s="132"/>
      <c r="BG157" s="132"/>
      <c r="BH157" s="132"/>
      <c r="BI157" s="132"/>
      <c r="BJ157" s="132"/>
      <c r="BK157" s="132"/>
      <c r="BL157" s="132"/>
      <c r="BM157" s="132"/>
      <c r="BN157" s="132"/>
      <c r="BO157" s="132"/>
      <c r="BP157" s="132"/>
      <c r="BQ157" s="132"/>
      <c r="BR157" s="132"/>
      <c r="BS157" s="132"/>
      <c r="BT157" s="132"/>
      <c r="BU157" s="132"/>
      <c r="BV157" s="132"/>
      <c r="BW157" s="132"/>
      <c r="BX157" s="132"/>
      <c r="BY157" s="132"/>
      <c r="BZ157" s="132"/>
      <c r="CA157" s="132"/>
      <c r="CB157" s="132"/>
      <c r="CC157" s="132"/>
      <c r="CD157" s="132"/>
      <c r="CE157" s="132"/>
      <c r="CF157" s="132"/>
      <c r="CG157" s="132"/>
      <c r="CH157" s="132"/>
      <c r="CI157" s="132"/>
      <c r="CJ157" s="132"/>
      <c r="CK157" s="132"/>
      <c r="CL157" s="132"/>
      <c r="CM157" s="132"/>
      <c r="CN157" s="132"/>
      <c r="CO157" s="132"/>
      <c r="CP157" s="132"/>
      <c r="CQ157" s="132"/>
      <c r="CR157" s="132"/>
      <c r="CS157" s="132"/>
      <c r="CT157" s="132"/>
      <c r="CU157" s="132"/>
      <c r="CV157" s="132"/>
      <c r="CW157" s="132"/>
      <c r="CX157" s="132"/>
      <c r="CY157" s="132"/>
      <c r="CZ157" s="132"/>
      <c r="DA157" s="132"/>
      <c r="DB157" s="132"/>
      <c r="DC157" s="132"/>
      <c r="DD157" s="132"/>
      <c r="DE157" s="132"/>
      <c r="DF157" s="132"/>
      <c r="DG157" s="132"/>
      <c r="DH157" s="132"/>
      <c r="DI157" s="132"/>
      <c r="DJ157" s="132"/>
      <c r="DK157" s="132"/>
      <c r="DL157" s="132"/>
      <c r="DM157" s="132"/>
      <c r="DN157" s="132"/>
      <c r="DO157" s="132"/>
      <c r="DP157" s="132"/>
      <c r="DQ157" s="132"/>
      <c r="DR157" s="132"/>
      <c r="DS157" s="132"/>
      <c r="DT157" s="132"/>
      <c r="DU157" s="132"/>
      <c r="DV157" s="132"/>
      <c r="DW157" s="132"/>
      <c r="DX157" s="132"/>
      <c r="DY157" s="132"/>
      <c r="DZ157" s="132"/>
      <c r="EA157" s="132"/>
      <c r="EB157" s="132"/>
      <c r="EC157" s="132"/>
      <c r="ED157" s="132"/>
      <c r="EE157" s="132"/>
      <c r="EF157" s="132"/>
      <c r="EG157" s="132"/>
      <c r="EH157" s="132"/>
      <c r="EI157" s="132"/>
      <c r="EJ157" s="132"/>
      <c r="EK157" s="132"/>
      <c r="EL157" s="132"/>
      <c r="EM157" s="132"/>
      <c r="EN157" s="132"/>
      <c r="EO157" s="132"/>
      <c r="EP157" s="132"/>
      <c r="EQ157" s="132"/>
      <c r="ER157" s="132"/>
      <c r="ES157" s="132"/>
      <c r="ET157" s="132"/>
      <c r="EU157" s="132"/>
      <c r="EV157" s="132"/>
      <c r="EW157" s="132"/>
      <c r="EX157" s="132"/>
      <c r="EY157" s="132"/>
      <c r="EZ157" s="132"/>
      <c r="FA157" s="132"/>
      <c r="FB157" s="132"/>
      <c r="FC157" s="132"/>
      <c r="FD157" s="132"/>
      <c r="FE157" s="132"/>
      <c r="FF157" s="132"/>
      <c r="FG157" s="132"/>
      <c r="FH157" s="132"/>
      <c r="FI157" s="132"/>
      <c r="FJ157" s="132"/>
      <c r="FK157" s="132"/>
      <c r="FL157" s="132"/>
      <c r="FM157" s="132"/>
      <c r="FN157" s="132"/>
      <c r="FO157" s="132"/>
      <c r="FP157" s="132"/>
      <c r="FQ157" s="132"/>
      <c r="FR157" s="132"/>
      <c r="FS157" s="132"/>
      <c r="FT157" s="132"/>
      <c r="FU157" s="132"/>
      <c r="FV157" s="132"/>
      <c r="FW157" s="132"/>
      <c r="FX157" s="132"/>
      <c r="FY157" s="132"/>
      <c r="FZ157" s="132"/>
      <c r="GA157" s="132"/>
      <c r="GB157" s="132"/>
      <c r="GC157" s="132"/>
      <c r="GD157" s="132"/>
      <c r="GE157" s="132"/>
      <c r="GF157" s="132"/>
      <c r="GG157" s="132"/>
      <c r="GH157" s="132"/>
      <c r="GI157" s="132"/>
      <c r="GJ157" s="132"/>
      <c r="GK157" s="132"/>
      <c r="GL157" s="132"/>
      <c r="GM157" s="132"/>
      <c r="GN157" s="132"/>
      <c r="GO157" s="132"/>
      <c r="GP157" s="132"/>
      <c r="GQ157" s="132"/>
      <c r="GR157" s="132"/>
      <c r="GS157" s="132"/>
      <c r="GT157" s="132"/>
      <c r="GU157" s="132"/>
      <c r="GV157" s="132"/>
      <c r="GW157" s="132"/>
      <c r="GX157" s="132"/>
      <c r="GY157" s="132"/>
      <c r="GZ157" s="132"/>
      <c r="HA157" s="132"/>
      <c r="HB157" s="132"/>
      <c r="HC157" s="132"/>
      <c r="HD157" s="132"/>
      <c r="HE157" s="132"/>
      <c r="HF157" s="132"/>
      <c r="HG157" s="132"/>
      <c r="HH157" s="132"/>
      <c r="HI157" s="132"/>
      <c r="HJ157" s="132"/>
      <c r="HK157" s="132"/>
      <c r="HL157" s="132"/>
      <c r="HM157" s="132"/>
      <c r="HN157" s="132"/>
      <c r="HO157" s="132"/>
      <c r="HP157" s="132"/>
      <c r="HQ157" s="132"/>
      <c r="HR157" s="132"/>
      <c r="HS157" s="132"/>
    </row>
    <row r="158" spans="1:227" s="133" customFormat="1" ht="11.25">
      <c r="A158" s="149" t="s">
        <v>312</v>
      </c>
      <c r="B158" s="149"/>
      <c r="C158" s="149" t="s">
        <v>60</v>
      </c>
      <c r="D158" s="149" t="s">
        <v>313</v>
      </c>
      <c r="E158" s="69"/>
      <c r="F158" s="180">
        <v>6420300</v>
      </c>
      <c r="G158" s="79">
        <v>38550</v>
      </c>
      <c r="H158" s="61">
        <f t="shared" si="48"/>
        <v>4326000</v>
      </c>
      <c r="I158" s="62">
        <f t="shared" si="49"/>
        <v>725000</v>
      </c>
      <c r="J158" s="70">
        <f t="shared" si="53"/>
        <v>5051000</v>
      </c>
      <c r="K158" s="61">
        <v>4164000</v>
      </c>
      <c r="L158" s="62">
        <v>696000</v>
      </c>
      <c r="M158" s="194">
        <f t="shared" si="54"/>
        <v>4860000</v>
      </c>
      <c r="N158" s="61">
        <v>4164000</v>
      </c>
      <c r="O158" s="62">
        <v>696000</v>
      </c>
      <c r="P158" s="50">
        <f t="shared" si="55"/>
        <v>4860000</v>
      </c>
      <c r="Q158" s="10">
        <f>H158-K158</f>
        <v>162000</v>
      </c>
      <c r="R158" s="11">
        <f>I158-L158</f>
        <v>29000</v>
      </c>
      <c r="S158" s="50">
        <f t="shared" si="56"/>
        <v>191000</v>
      </c>
      <c r="T158" s="10">
        <f t="shared" si="50"/>
        <v>0</v>
      </c>
      <c r="U158" s="11">
        <f t="shared" si="51"/>
        <v>0</v>
      </c>
      <c r="V158" s="51">
        <f t="shared" si="57"/>
        <v>0</v>
      </c>
      <c r="W158" s="50">
        <f t="shared" si="52"/>
        <v>0</v>
      </c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2"/>
      <c r="AR158" s="132"/>
      <c r="AS158" s="132"/>
      <c r="AT158" s="132"/>
      <c r="AU158" s="132"/>
      <c r="AV158" s="132"/>
      <c r="AW158" s="132"/>
      <c r="AX158" s="132"/>
      <c r="AY158" s="132"/>
      <c r="AZ158" s="132"/>
      <c r="BA158" s="132"/>
      <c r="BB158" s="132"/>
      <c r="BC158" s="132"/>
      <c r="BD158" s="132"/>
      <c r="BE158" s="132"/>
      <c r="BF158" s="132"/>
      <c r="BG158" s="132"/>
      <c r="BH158" s="132"/>
      <c r="BI158" s="132"/>
      <c r="BJ158" s="132"/>
      <c r="BK158" s="132"/>
      <c r="BL158" s="132"/>
      <c r="BM158" s="132"/>
      <c r="BN158" s="132"/>
      <c r="BO158" s="132"/>
      <c r="BP158" s="132"/>
      <c r="BQ158" s="132"/>
      <c r="BR158" s="132"/>
      <c r="BS158" s="132"/>
      <c r="BT158" s="132"/>
      <c r="BU158" s="132"/>
      <c r="BV158" s="132"/>
      <c r="BW158" s="132"/>
      <c r="BX158" s="132"/>
      <c r="BY158" s="132"/>
      <c r="BZ158" s="132"/>
      <c r="CA158" s="132"/>
      <c r="CB158" s="132"/>
      <c r="CC158" s="132"/>
      <c r="CD158" s="132"/>
      <c r="CE158" s="132"/>
      <c r="CF158" s="132"/>
      <c r="CG158" s="132"/>
      <c r="CH158" s="132"/>
      <c r="CI158" s="132"/>
      <c r="CJ158" s="132"/>
      <c r="CK158" s="132"/>
      <c r="CL158" s="132"/>
      <c r="CM158" s="132"/>
      <c r="CN158" s="132"/>
      <c r="CO158" s="132"/>
      <c r="CP158" s="132"/>
      <c r="CQ158" s="132"/>
      <c r="CR158" s="132"/>
      <c r="CS158" s="132"/>
      <c r="CT158" s="132"/>
      <c r="CU158" s="132"/>
      <c r="CV158" s="132"/>
      <c r="CW158" s="132"/>
      <c r="CX158" s="132"/>
      <c r="CY158" s="132"/>
      <c r="CZ158" s="132"/>
      <c r="DA158" s="132"/>
      <c r="DB158" s="132"/>
      <c r="DC158" s="132"/>
      <c r="DD158" s="132"/>
      <c r="DE158" s="132"/>
      <c r="DF158" s="132"/>
      <c r="DG158" s="132"/>
      <c r="DH158" s="132"/>
      <c r="DI158" s="132"/>
      <c r="DJ158" s="132"/>
      <c r="DK158" s="132"/>
      <c r="DL158" s="132"/>
      <c r="DM158" s="132"/>
      <c r="DN158" s="132"/>
      <c r="DO158" s="132"/>
      <c r="DP158" s="132"/>
      <c r="DQ158" s="132"/>
      <c r="DR158" s="132"/>
      <c r="DS158" s="132"/>
      <c r="DT158" s="132"/>
      <c r="DU158" s="132"/>
      <c r="DV158" s="132"/>
      <c r="DW158" s="132"/>
      <c r="DX158" s="132"/>
      <c r="DY158" s="132"/>
      <c r="DZ158" s="132"/>
      <c r="EA158" s="132"/>
      <c r="EB158" s="132"/>
      <c r="EC158" s="132"/>
      <c r="ED158" s="132"/>
      <c r="EE158" s="132"/>
      <c r="EF158" s="132"/>
      <c r="EG158" s="132"/>
      <c r="EH158" s="132"/>
      <c r="EI158" s="132"/>
      <c r="EJ158" s="132"/>
      <c r="EK158" s="132"/>
      <c r="EL158" s="132"/>
      <c r="EM158" s="132"/>
      <c r="EN158" s="132"/>
      <c r="EO158" s="132"/>
      <c r="EP158" s="132"/>
      <c r="EQ158" s="132"/>
      <c r="ER158" s="132"/>
      <c r="ES158" s="132"/>
      <c r="ET158" s="132"/>
      <c r="EU158" s="132"/>
      <c r="EV158" s="132"/>
      <c r="EW158" s="132"/>
      <c r="EX158" s="132"/>
      <c r="EY158" s="132"/>
      <c r="EZ158" s="132"/>
      <c r="FA158" s="132"/>
      <c r="FB158" s="132"/>
      <c r="FC158" s="132"/>
      <c r="FD158" s="132"/>
      <c r="FE158" s="132"/>
      <c r="FF158" s="132"/>
      <c r="FG158" s="132"/>
      <c r="FH158" s="132"/>
      <c r="FI158" s="132"/>
      <c r="FJ158" s="132"/>
      <c r="FK158" s="132"/>
      <c r="FL158" s="132"/>
      <c r="FM158" s="132"/>
      <c r="FN158" s="132"/>
      <c r="FO158" s="132"/>
      <c r="FP158" s="132"/>
      <c r="FQ158" s="132"/>
      <c r="FR158" s="132"/>
      <c r="FS158" s="132"/>
      <c r="FT158" s="132"/>
      <c r="FU158" s="132"/>
      <c r="FV158" s="132"/>
      <c r="FW158" s="132"/>
      <c r="FX158" s="132"/>
      <c r="FY158" s="132"/>
      <c r="FZ158" s="132"/>
      <c r="GA158" s="132"/>
      <c r="GB158" s="132"/>
      <c r="GC158" s="132"/>
      <c r="GD158" s="132"/>
      <c r="GE158" s="132"/>
      <c r="GF158" s="132"/>
      <c r="GG158" s="132"/>
      <c r="GH158" s="132"/>
      <c r="GI158" s="132"/>
      <c r="GJ158" s="132"/>
      <c r="GK158" s="132"/>
      <c r="GL158" s="132"/>
      <c r="GM158" s="132"/>
      <c r="GN158" s="132"/>
      <c r="GO158" s="132"/>
      <c r="GP158" s="132"/>
      <c r="GQ158" s="132"/>
      <c r="GR158" s="132"/>
      <c r="GS158" s="132"/>
      <c r="GT158" s="132"/>
      <c r="GU158" s="132"/>
      <c r="GV158" s="132"/>
      <c r="GW158" s="132"/>
      <c r="GX158" s="132"/>
      <c r="GY158" s="132"/>
      <c r="GZ158" s="132"/>
      <c r="HA158" s="132"/>
      <c r="HB158" s="132"/>
      <c r="HC158" s="132"/>
      <c r="HD158" s="132"/>
      <c r="HE158" s="132"/>
      <c r="HF158" s="132"/>
      <c r="HG158" s="132"/>
      <c r="HH158" s="132"/>
      <c r="HI158" s="132"/>
      <c r="HJ158" s="132"/>
      <c r="HK158" s="132"/>
      <c r="HL158" s="132"/>
      <c r="HM158" s="132"/>
      <c r="HN158" s="132"/>
      <c r="HO158" s="132"/>
      <c r="HP158" s="132"/>
      <c r="HQ158" s="132"/>
      <c r="HR158" s="132"/>
      <c r="HS158" s="132"/>
    </row>
    <row r="159" spans="1:227" s="133" customFormat="1" ht="11.25">
      <c r="A159" s="149" t="s">
        <v>314</v>
      </c>
      <c r="B159" s="149"/>
      <c r="C159" s="149" t="s">
        <v>87</v>
      </c>
      <c r="D159" s="149" t="s">
        <v>315</v>
      </c>
      <c r="E159" s="69"/>
      <c r="F159" s="180">
        <v>6420300</v>
      </c>
      <c r="G159" s="79">
        <v>38550</v>
      </c>
      <c r="H159" s="61">
        <f t="shared" si="48"/>
        <v>1864000</v>
      </c>
      <c r="I159" s="62">
        <f t="shared" si="49"/>
        <v>532000</v>
      </c>
      <c r="J159" s="70">
        <f t="shared" si="53"/>
        <v>2396000</v>
      </c>
      <c r="K159" s="61">
        <v>1794000</v>
      </c>
      <c r="L159" s="62">
        <v>511000</v>
      </c>
      <c r="M159" s="194">
        <f t="shared" si="54"/>
        <v>2305000</v>
      </c>
      <c r="N159" s="61">
        <v>1794000</v>
      </c>
      <c r="O159" s="62">
        <v>511000</v>
      </c>
      <c r="P159" s="50">
        <f t="shared" si="55"/>
        <v>2305000</v>
      </c>
      <c r="Q159" s="10">
        <f>H159-K159</f>
        <v>70000</v>
      </c>
      <c r="R159" s="11">
        <f>I159-L159</f>
        <v>21000</v>
      </c>
      <c r="S159" s="50">
        <f t="shared" si="56"/>
        <v>91000</v>
      </c>
      <c r="T159" s="10">
        <f t="shared" si="50"/>
        <v>0</v>
      </c>
      <c r="U159" s="11">
        <f t="shared" si="51"/>
        <v>0</v>
      </c>
      <c r="V159" s="51">
        <f t="shared" si="57"/>
        <v>0</v>
      </c>
      <c r="W159" s="50">
        <f t="shared" si="52"/>
        <v>0</v>
      </c>
      <c r="X159" s="132"/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  <c r="AL159" s="132"/>
      <c r="AM159" s="132"/>
      <c r="AN159" s="132"/>
      <c r="AO159" s="132"/>
      <c r="AP159" s="132"/>
      <c r="AQ159" s="132"/>
      <c r="AR159" s="132"/>
      <c r="AS159" s="132"/>
      <c r="AT159" s="132"/>
      <c r="AU159" s="132"/>
      <c r="AV159" s="132"/>
      <c r="AW159" s="132"/>
      <c r="AX159" s="132"/>
      <c r="AY159" s="132"/>
      <c r="AZ159" s="132"/>
      <c r="BA159" s="132"/>
      <c r="BB159" s="132"/>
      <c r="BC159" s="132"/>
      <c r="BD159" s="132"/>
      <c r="BE159" s="132"/>
      <c r="BF159" s="132"/>
      <c r="BG159" s="132"/>
      <c r="BH159" s="132"/>
      <c r="BI159" s="132"/>
      <c r="BJ159" s="132"/>
      <c r="BK159" s="132"/>
      <c r="BL159" s="132"/>
      <c r="BM159" s="132"/>
      <c r="BN159" s="132"/>
      <c r="BO159" s="132"/>
      <c r="BP159" s="132"/>
      <c r="BQ159" s="132"/>
      <c r="BR159" s="132"/>
      <c r="BS159" s="132"/>
      <c r="BT159" s="132"/>
      <c r="BU159" s="132"/>
      <c r="BV159" s="132"/>
      <c r="BW159" s="132"/>
      <c r="BX159" s="132"/>
      <c r="BY159" s="132"/>
      <c r="BZ159" s="132"/>
      <c r="CA159" s="132"/>
      <c r="CB159" s="132"/>
      <c r="CC159" s="132"/>
      <c r="CD159" s="132"/>
      <c r="CE159" s="132"/>
      <c r="CF159" s="132"/>
      <c r="CG159" s="132"/>
      <c r="CH159" s="132"/>
      <c r="CI159" s="132"/>
      <c r="CJ159" s="132"/>
      <c r="CK159" s="132"/>
      <c r="CL159" s="132"/>
      <c r="CM159" s="132"/>
      <c r="CN159" s="132"/>
      <c r="CO159" s="132"/>
      <c r="CP159" s="132"/>
      <c r="CQ159" s="132"/>
      <c r="CR159" s="132"/>
      <c r="CS159" s="132"/>
      <c r="CT159" s="132"/>
      <c r="CU159" s="132"/>
      <c r="CV159" s="132"/>
      <c r="CW159" s="132"/>
      <c r="CX159" s="132"/>
      <c r="CY159" s="132"/>
      <c r="CZ159" s="132"/>
      <c r="DA159" s="132"/>
      <c r="DB159" s="132"/>
      <c r="DC159" s="132"/>
      <c r="DD159" s="132"/>
      <c r="DE159" s="132"/>
      <c r="DF159" s="132"/>
      <c r="DG159" s="132"/>
      <c r="DH159" s="132"/>
      <c r="DI159" s="132"/>
      <c r="DJ159" s="132"/>
      <c r="DK159" s="132"/>
      <c r="DL159" s="132"/>
      <c r="DM159" s="132"/>
      <c r="DN159" s="132"/>
      <c r="DO159" s="132"/>
      <c r="DP159" s="132"/>
      <c r="DQ159" s="132"/>
      <c r="DR159" s="132"/>
      <c r="DS159" s="132"/>
      <c r="DT159" s="132"/>
      <c r="DU159" s="132"/>
      <c r="DV159" s="132"/>
      <c r="DW159" s="132"/>
      <c r="DX159" s="132"/>
      <c r="DY159" s="132"/>
      <c r="DZ159" s="132"/>
      <c r="EA159" s="132"/>
      <c r="EB159" s="132"/>
      <c r="EC159" s="132"/>
      <c r="ED159" s="132"/>
      <c r="EE159" s="132"/>
      <c r="EF159" s="132"/>
      <c r="EG159" s="132"/>
      <c r="EH159" s="132"/>
      <c r="EI159" s="132"/>
      <c r="EJ159" s="132"/>
      <c r="EK159" s="132"/>
      <c r="EL159" s="132"/>
      <c r="EM159" s="132"/>
      <c r="EN159" s="132"/>
      <c r="EO159" s="132"/>
      <c r="EP159" s="132"/>
      <c r="EQ159" s="132"/>
      <c r="ER159" s="132"/>
      <c r="ES159" s="132"/>
      <c r="ET159" s="132"/>
      <c r="EU159" s="132"/>
      <c r="EV159" s="132"/>
      <c r="EW159" s="132"/>
      <c r="EX159" s="132"/>
      <c r="EY159" s="132"/>
      <c r="EZ159" s="132"/>
      <c r="FA159" s="132"/>
      <c r="FB159" s="132"/>
      <c r="FC159" s="132"/>
      <c r="FD159" s="132"/>
      <c r="FE159" s="132"/>
      <c r="FF159" s="132"/>
      <c r="FG159" s="132"/>
      <c r="FH159" s="132"/>
      <c r="FI159" s="132"/>
      <c r="FJ159" s="132"/>
      <c r="FK159" s="132"/>
      <c r="FL159" s="132"/>
      <c r="FM159" s="132"/>
      <c r="FN159" s="132"/>
      <c r="FO159" s="132"/>
      <c r="FP159" s="132"/>
      <c r="FQ159" s="132"/>
      <c r="FR159" s="132"/>
      <c r="FS159" s="132"/>
      <c r="FT159" s="132"/>
      <c r="FU159" s="132"/>
      <c r="FV159" s="132"/>
      <c r="FW159" s="132"/>
      <c r="FX159" s="132"/>
      <c r="FY159" s="132"/>
      <c r="FZ159" s="132"/>
      <c r="GA159" s="132"/>
      <c r="GB159" s="132"/>
      <c r="GC159" s="132"/>
      <c r="GD159" s="132"/>
      <c r="GE159" s="132"/>
      <c r="GF159" s="132"/>
      <c r="GG159" s="132"/>
      <c r="GH159" s="132"/>
      <c r="GI159" s="132"/>
      <c r="GJ159" s="132"/>
      <c r="GK159" s="132"/>
      <c r="GL159" s="132"/>
      <c r="GM159" s="132"/>
      <c r="GN159" s="132"/>
      <c r="GO159" s="132"/>
      <c r="GP159" s="132"/>
      <c r="GQ159" s="132"/>
      <c r="GR159" s="132"/>
      <c r="GS159" s="132"/>
      <c r="GT159" s="132"/>
      <c r="GU159" s="132"/>
      <c r="GV159" s="132"/>
      <c r="GW159" s="132"/>
      <c r="GX159" s="132"/>
      <c r="GY159" s="132"/>
      <c r="GZ159" s="132"/>
      <c r="HA159" s="132"/>
      <c r="HB159" s="132"/>
      <c r="HC159" s="132"/>
      <c r="HD159" s="132"/>
      <c r="HE159" s="132"/>
      <c r="HF159" s="132"/>
      <c r="HG159" s="132"/>
      <c r="HH159" s="132"/>
      <c r="HI159" s="132"/>
      <c r="HJ159" s="132"/>
      <c r="HK159" s="132"/>
      <c r="HL159" s="132"/>
      <c r="HM159" s="132"/>
      <c r="HN159" s="132"/>
      <c r="HO159" s="132"/>
      <c r="HP159" s="132"/>
      <c r="HQ159" s="132"/>
      <c r="HR159" s="132"/>
      <c r="HS159" s="132"/>
    </row>
    <row r="160" spans="1:227" s="133" customFormat="1" ht="11.25">
      <c r="A160" s="149" t="s">
        <v>316</v>
      </c>
      <c r="B160" s="149"/>
      <c r="C160" s="149" t="s">
        <v>79</v>
      </c>
      <c r="D160" s="149" t="s">
        <v>317</v>
      </c>
      <c r="E160" s="69"/>
      <c r="F160" s="180">
        <v>6420300</v>
      </c>
      <c r="G160" s="79">
        <v>38550</v>
      </c>
      <c r="H160" s="61">
        <f t="shared" si="48"/>
        <v>3349000</v>
      </c>
      <c r="I160" s="62">
        <f t="shared" si="49"/>
        <v>582000</v>
      </c>
      <c r="J160" s="70">
        <f t="shared" si="53"/>
        <v>3931000</v>
      </c>
      <c r="K160" s="61">
        <v>3223000</v>
      </c>
      <c r="L160" s="62">
        <v>559000</v>
      </c>
      <c r="M160" s="194">
        <f t="shared" si="54"/>
        <v>3782000</v>
      </c>
      <c r="N160" s="61">
        <v>3223000</v>
      </c>
      <c r="O160" s="62">
        <v>559000</v>
      </c>
      <c r="P160" s="50">
        <f t="shared" si="55"/>
        <v>3782000</v>
      </c>
      <c r="Q160" s="10">
        <f>H160-K160</f>
        <v>126000</v>
      </c>
      <c r="R160" s="11">
        <f>I160-L160</f>
        <v>23000</v>
      </c>
      <c r="S160" s="50">
        <f t="shared" si="56"/>
        <v>149000</v>
      </c>
      <c r="T160" s="10">
        <f t="shared" si="50"/>
        <v>0</v>
      </c>
      <c r="U160" s="11">
        <f t="shared" si="51"/>
        <v>0</v>
      </c>
      <c r="V160" s="51">
        <f t="shared" si="57"/>
        <v>0</v>
      </c>
      <c r="W160" s="50">
        <f t="shared" si="52"/>
        <v>0</v>
      </c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  <c r="AL160" s="132"/>
      <c r="AM160" s="132"/>
      <c r="AN160" s="132"/>
      <c r="AO160" s="132"/>
      <c r="AP160" s="132"/>
      <c r="AQ160" s="132"/>
      <c r="AR160" s="132"/>
      <c r="AS160" s="132"/>
      <c r="AT160" s="132"/>
      <c r="AU160" s="132"/>
      <c r="AV160" s="132"/>
      <c r="AW160" s="132"/>
      <c r="AX160" s="132"/>
      <c r="AY160" s="132"/>
      <c r="AZ160" s="132"/>
      <c r="BA160" s="132"/>
      <c r="BB160" s="132"/>
      <c r="BC160" s="132"/>
      <c r="BD160" s="132"/>
      <c r="BE160" s="132"/>
      <c r="BF160" s="132"/>
      <c r="BG160" s="132"/>
      <c r="BH160" s="132"/>
      <c r="BI160" s="132"/>
      <c r="BJ160" s="132"/>
      <c r="BK160" s="132"/>
      <c r="BL160" s="132"/>
      <c r="BM160" s="132"/>
      <c r="BN160" s="132"/>
      <c r="BO160" s="132"/>
      <c r="BP160" s="132"/>
      <c r="BQ160" s="132"/>
      <c r="BR160" s="132"/>
      <c r="BS160" s="132"/>
      <c r="BT160" s="132"/>
      <c r="BU160" s="132"/>
      <c r="BV160" s="132"/>
      <c r="BW160" s="132"/>
      <c r="BX160" s="132"/>
      <c r="BY160" s="132"/>
      <c r="BZ160" s="132"/>
      <c r="CA160" s="132"/>
      <c r="CB160" s="132"/>
      <c r="CC160" s="132"/>
      <c r="CD160" s="132"/>
      <c r="CE160" s="132"/>
      <c r="CF160" s="132"/>
      <c r="CG160" s="132"/>
      <c r="CH160" s="132"/>
      <c r="CI160" s="132"/>
      <c r="CJ160" s="132"/>
      <c r="CK160" s="132"/>
      <c r="CL160" s="132"/>
      <c r="CM160" s="132"/>
      <c r="CN160" s="132"/>
      <c r="CO160" s="132"/>
      <c r="CP160" s="132"/>
      <c r="CQ160" s="132"/>
      <c r="CR160" s="132"/>
      <c r="CS160" s="132"/>
      <c r="CT160" s="132"/>
      <c r="CU160" s="132"/>
      <c r="CV160" s="132"/>
      <c r="CW160" s="132"/>
      <c r="CX160" s="132"/>
      <c r="CY160" s="132"/>
      <c r="CZ160" s="132"/>
      <c r="DA160" s="132"/>
      <c r="DB160" s="132"/>
      <c r="DC160" s="132"/>
      <c r="DD160" s="132"/>
      <c r="DE160" s="132"/>
      <c r="DF160" s="132"/>
      <c r="DG160" s="132"/>
      <c r="DH160" s="132"/>
      <c r="DI160" s="132"/>
      <c r="DJ160" s="132"/>
      <c r="DK160" s="132"/>
      <c r="DL160" s="132"/>
      <c r="DM160" s="132"/>
      <c r="DN160" s="132"/>
      <c r="DO160" s="132"/>
      <c r="DP160" s="132"/>
      <c r="DQ160" s="132"/>
      <c r="DR160" s="132"/>
      <c r="DS160" s="132"/>
      <c r="DT160" s="132"/>
      <c r="DU160" s="132"/>
      <c r="DV160" s="132"/>
      <c r="DW160" s="132"/>
      <c r="DX160" s="132"/>
      <c r="DY160" s="132"/>
      <c r="DZ160" s="132"/>
      <c r="EA160" s="132"/>
      <c r="EB160" s="132"/>
      <c r="EC160" s="132"/>
      <c r="ED160" s="132"/>
      <c r="EE160" s="132"/>
      <c r="EF160" s="132"/>
      <c r="EG160" s="132"/>
      <c r="EH160" s="132"/>
      <c r="EI160" s="132"/>
      <c r="EJ160" s="132"/>
      <c r="EK160" s="132"/>
      <c r="EL160" s="132"/>
      <c r="EM160" s="132"/>
      <c r="EN160" s="132"/>
      <c r="EO160" s="132"/>
      <c r="EP160" s="132"/>
      <c r="EQ160" s="132"/>
      <c r="ER160" s="132"/>
      <c r="ES160" s="132"/>
      <c r="ET160" s="132"/>
      <c r="EU160" s="132"/>
      <c r="EV160" s="132"/>
      <c r="EW160" s="132"/>
      <c r="EX160" s="132"/>
      <c r="EY160" s="132"/>
      <c r="EZ160" s="132"/>
      <c r="FA160" s="132"/>
      <c r="FB160" s="132"/>
      <c r="FC160" s="132"/>
      <c r="FD160" s="132"/>
      <c r="FE160" s="132"/>
      <c r="FF160" s="132"/>
      <c r="FG160" s="132"/>
      <c r="FH160" s="132"/>
      <c r="FI160" s="132"/>
      <c r="FJ160" s="132"/>
      <c r="FK160" s="132"/>
      <c r="FL160" s="132"/>
      <c r="FM160" s="132"/>
      <c r="FN160" s="132"/>
      <c r="FO160" s="132"/>
      <c r="FP160" s="132"/>
      <c r="FQ160" s="132"/>
      <c r="FR160" s="132"/>
      <c r="FS160" s="132"/>
      <c r="FT160" s="132"/>
      <c r="FU160" s="132"/>
      <c r="FV160" s="132"/>
      <c r="FW160" s="132"/>
      <c r="FX160" s="132"/>
      <c r="FY160" s="132"/>
      <c r="FZ160" s="132"/>
      <c r="GA160" s="132"/>
      <c r="GB160" s="132"/>
      <c r="GC160" s="132"/>
      <c r="GD160" s="132"/>
      <c r="GE160" s="132"/>
      <c r="GF160" s="132"/>
      <c r="GG160" s="132"/>
      <c r="GH160" s="132"/>
      <c r="GI160" s="132"/>
      <c r="GJ160" s="132"/>
      <c r="GK160" s="132"/>
      <c r="GL160" s="132"/>
      <c r="GM160" s="132"/>
      <c r="GN160" s="132"/>
      <c r="GO160" s="132"/>
      <c r="GP160" s="132"/>
      <c r="GQ160" s="132"/>
      <c r="GR160" s="132"/>
      <c r="GS160" s="132"/>
      <c r="GT160" s="132"/>
      <c r="GU160" s="132"/>
      <c r="GV160" s="132"/>
      <c r="GW160" s="132"/>
      <c r="GX160" s="132"/>
      <c r="GY160" s="132"/>
      <c r="GZ160" s="132"/>
      <c r="HA160" s="132"/>
      <c r="HB160" s="132"/>
      <c r="HC160" s="132"/>
      <c r="HD160" s="132"/>
      <c r="HE160" s="132"/>
      <c r="HF160" s="132"/>
      <c r="HG160" s="132"/>
      <c r="HH160" s="132"/>
      <c r="HI160" s="132"/>
      <c r="HJ160" s="132"/>
      <c r="HK160" s="132"/>
      <c r="HL160" s="132"/>
      <c r="HM160" s="132"/>
      <c r="HN160" s="132"/>
      <c r="HO160" s="132"/>
      <c r="HP160" s="132"/>
      <c r="HQ160" s="132"/>
      <c r="HR160" s="132"/>
      <c r="HS160" s="132"/>
    </row>
    <row r="161" spans="1:227" s="133" customFormat="1" ht="11.25">
      <c r="A161" s="149" t="s">
        <v>318</v>
      </c>
      <c r="B161" s="149"/>
      <c r="C161" s="149" t="s">
        <v>69</v>
      </c>
      <c r="D161" s="149" t="s">
        <v>319</v>
      </c>
      <c r="E161" s="69"/>
      <c r="F161" s="180">
        <v>6420300</v>
      </c>
      <c r="G161" s="79">
        <v>38550</v>
      </c>
      <c r="H161" s="61">
        <f t="shared" si="48"/>
        <v>5879000</v>
      </c>
      <c r="I161" s="62">
        <f t="shared" si="49"/>
        <v>1403000</v>
      </c>
      <c r="J161" s="70">
        <f t="shared" si="53"/>
        <v>7282000</v>
      </c>
      <c r="K161" s="61">
        <v>5659000</v>
      </c>
      <c r="L161" s="62">
        <v>1347000</v>
      </c>
      <c r="M161" s="194">
        <f t="shared" si="54"/>
        <v>7006000</v>
      </c>
      <c r="N161" s="61">
        <v>5659000</v>
      </c>
      <c r="O161" s="62">
        <v>1347000</v>
      </c>
      <c r="P161" s="50">
        <f t="shared" si="55"/>
        <v>7006000</v>
      </c>
      <c r="Q161" s="10">
        <f>H161-K161</f>
        <v>220000</v>
      </c>
      <c r="R161" s="11">
        <f>I161-L161</f>
        <v>56000</v>
      </c>
      <c r="S161" s="50">
        <f t="shared" si="56"/>
        <v>276000</v>
      </c>
      <c r="T161" s="10">
        <f t="shared" si="50"/>
        <v>0</v>
      </c>
      <c r="U161" s="11">
        <f t="shared" si="51"/>
        <v>0</v>
      </c>
      <c r="V161" s="51">
        <f t="shared" si="57"/>
        <v>0</v>
      </c>
      <c r="W161" s="50">
        <f t="shared" si="52"/>
        <v>0</v>
      </c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132"/>
      <c r="BE161" s="132"/>
      <c r="BF161" s="132"/>
      <c r="BG161" s="132"/>
      <c r="BH161" s="132"/>
      <c r="BI161" s="132"/>
      <c r="BJ161" s="132"/>
      <c r="BK161" s="132"/>
      <c r="BL161" s="132"/>
      <c r="BM161" s="132"/>
      <c r="BN161" s="132"/>
      <c r="BO161" s="132"/>
      <c r="BP161" s="132"/>
      <c r="BQ161" s="132"/>
      <c r="BR161" s="132"/>
      <c r="BS161" s="132"/>
      <c r="BT161" s="132"/>
      <c r="BU161" s="132"/>
      <c r="BV161" s="132"/>
      <c r="BW161" s="132"/>
      <c r="BX161" s="132"/>
      <c r="BY161" s="132"/>
      <c r="BZ161" s="132"/>
      <c r="CA161" s="132"/>
      <c r="CB161" s="132"/>
      <c r="CC161" s="132"/>
      <c r="CD161" s="132"/>
      <c r="CE161" s="132"/>
      <c r="CF161" s="132"/>
      <c r="CG161" s="132"/>
      <c r="CH161" s="132"/>
      <c r="CI161" s="132"/>
      <c r="CJ161" s="132"/>
      <c r="CK161" s="132"/>
      <c r="CL161" s="132"/>
      <c r="CM161" s="132"/>
      <c r="CN161" s="132"/>
      <c r="CO161" s="132"/>
      <c r="CP161" s="132"/>
      <c r="CQ161" s="132"/>
      <c r="CR161" s="132"/>
      <c r="CS161" s="132"/>
      <c r="CT161" s="132"/>
      <c r="CU161" s="132"/>
      <c r="CV161" s="132"/>
      <c r="CW161" s="132"/>
      <c r="CX161" s="132"/>
      <c r="CY161" s="132"/>
      <c r="CZ161" s="132"/>
      <c r="DA161" s="132"/>
      <c r="DB161" s="132"/>
      <c r="DC161" s="132"/>
      <c r="DD161" s="132"/>
      <c r="DE161" s="132"/>
      <c r="DF161" s="132"/>
      <c r="DG161" s="132"/>
      <c r="DH161" s="132"/>
      <c r="DI161" s="132"/>
      <c r="DJ161" s="132"/>
      <c r="DK161" s="132"/>
      <c r="DL161" s="132"/>
      <c r="DM161" s="132"/>
      <c r="DN161" s="132"/>
      <c r="DO161" s="132"/>
      <c r="DP161" s="132"/>
      <c r="DQ161" s="132"/>
      <c r="DR161" s="132"/>
      <c r="DS161" s="132"/>
      <c r="DT161" s="132"/>
      <c r="DU161" s="132"/>
      <c r="DV161" s="132"/>
      <c r="DW161" s="132"/>
      <c r="DX161" s="132"/>
      <c r="DY161" s="132"/>
      <c r="DZ161" s="132"/>
      <c r="EA161" s="132"/>
      <c r="EB161" s="132"/>
      <c r="EC161" s="132"/>
      <c r="ED161" s="132"/>
      <c r="EE161" s="132"/>
      <c r="EF161" s="132"/>
      <c r="EG161" s="132"/>
      <c r="EH161" s="132"/>
      <c r="EI161" s="132"/>
      <c r="EJ161" s="132"/>
      <c r="EK161" s="132"/>
      <c r="EL161" s="132"/>
      <c r="EM161" s="132"/>
      <c r="EN161" s="132"/>
      <c r="EO161" s="132"/>
      <c r="EP161" s="132"/>
      <c r="EQ161" s="132"/>
      <c r="ER161" s="132"/>
      <c r="ES161" s="132"/>
      <c r="ET161" s="132"/>
      <c r="EU161" s="132"/>
      <c r="EV161" s="132"/>
      <c r="EW161" s="132"/>
      <c r="EX161" s="132"/>
      <c r="EY161" s="132"/>
      <c r="EZ161" s="132"/>
      <c r="FA161" s="132"/>
      <c r="FB161" s="132"/>
      <c r="FC161" s="132"/>
      <c r="FD161" s="132"/>
      <c r="FE161" s="132"/>
      <c r="FF161" s="132"/>
      <c r="FG161" s="132"/>
      <c r="FH161" s="132"/>
      <c r="FI161" s="132"/>
      <c r="FJ161" s="132"/>
      <c r="FK161" s="132"/>
      <c r="FL161" s="132"/>
      <c r="FM161" s="132"/>
      <c r="FN161" s="132"/>
      <c r="FO161" s="132"/>
      <c r="FP161" s="132"/>
      <c r="FQ161" s="132"/>
      <c r="FR161" s="132"/>
      <c r="FS161" s="132"/>
      <c r="FT161" s="132"/>
      <c r="FU161" s="132"/>
      <c r="FV161" s="132"/>
      <c r="FW161" s="132"/>
      <c r="FX161" s="132"/>
      <c r="FY161" s="132"/>
      <c r="FZ161" s="132"/>
      <c r="GA161" s="132"/>
      <c r="GB161" s="132"/>
      <c r="GC161" s="132"/>
      <c r="GD161" s="132"/>
      <c r="GE161" s="132"/>
      <c r="GF161" s="132"/>
      <c r="GG161" s="132"/>
      <c r="GH161" s="132"/>
      <c r="GI161" s="132"/>
      <c r="GJ161" s="132"/>
      <c r="GK161" s="132"/>
      <c r="GL161" s="132"/>
      <c r="GM161" s="132"/>
      <c r="GN161" s="132"/>
      <c r="GO161" s="132"/>
      <c r="GP161" s="132"/>
      <c r="GQ161" s="132"/>
      <c r="GR161" s="132"/>
      <c r="GS161" s="132"/>
      <c r="GT161" s="132"/>
      <c r="GU161" s="132"/>
      <c r="GV161" s="132"/>
      <c r="GW161" s="132"/>
      <c r="GX161" s="132"/>
      <c r="GY161" s="132"/>
      <c r="GZ161" s="132"/>
      <c r="HA161" s="132"/>
      <c r="HB161" s="132"/>
      <c r="HC161" s="132"/>
      <c r="HD161" s="132"/>
      <c r="HE161" s="132"/>
      <c r="HF161" s="132"/>
      <c r="HG161" s="132"/>
      <c r="HH161" s="132"/>
      <c r="HI161" s="132"/>
      <c r="HJ161" s="132"/>
      <c r="HK161" s="132"/>
      <c r="HL161" s="132"/>
      <c r="HM161" s="132"/>
      <c r="HN161" s="132"/>
      <c r="HO161" s="132"/>
      <c r="HP161" s="132"/>
      <c r="HQ161" s="132"/>
      <c r="HR161" s="132"/>
      <c r="HS161" s="132"/>
    </row>
    <row r="162" spans="1:227" s="133" customFormat="1" ht="11.25">
      <c r="A162" s="149" t="s">
        <v>320</v>
      </c>
      <c r="B162" s="149"/>
      <c r="C162" s="149" t="s">
        <v>81</v>
      </c>
      <c r="D162" s="149" t="s">
        <v>321</v>
      </c>
      <c r="E162" s="69"/>
      <c r="F162" s="180">
        <v>6420300</v>
      </c>
      <c r="G162" s="79">
        <v>38550</v>
      </c>
      <c r="H162" s="61">
        <f t="shared" si="48"/>
        <v>3054000</v>
      </c>
      <c r="I162" s="62">
        <f t="shared" si="49"/>
        <v>813000</v>
      </c>
      <c r="J162" s="70">
        <f t="shared" si="53"/>
        <v>3867000</v>
      </c>
      <c r="K162" s="61">
        <v>2940000</v>
      </c>
      <c r="L162" s="62">
        <v>780000</v>
      </c>
      <c r="M162" s="194">
        <f t="shared" si="54"/>
        <v>3720000</v>
      </c>
      <c r="N162" s="61">
        <v>2940000</v>
      </c>
      <c r="O162" s="62">
        <v>780000</v>
      </c>
      <c r="P162" s="50">
        <f t="shared" si="55"/>
        <v>3720000</v>
      </c>
      <c r="Q162" s="10">
        <f>H162-K162</f>
        <v>114000</v>
      </c>
      <c r="R162" s="11">
        <f>I162-L162</f>
        <v>33000</v>
      </c>
      <c r="S162" s="50">
        <f t="shared" si="56"/>
        <v>147000</v>
      </c>
      <c r="T162" s="10">
        <f t="shared" si="50"/>
        <v>0</v>
      </c>
      <c r="U162" s="11">
        <f t="shared" si="51"/>
        <v>0</v>
      </c>
      <c r="V162" s="51">
        <f t="shared" si="57"/>
        <v>0</v>
      </c>
      <c r="W162" s="50">
        <f t="shared" si="52"/>
        <v>0</v>
      </c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2"/>
      <c r="AR162" s="132"/>
      <c r="AS162" s="132"/>
      <c r="AT162" s="132"/>
      <c r="AU162" s="132"/>
      <c r="AV162" s="132"/>
      <c r="AW162" s="132"/>
      <c r="AX162" s="132"/>
      <c r="AY162" s="132"/>
      <c r="AZ162" s="132"/>
      <c r="BA162" s="132"/>
      <c r="BB162" s="132"/>
      <c r="BC162" s="132"/>
      <c r="BD162" s="132"/>
      <c r="BE162" s="132"/>
      <c r="BF162" s="132"/>
      <c r="BG162" s="132"/>
      <c r="BH162" s="132"/>
      <c r="BI162" s="132"/>
      <c r="BJ162" s="132"/>
      <c r="BK162" s="132"/>
      <c r="BL162" s="132"/>
      <c r="BM162" s="132"/>
      <c r="BN162" s="132"/>
      <c r="BO162" s="132"/>
      <c r="BP162" s="132"/>
      <c r="BQ162" s="132"/>
      <c r="BR162" s="132"/>
      <c r="BS162" s="132"/>
      <c r="BT162" s="132"/>
      <c r="BU162" s="132"/>
      <c r="BV162" s="132"/>
      <c r="BW162" s="132"/>
      <c r="BX162" s="132"/>
      <c r="BY162" s="132"/>
      <c r="BZ162" s="132"/>
      <c r="CA162" s="132"/>
      <c r="CB162" s="132"/>
      <c r="CC162" s="132"/>
      <c r="CD162" s="132"/>
      <c r="CE162" s="132"/>
      <c r="CF162" s="132"/>
      <c r="CG162" s="132"/>
      <c r="CH162" s="132"/>
      <c r="CI162" s="132"/>
      <c r="CJ162" s="132"/>
      <c r="CK162" s="132"/>
      <c r="CL162" s="132"/>
      <c r="CM162" s="132"/>
      <c r="CN162" s="132"/>
      <c r="CO162" s="132"/>
      <c r="CP162" s="132"/>
      <c r="CQ162" s="132"/>
      <c r="CR162" s="132"/>
      <c r="CS162" s="132"/>
      <c r="CT162" s="132"/>
      <c r="CU162" s="132"/>
      <c r="CV162" s="132"/>
      <c r="CW162" s="132"/>
      <c r="CX162" s="132"/>
      <c r="CY162" s="132"/>
      <c r="CZ162" s="132"/>
      <c r="DA162" s="132"/>
      <c r="DB162" s="132"/>
      <c r="DC162" s="132"/>
      <c r="DD162" s="132"/>
      <c r="DE162" s="132"/>
      <c r="DF162" s="132"/>
      <c r="DG162" s="132"/>
      <c r="DH162" s="132"/>
      <c r="DI162" s="132"/>
      <c r="DJ162" s="132"/>
      <c r="DK162" s="132"/>
      <c r="DL162" s="132"/>
      <c r="DM162" s="132"/>
      <c r="DN162" s="132"/>
      <c r="DO162" s="132"/>
      <c r="DP162" s="132"/>
      <c r="DQ162" s="132"/>
      <c r="DR162" s="132"/>
      <c r="DS162" s="132"/>
      <c r="DT162" s="132"/>
      <c r="DU162" s="132"/>
      <c r="DV162" s="132"/>
      <c r="DW162" s="132"/>
      <c r="DX162" s="132"/>
      <c r="DY162" s="132"/>
      <c r="DZ162" s="132"/>
      <c r="EA162" s="132"/>
      <c r="EB162" s="132"/>
      <c r="EC162" s="132"/>
      <c r="ED162" s="132"/>
      <c r="EE162" s="132"/>
      <c r="EF162" s="132"/>
      <c r="EG162" s="132"/>
      <c r="EH162" s="132"/>
      <c r="EI162" s="132"/>
      <c r="EJ162" s="132"/>
      <c r="EK162" s="132"/>
      <c r="EL162" s="132"/>
      <c r="EM162" s="132"/>
      <c r="EN162" s="132"/>
      <c r="EO162" s="132"/>
      <c r="EP162" s="132"/>
      <c r="EQ162" s="132"/>
      <c r="ER162" s="132"/>
      <c r="ES162" s="132"/>
      <c r="ET162" s="132"/>
      <c r="EU162" s="132"/>
      <c r="EV162" s="132"/>
      <c r="EW162" s="132"/>
      <c r="EX162" s="132"/>
      <c r="EY162" s="132"/>
      <c r="EZ162" s="132"/>
      <c r="FA162" s="132"/>
      <c r="FB162" s="132"/>
      <c r="FC162" s="132"/>
      <c r="FD162" s="132"/>
      <c r="FE162" s="132"/>
      <c r="FF162" s="132"/>
      <c r="FG162" s="132"/>
      <c r="FH162" s="132"/>
      <c r="FI162" s="132"/>
      <c r="FJ162" s="132"/>
      <c r="FK162" s="132"/>
      <c r="FL162" s="132"/>
      <c r="FM162" s="132"/>
      <c r="FN162" s="132"/>
      <c r="FO162" s="132"/>
      <c r="FP162" s="132"/>
      <c r="FQ162" s="132"/>
      <c r="FR162" s="132"/>
      <c r="FS162" s="132"/>
      <c r="FT162" s="132"/>
      <c r="FU162" s="132"/>
      <c r="FV162" s="132"/>
      <c r="FW162" s="132"/>
      <c r="FX162" s="132"/>
      <c r="FY162" s="132"/>
      <c r="FZ162" s="132"/>
      <c r="GA162" s="132"/>
      <c r="GB162" s="132"/>
      <c r="GC162" s="132"/>
      <c r="GD162" s="132"/>
      <c r="GE162" s="132"/>
      <c r="GF162" s="132"/>
      <c r="GG162" s="132"/>
      <c r="GH162" s="132"/>
      <c r="GI162" s="132"/>
      <c r="GJ162" s="132"/>
      <c r="GK162" s="132"/>
      <c r="GL162" s="132"/>
      <c r="GM162" s="132"/>
      <c r="GN162" s="132"/>
      <c r="GO162" s="132"/>
      <c r="GP162" s="132"/>
      <c r="GQ162" s="132"/>
      <c r="GR162" s="132"/>
      <c r="GS162" s="132"/>
      <c r="GT162" s="132"/>
      <c r="GU162" s="132"/>
      <c r="GV162" s="132"/>
      <c r="GW162" s="132"/>
      <c r="GX162" s="132"/>
      <c r="GY162" s="132"/>
      <c r="GZ162" s="132"/>
      <c r="HA162" s="132"/>
      <c r="HB162" s="132"/>
      <c r="HC162" s="132"/>
      <c r="HD162" s="132"/>
      <c r="HE162" s="132"/>
      <c r="HF162" s="132"/>
      <c r="HG162" s="132"/>
      <c r="HH162" s="132"/>
      <c r="HI162" s="132"/>
      <c r="HJ162" s="132"/>
      <c r="HK162" s="132"/>
      <c r="HL162" s="132"/>
      <c r="HM162" s="132"/>
      <c r="HN162" s="132"/>
      <c r="HO162" s="132"/>
      <c r="HP162" s="132"/>
      <c r="HQ162" s="132"/>
      <c r="HR162" s="132"/>
      <c r="HS162" s="132"/>
    </row>
    <row r="163" spans="1:227" s="133" customFormat="1" ht="11.25">
      <c r="A163" s="149" t="s">
        <v>322</v>
      </c>
      <c r="B163" s="149"/>
      <c r="C163" s="149" t="s">
        <v>71</v>
      </c>
      <c r="D163" s="149" t="s">
        <v>323</v>
      </c>
      <c r="E163" s="69"/>
      <c r="F163" s="180">
        <v>6030600</v>
      </c>
      <c r="G163" s="79">
        <v>38550</v>
      </c>
      <c r="H163" s="61">
        <f t="shared" si="48"/>
        <v>2751000</v>
      </c>
      <c r="I163" s="62">
        <f t="shared" si="49"/>
        <v>0</v>
      </c>
      <c r="J163" s="70">
        <f t="shared" si="53"/>
        <v>2751000</v>
      </c>
      <c r="K163" s="61">
        <v>2648000</v>
      </c>
      <c r="L163" s="62">
        <v>0</v>
      </c>
      <c r="M163" s="194">
        <f t="shared" si="54"/>
        <v>2648000</v>
      </c>
      <c r="N163" s="61">
        <v>2648000</v>
      </c>
      <c r="O163" s="62">
        <v>0</v>
      </c>
      <c r="P163" s="50">
        <f t="shared" si="55"/>
        <v>2648000</v>
      </c>
      <c r="Q163" s="10">
        <f>H163-K163</f>
        <v>103000</v>
      </c>
      <c r="R163" s="11">
        <f>I163-L163</f>
        <v>0</v>
      </c>
      <c r="S163" s="50">
        <f t="shared" si="56"/>
        <v>103000</v>
      </c>
      <c r="T163" s="10">
        <f t="shared" si="50"/>
        <v>0</v>
      </c>
      <c r="U163" s="11">
        <f t="shared" si="51"/>
        <v>0</v>
      </c>
      <c r="V163" s="51">
        <f t="shared" si="57"/>
        <v>0</v>
      </c>
      <c r="W163" s="50">
        <f t="shared" si="52"/>
        <v>0</v>
      </c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  <c r="AL163" s="132"/>
      <c r="AM163" s="132"/>
      <c r="AN163" s="132"/>
      <c r="AO163" s="132"/>
      <c r="AP163" s="132"/>
      <c r="AQ163" s="132"/>
      <c r="AR163" s="132"/>
      <c r="AS163" s="132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  <c r="BD163" s="132"/>
      <c r="BE163" s="132"/>
      <c r="BF163" s="132"/>
      <c r="BG163" s="132"/>
      <c r="BH163" s="132"/>
      <c r="BI163" s="132"/>
      <c r="BJ163" s="132"/>
      <c r="BK163" s="132"/>
      <c r="BL163" s="132"/>
      <c r="BM163" s="132"/>
      <c r="BN163" s="132"/>
      <c r="BO163" s="132"/>
      <c r="BP163" s="132"/>
      <c r="BQ163" s="132"/>
      <c r="BR163" s="132"/>
      <c r="BS163" s="132"/>
      <c r="BT163" s="132"/>
      <c r="BU163" s="132"/>
      <c r="BV163" s="132"/>
      <c r="BW163" s="132"/>
      <c r="BX163" s="132"/>
      <c r="BY163" s="132"/>
      <c r="BZ163" s="132"/>
      <c r="CA163" s="132"/>
      <c r="CB163" s="132"/>
      <c r="CC163" s="132"/>
      <c r="CD163" s="132"/>
      <c r="CE163" s="132"/>
      <c r="CF163" s="132"/>
      <c r="CG163" s="132"/>
      <c r="CH163" s="132"/>
      <c r="CI163" s="132"/>
      <c r="CJ163" s="132"/>
      <c r="CK163" s="132"/>
      <c r="CL163" s="132"/>
      <c r="CM163" s="132"/>
      <c r="CN163" s="132"/>
      <c r="CO163" s="132"/>
      <c r="CP163" s="132"/>
      <c r="CQ163" s="132"/>
      <c r="CR163" s="132"/>
      <c r="CS163" s="132"/>
      <c r="CT163" s="132"/>
      <c r="CU163" s="132"/>
      <c r="CV163" s="132"/>
      <c r="CW163" s="132"/>
      <c r="CX163" s="132"/>
      <c r="CY163" s="132"/>
      <c r="CZ163" s="132"/>
      <c r="DA163" s="132"/>
      <c r="DB163" s="132"/>
      <c r="DC163" s="132"/>
      <c r="DD163" s="132"/>
      <c r="DE163" s="132"/>
      <c r="DF163" s="132"/>
      <c r="DG163" s="132"/>
      <c r="DH163" s="132"/>
      <c r="DI163" s="132"/>
      <c r="DJ163" s="132"/>
      <c r="DK163" s="132"/>
      <c r="DL163" s="132"/>
      <c r="DM163" s="132"/>
      <c r="DN163" s="132"/>
      <c r="DO163" s="132"/>
      <c r="DP163" s="132"/>
      <c r="DQ163" s="132"/>
      <c r="DR163" s="132"/>
      <c r="DS163" s="132"/>
      <c r="DT163" s="132"/>
      <c r="DU163" s="132"/>
      <c r="DV163" s="132"/>
      <c r="DW163" s="132"/>
      <c r="DX163" s="132"/>
      <c r="DY163" s="132"/>
      <c r="DZ163" s="132"/>
      <c r="EA163" s="132"/>
      <c r="EB163" s="132"/>
      <c r="EC163" s="132"/>
      <c r="ED163" s="132"/>
      <c r="EE163" s="132"/>
      <c r="EF163" s="132"/>
      <c r="EG163" s="132"/>
      <c r="EH163" s="132"/>
      <c r="EI163" s="132"/>
      <c r="EJ163" s="132"/>
      <c r="EK163" s="132"/>
      <c r="EL163" s="132"/>
      <c r="EM163" s="132"/>
      <c r="EN163" s="132"/>
      <c r="EO163" s="132"/>
      <c r="EP163" s="132"/>
      <c r="EQ163" s="132"/>
      <c r="ER163" s="132"/>
      <c r="ES163" s="132"/>
      <c r="ET163" s="132"/>
      <c r="EU163" s="132"/>
      <c r="EV163" s="132"/>
      <c r="EW163" s="132"/>
      <c r="EX163" s="132"/>
      <c r="EY163" s="132"/>
      <c r="EZ163" s="132"/>
      <c r="FA163" s="132"/>
      <c r="FB163" s="132"/>
      <c r="FC163" s="132"/>
      <c r="FD163" s="132"/>
      <c r="FE163" s="132"/>
      <c r="FF163" s="132"/>
      <c r="FG163" s="132"/>
      <c r="FH163" s="132"/>
      <c r="FI163" s="132"/>
      <c r="FJ163" s="132"/>
      <c r="FK163" s="132"/>
      <c r="FL163" s="132"/>
      <c r="FM163" s="132"/>
      <c r="FN163" s="132"/>
      <c r="FO163" s="132"/>
      <c r="FP163" s="132"/>
      <c r="FQ163" s="132"/>
      <c r="FR163" s="132"/>
      <c r="FS163" s="132"/>
      <c r="FT163" s="132"/>
      <c r="FU163" s="132"/>
      <c r="FV163" s="132"/>
      <c r="FW163" s="132"/>
      <c r="FX163" s="132"/>
      <c r="FY163" s="132"/>
      <c r="FZ163" s="132"/>
      <c r="GA163" s="132"/>
      <c r="GB163" s="132"/>
      <c r="GC163" s="132"/>
      <c r="GD163" s="132"/>
      <c r="GE163" s="132"/>
      <c r="GF163" s="132"/>
      <c r="GG163" s="132"/>
      <c r="GH163" s="132"/>
      <c r="GI163" s="132"/>
      <c r="GJ163" s="132"/>
      <c r="GK163" s="132"/>
      <c r="GL163" s="132"/>
      <c r="GM163" s="132"/>
      <c r="GN163" s="132"/>
      <c r="GO163" s="132"/>
      <c r="GP163" s="132"/>
      <c r="GQ163" s="132"/>
      <c r="GR163" s="132"/>
      <c r="GS163" s="132"/>
      <c r="GT163" s="132"/>
      <c r="GU163" s="132"/>
      <c r="GV163" s="132"/>
      <c r="GW163" s="132"/>
      <c r="GX163" s="132"/>
      <c r="GY163" s="132"/>
      <c r="GZ163" s="132"/>
      <c r="HA163" s="132"/>
      <c r="HB163" s="132"/>
      <c r="HC163" s="132"/>
      <c r="HD163" s="132"/>
      <c r="HE163" s="132"/>
      <c r="HF163" s="132"/>
      <c r="HG163" s="132"/>
      <c r="HH163" s="132"/>
      <c r="HI163" s="132"/>
      <c r="HJ163" s="132"/>
      <c r="HK163" s="132"/>
      <c r="HL163" s="132"/>
      <c r="HM163" s="132"/>
      <c r="HN163" s="132"/>
      <c r="HO163" s="132"/>
      <c r="HP163" s="132"/>
      <c r="HQ163" s="132"/>
      <c r="HR163" s="132"/>
      <c r="HS163" s="132"/>
    </row>
    <row r="164" spans="1:227" s="133" customFormat="1" ht="11.25">
      <c r="A164" s="149" t="s">
        <v>310</v>
      </c>
      <c r="B164" s="149"/>
      <c r="C164" s="149" t="s">
        <v>69</v>
      </c>
      <c r="D164" s="149" t="s">
        <v>324</v>
      </c>
      <c r="E164" s="69"/>
      <c r="F164" s="180">
        <v>6420400</v>
      </c>
      <c r="G164" s="79">
        <v>38550</v>
      </c>
      <c r="H164" s="61">
        <f t="shared" si="48"/>
        <v>7528000</v>
      </c>
      <c r="I164" s="62">
        <f t="shared" si="49"/>
        <v>410000</v>
      </c>
      <c r="J164" s="70">
        <f t="shared" si="53"/>
        <v>7938000</v>
      </c>
      <c r="K164" s="61">
        <v>7246000</v>
      </c>
      <c r="L164" s="62">
        <v>394000</v>
      </c>
      <c r="M164" s="194">
        <f t="shared" si="54"/>
        <v>7640000</v>
      </c>
      <c r="N164" s="61">
        <v>7246000</v>
      </c>
      <c r="O164" s="62">
        <v>394000</v>
      </c>
      <c r="P164" s="50">
        <f t="shared" si="55"/>
        <v>7640000</v>
      </c>
      <c r="Q164" s="10">
        <f>H164-K164</f>
        <v>282000</v>
      </c>
      <c r="R164" s="11">
        <f>I164-L164</f>
        <v>16000</v>
      </c>
      <c r="S164" s="50">
        <f t="shared" si="56"/>
        <v>298000</v>
      </c>
      <c r="T164" s="10">
        <f t="shared" si="50"/>
        <v>0</v>
      </c>
      <c r="U164" s="11">
        <f t="shared" si="51"/>
        <v>0</v>
      </c>
      <c r="V164" s="51">
        <f t="shared" si="57"/>
        <v>0</v>
      </c>
      <c r="W164" s="50">
        <f t="shared" si="52"/>
        <v>0</v>
      </c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2"/>
      <c r="BM164" s="132"/>
      <c r="BN164" s="132"/>
      <c r="BO164" s="132"/>
      <c r="BP164" s="132"/>
      <c r="BQ164" s="132"/>
      <c r="BR164" s="132"/>
      <c r="BS164" s="132"/>
      <c r="BT164" s="132"/>
      <c r="BU164" s="132"/>
      <c r="BV164" s="132"/>
      <c r="BW164" s="132"/>
      <c r="BX164" s="132"/>
      <c r="BY164" s="132"/>
      <c r="BZ164" s="132"/>
      <c r="CA164" s="132"/>
      <c r="CB164" s="132"/>
      <c r="CC164" s="132"/>
      <c r="CD164" s="132"/>
      <c r="CE164" s="132"/>
      <c r="CF164" s="132"/>
      <c r="CG164" s="132"/>
      <c r="CH164" s="132"/>
      <c r="CI164" s="132"/>
      <c r="CJ164" s="132"/>
      <c r="CK164" s="132"/>
      <c r="CL164" s="132"/>
      <c r="CM164" s="132"/>
      <c r="CN164" s="132"/>
      <c r="CO164" s="132"/>
      <c r="CP164" s="132"/>
      <c r="CQ164" s="132"/>
      <c r="CR164" s="132"/>
      <c r="CS164" s="132"/>
      <c r="CT164" s="132"/>
      <c r="CU164" s="132"/>
      <c r="CV164" s="132"/>
      <c r="CW164" s="132"/>
      <c r="CX164" s="132"/>
      <c r="CY164" s="132"/>
      <c r="CZ164" s="132"/>
      <c r="DA164" s="132"/>
      <c r="DB164" s="132"/>
      <c r="DC164" s="132"/>
      <c r="DD164" s="132"/>
      <c r="DE164" s="132"/>
      <c r="DF164" s="132"/>
      <c r="DG164" s="132"/>
      <c r="DH164" s="132"/>
      <c r="DI164" s="132"/>
      <c r="DJ164" s="132"/>
      <c r="DK164" s="132"/>
      <c r="DL164" s="132"/>
      <c r="DM164" s="132"/>
      <c r="DN164" s="132"/>
      <c r="DO164" s="132"/>
      <c r="DP164" s="132"/>
      <c r="DQ164" s="132"/>
      <c r="DR164" s="132"/>
      <c r="DS164" s="132"/>
      <c r="DT164" s="132"/>
      <c r="DU164" s="132"/>
      <c r="DV164" s="132"/>
      <c r="DW164" s="132"/>
      <c r="DX164" s="132"/>
      <c r="DY164" s="132"/>
      <c r="DZ164" s="132"/>
      <c r="EA164" s="132"/>
      <c r="EB164" s="132"/>
      <c r="EC164" s="132"/>
      <c r="ED164" s="132"/>
      <c r="EE164" s="132"/>
      <c r="EF164" s="132"/>
      <c r="EG164" s="132"/>
      <c r="EH164" s="132"/>
      <c r="EI164" s="132"/>
      <c r="EJ164" s="132"/>
      <c r="EK164" s="132"/>
      <c r="EL164" s="132"/>
      <c r="EM164" s="132"/>
      <c r="EN164" s="132"/>
      <c r="EO164" s="132"/>
      <c r="EP164" s="132"/>
      <c r="EQ164" s="132"/>
      <c r="ER164" s="132"/>
      <c r="ES164" s="132"/>
      <c r="ET164" s="132"/>
      <c r="EU164" s="132"/>
      <c r="EV164" s="132"/>
      <c r="EW164" s="132"/>
      <c r="EX164" s="132"/>
      <c r="EY164" s="132"/>
      <c r="EZ164" s="132"/>
      <c r="FA164" s="132"/>
      <c r="FB164" s="132"/>
      <c r="FC164" s="132"/>
      <c r="FD164" s="132"/>
      <c r="FE164" s="132"/>
      <c r="FF164" s="132"/>
      <c r="FG164" s="132"/>
      <c r="FH164" s="132"/>
      <c r="FI164" s="132"/>
      <c r="FJ164" s="132"/>
      <c r="FK164" s="132"/>
      <c r="FL164" s="132"/>
      <c r="FM164" s="132"/>
      <c r="FN164" s="132"/>
      <c r="FO164" s="132"/>
      <c r="FP164" s="132"/>
      <c r="FQ164" s="132"/>
      <c r="FR164" s="132"/>
      <c r="FS164" s="132"/>
      <c r="FT164" s="132"/>
      <c r="FU164" s="132"/>
      <c r="FV164" s="132"/>
      <c r="FW164" s="132"/>
      <c r="FX164" s="132"/>
      <c r="FY164" s="132"/>
      <c r="FZ164" s="132"/>
      <c r="GA164" s="132"/>
      <c r="GB164" s="132"/>
      <c r="GC164" s="132"/>
      <c r="GD164" s="132"/>
      <c r="GE164" s="132"/>
      <c r="GF164" s="132"/>
      <c r="GG164" s="132"/>
      <c r="GH164" s="132"/>
      <c r="GI164" s="132"/>
      <c r="GJ164" s="132"/>
      <c r="GK164" s="132"/>
      <c r="GL164" s="132"/>
      <c r="GM164" s="132"/>
      <c r="GN164" s="132"/>
      <c r="GO164" s="132"/>
      <c r="GP164" s="132"/>
      <c r="GQ164" s="132"/>
      <c r="GR164" s="132"/>
      <c r="GS164" s="132"/>
      <c r="GT164" s="132"/>
      <c r="GU164" s="132"/>
      <c r="GV164" s="132"/>
      <c r="GW164" s="132"/>
      <c r="GX164" s="132"/>
      <c r="GY164" s="132"/>
      <c r="GZ164" s="132"/>
      <c r="HA164" s="132"/>
      <c r="HB164" s="132"/>
      <c r="HC164" s="132"/>
      <c r="HD164" s="132"/>
      <c r="HE164" s="132"/>
      <c r="HF164" s="132"/>
      <c r="HG164" s="132"/>
      <c r="HH164" s="132"/>
      <c r="HI164" s="132"/>
      <c r="HJ164" s="132"/>
      <c r="HK164" s="132"/>
      <c r="HL164" s="132"/>
      <c r="HM164" s="132"/>
      <c r="HN164" s="132"/>
      <c r="HO164" s="132"/>
      <c r="HP164" s="132"/>
      <c r="HQ164" s="132"/>
      <c r="HR164" s="132"/>
      <c r="HS164" s="132"/>
    </row>
    <row r="165" spans="1:227" s="133" customFormat="1" ht="11.25">
      <c r="A165" s="149" t="s">
        <v>325</v>
      </c>
      <c r="B165" s="149"/>
      <c r="C165" s="149" t="s">
        <v>51</v>
      </c>
      <c r="D165" s="149" t="s">
        <v>326</v>
      </c>
      <c r="E165" s="69"/>
      <c r="F165" s="180">
        <v>6410100</v>
      </c>
      <c r="G165" s="79">
        <v>38550</v>
      </c>
      <c r="H165" s="61">
        <f t="shared" si="48"/>
        <v>1269000</v>
      </c>
      <c r="I165" s="62">
        <f t="shared" si="49"/>
        <v>120000</v>
      </c>
      <c r="J165" s="70">
        <f t="shared" si="53"/>
        <v>1389000</v>
      </c>
      <c r="K165" s="61">
        <v>1221000</v>
      </c>
      <c r="L165" s="62">
        <v>115000</v>
      </c>
      <c r="M165" s="194">
        <f t="shared" si="54"/>
        <v>1336000</v>
      </c>
      <c r="N165" s="61">
        <v>1221000</v>
      </c>
      <c r="O165" s="62">
        <v>115000</v>
      </c>
      <c r="P165" s="50">
        <f t="shared" si="55"/>
        <v>1336000</v>
      </c>
      <c r="Q165" s="10">
        <f>H165-K165</f>
        <v>48000</v>
      </c>
      <c r="R165" s="11">
        <f>I165-L165</f>
        <v>5000</v>
      </c>
      <c r="S165" s="50">
        <f t="shared" si="56"/>
        <v>53000</v>
      </c>
      <c r="T165" s="10">
        <f t="shared" si="50"/>
        <v>0</v>
      </c>
      <c r="U165" s="11">
        <f t="shared" si="51"/>
        <v>0</v>
      </c>
      <c r="V165" s="51">
        <f t="shared" si="57"/>
        <v>0</v>
      </c>
      <c r="W165" s="50">
        <f t="shared" si="52"/>
        <v>0</v>
      </c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  <c r="AL165" s="132"/>
      <c r="AM165" s="132"/>
      <c r="AN165" s="132"/>
      <c r="AO165" s="132"/>
      <c r="AP165" s="132"/>
      <c r="AQ165" s="132"/>
      <c r="AR165" s="132"/>
      <c r="AS165" s="132"/>
      <c r="AT165" s="132"/>
      <c r="AU165" s="132"/>
      <c r="AV165" s="132"/>
      <c r="AW165" s="132"/>
      <c r="AX165" s="132"/>
      <c r="AY165" s="132"/>
      <c r="AZ165" s="132"/>
      <c r="BA165" s="132"/>
      <c r="BB165" s="132"/>
      <c r="BC165" s="132"/>
      <c r="BD165" s="132"/>
      <c r="BE165" s="132"/>
      <c r="BF165" s="132"/>
      <c r="BG165" s="132"/>
      <c r="BH165" s="132"/>
      <c r="BI165" s="132"/>
      <c r="BJ165" s="132"/>
      <c r="BK165" s="132"/>
      <c r="BL165" s="132"/>
      <c r="BM165" s="132"/>
      <c r="BN165" s="132"/>
      <c r="BO165" s="132"/>
      <c r="BP165" s="132"/>
      <c r="BQ165" s="132"/>
      <c r="BR165" s="132"/>
      <c r="BS165" s="132"/>
      <c r="BT165" s="132"/>
      <c r="BU165" s="132"/>
      <c r="BV165" s="132"/>
      <c r="BW165" s="132"/>
      <c r="BX165" s="132"/>
      <c r="BY165" s="132"/>
      <c r="BZ165" s="132"/>
      <c r="CA165" s="132"/>
      <c r="CB165" s="132"/>
      <c r="CC165" s="132"/>
      <c r="CD165" s="132"/>
      <c r="CE165" s="132"/>
      <c r="CF165" s="132"/>
      <c r="CG165" s="132"/>
      <c r="CH165" s="132"/>
      <c r="CI165" s="132"/>
      <c r="CJ165" s="132"/>
      <c r="CK165" s="132"/>
      <c r="CL165" s="132"/>
      <c r="CM165" s="132"/>
      <c r="CN165" s="132"/>
      <c r="CO165" s="132"/>
      <c r="CP165" s="132"/>
      <c r="CQ165" s="132"/>
      <c r="CR165" s="132"/>
      <c r="CS165" s="132"/>
      <c r="CT165" s="132"/>
      <c r="CU165" s="132"/>
      <c r="CV165" s="132"/>
      <c r="CW165" s="132"/>
      <c r="CX165" s="132"/>
      <c r="CY165" s="132"/>
      <c r="CZ165" s="132"/>
      <c r="DA165" s="132"/>
      <c r="DB165" s="132"/>
      <c r="DC165" s="132"/>
      <c r="DD165" s="132"/>
      <c r="DE165" s="132"/>
      <c r="DF165" s="132"/>
      <c r="DG165" s="132"/>
      <c r="DH165" s="132"/>
      <c r="DI165" s="132"/>
      <c r="DJ165" s="132"/>
      <c r="DK165" s="132"/>
      <c r="DL165" s="132"/>
      <c r="DM165" s="132"/>
      <c r="DN165" s="132"/>
      <c r="DO165" s="132"/>
      <c r="DP165" s="132"/>
      <c r="DQ165" s="132"/>
      <c r="DR165" s="132"/>
      <c r="DS165" s="132"/>
      <c r="DT165" s="132"/>
      <c r="DU165" s="132"/>
      <c r="DV165" s="132"/>
      <c r="DW165" s="132"/>
      <c r="DX165" s="132"/>
      <c r="DY165" s="132"/>
      <c r="DZ165" s="132"/>
      <c r="EA165" s="132"/>
      <c r="EB165" s="132"/>
      <c r="EC165" s="132"/>
      <c r="ED165" s="132"/>
      <c r="EE165" s="132"/>
      <c r="EF165" s="132"/>
      <c r="EG165" s="132"/>
      <c r="EH165" s="132"/>
      <c r="EI165" s="132"/>
      <c r="EJ165" s="132"/>
      <c r="EK165" s="132"/>
      <c r="EL165" s="132"/>
      <c r="EM165" s="132"/>
      <c r="EN165" s="132"/>
      <c r="EO165" s="132"/>
      <c r="EP165" s="132"/>
      <c r="EQ165" s="132"/>
      <c r="ER165" s="132"/>
      <c r="ES165" s="132"/>
      <c r="ET165" s="132"/>
      <c r="EU165" s="132"/>
      <c r="EV165" s="132"/>
      <c r="EW165" s="132"/>
      <c r="EX165" s="132"/>
      <c r="EY165" s="132"/>
      <c r="EZ165" s="132"/>
      <c r="FA165" s="132"/>
      <c r="FB165" s="132"/>
      <c r="FC165" s="132"/>
      <c r="FD165" s="132"/>
      <c r="FE165" s="132"/>
      <c r="FF165" s="132"/>
      <c r="FG165" s="132"/>
      <c r="FH165" s="132"/>
      <c r="FI165" s="132"/>
      <c r="FJ165" s="132"/>
      <c r="FK165" s="132"/>
      <c r="FL165" s="132"/>
      <c r="FM165" s="132"/>
      <c r="FN165" s="132"/>
      <c r="FO165" s="132"/>
      <c r="FP165" s="132"/>
      <c r="FQ165" s="132"/>
      <c r="FR165" s="132"/>
      <c r="FS165" s="132"/>
      <c r="FT165" s="132"/>
      <c r="FU165" s="132"/>
      <c r="FV165" s="132"/>
      <c r="FW165" s="132"/>
      <c r="FX165" s="132"/>
      <c r="FY165" s="132"/>
      <c r="FZ165" s="132"/>
      <c r="GA165" s="132"/>
      <c r="GB165" s="132"/>
      <c r="GC165" s="132"/>
      <c r="GD165" s="132"/>
      <c r="GE165" s="132"/>
      <c r="GF165" s="132"/>
      <c r="GG165" s="132"/>
      <c r="GH165" s="132"/>
      <c r="GI165" s="132"/>
      <c r="GJ165" s="132"/>
      <c r="GK165" s="132"/>
      <c r="GL165" s="132"/>
      <c r="GM165" s="132"/>
      <c r="GN165" s="132"/>
      <c r="GO165" s="132"/>
      <c r="GP165" s="132"/>
      <c r="GQ165" s="132"/>
      <c r="GR165" s="132"/>
      <c r="GS165" s="132"/>
      <c r="GT165" s="132"/>
      <c r="GU165" s="132"/>
      <c r="GV165" s="132"/>
      <c r="GW165" s="132"/>
      <c r="GX165" s="132"/>
      <c r="GY165" s="132"/>
      <c r="GZ165" s="132"/>
      <c r="HA165" s="132"/>
      <c r="HB165" s="132"/>
      <c r="HC165" s="132"/>
      <c r="HD165" s="132"/>
      <c r="HE165" s="132"/>
      <c r="HF165" s="132"/>
      <c r="HG165" s="132"/>
      <c r="HH165" s="132"/>
      <c r="HI165" s="132"/>
      <c r="HJ165" s="132"/>
      <c r="HK165" s="132"/>
      <c r="HL165" s="132"/>
      <c r="HM165" s="132"/>
      <c r="HN165" s="132"/>
      <c r="HO165" s="132"/>
      <c r="HP165" s="132"/>
      <c r="HQ165" s="132"/>
      <c r="HR165" s="132"/>
      <c r="HS165" s="132"/>
    </row>
    <row r="166" spans="1:227" s="133" customFormat="1" ht="11.25">
      <c r="A166" s="149" t="s">
        <v>327</v>
      </c>
      <c r="B166" s="149"/>
      <c r="C166" s="149" t="s">
        <v>51</v>
      </c>
      <c r="D166" s="149" t="s">
        <v>326</v>
      </c>
      <c r="E166" s="69"/>
      <c r="F166" s="180">
        <v>6410100</v>
      </c>
      <c r="G166" s="79">
        <v>38550</v>
      </c>
      <c r="H166" s="61">
        <f t="shared" si="48"/>
        <v>1269000</v>
      </c>
      <c r="I166" s="62">
        <f t="shared" si="49"/>
        <v>120000</v>
      </c>
      <c r="J166" s="70">
        <f t="shared" si="53"/>
        <v>1389000</v>
      </c>
      <c r="K166" s="61">
        <v>1221000</v>
      </c>
      <c r="L166" s="62">
        <v>115000</v>
      </c>
      <c r="M166" s="194">
        <f t="shared" si="54"/>
        <v>1336000</v>
      </c>
      <c r="N166" s="61">
        <v>1221000</v>
      </c>
      <c r="O166" s="62">
        <v>115000</v>
      </c>
      <c r="P166" s="50">
        <f t="shared" si="55"/>
        <v>1336000</v>
      </c>
      <c r="Q166" s="10">
        <f>H166-K166</f>
        <v>48000</v>
      </c>
      <c r="R166" s="11">
        <f>I166-L166</f>
        <v>5000</v>
      </c>
      <c r="S166" s="50">
        <f t="shared" si="56"/>
        <v>53000</v>
      </c>
      <c r="T166" s="10">
        <f t="shared" si="50"/>
        <v>0</v>
      </c>
      <c r="U166" s="11">
        <f t="shared" si="51"/>
        <v>0</v>
      </c>
      <c r="V166" s="51">
        <f t="shared" si="57"/>
        <v>0</v>
      </c>
      <c r="W166" s="50">
        <f t="shared" si="52"/>
        <v>0</v>
      </c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  <c r="AL166" s="132"/>
      <c r="AM166" s="132"/>
      <c r="AN166" s="132"/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132"/>
      <c r="BE166" s="132"/>
      <c r="BF166" s="132"/>
      <c r="BG166" s="132"/>
      <c r="BH166" s="132"/>
      <c r="BI166" s="132"/>
      <c r="BJ166" s="132"/>
      <c r="BK166" s="132"/>
      <c r="BL166" s="132"/>
      <c r="BM166" s="132"/>
      <c r="BN166" s="132"/>
      <c r="BO166" s="132"/>
      <c r="BP166" s="132"/>
      <c r="BQ166" s="132"/>
      <c r="BR166" s="132"/>
      <c r="BS166" s="132"/>
      <c r="BT166" s="132"/>
      <c r="BU166" s="132"/>
      <c r="BV166" s="132"/>
      <c r="BW166" s="132"/>
      <c r="BX166" s="132"/>
      <c r="BY166" s="132"/>
      <c r="BZ166" s="132"/>
      <c r="CA166" s="132"/>
      <c r="CB166" s="132"/>
      <c r="CC166" s="132"/>
      <c r="CD166" s="132"/>
      <c r="CE166" s="132"/>
      <c r="CF166" s="132"/>
      <c r="CG166" s="132"/>
      <c r="CH166" s="132"/>
      <c r="CI166" s="132"/>
      <c r="CJ166" s="132"/>
      <c r="CK166" s="132"/>
      <c r="CL166" s="132"/>
      <c r="CM166" s="132"/>
      <c r="CN166" s="132"/>
      <c r="CO166" s="132"/>
      <c r="CP166" s="132"/>
      <c r="CQ166" s="132"/>
      <c r="CR166" s="132"/>
      <c r="CS166" s="132"/>
      <c r="CT166" s="132"/>
      <c r="CU166" s="132"/>
      <c r="CV166" s="132"/>
      <c r="CW166" s="132"/>
      <c r="CX166" s="132"/>
      <c r="CY166" s="132"/>
      <c r="CZ166" s="132"/>
      <c r="DA166" s="132"/>
      <c r="DB166" s="132"/>
      <c r="DC166" s="132"/>
      <c r="DD166" s="132"/>
      <c r="DE166" s="132"/>
      <c r="DF166" s="132"/>
      <c r="DG166" s="132"/>
      <c r="DH166" s="132"/>
      <c r="DI166" s="132"/>
      <c r="DJ166" s="132"/>
      <c r="DK166" s="132"/>
      <c r="DL166" s="132"/>
      <c r="DM166" s="132"/>
      <c r="DN166" s="132"/>
      <c r="DO166" s="132"/>
      <c r="DP166" s="132"/>
      <c r="DQ166" s="132"/>
      <c r="DR166" s="132"/>
      <c r="DS166" s="132"/>
      <c r="DT166" s="132"/>
      <c r="DU166" s="132"/>
      <c r="DV166" s="132"/>
      <c r="DW166" s="132"/>
      <c r="DX166" s="132"/>
      <c r="DY166" s="132"/>
      <c r="DZ166" s="132"/>
      <c r="EA166" s="132"/>
      <c r="EB166" s="132"/>
      <c r="EC166" s="132"/>
      <c r="ED166" s="132"/>
      <c r="EE166" s="132"/>
      <c r="EF166" s="132"/>
      <c r="EG166" s="132"/>
      <c r="EH166" s="132"/>
      <c r="EI166" s="132"/>
      <c r="EJ166" s="132"/>
      <c r="EK166" s="132"/>
      <c r="EL166" s="132"/>
      <c r="EM166" s="132"/>
      <c r="EN166" s="132"/>
      <c r="EO166" s="132"/>
      <c r="EP166" s="132"/>
      <c r="EQ166" s="132"/>
      <c r="ER166" s="132"/>
      <c r="ES166" s="132"/>
      <c r="ET166" s="132"/>
      <c r="EU166" s="132"/>
      <c r="EV166" s="132"/>
      <c r="EW166" s="132"/>
      <c r="EX166" s="132"/>
      <c r="EY166" s="132"/>
      <c r="EZ166" s="132"/>
      <c r="FA166" s="132"/>
      <c r="FB166" s="132"/>
      <c r="FC166" s="132"/>
      <c r="FD166" s="132"/>
      <c r="FE166" s="132"/>
      <c r="FF166" s="132"/>
      <c r="FG166" s="132"/>
      <c r="FH166" s="132"/>
      <c r="FI166" s="132"/>
      <c r="FJ166" s="132"/>
      <c r="FK166" s="132"/>
      <c r="FL166" s="132"/>
      <c r="FM166" s="132"/>
      <c r="FN166" s="132"/>
      <c r="FO166" s="132"/>
      <c r="FP166" s="132"/>
      <c r="FQ166" s="132"/>
      <c r="FR166" s="132"/>
      <c r="FS166" s="132"/>
      <c r="FT166" s="132"/>
      <c r="FU166" s="132"/>
      <c r="FV166" s="132"/>
      <c r="FW166" s="132"/>
      <c r="FX166" s="132"/>
      <c r="FY166" s="132"/>
      <c r="FZ166" s="132"/>
      <c r="GA166" s="132"/>
      <c r="GB166" s="132"/>
      <c r="GC166" s="132"/>
      <c r="GD166" s="132"/>
      <c r="GE166" s="132"/>
      <c r="GF166" s="132"/>
      <c r="GG166" s="132"/>
      <c r="GH166" s="132"/>
      <c r="GI166" s="132"/>
      <c r="GJ166" s="132"/>
      <c r="GK166" s="132"/>
      <c r="GL166" s="132"/>
      <c r="GM166" s="132"/>
      <c r="GN166" s="132"/>
      <c r="GO166" s="132"/>
      <c r="GP166" s="132"/>
      <c r="GQ166" s="132"/>
      <c r="GR166" s="132"/>
      <c r="GS166" s="132"/>
      <c r="GT166" s="132"/>
      <c r="GU166" s="132"/>
      <c r="GV166" s="132"/>
      <c r="GW166" s="132"/>
      <c r="GX166" s="132"/>
      <c r="GY166" s="132"/>
      <c r="GZ166" s="132"/>
      <c r="HA166" s="132"/>
      <c r="HB166" s="132"/>
      <c r="HC166" s="132"/>
      <c r="HD166" s="132"/>
      <c r="HE166" s="132"/>
      <c r="HF166" s="132"/>
      <c r="HG166" s="132"/>
      <c r="HH166" s="132"/>
      <c r="HI166" s="132"/>
      <c r="HJ166" s="132"/>
      <c r="HK166" s="132"/>
      <c r="HL166" s="132"/>
      <c r="HM166" s="132"/>
      <c r="HN166" s="132"/>
      <c r="HO166" s="132"/>
      <c r="HP166" s="132"/>
      <c r="HQ166" s="132"/>
      <c r="HR166" s="132"/>
      <c r="HS166" s="132"/>
    </row>
    <row r="167" spans="1:227" s="133" customFormat="1" ht="11.25">
      <c r="A167" s="149" t="s">
        <v>328</v>
      </c>
      <c r="B167" s="149"/>
      <c r="C167" s="149" t="s">
        <v>69</v>
      </c>
      <c r="D167" s="149" t="s">
        <v>326</v>
      </c>
      <c r="E167" s="69"/>
      <c r="F167" s="180">
        <v>6410100</v>
      </c>
      <c r="G167" s="79">
        <v>38550</v>
      </c>
      <c r="H167" s="61">
        <f t="shared" si="48"/>
        <v>1376000</v>
      </c>
      <c r="I167" s="62">
        <f t="shared" si="49"/>
        <v>91000</v>
      </c>
      <c r="J167" s="70">
        <f t="shared" si="53"/>
        <v>1467000</v>
      </c>
      <c r="K167" s="61">
        <v>1324000</v>
      </c>
      <c r="L167" s="62">
        <v>87000</v>
      </c>
      <c r="M167" s="194">
        <f t="shared" si="54"/>
        <v>1411000</v>
      </c>
      <c r="N167" s="61">
        <v>1324000</v>
      </c>
      <c r="O167" s="62">
        <v>87000</v>
      </c>
      <c r="P167" s="50">
        <f t="shared" si="55"/>
        <v>1411000</v>
      </c>
      <c r="Q167" s="10">
        <f>H167-K167</f>
        <v>52000</v>
      </c>
      <c r="R167" s="11">
        <f>I167-L167</f>
        <v>4000</v>
      </c>
      <c r="S167" s="50">
        <f t="shared" si="56"/>
        <v>56000</v>
      </c>
      <c r="T167" s="10">
        <f t="shared" si="50"/>
        <v>0</v>
      </c>
      <c r="U167" s="11">
        <f t="shared" si="51"/>
        <v>0</v>
      </c>
      <c r="V167" s="51">
        <f t="shared" si="57"/>
        <v>0</v>
      </c>
      <c r="W167" s="50">
        <f t="shared" si="52"/>
        <v>0</v>
      </c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  <c r="AL167" s="132"/>
      <c r="AM167" s="132"/>
      <c r="AN167" s="132"/>
      <c r="AO167" s="132"/>
      <c r="AP167" s="132"/>
      <c r="AQ167" s="132"/>
      <c r="AR167" s="132"/>
      <c r="AS167" s="132"/>
      <c r="AT167" s="132"/>
      <c r="AU167" s="132"/>
      <c r="AV167" s="132"/>
      <c r="AW167" s="132"/>
      <c r="AX167" s="132"/>
      <c r="AY167" s="132"/>
      <c r="AZ167" s="132"/>
      <c r="BA167" s="132"/>
      <c r="BB167" s="132"/>
      <c r="BC167" s="132"/>
      <c r="BD167" s="132"/>
      <c r="BE167" s="132"/>
      <c r="BF167" s="132"/>
      <c r="BG167" s="132"/>
      <c r="BH167" s="132"/>
      <c r="BI167" s="132"/>
      <c r="BJ167" s="132"/>
      <c r="BK167" s="132"/>
      <c r="BL167" s="132"/>
      <c r="BM167" s="132"/>
      <c r="BN167" s="132"/>
      <c r="BO167" s="132"/>
      <c r="BP167" s="132"/>
      <c r="BQ167" s="132"/>
      <c r="BR167" s="132"/>
      <c r="BS167" s="132"/>
      <c r="BT167" s="132"/>
      <c r="BU167" s="132"/>
      <c r="BV167" s="132"/>
      <c r="BW167" s="132"/>
      <c r="BX167" s="132"/>
      <c r="BY167" s="132"/>
      <c r="BZ167" s="132"/>
      <c r="CA167" s="132"/>
      <c r="CB167" s="132"/>
      <c r="CC167" s="132"/>
      <c r="CD167" s="132"/>
      <c r="CE167" s="132"/>
      <c r="CF167" s="132"/>
      <c r="CG167" s="132"/>
      <c r="CH167" s="132"/>
      <c r="CI167" s="132"/>
      <c r="CJ167" s="132"/>
      <c r="CK167" s="132"/>
      <c r="CL167" s="132"/>
      <c r="CM167" s="132"/>
      <c r="CN167" s="132"/>
      <c r="CO167" s="132"/>
      <c r="CP167" s="132"/>
      <c r="CQ167" s="132"/>
      <c r="CR167" s="132"/>
      <c r="CS167" s="132"/>
      <c r="CT167" s="132"/>
      <c r="CU167" s="132"/>
      <c r="CV167" s="132"/>
      <c r="CW167" s="132"/>
      <c r="CX167" s="132"/>
      <c r="CY167" s="132"/>
      <c r="CZ167" s="132"/>
      <c r="DA167" s="132"/>
      <c r="DB167" s="132"/>
      <c r="DC167" s="132"/>
      <c r="DD167" s="132"/>
      <c r="DE167" s="132"/>
      <c r="DF167" s="132"/>
      <c r="DG167" s="132"/>
      <c r="DH167" s="132"/>
      <c r="DI167" s="132"/>
      <c r="DJ167" s="132"/>
      <c r="DK167" s="132"/>
      <c r="DL167" s="132"/>
      <c r="DM167" s="132"/>
      <c r="DN167" s="132"/>
      <c r="DO167" s="132"/>
      <c r="DP167" s="132"/>
      <c r="DQ167" s="132"/>
      <c r="DR167" s="132"/>
      <c r="DS167" s="132"/>
      <c r="DT167" s="132"/>
      <c r="DU167" s="132"/>
      <c r="DV167" s="132"/>
      <c r="DW167" s="132"/>
      <c r="DX167" s="132"/>
      <c r="DY167" s="132"/>
      <c r="DZ167" s="132"/>
      <c r="EA167" s="132"/>
      <c r="EB167" s="132"/>
      <c r="EC167" s="132"/>
      <c r="ED167" s="132"/>
      <c r="EE167" s="132"/>
      <c r="EF167" s="132"/>
      <c r="EG167" s="132"/>
      <c r="EH167" s="132"/>
      <c r="EI167" s="132"/>
      <c r="EJ167" s="132"/>
      <c r="EK167" s="132"/>
      <c r="EL167" s="132"/>
      <c r="EM167" s="132"/>
      <c r="EN167" s="132"/>
      <c r="EO167" s="132"/>
      <c r="EP167" s="132"/>
      <c r="EQ167" s="132"/>
      <c r="ER167" s="132"/>
      <c r="ES167" s="132"/>
      <c r="ET167" s="132"/>
      <c r="EU167" s="132"/>
      <c r="EV167" s="132"/>
      <c r="EW167" s="132"/>
      <c r="EX167" s="132"/>
      <c r="EY167" s="132"/>
      <c r="EZ167" s="132"/>
      <c r="FA167" s="132"/>
      <c r="FB167" s="132"/>
      <c r="FC167" s="132"/>
      <c r="FD167" s="132"/>
      <c r="FE167" s="132"/>
      <c r="FF167" s="132"/>
      <c r="FG167" s="132"/>
      <c r="FH167" s="132"/>
      <c r="FI167" s="132"/>
      <c r="FJ167" s="132"/>
      <c r="FK167" s="132"/>
      <c r="FL167" s="132"/>
      <c r="FM167" s="132"/>
      <c r="FN167" s="132"/>
      <c r="FO167" s="132"/>
      <c r="FP167" s="132"/>
      <c r="FQ167" s="132"/>
      <c r="FR167" s="132"/>
      <c r="FS167" s="132"/>
      <c r="FT167" s="132"/>
      <c r="FU167" s="132"/>
      <c r="FV167" s="132"/>
      <c r="FW167" s="132"/>
      <c r="FX167" s="132"/>
      <c r="FY167" s="132"/>
      <c r="FZ167" s="132"/>
      <c r="GA167" s="132"/>
      <c r="GB167" s="132"/>
      <c r="GC167" s="132"/>
      <c r="GD167" s="132"/>
      <c r="GE167" s="132"/>
      <c r="GF167" s="132"/>
      <c r="GG167" s="132"/>
      <c r="GH167" s="132"/>
      <c r="GI167" s="132"/>
      <c r="GJ167" s="132"/>
      <c r="GK167" s="132"/>
      <c r="GL167" s="132"/>
      <c r="GM167" s="132"/>
      <c r="GN167" s="132"/>
      <c r="GO167" s="132"/>
      <c r="GP167" s="132"/>
      <c r="GQ167" s="132"/>
      <c r="GR167" s="132"/>
      <c r="GS167" s="132"/>
      <c r="GT167" s="132"/>
      <c r="GU167" s="132"/>
      <c r="GV167" s="132"/>
      <c r="GW167" s="132"/>
      <c r="GX167" s="132"/>
      <c r="GY167" s="132"/>
      <c r="GZ167" s="132"/>
      <c r="HA167" s="132"/>
      <c r="HB167" s="132"/>
      <c r="HC167" s="132"/>
      <c r="HD167" s="132"/>
      <c r="HE167" s="132"/>
      <c r="HF167" s="132"/>
      <c r="HG167" s="132"/>
      <c r="HH167" s="132"/>
      <c r="HI167" s="132"/>
      <c r="HJ167" s="132"/>
      <c r="HK167" s="132"/>
      <c r="HL167" s="132"/>
      <c r="HM167" s="132"/>
      <c r="HN167" s="132"/>
      <c r="HO167" s="132"/>
      <c r="HP167" s="132"/>
      <c r="HQ167" s="132"/>
      <c r="HR167" s="132"/>
      <c r="HS167" s="132"/>
    </row>
    <row r="168" spans="1:227" s="133" customFormat="1" ht="11.25">
      <c r="A168" s="149" t="s">
        <v>329</v>
      </c>
      <c r="B168" s="149"/>
      <c r="C168" s="149" t="s">
        <v>51</v>
      </c>
      <c r="D168" s="149" t="s">
        <v>330</v>
      </c>
      <c r="E168" s="69"/>
      <c r="F168" s="180">
        <v>6420450</v>
      </c>
      <c r="G168" s="79">
        <v>38550</v>
      </c>
      <c r="H168" s="61">
        <f t="shared" si="48"/>
        <v>34388000</v>
      </c>
      <c r="I168" s="62">
        <f t="shared" si="49"/>
        <v>6851000</v>
      </c>
      <c r="J168" s="70">
        <f t="shared" si="53"/>
        <v>41239000</v>
      </c>
      <c r="K168" s="61">
        <v>33099000</v>
      </c>
      <c r="L168" s="62">
        <v>6576000</v>
      </c>
      <c r="M168" s="194">
        <f>SUM(K168:L168)</f>
        <v>39675000</v>
      </c>
      <c r="N168" s="61">
        <v>33099000</v>
      </c>
      <c r="O168" s="62">
        <v>6576000</v>
      </c>
      <c r="P168" s="50">
        <f t="shared" si="55"/>
        <v>39675000</v>
      </c>
      <c r="Q168" s="10">
        <f>H168-K168</f>
        <v>1289000</v>
      </c>
      <c r="R168" s="11">
        <f>I168-L168</f>
        <v>275000</v>
      </c>
      <c r="S168" s="50">
        <f t="shared" si="56"/>
        <v>1564000</v>
      </c>
      <c r="T168" s="10">
        <f t="shared" si="50"/>
        <v>0</v>
      </c>
      <c r="U168" s="11">
        <f t="shared" si="51"/>
        <v>0</v>
      </c>
      <c r="V168" s="51">
        <f t="shared" si="57"/>
        <v>0</v>
      </c>
      <c r="W168" s="50">
        <f t="shared" si="52"/>
        <v>0</v>
      </c>
      <c r="X168" s="132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2"/>
      <c r="BH168" s="132"/>
      <c r="BI168" s="132"/>
      <c r="BJ168" s="132"/>
      <c r="BK168" s="132"/>
      <c r="BL168" s="132"/>
      <c r="BM168" s="132"/>
      <c r="BN168" s="132"/>
      <c r="BO168" s="132"/>
      <c r="BP168" s="132"/>
      <c r="BQ168" s="132"/>
      <c r="BR168" s="132"/>
      <c r="BS168" s="132"/>
      <c r="BT168" s="132"/>
      <c r="BU168" s="132"/>
      <c r="BV168" s="132"/>
      <c r="BW168" s="132"/>
      <c r="BX168" s="132"/>
      <c r="BY168" s="132"/>
      <c r="BZ168" s="132"/>
      <c r="CA168" s="132"/>
      <c r="CB168" s="132"/>
      <c r="CC168" s="132"/>
      <c r="CD168" s="132"/>
      <c r="CE168" s="132"/>
      <c r="CF168" s="132"/>
      <c r="CG168" s="132"/>
      <c r="CH168" s="132"/>
      <c r="CI168" s="132"/>
      <c r="CJ168" s="132"/>
      <c r="CK168" s="132"/>
      <c r="CL168" s="132"/>
      <c r="CM168" s="132"/>
      <c r="CN168" s="132"/>
      <c r="CO168" s="132"/>
      <c r="CP168" s="132"/>
      <c r="CQ168" s="132"/>
      <c r="CR168" s="132"/>
      <c r="CS168" s="132"/>
      <c r="CT168" s="132"/>
      <c r="CU168" s="132"/>
      <c r="CV168" s="132"/>
      <c r="CW168" s="132"/>
      <c r="CX168" s="132"/>
      <c r="CY168" s="132"/>
      <c r="CZ168" s="132"/>
      <c r="DA168" s="132"/>
      <c r="DB168" s="132"/>
      <c r="DC168" s="132"/>
      <c r="DD168" s="132"/>
      <c r="DE168" s="132"/>
      <c r="DF168" s="132"/>
      <c r="DG168" s="132"/>
      <c r="DH168" s="132"/>
      <c r="DI168" s="132"/>
      <c r="DJ168" s="132"/>
      <c r="DK168" s="132"/>
      <c r="DL168" s="132"/>
      <c r="DM168" s="132"/>
      <c r="DN168" s="132"/>
      <c r="DO168" s="132"/>
      <c r="DP168" s="132"/>
      <c r="DQ168" s="132"/>
      <c r="DR168" s="132"/>
      <c r="DS168" s="132"/>
      <c r="DT168" s="132"/>
      <c r="DU168" s="132"/>
      <c r="DV168" s="132"/>
      <c r="DW168" s="132"/>
      <c r="DX168" s="132"/>
      <c r="DY168" s="132"/>
      <c r="DZ168" s="132"/>
      <c r="EA168" s="132"/>
      <c r="EB168" s="132"/>
      <c r="EC168" s="132"/>
      <c r="ED168" s="132"/>
      <c r="EE168" s="132"/>
      <c r="EF168" s="132"/>
      <c r="EG168" s="132"/>
      <c r="EH168" s="132"/>
      <c r="EI168" s="132"/>
      <c r="EJ168" s="132"/>
      <c r="EK168" s="132"/>
      <c r="EL168" s="132"/>
      <c r="EM168" s="132"/>
      <c r="EN168" s="132"/>
      <c r="EO168" s="132"/>
      <c r="EP168" s="132"/>
      <c r="EQ168" s="132"/>
      <c r="ER168" s="132"/>
      <c r="ES168" s="132"/>
      <c r="ET168" s="132"/>
      <c r="EU168" s="132"/>
      <c r="EV168" s="132"/>
      <c r="EW168" s="132"/>
      <c r="EX168" s="132"/>
      <c r="EY168" s="132"/>
      <c r="EZ168" s="132"/>
      <c r="FA168" s="132"/>
      <c r="FB168" s="132"/>
      <c r="FC168" s="132"/>
      <c r="FD168" s="132"/>
      <c r="FE168" s="132"/>
      <c r="FF168" s="132"/>
      <c r="FG168" s="132"/>
      <c r="FH168" s="132"/>
      <c r="FI168" s="132"/>
      <c r="FJ168" s="132"/>
      <c r="FK168" s="132"/>
      <c r="FL168" s="132"/>
      <c r="FM168" s="132"/>
      <c r="FN168" s="132"/>
      <c r="FO168" s="132"/>
      <c r="FP168" s="132"/>
      <c r="FQ168" s="132"/>
      <c r="FR168" s="132"/>
      <c r="FS168" s="132"/>
      <c r="FT168" s="132"/>
      <c r="FU168" s="132"/>
      <c r="FV168" s="132"/>
      <c r="FW168" s="132"/>
      <c r="FX168" s="132"/>
      <c r="FY168" s="132"/>
      <c r="FZ168" s="132"/>
      <c r="GA168" s="132"/>
      <c r="GB168" s="132"/>
      <c r="GC168" s="132"/>
      <c r="GD168" s="132"/>
      <c r="GE168" s="132"/>
      <c r="GF168" s="132"/>
      <c r="GG168" s="132"/>
      <c r="GH168" s="132"/>
      <c r="GI168" s="132"/>
      <c r="GJ168" s="132"/>
      <c r="GK168" s="132"/>
      <c r="GL168" s="132"/>
      <c r="GM168" s="132"/>
      <c r="GN168" s="132"/>
      <c r="GO168" s="132"/>
      <c r="GP168" s="132"/>
      <c r="GQ168" s="132"/>
      <c r="GR168" s="132"/>
      <c r="GS168" s="132"/>
      <c r="GT168" s="132"/>
      <c r="GU168" s="132"/>
      <c r="GV168" s="132"/>
      <c r="GW168" s="132"/>
      <c r="GX168" s="132"/>
      <c r="GY168" s="132"/>
      <c r="GZ168" s="132"/>
      <c r="HA168" s="132"/>
      <c r="HB168" s="132"/>
      <c r="HC168" s="132"/>
      <c r="HD168" s="132"/>
      <c r="HE168" s="132"/>
      <c r="HF168" s="132"/>
      <c r="HG168" s="132"/>
      <c r="HH168" s="132"/>
      <c r="HI168" s="132"/>
      <c r="HJ168" s="132"/>
      <c r="HK168" s="132"/>
      <c r="HL168" s="132"/>
      <c r="HM168" s="132"/>
      <c r="HN168" s="132"/>
      <c r="HO168" s="132"/>
      <c r="HP168" s="132"/>
      <c r="HQ168" s="132"/>
      <c r="HR168" s="132"/>
      <c r="HS168" s="132"/>
    </row>
    <row r="169" spans="1:227" s="133" customFormat="1" ht="11.25">
      <c r="A169" s="150" t="s">
        <v>331</v>
      </c>
      <c r="B169" s="150"/>
      <c r="C169" s="150" t="s">
        <v>148</v>
      </c>
      <c r="D169" s="150" t="s">
        <v>332</v>
      </c>
      <c r="E169" s="69"/>
      <c r="F169" s="180">
        <v>6420300</v>
      </c>
      <c r="G169" s="79">
        <v>38550</v>
      </c>
      <c r="H169" s="61">
        <f t="shared" si="48"/>
        <v>1334000</v>
      </c>
      <c r="I169" s="62">
        <f t="shared" si="49"/>
        <v>406000</v>
      </c>
      <c r="J169" s="70">
        <f t="shared" si="53"/>
        <v>1740000</v>
      </c>
      <c r="K169" s="61">
        <v>1284000</v>
      </c>
      <c r="L169" s="62">
        <v>390000</v>
      </c>
      <c r="M169" s="194">
        <f t="shared" si="54"/>
        <v>1674000</v>
      </c>
      <c r="N169" s="61">
        <v>1284000</v>
      </c>
      <c r="O169" s="62">
        <v>390000</v>
      </c>
      <c r="P169" s="50">
        <f t="shared" si="55"/>
        <v>1674000</v>
      </c>
      <c r="Q169" s="10">
        <f>H169-K169</f>
        <v>50000</v>
      </c>
      <c r="R169" s="11">
        <f>I169-L169</f>
        <v>16000</v>
      </c>
      <c r="S169" s="50">
        <f t="shared" si="56"/>
        <v>66000</v>
      </c>
      <c r="T169" s="10">
        <f t="shared" si="50"/>
        <v>0</v>
      </c>
      <c r="U169" s="11">
        <f t="shared" si="51"/>
        <v>0</v>
      </c>
      <c r="V169" s="51">
        <f t="shared" si="57"/>
        <v>0</v>
      </c>
      <c r="W169" s="50">
        <f t="shared" si="52"/>
        <v>0</v>
      </c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  <c r="AL169" s="132"/>
      <c r="AM169" s="132"/>
      <c r="AN169" s="132"/>
      <c r="AO169" s="132"/>
      <c r="AP169" s="132"/>
      <c r="AQ169" s="132"/>
      <c r="AR169" s="132"/>
      <c r="AS169" s="132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  <c r="BD169" s="132"/>
      <c r="BE169" s="132"/>
      <c r="BF169" s="132"/>
      <c r="BG169" s="132"/>
      <c r="BH169" s="132"/>
      <c r="BI169" s="132"/>
      <c r="BJ169" s="132"/>
      <c r="BK169" s="132"/>
      <c r="BL169" s="132"/>
      <c r="BM169" s="132"/>
      <c r="BN169" s="132"/>
      <c r="BO169" s="132"/>
      <c r="BP169" s="132"/>
      <c r="BQ169" s="132"/>
      <c r="BR169" s="132"/>
      <c r="BS169" s="132"/>
      <c r="BT169" s="132"/>
      <c r="BU169" s="132"/>
      <c r="BV169" s="132"/>
      <c r="BW169" s="132"/>
      <c r="BX169" s="132"/>
      <c r="BY169" s="132"/>
      <c r="BZ169" s="132"/>
      <c r="CA169" s="132"/>
      <c r="CB169" s="132"/>
      <c r="CC169" s="132"/>
      <c r="CD169" s="132"/>
      <c r="CE169" s="132"/>
      <c r="CF169" s="132"/>
      <c r="CG169" s="132"/>
      <c r="CH169" s="132"/>
      <c r="CI169" s="132"/>
      <c r="CJ169" s="132"/>
      <c r="CK169" s="132"/>
      <c r="CL169" s="132"/>
      <c r="CM169" s="132"/>
      <c r="CN169" s="132"/>
      <c r="CO169" s="132"/>
      <c r="CP169" s="132"/>
      <c r="CQ169" s="132"/>
      <c r="CR169" s="132"/>
      <c r="CS169" s="132"/>
      <c r="CT169" s="132"/>
      <c r="CU169" s="132"/>
      <c r="CV169" s="132"/>
      <c r="CW169" s="132"/>
      <c r="CX169" s="132"/>
      <c r="CY169" s="132"/>
      <c r="CZ169" s="132"/>
      <c r="DA169" s="132"/>
      <c r="DB169" s="132"/>
      <c r="DC169" s="132"/>
      <c r="DD169" s="132"/>
      <c r="DE169" s="132"/>
      <c r="DF169" s="132"/>
      <c r="DG169" s="132"/>
      <c r="DH169" s="132"/>
      <c r="DI169" s="132"/>
      <c r="DJ169" s="132"/>
      <c r="DK169" s="132"/>
      <c r="DL169" s="132"/>
      <c r="DM169" s="132"/>
      <c r="DN169" s="132"/>
      <c r="DO169" s="132"/>
      <c r="DP169" s="132"/>
      <c r="DQ169" s="132"/>
      <c r="DR169" s="132"/>
      <c r="DS169" s="132"/>
      <c r="DT169" s="132"/>
      <c r="DU169" s="132"/>
      <c r="DV169" s="132"/>
      <c r="DW169" s="132"/>
      <c r="DX169" s="132"/>
      <c r="DY169" s="132"/>
      <c r="DZ169" s="132"/>
      <c r="EA169" s="132"/>
      <c r="EB169" s="132"/>
      <c r="EC169" s="132"/>
      <c r="ED169" s="132"/>
      <c r="EE169" s="132"/>
      <c r="EF169" s="132"/>
      <c r="EG169" s="132"/>
      <c r="EH169" s="132"/>
      <c r="EI169" s="132"/>
      <c r="EJ169" s="132"/>
      <c r="EK169" s="132"/>
      <c r="EL169" s="132"/>
      <c r="EM169" s="132"/>
      <c r="EN169" s="132"/>
      <c r="EO169" s="132"/>
      <c r="EP169" s="132"/>
      <c r="EQ169" s="132"/>
      <c r="ER169" s="132"/>
      <c r="ES169" s="132"/>
      <c r="ET169" s="132"/>
      <c r="EU169" s="132"/>
      <c r="EV169" s="132"/>
      <c r="EW169" s="132"/>
      <c r="EX169" s="132"/>
      <c r="EY169" s="132"/>
      <c r="EZ169" s="132"/>
      <c r="FA169" s="132"/>
      <c r="FB169" s="132"/>
      <c r="FC169" s="132"/>
      <c r="FD169" s="132"/>
      <c r="FE169" s="132"/>
      <c r="FF169" s="132"/>
      <c r="FG169" s="132"/>
      <c r="FH169" s="132"/>
      <c r="FI169" s="132"/>
      <c r="FJ169" s="132"/>
      <c r="FK169" s="132"/>
      <c r="FL169" s="132"/>
      <c r="FM169" s="132"/>
      <c r="FN169" s="132"/>
      <c r="FO169" s="132"/>
      <c r="FP169" s="132"/>
      <c r="FQ169" s="132"/>
      <c r="FR169" s="132"/>
      <c r="FS169" s="132"/>
      <c r="FT169" s="132"/>
      <c r="FU169" s="132"/>
      <c r="FV169" s="132"/>
      <c r="FW169" s="132"/>
      <c r="FX169" s="132"/>
      <c r="FY169" s="132"/>
      <c r="FZ169" s="132"/>
      <c r="GA169" s="132"/>
      <c r="GB169" s="132"/>
      <c r="GC169" s="132"/>
      <c r="GD169" s="132"/>
      <c r="GE169" s="132"/>
      <c r="GF169" s="132"/>
      <c r="GG169" s="132"/>
      <c r="GH169" s="132"/>
      <c r="GI169" s="132"/>
      <c r="GJ169" s="132"/>
      <c r="GK169" s="132"/>
      <c r="GL169" s="132"/>
      <c r="GM169" s="132"/>
      <c r="GN169" s="132"/>
      <c r="GO169" s="132"/>
      <c r="GP169" s="132"/>
      <c r="GQ169" s="132"/>
      <c r="GR169" s="132"/>
      <c r="GS169" s="132"/>
      <c r="GT169" s="132"/>
      <c r="GU169" s="132"/>
      <c r="GV169" s="132"/>
      <c r="GW169" s="132"/>
      <c r="GX169" s="132"/>
      <c r="GY169" s="132"/>
      <c r="GZ169" s="132"/>
      <c r="HA169" s="132"/>
      <c r="HB169" s="132"/>
      <c r="HC169" s="132"/>
      <c r="HD169" s="132"/>
      <c r="HE169" s="132"/>
      <c r="HF169" s="132"/>
      <c r="HG169" s="132"/>
      <c r="HH169" s="132"/>
      <c r="HI169" s="132"/>
      <c r="HJ169" s="132"/>
      <c r="HK169" s="132"/>
      <c r="HL169" s="132"/>
      <c r="HM169" s="132"/>
      <c r="HN169" s="132"/>
      <c r="HO169" s="132"/>
      <c r="HP169" s="132"/>
      <c r="HQ169" s="132"/>
      <c r="HR169" s="132"/>
      <c r="HS169" s="132"/>
    </row>
    <row r="170" spans="1:227" s="133" customFormat="1" ht="11.25">
      <c r="A170" s="150" t="s">
        <v>333</v>
      </c>
      <c r="B170" s="150"/>
      <c r="C170" s="150" t="s">
        <v>156</v>
      </c>
      <c r="D170" s="150" t="s">
        <v>334</v>
      </c>
      <c r="E170" s="69"/>
      <c r="F170" s="180">
        <v>6610470</v>
      </c>
      <c r="G170" s="79">
        <v>38550</v>
      </c>
      <c r="H170" s="61">
        <f t="shared" si="48"/>
        <v>7706000</v>
      </c>
      <c r="I170" s="62">
        <f t="shared" si="49"/>
        <v>542000</v>
      </c>
      <c r="J170" s="70">
        <f t="shared" si="53"/>
        <v>8248000</v>
      </c>
      <c r="K170" s="61">
        <v>7417000</v>
      </c>
      <c r="L170" s="62">
        <v>520000</v>
      </c>
      <c r="M170" s="194">
        <f t="shared" si="54"/>
        <v>7937000</v>
      </c>
      <c r="N170" s="61">
        <v>7417000</v>
      </c>
      <c r="O170" s="62">
        <v>520000</v>
      </c>
      <c r="P170" s="50">
        <f t="shared" si="55"/>
        <v>7937000</v>
      </c>
      <c r="Q170" s="10">
        <f>H170-K170</f>
        <v>289000</v>
      </c>
      <c r="R170" s="11">
        <f>I170-L170</f>
        <v>22000</v>
      </c>
      <c r="S170" s="50">
        <f t="shared" si="56"/>
        <v>311000</v>
      </c>
      <c r="T170" s="10">
        <f t="shared" si="50"/>
        <v>0</v>
      </c>
      <c r="U170" s="11">
        <f t="shared" si="51"/>
        <v>0</v>
      </c>
      <c r="V170" s="51">
        <f t="shared" si="57"/>
        <v>0</v>
      </c>
      <c r="W170" s="50">
        <f t="shared" si="52"/>
        <v>0</v>
      </c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  <c r="AL170" s="132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2"/>
      <c r="AZ170" s="132"/>
      <c r="BA170" s="132"/>
      <c r="BB170" s="132"/>
      <c r="BC170" s="132"/>
      <c r="BD170" s="132"/>
      <c r="BE170" s="132"/>
      <c r="BF170" s="132"/>
      <c r="BG170" s="132"/>
      <c r="BH170" s="132"/>
      <c r="BI170" s="132"/>
      <c r="BJ170" s="132"/>
      <c r="BK170" s="132"/>
      <c r="BL170" s="132"/>
      <c r="BM170" s="132"/>
      <c r="BN170" s="132"/>
      <c r="BO170" s="132"/>
      <c r="BP170" s="132"/>
      <c r="BQ170" s="132"/>
      <c r="BR170" s="132"/>
      <c r="BS170" s="132"/>
      <c r="BT170" s="132"/>
      <c r="BU170" s="132"/>
      <c r="BV170" s="132"/>
      <c r="BW170" s="132"/>
      <c r="BX170" s="132"/>
      <c r="BY170" s="132"/>
      <c r="BZ170" s="132"/>
      <c r="CA170" s="132"/>
      <c r="CB170" s="132"/>
      <c r="CC170" s="132"/>
      <c r="CD170" s="132"/>
      <c r="CE170" s="132"/>
      <c r="CF170" s="132"/>
      <c r="CG170" s="132"/>
      <c r="CH170" s="132"/>
      <c r="CI170" s="132"/>
      <c r="CJ170" s="132"/>
      <c r="CK170" s="132"/>
      <c r="CL170" s="132"/>
      <c r="CM170" s="132"/>
      <c r="CN170" s="132"/>
      <c r="CO170" s="132"/>
      <c r="CP170" s="132"/>
      <c r="CQ170" s="132"/>
      <c r="CR170" s="132"/>
      <c r="CS170" s="132"/>
      <c r="CT170" s="132"/>
      <c r="CU170" s="132"/>
      <c r="CV170" s="132"/>
      <c r="CW170" s="132"/>
      <c r="CX170" s="132"/>
      <c r="CY170" s="132"/>
      <c r="CZ170" s="132"/>
      <c r="DA170" s="132"/>
      <c r="DB170" s="132"/>
      <c r="DC170" s="132"/>
      <c r="DD170" s="132"/>
      <c r="DE170" s="132"/>
      <c r="DF170" s="132"/>
      <c r="DG170" s="132"/>
      <c r="DH170" s="132"/>
      <c r="DI170" s="132"/>
      <c r="DJ170" s="132"/>
      <c r="DK170" s="132"/>
      <c r="DL170" s="132"/>
      <c r="DM170" s="132"/>
      <c r="DN170" s="132"/>
      <c r="DO170" s="132"/>
      <c r="DP170" s="132"/>
      <c r="DQ170" s="132"/>
      <c r="DR170" s="132"/>
      <c r="DS170" s="132"/>
      <c r="DT170" s="132"/>
      <c r="DU170" s="132"/>
      <c r="DV170" s="132"/>
      <c r="DW170" s="132"/>
      <c r="DX170" s="132"/>
      <c r="DY170" s="132"/>
      <c r="DZ170" s="132"/>
      <c r="EA170" s="132"/>
      <c r="EB170" s="132"/>
      <c r="EC170" s="132"/>
      <c r="ED170" s="132"/>
      <c r="EE170" s="132"/>
      <c r="EF170" s="132"/>
      <c r="EG170" s="132"/>
      <c r="EH170" s="132"/>
      <c r="EI170" s="132"/>
      <c r="EJ170" s="132"/>
      <c r="EK170" s="132"/>
      <c r="EL170" s="132"/>
      <c r="EM170" s="132"/>
      <c r="EN170" s="132"/>
      <c r="EO170" s="132"/>
      <c r="EP170" s="132"/>
      <c r="EQ170" s="132"/>
      <c r="ER170" s="132"/>
      <c r="ES170" s="132"/>
      <c r="ET170" s="132"/>
      <c r="EU170" s="132"/>
      <c r="EV170" s="132"/>
      <c r="EW170" s="132"/>
      <c r="EX170" s="132"/>
      <c r="EY170" s="132"/>
      <c r="EZ170" s="132"/>
      <c r="FA170" s="132"/>
      <c r="FB170" s="132"/>
      <c r="FC170" s="132"/>
      <c r="FD170" s="132"/>
      <c r="FE170" s="132"/>
      <c r="FF170" s="132"/>
      <c r="FG170" s="132"/>
      <c r="FH170" s="132"/>
      <c r="FI170" s="132"/>
      <c r="FJ170" s="132"/>
      <c r="FK170" s="132"/>
      <c r="FL170" s="132"/>
      <c r="FM170" s="132"/>
      <c r="FN170" s="132"/>
      <c r="FO170" s="132"/>
      <c r="FP170" s="132"/>
      <c r="FQ170" s="132"/>
      <c r="FR170" s="132"/>
      <c r="FS170" s="132"/>
      <c r="FT170" s="132"/>
      <c r="FU170" s="132"/>
      <c r="FV170" s="132"/>
      <c r="FW170" s="132"/>
      <c r="FX170" s="132"/>
      <c r="FY170" s="132"/>
      <c r="FZ170" s="132"/>
      <c r="GA170" s="132"/>
      <c r="GB170" s="132"/>
      <c r="GC170" s="132"/>
      <c r="GD170" s="132"/>
      <c r="GE170" s="132"/>
      <c r="GF170" s="132"/>
      <c r="GG170" s="132"/>
      <c r="GH170" s="132"/>
      <c r="GI170" s="132"/>
      <c r="GJ170" s="132"/>
      <c r="GK170" s="132"/>
      <c r="GL170" s="132"/>
      <c r="GM170" s="132"/>
      <c r="GN170" s="132"/>
      <c r="GO170" s="132"/>
      <c r="GP170" s="132"/>
      <c r="GQ170" s="132"/>
      <c r="GR170" s="132"/>
      <c r="GS170" s="132"/>
      <c r="GT170" s="132"/>
      <c r="GU170" s="132"/>
      <c r="GV170" s="132"/>
      <c r="GW170" s="132"/>
      <c r="GX170" s="132"/>
      <c r="GY170" s="132"/>
      <c r="GZ170" s="132"/>
      <c r="HA170" s="132"/>
      <c r="HB170" s="132"/>
      <c r="HC170" s="132"/>
      <c r="HD170" s="132"/>
      <c r="HE170" s="132"/>
      <c r="HF170" s="132"/>
      <c r="HG170" s="132"/>
      <c r="HH170" s="132"/>
      <c r="HI170" s="132"/>
      <c r="HJ170" s="132"/>
      <c r="HK170" s="132"/>
      <c r="HL170" s="132"/>
      <c r="HM170" s="132"/>
      <c r="HN170" s="132"/>
      <c r="HO170" s="132"/>
      <c r="HP170" s="132"/>
      <c r="HQ170" s="132"/>
      <c r="HR170" s="132"/>
      <c r="HS170" s="132"/>
    </row>
    <row r="171" spans="1:227" s="133" customFormat="1" ht="11.25">
      <c r="A171" s="150" t="s">
        <v>333</v>
      </c>
      <c r="B171" s="150"/>
      <c r="C171" s="150" t="s">
        <v>156</v>
      </c>
      <c r="D171" s="150" t="s">
        <v>335</v>
      </c>
      <c r="E171" s="69"/>
      <c r="F171" s="180">
        <v>6610470</v>
      </c>
      <c r="G171" s="79">
        <v>38550</v>
      </c>
      <c r="H171" s="61">
        <f t="shared" si="48"/>
        <v>0</v>
      </c>
      <c r="I171" s="62">
        <f t="shared" si="49"/>
        <v>680000</v>
      </c>
      <c r="J171" s="70">
        <f>SUM(H171:I171)</f>
        <v>680000</v>
      </c>
      <c r="K171" s="61">
        <v>0</v>
      </c>
      <c r="L171" s="62">
        <v>653000</v>
      </c>
      <c r="M171" s="194">
        <f>SUM(K171:L171)</f>
        <v>653000</v>
      </c>
      <c r="N171" s="61">
        <v>0</v>
      </c>
      <c r="O171" s="62">
        <v>653000</v>
      </c>
      <c r="P171" s="50">
        <f>SUM(N171:O171)</f>
        <v>653000</v>
      </c>
      <c r="Q171" s="10">
        <f>H171-K171</f>
        <v>0</v>
      </c>
      <c r="R171" s="11">
        <f>I171-L171</f>
        <v>27000</v>
      </c>
      <c r="S171" s="50">
        <f>SUM(Q171:R171)</f>
        <v>27000</v>
      </c>
      <c r="T171" s="10">
        <f t="shared" si="50"/>
        <v>0</v>
      </c>
      <c r="U171" s="11">
        <f t="shared" si="51"/>
        <v>0</v>
      </c>
      <c r="V171" s="51">
        <f>SUM(T171:U171)</f>
        <v>0</v>
      </c>
      <c r="W171" s="50">
        <f t="shared" ref="W171:W210" si="58">ROUND(V171*premieGM,2)</f>
        <v>0</v>
      </c>
      <c r="X171" s="132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  <c r="AL171" s="132"/>
      <c r="AM171" s="132"/>
      <c r="AN171" s="132"/>
      <c r="AO171" s="132"/>
      <c r="AP171" s="132"/>
      <c r="AQ171" s="132"/>
      <c r="AR171" s="132"/>
      <c r="AS171" s="132"/>
      <c r="AT171" s="132"/>
      <c r="AU171" s="132"/>
      <c r="AV171" s="132"/>
      <c r="AW171" s="132"/>
      <c r="AX171" s="132"/>
      <c r="AY171" s="132"/>
      <c r="AZ171" s="132"/>
      <c r="BA171" s="132"/>
      <c r="BB171" s="132"/>
      <c r="BC171" s="132"/>
      <c r="BD171" s="132"/>
      <c r="BE171" s="132"/>
      <c r="BF171" s="132"/>
      <c r="BG171" s="132"/>
      <c r="BH171" s="132"/>
      <c r="BI171" s="132"/>
      <c r="BJ171" s="132"/>
      <c r="BK171" s="132"/>
      <c r="BL171" s="132"/>
      <c r="BM171" s="132"/>
      <c r="BN171" s="132"/>
      <c r="BO171" s="132"/>
      <c r="BP171" s="132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  <c r="EI171" s="132"/>
      <c r="EJ171" s="132"/>
      <c r="EK171" s="132"/>
      <c r="EL171" s="132"/>
      <c r="EM171" s="132"/>
      <c r="EN171" s="132"/>
      <c r="EO171" s="132"/>
      <c r="EP171" s="132"/>
      <c r="EQ171" s="132"/>
      <c r="ER171" s="132"/>
      <c r="ES171" s="132"/>
      <c r="ET171" s="132"/>
      <c r="EU171" s="132"/>
      <c r="EV171" s="132"/>
      <c r="EW171" s="132"/>
      <c r="EX171" s="132"/>
      <c r="EY171" s="132"/>
      <c r="EZ171" s="132"/>
      <c r="FA171" s="132"/>
      <c r="FB171" s="132"/>
      <c r="FC171" s="132"/>
      <c r="FD171" s="132"/>
      <c r="FE171" s="132"/>
      <c r="FF171" s="132"/>
      <c r="FG171" s="132"/>
      <c r="FH171" s="132"/>
      <c r="FI171" s="132"/>
      <c r="FJ171" s="132"/>
      <c r="FK171" s="132"/>
      <c r="FL171" s="132"/>
      <c r="FM171" s="132"/>
      <c r="FN171" s="132"/>
      <c r="FO171" s="132"/>
      <c r="FP171" s="132"/>
      <c r="FQ171" s="132"/>
      <c r="FR171" s="132"/>
      <c r="FS171" s="132"/>
      <c r="FT171" s="132"/>
      <c r="FU171" s="132"/>
      <c r="FV171" s="132"/>
      <c r="FW171" s="132"/>
      <c r="FX171" s="132"/>
      <c r="FY171" s="132"/>
      <c r="FZ171" s="132"/>
      <c r="GA171" s="132"/>
      <c r="GB171" s="132"/>
      <c r="GC171" s="132"/>
      <c r="GD171" s="132"/>
      <c r="GE171" s="132"/>
      <c r="GF171" s="132"/>
      <c r="GG171" s="132"/>
      <c r="GH171" s="132"/>
      <c r="GI171" s="132"/>
      <c r="GJ171" s="132"/>
      <c r="GK171" s="132"/>
      <c r="GL171" s="132"/>
      <c r="GM171" s="132"/>
      <c r="GN171" s="132"/>
      <c r="GO171" s="132"/>
      <c r="GP171" s="132"/>
      <c r="GQ171" s="132"/>
      <c r="GR171" s="132"/>
      <c r="GS171" s="132"/>
      <c r="GT171" s="132"/>
      <c r="GU171" s="132"/>
      <c r="GV171" s="132"/>
      <c r="GW171" s="132"/>
      <c r="GX171" s="132"/>
      <c r="GY171" s="132"/>
      <c r="GZ171" s="132"/>
      <c r="HA171" s="132"/>
      <c r="HB171" s="132"/>
      <c r="HC171" s="132"/>
      <c r="HD171" s="132"/>
      <c r="HE171" s="132"/>
      <c r="HF171" s="132"/>
      <c r="HG171" s="132"/>
      <c r="HH171" s="132"/>
      <c r="HI171" s="132"/>
      <c r="HJ171" s="132"/>
      <c r="HK171" s="132"/>
      <c r="HL171" s="132"/>
      <c r="HM171" s="132"/>
      <c r="HN171" s="132"/>
      <c r="HO171" s="132"/>
      <c r="HP171" s="132"/>
      <c r="HQ171" s="132"/>
      <c r="HR171" s="132"/>
      <c r="HS171" s="132"/>
    </row>
    <row r="172" spans="1:227" s="133" customFormat="1" ht="11.25">
      <c r="A172" s="150" t="s">
        <v>333</v>
      </c>
      <c r="B172" s="150"/>
      <c r="C172" s="150" t="s">
        <v>156</v>
      </c>
      <c r="D172" s="150" t="s">
        <v>336</v>
      </c>
      <c r="E172" s="69"/>
      <c r="F172" s="180">
        <v>6610470</v>
      </c>
      <c r="G172" s="79">
        <v>38550</v>
      </c>
      <c r="H172" s="61">
        <f t="shared" si="48"/>
        <v>0</v>
      </c>
      <c r="I172" s="62">
        <f t="shared" si="49"/>
        <v>194000</v>
      </c>
      <c r="J172" s="70">
        <f t="shared" ref="J172:J183" si="59">SUM(H172:I172)</f>
        <v>194000</v>
      </c>
      <c r="K172" s="61">
        <v>0</v>
      </c>
      <c r="L172" s="62">
        <v>186000</v>
      </c>
      <c r="M172" s="194">
        <f t="shared" ref="M172:M183" si="60">SUM(K172:L172)</f>
        <v>186000</v>
      </c>
      <c r="N172" s="61">
        <v>0</v>
      </c>
      <c r="O172" s="62">
        <v>186000</v>
      </c>
      <c r="P172" s="50">
        <f t="shared" ref="P172:P183" si="61">SUM(N172:O172)</f>
        <v>186000</v>
      </c>
      <c r="Q172" s="10">
        <f>H172-K172</f>
        <v>0</v>
      </c>
      <c r="R172" s="11">
        <f>I172-L172</f>
        <v>8000</v>
      </c>
      <c r="S172" s="50">
        <f t="shared" ref="S172:S183" si="62">SUM(Q172:R172)</f>
        <v>8000</v>
      </c>
      <c r="T172" s="10">
        <f t="shared" si="50"/>
        <v>0</v>
      </c>
      <c r="U172" s="11">
        <f t="shared" si="51"/>
        <v>0</v>
      </c>
      <c r="V172" s="51">
        <f t="shared" ref="V172:V183" si="63">SUM(T172:U172)</f>
        <v>0</v>
      </c>
      <c r="W172" s="50">
        <f t="shared" si="58"/>
        <v>0</v>
      </c>
      <c r="X172" s="132"/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  <c r="AI172" s="132"/>
      <c r="AJ172" s="132"/>
      <c r="AK172" s="132"/>
      <c r="AL172" s="132"/>
      <c r="AM172" s="132"/>
      <c r="AN172" s="132"/>
      <c r="AO172" s="132"/>
      <c r="AP172" s="132"/>
      <c r="AQ172" s="132"/>
      <c r="AR172" s="132"/>
      <c r="AS172" s="132"/>
      <c r="AT172" s="132"/>
      <c r="AU172" s="132"/>
      <c r="AV172" s="132"/>
      <c r="AW172" s="132"/>
      <c r="AX172" s="132"/>
      <c r="AY172" s="132"/>
      <c r="AZ172" s="132"/>
      <c r="BA172" s="132"/>
      <c r="BB172" s="132"/>
      <c r="BC172" s="132"/>
      <c r="BD172" s="132"/>
      <c r="BE172" s="132"/>
      <c r="BF172" s="132"/>
      <c r="BG172" s="132"/>
      <c r="BH172" s="132"/>
      <c r="BI172" s="132"/>
      <c r="BJ172" s="132"/>
      <c r="BK172" s="132"/>
      <c r="BL172" s="132"/>
      <c r="BM172" s="132"/>
      <c r="BN172" s="132"/>
      <c r="BO172" s="132"/>
      <c r="BP172" s="132"/>
      <c r="BQ172" s="132"/>
      <c r="BR172" s="132"/>
      <c r="BS172" s="132"/>
      <c r="BT172" s="132"/>
      <c r="BU172" s="132"/>
      <c r="BV172" s="132"/>
      <c r="BW172" s="132"/>
      <c r="BX172" s="132"/>
      <c r="BY172" s="132"/>
      <c r="BZ172" s="132"/>
      <c r="CA172" s="132"/>
      <c r="CB172" s="132"/>
      <c r="CC172" s="132"/>
      <c r="CD172" s="132"/>
      <c r="CE172" s="132"/>
      <c r="CF172" s="132"/>
      <c r="CG172" s="132"/>
      <c r="CH172" s="132"/>
      <c r="CI172" s="132"/>
      <c r="CJ172" s="132"/>
      <c r="CK172" s="132"/>
      <c r="CL172" s="132"/>
      <c r="CM172" s="132"/>
      <c r="CN172" s="132"/>
      <c r="CO172" s="132"/>
      <c r="CP172" s="132"/>
      <c r="CQ172" s="132"/>
      <c r="CR172" s="132"/>
      <c r="CS172" s="132"/>
      <c r="CT172" s="132"/>
      <c r="CU172" s="132"/>
      <c r="CV172" s="132"/>
      <c r="CW172" s="132"/>
      <c r="CX172" s="132"/>
      <c r="CY172" s="132"/>
      <c r="CZ172" s="132"/>
      <c r="DA172" s="132"/>
      <c r="DB172" s="132"/>
      <c r="DC172" s="132"/>
      <c r="DD172" s="132"/>
      <c r="DE172" s="132"/>
      <c r="DF172" s="132"/>
      <c r="DG172" s="132"/>
      <c r="DH172" s="132"/>
      <c r="DI172" s="132"/>
      <c r="DJ172" s="132"/>
      <c r="DK172" s="132"/>
      <c r="DL172" s="132"/>
      <c r="DM172" s="132"/>
      <c r="DN172" s="132"/>
      <c r="DO172" s="132"/>
      <c r="DP172" s="132"/>
      <c r="DQ172" s="132"/>
      <c r="DR172" s="132"/>
      <c r="DS172" s="132"/>
      <c r="DT172" s="132"/>
      <c r="DU172" s="132"/>
      <c r="DV172" s="132"/>
      <c r="DW172" s="132"/>
      <c r="DX172" s="132"/>
      <c r="DY172" s="132"/>
      <c r="DZ172" s="132"/>
      <c r="EA172" s="132"/>
      <c r="EB172" s="132"/>
      <c r="EC172" s="132"/>
      <c r="ED172" s="132"/>
      <c r="EE172" s="132"/>
      <c r="EF172" s="132"/>
      <c r="EG172" s="132"/>
      <c r="EH172" s="132"/>
      <c r="EI172" s="132"/>
      <c r="EJ172" s="132"/>
      <c r="EK172" s="132"/>
      <c r="EL172" s="132"/>
      <c r="EM172" s="132"/>
      <c r="EN172" s="132"/>
      <c r="EO172" s="132"/>
      <c r="EP172" s="132"/>
      <c r="EQ172" s="132"/>
      <c r="ER172" s="132"/>
      <c r="ES172" s="132"/>
      <c r="ET172" s="132"/>
      <c r="EU172" s="132"/>
      <c r="EV172" s="132"/>
      <c r="EW172" s="132"/>
      <c r="EX172" s="132"/>
      <c r="EY172" s="132"/>
      <c r="EZ172" s="132"/>
      <c r="FA172" s="132"/>
      <c r="FB172" s="132"/>
      <c r="FC172" s="132"/>
      <c r="FD172" s="132"/>
      <c r="FE172" s="132"/>
      <c r="FF172" s="132"/>
      <c r="FG172" s="132"/>
      <c r="FH172" s="132"/>
      <c r="FI172" s="132"/>
      <c r="FJ172" s="132"/>
      <c r="FK172" s="132"/>
      <c r="FL172" s="132"/>
      <c r="FM172" s="132"/>
      <c r="FN172" s="132"/>
      <c r="FO172" s="132"/>
      <c r="FP172" s="132"/>
      <c r="FQ172" s="132"/>
      <c r="FR172" s="132"/>
      <c r="FS172" s="132"/>
      <c r="FT172" s="132"/>
      <c r="FU172" s="132"/>
      <c r="FV172" s="132"/>
      <c r="FW172" s="132"/>
      <c r="FX172" s="132"/>
      <c r="FY172" s="132"/>
      <c r="FZ172" s="132"/>
      <c r="GA172" s="132"/>
      <c r="GB172" s="132"/>
      <c r="GC172" s="132"/>
      <c r="GD172" s="132"/>
      <c r="GE172" s="132"/>
      <c r="GF172" s="132"/>
      <c r="GG172" s="132"/>
      <c r="GH172" s="132"/>
      <c r="GI172" s="132"/>
      <c r="GJ172" s="132"/>
      <c r="GK172" s="132"/>
      <c r="GL172" s="132"/>
      <c r="GM172" s="132"/>
      <c r="GN172" s="132"/>
      <c r="GO172" s="132"/>
      <c r="GP172" s="132"/>
      <c r="GQ172" s="132"/>
      <c r="GR172" s="132"/>
      <c r="GS172" s="132"/>
      <c r="GT172" s="132"/>
      <c r="GU172" s="132"/>
      <c r="GV172" s="132"/>
      <c r="GW172" s="132"/>
      <c r="GX172" s="132"/>
      <c r="GY172" s="132"/>
      <c r="GZ172" s="132"/>
      <c r="HA172" s="132"/>
      <c r="HB172" s="132"/>
      <c r="HC172" s="132"/>
      <c r="HD172" s="132"/>
      <c r="HE172" s="132"/>
      <c r="HF172" s="132"/>
      <c r="HG172" s="132"/>
      <c r="HH172" s="132"/>
      <c r="HI172" s="132"/>
      <c r="HJ172" s="132"/>
      <c r="HK172" s="132"/>
      <c r="HL172" s="132"/>
      <c r="HM172" s="132"/>
      <c r="HN172" s="132"/>
      <c r="HO172" s="132"/>
      <c r="HP172" s="132"/>
      <c r="HQ172" s="132"/>
      <c r="HR172" s="132"/>
      <c r="HS172" s="132"/>
    </row>
    <row r="173" spans="1:227" s="133" customFormat="1" ht="11.25">
      <c r="A173" s="150" t="s">
        <v>337</v>
      </c>
      <c r="B173" s="150"/>
      <c r="C173" s="150" t="s">
        <v>164</v>
      </c>
      <c r="D173" s="150" t="s">
        <v>338</v>
      </c>
      <c r="E173" s="69"/>
      <c r="F173" s="180">
        <v>6420300</v>
      </c>
      <c r="G173" s="79">
        <v>38550</v>
      </c>
      <c r="H173" s="61">
        <f t="shared" si="48"/>
        <v>2432000</v>
      </c>
      <c r="I173" s="62">
        <f t="shared" si="49"/>
        <v>618000</v>
      </c>
      <c r="J173" s="70">
        <f t="shared" si="59"/>
        <v>3050000</v>
      </c>
      <c r="K173" s="61">
        <v>2341000</v>
      </c>
      <c r="L173" s="62">
        <v>593000</v>
      </c>
      <c r="M173" s="194">
        <f t="shared" si="60"/>
        <v>2934000</v>
      </c>
      <c r="N173" s="61">
        <v>2341000</v>
      </c>
      <c r="O173" s="62">
        <v>593000</v>
      </c>
      <c r="P173" s="50">
        <f t="shared" si="61"/>
        <v>2934000</v>
      </c>
      <c r="Q173" s="10">
        <f>H173-K173</f>
        <v>91000</v>
      </c>
      <c r="R173" s="11">
        <f>I173-L173</f>
        <v>25000</v>
      </c>
      <c r="S173" s="50">
        <f t="shared" si="62"/>
        <v>116000</v>
      </c>
      <c r="T173" s="10">
        <f t="shared" si="50"/>
        <v>0</v>
      </c>
      <c r="U173" s="11">
        <f t="shared" si="51"/>
        <v>0</v>
      </c>
      <c r="V173" s="51">
        <f t="shared" si="63"/>
        <v>0</v>
      </c>
      <c r="W173" s="50">
        <f t="shared" si="58"/>
        <v>0</v>
      </c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  <c r="AL173" s="132"/>
      <c r="AM173" s="132"/>
      <c r="AN173" s="132"/>
      <c r="AO173" s="132"/>
      <c r="AP173" s="132"/>
      <c r="AQ173" s="132"/>
      <c r="AR173" s="132"/>
      <c r="AS173" s="132"/>
      <c r="AT173" s="132"/>
      <c r="AU173" s="132"/>
      <c r="AV173" s="132"/>
      <c r="AW173" s="132"/>
      <c r="AX173" s="132"/>
      <c r="AY173" s="132"/>
      <c r="AZ173" s="132"/>
      <c r="BA173" s="132"/>
      <c r="BB173" s="132"/>
      <c r="BC173" s="132"/>
      <c r="BD173" s="132"/>
      <c r="BE173" s="132"/>
      <c r="BF173" s="132"/>
      <c r="BG173" s="132"/>
      <c r="BH173" s="132"/>
      <c r="BI173" s="132"/>
      <c r="BJ173" s="132"/>
      <c r="BK173" s="132"/>
      <c r="BL173" s="132"/>
      <c r="BM173" s="132"/>
      <c r="BN173" s="132"/>
      <c r="BO173" s="132"/>
      <c r="BP173" s="132"/>
      <c r="BQ173" s="132"/>
      <c r="BR173" s="132"/>
      <c r="BS173" s="132"/>
      <c r="BT173" s="132"/>
      <c r="BU173" s="132"/>
      <c r="BV173" s="132"/>
      <c r="BW173" s="132"/>
      <c r="BX173" s="132"/>
      <c r="BY173" s="132"/>
      <c r="BZ173" s="132"/>
      <c r="CA173" s="132"/>
      <c r="CB173" s="132"/>
      <c r="CC173" s="132"/>
      <c r="CD173" s="132"/>
      <c r="CE173" s="132"/>
      <c r="CF173" s="132"/>
      <c r="CG173" s="132"/>
      <c r="CH173" s="132"/>
      <c r="CI173" s="132"/>
      <c r="CJ173" s="132"/>
      <c r="CK173" s="132"/>
      <c r="CL173" s="132"/>
      <c r="CM173" s="132"/>
      <c r="CN173" s="132"/>
      <c r="CO173" s="132"/>
      <c r="CP173" s="132"/>
      <c r="CQ173" s="132"/>
      <c r="CR173" s="132"/>
      <c r="CS173" s="132"/>
      <c r="CT173" s="132"/>
      <c r="CU173" s="132"/>
      <c r="CV173" s="132"/>
      <c r="CW173" s="132"/>
      <c r="CX173" s="132"/>
      <c r="CY173" s="132"/>
      <c r="CZ173" s="132"/>
      <c r="DA173" s="132"/>
      <c r="DB173" s="132"/>
      <c r="DC173" s="132"/>
      <c r="DD173" s="132"/>
      <c r="DE173" s="132"/>
      <c r="DF173" s="132"/>
      <c r="DG173" s="132"/>
      <c r="DH173" s="132"/>
      <c r="DI173" s="132"/>
      <c r="DJ173" s="132"/>
      <c r="DK173" s="132"/>
      <c r="DL173" s="132"/>
      <c r="DM173" s="132"/>
      <c r="DN173" s="132"/>
      <c r="DO173" s="132"/>
      <c r="DP173" s="132"/>
      <c r="DQ173" s="132"/>
      <c r="DR173" s="132"/>
      <c r="DS173" s="132"/>
      <c r="DT173" s="132"/>
      <c r="DU173" s="132"/>
      <c r="DV173" s="132"/>
      <c r="DW173" s="132"/>
      <c r="DX173" s="132"/>
      <c r="DY173" s="132"/>
      <c r="DZ173" s="132"/>
      <c r="EA173" s="132"/>
      <c r="EB173" s="132"/>
      <c r="EC173" s="132"/>
      <c r="ED173" s="132"/>
      <c r="EE173" s="132"/>
      <c r="EF173" s="132"/>
      <c r="EG173" s="132"/>
      <c r="EH173" s="132"/>
      <c r="EI173" s="132"/>
      <c r="EJ173" s="132"/>
      <c r="EK173" s="132"/>
      <c r="EL173" s="132"/>
      <c r="EM173" s="132"/>
      <c r="EN173" s="132"/>
      <c r="EO173" s="132"/>
      <c r="EP173" s="132"/>
      <c r="EQ173" s="132"/>
      <c r="ER173" s="132"/>
      <c r="ES173" s="132"/>
      <c r="ET173" s="132"/>
      <c r="EU173" s="132"/>
      <c r="EV173" s="132"/>
      <c r="EW173" s="132"/>
      <c r="EX173" s="132"/>
      <c r="EY173" s="132"/>
      <c r="EZ173" s="132"/>
      <c r="FA173" s="132"/>
      <c r="FB173" s="132"/>
      <c r="FC173" s="132"/>
      <c r="FD173" s="132"/>
      <c r="FE173" s="132"/>
      <c r="FF173" s="132"/>
      <c r="FG173" s="132"/>
      <c r="FH173" s="132"/>
      <c r="FI173" s="132"/>
      <c r="FJ173" s="132"/>
      <c r="FK173" s="132"/>
      <c r="FL173" s="132"/>
      <c r="FM173" s="132"/>
      <c r="FN173" s="132"/>
      <c r="FO173" s="132"/>
      <c r="FP173" s="132"/>
      <c r="FQ173" s="132"/>
      <c r="FR173" s="132"/>
      <c r="FS173" s="132"/>
      <c r="FT173" s="132"/>
      <c r="FU173" s="132"/>
      <c r="FV173" s="132"/>
      <c r="FW173" s="132"/>
      <c r="FX173" s="132"/>
      <c r="FY173" s="132"/>
      <c r="FZ173" s="132"/>
      <c r="GA173" s="132"/>
      <c r="GB173" s="132"/>
      <c r="GC173" s="132"/>
      <c r="GD173" s="132"/>
      <c r="GE173" s="132"/>
      <c r="GF173" s="132"/>
      <c r="GG173" s="132"/>
      <c r="GH173" s="132"/>
      <c r="GI173" s="132"/>
      <c r="GJ173" s="132"/>
      <c r="GK173" s="132"/>
      <c r="GL173" s="132"/>
      <c r="GM173" s="132"/>
      <c r="GN173" s="132"/>
      <c r="GO173" s="132"/>
      <c r="GP173" s="132"/>
      <c r="GQ173" s="132"/>
      <c r="GR173" s="132"/>
      <c r="GS173" s="132"/>
      <c r="GT173" s="132"/>
      <c r="GU173" s="132"/>
      <c r="GV173" s="132"/>
      <c r="GW173" s="132"/>
      <c r="GX173" s="132"/>
      <c r="GY173" s="132"/>
      <c r="GZ173" s="132"/>
      <c r="HA173" s="132"/>
      <c r="HB173" s="132"/>
      <c r="HC173" s="132"/>
      <c r="HD173" s="132"/>
      <c r="HE173" s="132"/>
      <c r="HF173" s="132"/>
      <c r="HG173" s="132"/>
      <c r="HH173" s="132"/>
      <c r="HI173" s="132"/>
      <c r="HJ173" s="132"/>
      <c r="HK173" s="132"/>
      <c r="HL173" s="132"/>
      <c r="HM173" s="132"/>
      <c r="HN173" s="132"/>
      <c r="HO173" s="132"/>
      <c r="HP173" s="132"/>
      <c r="HQ173" s="132"/>
      <c r="HR173" s="132"/>
      <c r="HS173" s="132"/>
    </row>
    <row r="174" spans="1:227" s="133" customFormat="1" ht="11.25">
      <c r="A174" s="150" t="s">
        <v>339</v>
      </c>
      <c r="B174" s="150"/>
      <c r="C174" s="150" t="s">
        <v>166</v>
      </c>
      <c r="D174" s="150" t="s">
        <v>340</v>
      </c>
      <c r="E174" s="69"/>
      <c r="F174" s="180">
        <v>6420300</v>
      </c>
      <c r="G174" s="79">
        <v>38550</v>
      </c>
      <c r="H174" s="61">
        <f t="shared" si="48"/>
        <v>3048000</v>
      </c>
      <c r="I174" s="62">
        <f t="shared" si="49"/>
        <v>560000</v>
      </c>
      <c r="J174" s="70">
        <f t="shared" si="59"/>
        <v>3608000</v>
      </c>
      <c r="K174" s="61">
        <v>2934000</v>
      </c>
      <c r="L174" s="62">
        <v>538000</v>
      </c>
      <c r="M174" s="194">
        <f>SUM(K174:L174)</f>
        <v>3472000</v>
      </c>
      <c r="N174" s="61">
        <v>2934000</v>
      </c>
      <c r="O174" s="62">
        <v>538000</v>
      </c>
      <c r="P174" s="50">
        <f t="shared" si="61"/>
        <v>3472000</v>
      </c>
      <c r="Q174" s="10">
        <f>H174-K174</f>
        <v>114000</v>
      </c>
      <c r="R174" s="11">
        <f>I174-L174</f>
        <v>22000</v>
      </c>
      <c r="S174" s="50">
        <f t="shared" si="62"/>
        <v>136000</v>
      </c>
      <c r="T174" s="10">
        <f t="shared" si="50"/>
        <v>0</v>
      </c>
      <c r="U174" s="11">
        <f t="shared" si="51"/>
        <v>0</v>
      </c>
      <c r="V174" s="51">
        <f t="shared" si="63"/>
        <v>0</v>
      </c>
      <c r="W174" s="50">
        <f t="shared" si="58"/>
        <v>0</v>
      </c>
      <c r="X174" s="132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  <c r="AL174" s="132"/>
      <c r="AM174" s="132"/>
      <c r="AN174" s="132"/>
      <c r="AO174" s="132"/>
      <c r="AP174" s="132"/>
      <c r="AQ174" s="132"/>
      <c r="AR174" s="132"/>
      <c r="AS174" s="132"/>
      <c r="AT174" s="132"/>
      <c r="AU174" s="132"/>
      <c r="AV174" s="132"/>
      <c r="AW174" s="132"/>
      <c r="AX174" s="132"/>
      <c r="AY174" s="132"/>
      <c r="AZ174" s="132"/>
      <c r="BA174" s="132"/>
      <c r="BB174" s="132"/>
      <c r="BC174" s="132"/>
      <c r="BD174" s="132"/>
      <c r="BE174" s="132"/>
      <c r="BF174" s="132"/>
      <c r="BG174" s="132"/>
      <c r="BH174" s="132"/>
      <c r="BI174" s="132"/>
      <c r="BJ174" s="132"/>
      <c r="BK174" s="132"/>
      <c r="BL174" s="132"/>
      <c r="BM174" s="132"/>
      <c r="BN174" s="132"/>
      <c r="BO174" s="132"/>
      <c r="BP174" s="132"/>
      <c r="BQ174" s="132"/>
      <c r="BR174" s="132"/>
      <c r="BS174" s="132"/>
      <c r="BT174" s="132"/>
      <c r="BU174" s="132"/>
      <c r="BV174" s="132"/>
      <c r="BW174" s="132"/>
      <c r="BX174" s="132"/>
      <c r="BY174" s="132"/>
      <c r="BZ174" s="132"/>
      <c r="CA174" s="132"/>
      <c r="CB174" s="132"/>
      <c r="CC174" s="132"/>
      <c r="CD174" s="132"/>
      <c r="CE174" s="132"/>
      <c r="CF174" s="132"/>
      <c r="CG174" s="132"/>
      <c r="CH174" s="132"/>
      <c r="CI174" s="132"/>
      <c r="CJ174" s="132"/>
      <c r="CK174" s="132"/>
      <c r="CL174" s="132"/>
      <c r="CM174" s="132"/>
      <c r="CN174" s="132"/>
      <c r="CO174" s="132"/>
      <c r="CP174" s="132"/>
      <c r="CQ174" s="132"/>
      <c r="CR174" s="132"/>
      <c r="CS174" s="132"/>
      <c r="CT174" s="132"/>
      <c r="CU174" s="132"/>
      <c r="CV174" s="132"/>
      <c r="CW174" s="132"/>
      <c r="CX174" s="132"/>
      <c r="CY174" s="132"/>
      <c r="CZ174" s="132"/>
      <c r="DA174" s="132"/>
      <c r="DB174" s="132"/>
      <c r="DC174" s="132"/>
      <c r="DD174" s="132"/>
      <c r="DE174" s="132"/>
      <c r="DF174" s="132"/>
      <c r="DG174" s="132"/>
      <c r="DH174" s="132"/>
      <c r="DI174" s="132"/>
      <c r="DJ174" s="132"/>
      <c r="DK174" s="132"/>
      <c r="DL174" s="132"/>
      <c r="DM174" s="132"/>
      <c r="DN174" s="132"/>
      <c r="DO174" s="132"/>
      <c r="DP174" s="132"/>
      <c r="DQ174" s="132"/>
      <c r="DR174" s="132"/>
      <c r="DS174" s="132"/>
      <c r="DT174" s="132"/>
      <c r="DU174" s="132"/>
      <c r="DV174" s="132"/>
      <c r="DW174" s="132"/>
      <c r="DX174" s="132"/>
      <c r="DY174" s="132"/>
      <c r="DZ174" s="132"/>
      <c r="EA174" s="132"/>
      <c r="EB174" s="132"/>
      <c r="EC174" s="132"/>
      <c r="ED174" s="132"/>
      <c r="EE174" s="132"/>
      <c r="EF174" s="132"/>
      <c r="EG174" s="132"/>
      <c r="EH174" s="132"/>
      <c r="EI174" s="132"/>
      <c r="EJ174" s="132"/>
      <c r="EK174" s="132"/>
      <c r="EL174" s="132"/>
      <c r="EM174" s="132"/>
      <c r="EN174" s="132"/>
      <c r="EO174" s="132"/>
      <c r="EP174" s="132"/>
      <c r="EQ174" s="132"/>
      <c r="ER174" s="132"/>
      <c r="ES174" s="132"/>
      <c r="ET174" s="132"/>
      <c r="EU174" s="132"/>
      <c r="EV174" s="132"/>
      <c r="EW174" s="132"/>
      <c r="EX174" s="132"/>
      <c r="EY174" s="132"/>
      <c r="EZ174" s="132"/>
      <c r="FA174" s="132"/>
      <c r="FB174" s="132"/>
      <c r="FC174" s="132"/>
      <c r="FD174" s="132"/>
      <c r="FE174" s="132"/>
      <c r="FF174" s="132"/>
      <c r="FG174" s="132"/>
      <c r="FH174" s="132"/>
      <c r="FI174" s="132"/>
      <c r="FJ174" s="132"/>
      <c r="FK174" s="132"/>
      <c r="FL174" s="132"/>
      <c r="FM174" s="132"/>
      <c r="FN174" s="132"/>
      <c r="FO174" s="132"/>
      <c r="FP174" s="132"/>
      <c r="FQ174" s="132"/>
      <c r="FR174" s="132"/>
      <c r="FS174" s="132"/>
      <c r="FT174" s="132"/>
      <c r="FU174" s="132"/>
      <c r="FV174" s="132"/>
      <c r="FW174" s="132"/>
      <c r="FX174" s="132"/>
      <c r="FY174" s="132"/>
      <c r="FZ174" s="132"/>
      <c r="GA174" s="132"/>
      <c r="GB174" s="132"/>
      <c r="GC174" s="132"/>
      <c r="GD174" s="132"/>
      <c r="GE174" s="132"/>
      <c r="GF174" s="132"/>
      <c r="GG174" s="132"/>
      <c r="GH174" s="132"/>
      <c r="GI174" s="132"/>
      <c r="GJ174" s="132"/>
      <c r="GK174" s="132"/>
      <c r="GL174" s="132"/>
      <c r="GM174" s="132"/>
      <c r="GN174" s="132"/>
      <c r="GO174" s="132"/>
      <c r="GP174" s="132"/>
      <c r="GQ174" s="132"/>
      <c r="GR174" s="132"/>
      <c r="GS174" s="132"/>
      <c r="GT174" s="132"/>
      <c r="GU174" s="132"/>
      <c r="GV174" s="132"/>
      <c r="GW174" s="132"/>
      <c r="GX174" s="132"/>
      <c r="GY174" s="132"/>
      <c r="GZ174" s="132"/>
      <c r="HA174" s="132"/>
      <c r="HB174" s="132"/>
      <c r="HC174" s="132"/>
      <c r="HD174" s="132"/>
      <c r="HE174" s="132"/>
      <c r="HF174" s="132"/>
      <c r="HG174" s="132"/>
      <c r="HH174" s="132"/>
      <c r="HI174" s="132"/>
      <c r="HJ174" s="132"/>
      <c r="HK174" s="132"/>
      <c r="HL174" s="132"/>
      <c r="HM174" s="132"/>
      <c r="HN174" s="132"/>
      <c r="HO174" s="132"/>
      <c r="HP174" s="132"/>
      <c r="HQ174" s="132"/>
      <c r="HR174" s="132"/>
      <c r="HS174" s="132"/>
    </row>
    <row r="175" spans="1:227" s="133" customFormat="1" ht="11.25">
      <c r="A175" s="150" t="s">
        <v>341</v>
      </c>
      <c r="B175" s="150"/>
      <c r="C175" s="150" t="s">
        <v>169</v>
      </c>
      <c r="D175" s="150" t="s">
        <v>342</v>
      </c>
      <c r="E175" s="69"/>
      <c r="F175" s="180">
        <v>6420300</v>
      </c>
      <c r="G175" s="79">
        <v>38550</v>
      </c>
      <c r="H175" s="61">
        <f t="shared" si="48"/>
        <v>4063000</v>
      </c>
      <c r="I175" s="62">
        <f t="shared" si="49"/>
        <v>615000</v>
      </c>
      <c r="J175" s="70">
        <f t="shared" si="59"/>
        <v>4678000</v>
      </c>
      <c r="K175" s="61">
        <v>3911000</v>
      </c>
      <c r="L175" s="62">
        <v>590000</v>
      </c>
      <c r="M175" s="194">
        <f t="shared" si="60"/>
        <v>4501000</v>
      </c>
      <c r="N175" s="61">
        <v>3911000</v>
      </c>
      <c r="O175" s="62">
        <v>590000</v>
      </c>
      <c r="P175" s="50">
        <f t="shared" si="61"/>
        <v>4501000</v>
      </c>
      <c r="Q175" s="10">
        <f>H175-K175</f>
        <v>152000</v>
      </c>
      <c r="R175" s="11">
        <f>I175-L175</f>
        <v>25000</v>
      </c>
      <c r="S175" s="50">
        <f t="shared" si="62"/>
        <v>177000</v>
      </c>
      <c r="T175" s="10">
        <f t="shared" si="50"/>
        <v>0</v>
      </c>
      <c r="U175" s="11">
        <f t="shared" si="51"/>
        <v>0</v>
      </c>
      <c r="V175" s="51">
        <f t="shared" si="63"/>
        <v>0</v>
      </c>
      <c r="W175" s="50">
        <f t="shared" si="58"/>
        <v>0</v>
      </c>
      <c r="X175" s="132"/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  <c r="AL175" s="132"/>
      <c r="AM175" s="132"/>
      <c r="AN175" s="132"/>
      <c r="AO175" s="132"/>
      <c r="AP175" s="132"/>
      <c r="AQ175" s="132"/>
      <c r="AR175" s="132"/>
      <c r="AS175" s="132"/>
      <c r="AT175" s="132"/>
      <c r="AU175" s="132"/>
      <c r="AV175" s="132"/>
      <c r="AW175" s="132"/>
      <c r="AX175" s="132"/>
      <c r="AY175" s="132"/>
      <c r="AZ175" s="132"/>
      <c r="BA175" s="132"/>
      <c r="BB175" s="132"/>
      <c r="BC175" s="132"/>
      <c r="BD175" s="132"/>
      <c r="BE175" s="132"/>
      <c r="BF175" s="132"/>
      <c r="BG175" s="132"/>
      <c r="BH175" s="132"/>
      <c r="BI175" s="132"/>
      <c r="BJ175" s="132"/>
      <c r="BK175" s="132"/>
      <c r="BL175" s="132"/>
      <c r="BM175" s="132"/>
      <c r="BN175" s="132"/>
      <c r="BO175" s="132"/>
      <c r="BP175" s="132"/>
      <c r="BQ175" s="132"/>
      <c r="BR175" s="132"/>
      <c r="BS175" s="132"/>
      <c r="BT175" s="132"/>
      <c r="BU175" s="132"/>
      <c r="BV175" s="132"/>
      <c r="BW175" s="132"/>
      <c r="BX175" s="132"/>
      <c r="BY175" s="132"/>
      <c r="BZ175" s="132"/>
      <c r="CA175" s="132"/>
      <c r="CB175" s="132"/>
      <c r="CC175" s="132"/>
      <c r="CD175" s="132"/>
      <c r="CE175" s="132"/>
      <c r="CF175" s="132"/>
      <c r="CG175" s="132"/>
      <c r="CH175" s="132"/>
      <c r="CI175" s="132"/>
      <c r="CJ175" s="132"/>
      <c r="CK175" s="132"/>
      <c r="CL175" s="132"/>
      <c r="CM175" s="132"/>
      <c r="CN175" s="132"/>
      <c r="CO175" s="132"/>
      <c r="CP175" s="132"/>
      <c r="CQ175" s="132"/>
      <c r="CR175" s="132"/>
      <c r="CS175" s="132"/>
      <c r="CT175" s="132"/>
      <c r="CU175" s="132"/>
      <c r="CV175" s="132"/>
      <c r="CW175" s="132"/>
      <c r="CX175" s="132"/>
      <c r="CY175" s="132"/>
      <c r="CZ175" s="132"/>
      <c r="DA175" s="132"/>
      <c r="DB175" s="132"/>
      <c r="DC175" s="132"/>
      <c r="DD175" s="132"/>
      <c r="DE175" s="132"/>
      <c r="DF175" s="132"/>
      <c r="DG175" s="132"/>
      <c r="DH175" s="132"/>
      <c r="DI175" s="132"/>
      <c r="DJ175" s="132"/>
      <c r="DK175" s="132"/>
      <c r="DL175" s="132"/>
      <c r="DM175" s="132"/>
      <c r="DN175" s="132"/>
      <c r="DO175" s="132"/>
      <c r="DP175" s="132"/>
      <c r="DQ175" s="132"/>
      <c r="DR175" s="132"/>
      <c r="DS175" s="132"/>
      <c r="DT175" s="132"/>
      <c r="DU175" s="132"/>
      <c r="DV175" s="132"/>
      <c r="DW175" s="132"/>
      <c r="DX175" s="132"/>
      <c r="DY175" s="132"/>
      <c r="DZ175" s="132"/>
      <c r="EA175" s="132"/>
      <c r="EB175" s="132"/>
      <c r="EC175" s="132"/>
      <c r="ED175" s="132"/>
      <c r="EE175" s="132"/>
      <c r="EF175" s="132"/>
      <c r="EG175" s="132"/>
      <c r="EH175" s="132"/>
      <c r="EI175" s="132"/>
      <c r="EJ175" s="132"/>
      <c r="EK175" s="132"/>
      <c r="EL175" s="132"/>
      <c r="EM175" s="132"/>
      <c r="EN175" s="132"/>
      <c r="EO175" s="132"/>
      <c r="EP175" s="132"/>
      <c r="EQ175" s="132"/>
      <c r="ER175" s="132"/>
      <c r="ES175" s="132"/>
      <c r="ET175" s="132"/>
      <c r="EU175" s="132"/>
      <c r="EV175" s="132"/>
      <c r="EW175" s="132"/>
      <c r="EX175" s="132"/>
      <c r="EY175" s="132"/>
      <c r="EZ175" s="132"/>
      <c r="FA175" s="132"/>
      <c r="FB175" s="132"/>
      <c r="FC175" s="132"/>
      <c r="FD175" s="132"/>
      <c r="FE175" s="132"/>
      <c r="FF175" s="132"/>
      <c r="FG175" s="132"/>
      <c r="FH175" s="132"/>
      <c r="FI175" s="132"/>
      <c r="FJ175" s="132"/>
      <c r="FK175" s="132"/>
      <c r="FL175" s="132"/>
      <c r="FM175" s="132"/>
      <c r="FN175" s="132"/>
      <c r="FO175" s="132"/>
      <c r="FP175" s="132"/>
      <c r="FQ175" s="132"/>
      <c r="FR175" s="132"/>
      <c r="FS175" s="132"/>
      <c r="FT175" s="132"/>
      <c r="FU175" s="132"/>
      <c r="FV175" s="132"/>
      <c r="FW175" s="132"/>
      <c r="FX175" s="132"/>
      <c r="FY175" s="132"/>
      <c r="FZ175" s="132"/>
      <c r="GA175" s="132"/>
      <c r="GB175" s="132"/>
      <c r="GC175" s="132"/>
      <c r="GD175" s="132"/>
      <c r="GE175" s="132"/>
      <c r="GF175" s="132"/>
      <c r="GG175" s="132"/>
      <c r="GH175" s="132"/>
      <c r="GI175" s="132"/>
      <c r="GJ175" s="132"/>
      <c r="GK175" s="132"/>
      <c r="GL175" s="132"/>
      <c r="GM175" s="132"/>
      <c r="GN175" s="132"/>
      <c r="GO175" s="132"/>
      <c r="GP175" s="132"/>
      <c r="GQ175" s="132"/>
      <c r="GR175" s="132"/>
      <c r="GS175" s="132"/>
      <c r="GT175" s="132"/>
      <c r="GU175" s="132"/>
      <c r="GV175" s="132"/>
      <c r="GW175" s="132"/>
      <c r="GX175" s="132"/>
      <c r="GY175" s="132"/>
      <c r="GZ175" s="132"/>
      <c r="HA175" s="132"/>
      <c r="HB175" s="132"/>
      <c r="HC175" s="132"/>
      <c r="HD175" s="132"/>
      <c r="HE175" s="132"/>
      <c r="HF175" s="132"/>
      <c r="HG175" s="132"/>
      <c r="HH175" s="132"/>
      <c r="HI175" s="132"/>
      <c r="HJ175" s="132"/>
      <c r="HK175" s="132"/>
      <c r="HL175" s="132"/>
      <c r="HM175" s="132"/>
      <c r="HN175" s="132"/>
      <c r="HO175" s="132"/>
      <c r="HP175" s="132"/>
      <c r="HQ175" s="132"/>
      <c r="HR175" s="132"/>
      <c r="HS175" s="132"/>
    </row>
    <row r="176" spans="1:227" s="133" customFormat="1" ht="11.25">
      <c r="A176" s="150" t="s">
        <v>343</v>
      </c>
      <c r="B176" s="150"/>
      <c r="C176" s="150" t="s">
        <v>174</v>
      </c>
      <c r="D176" s="150" t="s">
        <v>344</v>
      </c>
      <c r="E176" s="69"/>
      <c r="F176" s="180">
        <v>6420300</v>
      </c>
      <c r="G176" s="79">
        <v>38550</v>
      </c>
      <c r="H176" s="61">
        <f t="shared" si="48"/>
        <v>1826000</v>
      </c>
      <c r="I176" s="62">
        <f t="shared" si="49"/>
        <v>120000</v>
      </c>
      <c r="J176" s="70">
        <f t="shared" si="59"/>
        <v>1946000</v>
      </c>
      <c r="K176" s="61">
        <v>1758000</v>
      </c>
      <c r="L176" s="62">
        <v>115000</v>
      </c>
      <c r="M176" s="194">
        <f t="shared" si="60"/>
        <v>1873000</v>
      </c>
      <c r="N176" s="61">
        <v>1758000</v>
      </c>
      <c r="O176" s="62">
        <v>115000</v>
      </c>
      <c r="P176" s="50">
        <f t="shared" si="61"/>
        <v>1873000</v>
      </c>
      <c r="Q176" s="10">
        <f>H176-K176</f>
        <v>68000</v>
      </c>
      <c r="R176" s="11">
        <f>I176-L176</f>
        <v>5000</v>
      </c>
      <c r="S176" s="50">
        <f t="shared" si="62"/>
        <v>73000</v>
      </c>
      <c r="T176" s="10">
        <f t="shared" si="50"/>
        <v>0</v>
      </c>
      <c r="U176" s="11">
        <f t="shared" si="51"/>
        <v>0</v>
      </c>
      <c r="V176" s="51">
        <f t="shared" si="63"/>
        <v>0</v>
      </c>
      <c r="W176" s="50">
        <f t="shared" si="58"/>
        <v>0</v>
      </c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  <c r="BM176" s="132"/>
      <c r="BN176" s="132"/>
      <c r="BO176" s="132"/>
      <c r="BP176" s="132"/>
      <c r="BQ176" s="132"/>
      <c r="BR176" s="132"/>
      <c r="BS176" s="132"/>
      <c r="BT176" s="132"/>
      <c r="BU176" s="132"/>
      <c r="BV176" s="132"/>
      <c r="BW176" s="132"/>
      <c r="BX176" s="132"/>
      <c r="BY176" s="132"/>
      <c r="BZ176" s="132"/>
      <c r="CA176" s="132"/>
      <c r="CB176" s="132"/>
      <c r="CC176" s="132"/>
      <c r="CD176" s="132"/>
      <c r="CE176" s="132"/>
      <c r="CF176" s="132"/>
      <c r="CG176" s="132"/>
      <c r="CH176" s="132"/>
      <c r="CI176" s="132"/>
      <c r="CJ176" s="132"/>
      <c r="CK176" s="132"/>
      <c r="CL176" s="132"/>
      <c r="CM176" s="132"/>
      <c r="CN176" s="132"/>
      <c r="CO176" s="132"/>
      <c r="CP176" s="132"/>
      <c r="CQ176" s="132"/>
      <c r="CR176" s="132"/>
      <c r="CS176" s="132"/>
      <c r="CT176" s="132"/>
      <c r="CU176" s="132"/>
      <c r="CV176" s="132"/>
      <c r="CW176" s="132"/>
      <c r="CX176" s="132"/>
      <c r="CY176" s="132"/>
      <c r="CZ176" s="132"/>
      <c r="DA176" s="132"/>
      <c r="DB176" s="132"/>
      <c r="DC176" s="132"/>
      <c r="DD176" s="132"/>
      <c r="DE176" s="132"/>
      <c r="DF176" s="132"/>
      <c r="DG176" s="132"/>
      <c r="DH176" s="132"/>
      <c r="DI176" s="132"/>
      <c r="DJ176" s="132"/>
      <c r="DK176" s="132"/>
      <c r="DL176" s="132"/>
      <c r="DM176" s="132"/>
      <c r="DN176" s="132"/>
      <c r="DO176" s="132"/>
      <c r="DP176" s="132"/>
      <c r="DQ176" s="132"/>
      <c r="DR176" s="132"/>
      <c r="DS176" s="132"/>
      <c r="DT176" s="132"/>
      <c r="DU176" s="132"/>
      <c r="DV176" s="132"/>
      <c r="DW176" s="132"/>
      <c r="DX176" s="132"/>
      <c r="DY176" s="132"/>
      <c r="DZ176" s="132"/>
      <c r="EA176" s="132"/>
      <c r="EB176" s="132"/>
      <c r="EC176" s="132"/>
      <c r="ED176" s="132"/>
      <c r="EE176" s="132"/>
      <c r="EF176" s="132"/>
      <c r="EG176" s="132"/>
      <c r="EH176" s="132"/>
      <c r="EI176" s="132"/>
      <c r="EJ176" s="132"/>
      <c r="EK176" s="132"/>
      <c r="EL176" s="132"/>
      <c r="EM176" s="132"/>
      <c r="EN176" s="132"/>
      <c r="EO176" s="132"/>
      <c r="EP176" s="132"/>
      <c r="EQ176" s="132"/>
      <c r="ER176" s="132"/>
      <c r="ES176" s="132"/>
      <c r="ET176" s="132"/>
      <c r="EU176" s="132"/>
      <c r="EV176" s="132"/>
      <c r="EW176" s="132"/>
      <c r="EX176" s="132"/>
      <c r="EY176" s="132"/>
      <c r="EZ176" s="132"/>
      <c r="FA176" s="132"/>
      <c r="FB176" s="132"/>
      <c r="FC176" s="132"/>
      <c r="FD176" s="132"/>
      <c r="FE176" s="132"/>
      <c r="FF176" s="132"/>
      <c r="FG176" s="132"/>
      <c r="FH176" s="132"/>
      <c r="FI176" s="132"/>
      <c r="FJ176" s="132"/>
      <c r="FK176" s="132"/>
      <c r="FL176" s="132"/>
      <c r="FM176" s="132"/>
      <c r="FN176" s="132"/>
      <c r="FO176" s="132"/>
      <c r="FP176" s="132"/>
      <c r="FQ176" s="132"/>
      <c r="FR176" s="132"/>
      <c r="FS176" s="132"/>
      <c r="FT176" s="132"/>
      <c r="FU176" s="132"/>
      <c r="FV176" s="132"/>
      <c r="FW176" s="132"/>
      <c r="FX176" s="132"/>
      <c r="FY176" s="132"/>
      <c r="FZ176" s="132"/>
      <c r="GA176" s="132"/>
      <c r="GB176" s="132"/>
      <c r="GC176" s="132"/>
      <c r="GD176" s="132"/>
      <c r="GE176" s="132"/>
      <c r="GF176" s="132"/>
      <c r="GG176" s="132"/>
      <c r="GH176" s="132"/>
      <c r="GI176" s="132"/>
      <c r="GJ176" s="132"/>
      <c r="GK176" s="132"/>
      <c r="GL176" s="132"/>
      <c r="GM176" s="132"/>
      <c r="GN176" s="132"/>
      <c r="GO176" s="132"/>
      <c r="GP176" s="132"/>
      <c r="GQ176" s="132"/>
      <c r="GR176" s="132"/>
      <c r="GS176" s="132"/>
      <c r="GT176" s="132"/>
      <c r="GU176" s="132"/>
      <c r="GV176" s="132"/>
      <c r="GW176" s="132"/>
      <c r="GX176" s="132"/>
      <c r="GY176" s="132"/>
      <c r="GZ176" s="132"/>
      <c r="HA176" s="132"/>
      <c r="HB176" s="132"/>
      <c r="HC176" s="132"/>
      <c r="HD176" s="132"/>
      <c r="HE176" s="132"/>
      <c r="HF176" s="132"/>
      <c r="HG176" s="132"/>
      <c r="HH176" s="132"/>
      <c r="HI176" s="132"/>
      <c r="HJ176" s="132"/>
      <c r="HK176" s="132"/>
      <c r="HL176" s="132"/>
      <c r="HM176" s="132"/>
      <c r="HN176" s="132"/>
      <c r="HO176" s="132"/>
      <c r="HP176" s="132"/>
      <c r="HQ176" s="132"/>
      <c r="HR176" s="132"/>
      <c r="HS176" s="132"/>
    </row>
    <row r="177" spans="1:227" s="133" customFormat="1" ht="11.25">
      <c r="A177" s="150" t="s">
        <v>345</v>
      </c>
      <c r="B177" s="150"/>
      <c r="C177" s="150" t="s">
        <v>174</v>
      </c>
      <c r="D177" s="150" t="s">
        <v>346</v>
      </c>
      <c r="E177" s="69"/>
      <c r="F177" s="180">
        <v>6420300</v>
      </c>
      <c r="G177" s="79">
        <v>38550</v>
      </c>
      <c r="H177" s="61">
        <f t="shared" si="48"/>
        <v>1878000</v>
      </c>
      <c r="I177" s="62">
        <f t="shared" si="49"/>
        <v>429000</v>
      </c>
      <c r="J177" s="70">
        <f t="shared" si="59"/>
        <v>2307000</v>
      </c>
      <c r="K177" s="61">
        <v>1808000</v>
      </c>
      <c r="L177" s="62">
        <v>412000</v>
      </c>
      <c r="M177" s="194">
        <f t="shared" si="60"/>
        <v>2220000</v>
      </c>
      <c r="N177" s="61">
        <v>1808000</v>
      </c>
      <c r="O177" s="62">
        <v>412000</v>
      </c>
      <c r="P177" s="50">
        <f t="shared" si="61"/>
        <v>2220000</v>
      </c>
      <c r="Q177" s="10">
        <f>H177-K177</f>
        <v>70000</v>
      </c>
      <c r="R177" s="11">
        <f>I177-L177</f>
        <v>17000</v>
      </c>
      <c r="S177" s="50">
        <f t="shared" si="62"/>
        <v>87000</v>
      </c>
      <c r="T177" s="10">
        <f t="shared" ref="T177:T210" si="64">K177-N177</f>
        <v>0</v>
      </c>
      <c r="U177" s="11">
        <f t="shared" ref="U177:U210" si="65">L177-O177</f>
        <v>0</v>
      </c>
      <c r="V177" s="51">
        <f t="shared" si="63"/>
        <v>0</v>
      </c>
      <c r="W177" s="50">
        <f t="shared" si="58"/>
        <v>0</v>
      </c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  <c r="AL177" s="132"/>
      <c r="AM177" s="132"/>
      <c r="AN177" s="132"/>
      <c r="AO177" s="132"/>
      <c r="AP177" s="132"/>
      <c r="AQ177" s="132"/>
      <c r="AR177" s="132"/>
      <c r="AS177" s="132"/>
      <c r="AT177" s="132"/>
      <c r="AU177" s="132"/>
      <c r="AV177" s="132"/>
      <c r="AW177" s="132"/>
      <c r="AX177" s="132"/>
      <c r="AY177" s="132"/>
      <c r="AZ177" s="132"/>
      <c r="BA177" s="132"/>
      <c r="BB177" s="132"/>
      <c r="BC177" s="132"/>
      <c r="BD177" s="132"/>
      <c r="BE177" s="132"/>
      <c r="BF177" s="132"/>
      <c r="BG177" s="132"/>
      <c r="BH177" s="132"/>
      <c r="BI177" s="132"/>
      <c r="BJ177" s="132"/>
      <c r="BK177" s="132"/>
      <c r="BL177" s="132"/>
      <c r="BM177" s="132"/>
      <c r="BN177" s="132"/>
      <c r="BO177" s="132"/>
      <c r="BP177" s="132"/>
      <c r="BQ177" s="132"/>
      <c r="BR177" s="132"/>
      <c r="BS177" s="132"/>
      <c r="BT177" s="132"/>
      <c r="BU177" s="132"/>
      <c r="BV177" s="132"/>
      <c r="BW177" s="132"/>
      <c r="BX177" s="132"/>
      <c r="BY177" s="132"/>
      <c r="BZ177" s="132"/>
      <c r="CA177" s="132"/>
      <c r="CB177" s="132"/>
      <c r="CC177" s="132"/>
      <c r="CD177" s="132"/>
      <c r="CE177" s="132"/>
      <c r="CF177" s="132"/>
      <c r="CG177" s="132"/>
      <c r="CH177" s="132"/>
      <c r="CI177" s="132"/>
      <c r="CJ177" s="132"/>
      <c r="CK177" s="132"/>
      <c r="CL177" s="132"/>
      <c r="CM177" s="132"/>
      <c r="CN177" s="132"/>
      <c r="CO177" s="132"/>
      <c r="CP177" s="132"/>
      <c r="CQ177" s="132"/>
      <c r="CR177" s="132"/>
      <c r="CS177" s="132"/>
      <c r="CT177" s="132"/>
      <c r="CU177" s="132"/>
      <c r="CV177" s="132"/>
      <c r="CW177" s="132"/>
      <c r="CX177" s="132"/>
      <c r="CY177" s="132"/>
      <c r="CZ177" s="132"/>
      <c r="DA177" s="132"/>
      <c r="DB177" s="132"/>
      <c r="DC177" s="132"/>
      <c r="DD177" s="132"/>
      <c r="DE177" s="132"/>
      <c r="DF177" s="132"/>
      <c r="DG177" s="132"/>
      <c r="DH177" s="132"/>
      <c r="DI177" s="132"/>
      <c r="DJ177" s="132"/>
      <c r="DK177" s="132"/>
      <c r="DL177" s="132"/>
      <c r="DM177" s="132"/>
      <c r="DN177" s="132"/>
      <c r="DO177" s="132"/>
      <c r="DP177" s="132"/>
      <c r="DQ177" s="132"/>
      <c r="DR177" s="132"/>
      <c r="DS177" s="132"/>
      <c r="DT177" s="132"/>
      <c r="DU177" s="132"/>
      <c r="DV177" s="132"/>
      <c r="DW177" s="132"/>
      <c r="DX177" s="132"/>
      <c r="DY177" s="132"/>
      <c r="DZ177" s="132"/>
      <c r="EA177" s="132"/>
      <c r="EB177" s="132"/>
      <c r="EC177" s="132"/>
      <c r="ED177" s="132"/>
      <c r="EE177" s="132"/>
      <c r="EF177" s="132"/>
      <c r="EG177" s="132"/>
      <c r="EH177" s="132"/>
      <c r="EI177" s="132"/>
      <c r="EJ177" s="132"/>
      <c r="EK177" s="132"/>
      <c r="EL177" s="132"/>
      <c r="EM177" s="132"/>
      <c r="EN177" s="132"/>
      <c r="EO177" s="132"/>
      <c r="EP177" s="132"/>
      <c r="EQ177" s="132"/>
      <c r="ER177" s="132"/>
      <c r="ES177" s="132"/>
      <c r="ET177" s="132"/>
      <c r="EU177" s="132"/>
      <c r="EV177" s="132"/>
      <c r="EW177" s="132"/>
      <c r="EX177" s="132"/>
      <c r="EY177" s="132"/>
      <c r="EZ177" s="132"/>
      <c r="FA177" s="132"/>
      <c r="FB177" s="132"/>
      <c r="FC177" s="132"/>
      <c r="FD177" s="132"/>
      <c r="FE177" s="132"/>
      <c r="FF177" s="132"/>
      <c r="FG177" s="132"/>
      <c r="FH177" s="132"/>
      <c r="FI177" s="132"/>
      <c r="FJ177" s="132"/>
      <c r="FK177" s="132"/>
      <c r="FL177" s="132"/>
      <c r="FM177" s="132"/>
      <c r="FN177" s="132"/>
      <c r="FO177" s="132"/>
      <c r="FP177" s="132"/>
      <c r="FQ177" s="132"/>
      <c r="FR177" s="132"/>
      <c r="FS177" s="132"/>
      <c r="FT177" s="132"/>
      <c r="FU177" s="132"/>
      <c r="FV177" s="132"/>
      <c r="FW177" s="132"/>
      <c r="FX177" s="132"/>
      <c r="FY177" s="132"/>
      <c r="FZ177" s="132"/>
      <c r="GA177" s="132"/>
      <c r="GB177" s="132"/>
      <c r="GC177" s="132"/>
      <c r="GD177" s="132"/>
      <c r="GE177" s="132"/>
      <c r="GF177" s="132"/>
      <c r="GG177" s="132"/>
      <c r="GH177" s="132"/>
      <c r="GI177" s="132"/>
      <c r="GJ177" s="132"/>
      <c r="GK177" s="132"/>
      <c r="GL177" s="132"/>
      <c r="GM177" s="132"/>
      <c r="GN177" s="132"/>
      <c r="GO177" s="132"/>
      <c r="GP177" s="132"/>
      <c r="GQ177" s="132"/>
      <c r="GR177" s="132"/>
      <c r="GS177" s="132"/>
      <c r="GT177" s="132"/>
      <c r="GU177" s="132"/>
      <c r="GV177" s="132"/>
      <c r="GW177" s="132"/>
      <c r="GX177" s="132"/>
      <c r="GY177" s="132"/>
      <c r="GZ177" s="132"/>
      <c r="HA177" s="132"/>
      <c r="HB177" s="132"/>
      <c r="HC177" s="132"/>
      <c r="HD177" s="132"/>
      <c r="HE177" s="132"/>
      <c r="HF177" s="132"/>
      <c r="HG177" s="132"/>
      <c r="HH177" s="132"/>
      <c r="HI177" s="132"/>
      <c r="HJ177" s="132"/>
      <c r="HK177" s="132"/>
      <c r="HL177" s="132"/>
      <c r="HM177" s="132"/>
      <c r="HN177" s="132"/>
      <c r="HO177" s="132"/>
      <c r="HP177" s="132"/>
      <c r="HQ177" s="132"/>
      <c r="HR177" s="132"/>
      <c r="HS177" s="132"/>
    </row>
    <row r="178" spans="1:227" s="133" customFormat="1" ht="11.25">
      <c r="A178" s="150" t="s">
        <v>347</v>
      </c>
      <c r="B178" s="150"/>
      <c r="C178" s="150" t="s">
        <v>174</v>
      </c>
      <c r="D178" s="150" t="s">
        <v>348</v>
      </c>
      <c r="E178" s="69"/>
      <c r="F178" s="180">
        <v>6030600</v>
      </c>
      <c r="G178" s="79">
        <v>38550</v>
      </c>
      <c r="H178" s="61">
        <f t="shared" si="48"/>
        <v>484000</v>
      </c>
      <c r="I178" s="62">
        <f t="shared" si="49"/>
        <v>0</v>
      </c>
      <c r="J178" s="70">
        <f t="shared" si="59"/>
        <v>484000</v>
      </c>
      <c r="K178" s="61">
        <v>466000</v>
      </c>
      <c r="L178" s="62">
        <v>0</v>
      </c>
      <c r="M178" s="194">
        <f t="shared" si="60"/>
        <v>466000</v>
      </c>
      <c r="N178" s="61">
        <v>466000</v>
      </c>
      <c r="O178" s="62">
        <v>0</v>
      </c>
      <c r="P178" s="50">
        <f t="shared" si="61"/>
        <v>466000</v>
      </c>
      <c r="Q178" s="10">
        <f>H178-K178</f>
        <v>18000</v>
      </c>
      <c r="R178" s="11">
        <f>I178-L178</f>
        <v>0</v>
      </c>
      <c r="S178" s="50">
        <f t="shared" si="62"/>
        <v>18000</v>
      </c>
      <c r="T178" s="10">
        <f t="shared" si="64"/>
        <v>0</v>
      </c>
      <c r="U178" s="11">
        <f t="shared" si="65"/>
        <v>0</v>
      </c>
      <c r="V178" s="51">
        <f t="shared" si="63"/>
        <v>0</v>
      </c>
      <c r="W178" s="50">
        <f t="shared" si="58"/>
        <v>0</v>
      </c>
      <c r="X178" s="132"/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  <c r="AL178" s="132"/>
      <c r="AM178" s="132"/>
      <c r="AN178" s="132"/>
      <c r="AO178" s="132"/>
      <c r="AP178" s="132"/>
      <c r="AQ178" s="132"/>
      <c r="AR178" s="132"/>
      <c r="AS178" s="132"/>
      <c r="AT178" s="132"/>
      <c r="AU178" s="132"/>
      <c r="AV178" s="132"/>
      <c r="AW178" s="132"/>
      <c r="AX178" s="132"/>
      <c r="AY178" s="132"/>
      <c r="AZ178" s="132"/>
      <c r="BA178" s="132"/>
      <c r="BB178" s="132"/>
      <c r="BC178" s="132"/>
      <c r="BD178" s="132"/>
      <c r="BE178" s="132"/>
      <c r="BF178" s="132"/>
      <c r="BG178" s="132"/>
      <c r="BH178" s="132"/>
      <c r="BI178" s="132"/>
      <c r="BJ178" s="132"/>
      <c r="BK178" s="132"/>
      <c r="BL178" s="132"/>
      <c r="BM178" s="132"/>
      <c r="BN178" s="132"/>
      <c r="BO178" s="132"/>
      <c r="BP178" s="132"/>
      <c r="BQ178" s="132"/>
      <c r="BR178" s="132"/>
      <c r="BS178" s="132"/>
      <c r="BT178" s="132"/>
      <c r="BU178" s="132"/>
      <c r="BV178" s="132"/>
      <c r="BW178" s="132"/>
      <c r="BX178" s="132"/>
      <c r="BY178" s="132"/>
      <c r="BZ178" s="132"/>
      <c r="CA178" s="132"/>
      <c r="CB178" s="132"/>
      <c r="CC178" s="132"/>
      <c r="CD178" s="132"/>
      <c r="CE178" s="132"/>
      <c r="CF178" s="132"/>
      <c r="CG178" s="132"/>
      <c r="CH178" s="132"/>
      <c r="CI178" s="132"/>
      <c r="CJ178" s="132"/>
      <c r="CK178" s="132"/>
      <c r="CL178" s="132"/>
      <c r="CM178" s="132"/>
      <c r="CN178" s="132"/>
      <c r="CO178" s="132"/>
      <c r="CP178" s="132"/>
      <c r="CQ178" s="132"/>
      <c r="CR178" s="132"/>
      <c r="CS178" s="132"/>
      <c r="CT178" s="132"/>
      <c r="CU178" s="132"/>
      <c r="CV178" s="132"/>
      <c r="CW178" s="132"/>
      <c r="CX178" s="132"/>
      <c r="CY178" s="132"/>
      <c r="CZ178" s="132"/>
      <c r="DA178" s="132"/>
      <c r="DB178" s="132"/>
      <c r="DC178" s="132"/>
      <c r="DD178" s="132"/>
      <c r="DE178" s="132"/>
      <c r="DF178" s="132"/>
      <c r="DG178" s="132"/>
      <c r="DH178" s="132"/>
      <c r="DI178" s="132"/>
      <c r="DJ178" s="132"/>
      <c r="DK178" s="132"/>
      <c r="DL178" s="132"/>
      <c r="DM178" s="132"/>
      <c r="DN178" s="132"/>
      <c r="DO178" s="132"/>
      <c r="DP178" s="132"/>
      <c r="DQ178" s="132"/>
      <c r="DR178" s="132"/>
      <c r="DS178" s="132"/>
      <c r="DT178" s="132"/>
      <c r="DU178" s="132"/>
      <c r="DV178" s="132"/>
      <c r="DW178" s="132"/>
      <c r="DX178" s="132"/>
      <c r="DY178" s="132"/>
      <c r="DZ178" s="132"/>
      <c r="EA178" s="132"/>
      <c r="EB178" s="132"/>
      <c r="EC178" s="132"/>
      <c r="ED178" s="132"/>
      <c r="EE178" s="132"/>
      <c r="EF178" s="132"/>
      <c r="EG178" s="132"/>
      <c r="EH178" s="132"/>
      <c r="EI178" s="132"/>
      <c r="EJ178" s="132"/>
      <c r="EK178" s="132"/>
      <c r="EL178" s="132"/>
      <c r="EM178" s="132"/>
      <c r="EN178" s="132"/>
      <c r="EO178" s="132"/>
      <c r="EP178" s="132"/>
      <c r="EQ178" s="132"/>
      <c r="ER178" s="132"/>
      <c r="ES178" s="132"/>
      <c r="ET178" s="132"/>
      <c r="EU178" s="132"/>
      <c r="EV178" s="132"/>
      <c r="EW178" s="132"/>
      <c r="EX178" s="132"/>
      <c r="EY178" s="132"/>
      <c r="EZ178" s="132"/>
      <c r="FA178" s="132"/>
      <c r="FB178" s="132"/>
      <c r="FC178" s="132"/>
      <c r="FD178" s="132"/>
      <c r="FE178" s="132"/>
      <c r="FF178" s="132"/>
      <c r="FG178" s="132"/>
      <c r="FH178" s="132"/>
      <c r="FI178" s="132"/>
      <c r="FJ178" s="132"/>
      <c r="FK178" s="132"/>
      <c r="FL178" s="132"/>
      <c r="FM178" s="132"/>
      <c r="FN178" s="132"/>
      <c r="FO178" s="132"/>
      <c r="FP178" s="132"/>
      <c r="FQ178" s="132"/>
      <c r="FR178" s="132"/>
      <c r="FS178" s="132"/>
      <c r="FT178" s="132"/>
      <c r="FU178" s="132"/>
      <c r="FV178" s="132"/>
      <c r="FW178" s="132"/>
      <c r="FX178" s="132"/>
      <c r="FY178" s="132"/>
      <c r="FZ178" s="132"/>
      <c r="GA178" s="132"/>
      <c r="GB178" s="132"/>
      <c r="GC178" s="132"/>
      <c r="GD178" s="132"/>
      <c r="GE178" s="132"/>
      <c r="GF178" s="132"/>
      <c r="GG178" s="132"/>
      <c r="GH178" s="132"/>
      <c r="GI178" s="132"/>
      <c r="GJ178" s="132"/>
      <c r="GK178" s="132"/>
      <c r="GL178" s="132"/>
      <c r="GM178" s="132"/>
      <c r="GN178" s="132"/>
      <c r="GO178" s="132"/>
      <c r="GP178" s="132"/>
      <c r="GQ178" s="132"/>
      <c r="GR178" s="132"/>
      <c r="GS178" s="132"/>
      <c r="GT178" s="132"/>
      <c r="GU178" s="132"/>
      <c r="GV178" s="132"/>
      <c r="GW178" s="132"/>
      <c r="GX178" s="132"/>
      <c r="GY178" s="132"/>
      <c r="GZ178" s="132"/>
      <c r="HA178" s="132"/>
      <c r="HB178" s="132"/>
      <c r="HC178" s="132"/>
      <c r="HD178" s="132"/>
      <c r="HE178" s="132"/>
      <c r="HF178" s="132"/>
      <c r="HG178" s="132"/>
      <c r="HH178" s="132"/>
      <c r="HI178" s="132"/>
      <c r="HJ178" s="132"/>
      <c r="HK178" s="132"/>
      <c r="HL178" s="132"/>
      <c r="HM178" s="132"/>
      <c r="HN178" s="132"/>
      <c r="HO178" s="132"/>
      <c r="HP178" s="132"/>
      <c r="HQ178" s="132"/>
      <c r="HR178" s="132"/>
      <c r="HS178" s="132"/>
    </row>
    <row r="179" spans="1:227" s="133" customFormat="1" ht="11.25">
      <c r="A179" s="150" t="s">
        <v>349</v>
      </c>
      <c r="B179" s="150"/>
      <c r="C179" s="150" t="s">
        <v>174</v>
      </c>
      <c r="D179" s="150" t="s">
        <v>350</v>
      </c>
      <c r="E179" s="69"/>
      <c r="F179" s="180">
        <v>6410100</v>
      </c>
      <c r="G179" s="79">
        <v>38550</v>
      </c>
      <c r="H179" s="61">
        <f t="shared" si="48"/>
        <v>1898000</v>
      </c>
      <c r="I179" s="62">
        <f t="shared" si="49"/>
        <v>0</v>
      </c>
      <c r="J179" s="70">
        <f t="shared" si="59"/>
        <v>1898000</v>
      </c>
      <c r="K179" s="61">
        <v>1827000</v>
      </c>
      <c r="L179" s="62">
        <v>0</v>
      </c>
      <c r="M179" s="194">
        <f t="shared" si="60"/>
        <v>1827000</v>
      </c>
      <c r="N179" s="61">
        <v>1827000</v>
      </c>
      <c r="O179" s="62">
        <v>0</v>
      </c>
      <c r="P179" s="50">
        <f t="shared" si="61"/>
        <v>1827000</v>
      </c>
      <c r="Q179" s="10">
        <f>H179-K179</f>
        <v>71000</v>
      </c>
      <c r="R179" s="11">
        <f>I179-L179</f>
        <v>0</v>
      </c>
      <c r="S179" s="50">
        <f t="shared" si="62"/>
        <v>71000</v>
      </c>
      <c r="T179" s="10">
        <f t="shared" si="64"/>
        <v>0</v>
      </c>
      <c r="U179" s="11">
        <f t="shared" si="65"/>
        <v>0</v>
      </c>
      <c r="V179" s="51">
        <f t="shared" si="63"/>
        <v>0</v>
      </c>
      <c r="W179" s="50">
        <f t="shared" si="58"/>
        <v>0</v>
      </c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  <c r="AL179" s="132"/>
      <c r="AM179" s="132"/>
      <c r="AN179" s="132"/>
      <c r="AO179" s="132"/>
      <c r="AP179" s="132"/>
      <c r="AQ179" s="132"/>
      <c r="AR179" s="132"/>
      <c r="AS179" s="132"/>
      <c r="AT179" s="132"/>
      <c r="AU179" s="132"/>
      <c r="AV179" s="132"/>
      <c r="AW179" s="132"/>
      <c r="AX179" s="132"/>
      <c r="AY179" s="132"/>
      <c r="AZ179" s="132"/>
      <c r="BA179" s="132"/>
      <c r="BB179" s="132"/>
      <c r="BC179" s="132"/>
      <c r="BD179" s="132"/>
      <c r="BE179" s="132"/>
      <c r="BF179" s="132"/>
      <c r="BG179" s="132"/>
      <c r="BH179" s="132"/>
      <c r="BI179" s="132"/>
      <c r="BJ179" s="132"/>
      <c r="BK179" s="132"/>
      <c r="BL179" s="132"/>
      <c r="BM179" s="132"/>
      <c r="BN179" s="132"/>
      <c r="BO179" s="132"/>
      <c r="BP179" s="132"/>
      <c r="BQ179" s="132"/>
      <c r="BR179" s="132"/>
      <c r="BS179" s="132"/>
      <c r="BT179" s="132"/>
      <c r="BU179" s="132"/>
      <c r="BV179" s="132"/>
      <c r="BW179" s="132"/>
      <c r="BX179" s="132"/>
      <c r="BY179" s="132"/>
      <c r="BZ179" s="132"/>
      <c r="CA179" s="132"/>
      <c r="CB179" s="132"/>
      <c r="CC179" s="132"/>
      <c r="CD179" s="132"/>
      <c r="CE179" s="132"/>
      <c r="CF179" s="132"/>
      <c r="CG179" s="132"/>
      <c r="CH179" s="132"/>
      <c r="CI179" s="132"/>
      <c r="CJ179" s="132"/>
      <c r="CK179" s="132"/>
      <c r="CL179" s="132"/>
      <c r="CM179" s="132"/>
      <c r="CN179" s="132"/>
      <c r="CO179" s="132"/>
      <c r="CP179" s="132"/>
      <c r="CQ179" s="132"/>
      <c r="CR179" s="132"/>
      <c r="CS179" s="132"/>
      <c r="CT179" s="132"/>
      <c r="CU179" s="132"/>
      <c r="CV179" s="132"/>
      <c r="CW179" s="132"/>
      <c r="CX179" s="132"/>
      <c r="CY179" s="132"/>
      <c r="CZ179" s="132"/>
      <c r="DA179" s="132"/>
      <c r="DB179" s="132"/>
      <c r="DC179" s="132"/>
      <c r="DD179" s="132"/>
      <c r="DE179" s="132"/>
      <c r="DF179" s="132"/>
      <c r="DG179" s="132"/>
      <c r="DH179" s="132"/>
      <c r="DI179" s="132"/>
      <c r="DJ179" s="132"/>
      <c r="DK179" s="132"/>
      <c r="DL179" s="132"/>
      <c r="DM179" s="132"/>
      <c r="DN179" s="132"/>
      <c r="DO179" s="132"/>
      <c r="DP179" s="132"/>
      <c r="DQ179" s="132"/>
      <c r="DR179" s="132"/>
      <c r="DS179" s="132"/>
      <c r="DT179" s="132"/>
      <c r="DU179" s="132"/>
      <c r="DV179" s="132"/>
      <c r="DW179" s="132"/>
      <c r="DX179" s="132"/>
      <c r="DY179" s="132"/>
      <c r="DZ179" s="132"/>
      <c r="EA179" s="132"/>
      <c r="EB179" s="132"/>
      <c r="EC179" s="132"/>
      <c r="ED179" s="132"/>
      <c r="EE179" s="132"/>
      <c r="EF179" s="132"/>
      <c r="EG179" s="132"/>
      <c r="EH179" s="132"/>
      <c r="EI179" s="132"/>
      <c r="EJ179" s="132"/>
      <c r="EK179" s="132"/>
      <c r="EL179" s="132"/>
      <c r="EM179" s="132"/>
      <c r="EN179" s="132"/>
      <c r="EO179" s="132"/>
      <c r="EP179" s="132"/>
      <c r="EQ179" s="132"/>
      <c r="ER179" s="132"/>
      <c r="ES179" s="132"/>
      <c r="ET179" s="132"/>
      <c r="EU179" s="132"/>
      <c r="EV179" s="132"/>
      <c r="EW179" s="132"/>
      <c r="EX179" s="132"/>
      <c r="EY179" s="132"/>
      <c r="EZ179" s="132"/>
      <c r="FA179" s="132"/>
      <c r="FB179" s="132"/>
      <c r="FC179" s="132"/>
      <c r="FD179" s="132"/>
      <c r="FE179" s="132"/>
      <c r="FF179" s="132"/>
      <c r="FG179" s="132"/>
      <c r="FH179" s="132"/>
      <c r="FI179" s="132"/>
      <c r="FJ179" s="132"/>
      <c r="FK179" s="132"/>
      <c r="FL179" s="132"/>
      <c r="FM179" s="132"/>
      <c r="FN179" s="132"/>
      <c r="FO179" s="132"/>
      <c r="FP179" s="132"/>
      <c r="FQ179" s="132"/>
      <c r="FR179" s="132"/>
      <c r="FS179" s="132"/>
      <c r="FT179" s="132"/>
      <c r="FU179" s="132"/>
      <c r="FV179" s="132"/>
      <c r="FW179" s="132"/>
      <c r="FX179" s="132"/>
      <c r="FY179" s="132"/>
      <c r="FZ179" s="132"/>
      <c r="GA179" s="132"/>
      <c r="GB179" s="132"/>
      <c r="GC179" s="132"/>
      <c r="GD179" s="132"/>
      <c r="GE179" s="132"/>
      <c r="GF179" s="132"/>
      <c r="GG179" s="132"/>
      <c r="GH179" s="132"/>
      <c r="GI179" s="132"/>
      <c r="GJ179" s="132"/>
      <c r="GK179" s="132"/>
      <c r="GL179" s="132"/>
      <c r="GM179" s="132"/>
      <c r="GN179" s="132"/>
      <c r="GO179" s="132"/>
      <c r="GP179" s="132"/>
      <c r="GQ179" s="132"/>
      <c r="GR179" s="132"/>
      <c r="GS179" s="132"/>
      <c r="GT179" s="132"/>
      <c r="GU179" s="132"/>
      <c r="GV179" s="132"/>
      <c r="GW179" s="132"/>
      <c r="GX179" s="132"/>
      <c r="GY179" s="132"/>
      <c r="GZ179" s="132"/>
      <c r="HA179" s="132"/>
      <c r="HB179" s="132"/>
      <c r="HC179" s="132"/>
      <c r="HD179" s="132"/>
      <c r="HE179" s="132"/>
      <c r="HF179" s="132"/>
      <c r="HG179" s="132"/>
      <c r="HH179" s="132"/>
      <c r="HI179" s="132"/>
      <c r="HJ179" s="132"/>
      <c r="HK179" s="132"/>
      <c r="HL179" s="132"/>
      <c r="HM179" s="132"/>
      <c r="HN179" s="132"/>
      <c r="HO179" s="132"/>
      <c r="HP179" s="132"/>
      <c r="HQ179" s="132"/>
      <c r="HR179" s="132"/>
      <c r="HS179" s="132"/>
    </row>
    <row r="180" spans="1:227" s="133" customFormat="1" ht="11.25">
      <c r="A180" s="150" t="s">
        <v>351</v>
      </c>
      <c r="B180" s="150"/>
      <c r="C180" s="150" t="s">
        <v>179</v>
      </c>
      <c r="D180" s="150" t="s">
        <v>352</v>
      </c>
      <c r="E180" s="69"/>
      <c r="F180" s="180">
        <v>6420300</v>
      </c>
      <c r="G180" s="79">
        <v>38550</v>
      </c>
      <c r="H180" s="61">
        <f t="shared" si="48"/>
        <v>2419000</v>
      </c>
      <c r="I180" s="62">
        <f t="shared" si="49"/>
        <v>258000</v>
      </c>
      <c r="J180" s="70">
        <f t="shared" si="59"/>
        <v>2677000</v>
      </c>
      <c r="K180" s="61">
        <v>2328000</v>
      </c>
      <c r="L180" s="62">
        <v>248000</v>
      </c>
      <c r="M180" s="194">
        <f t="shared" si="60"/>
        <v>2576000</v>
      </c>
      <c r="N180" s="61">
        <v>2328000</v>
      </c>
      <c r="O180" s="62">
        <v>248000</v>
      </c>
      <c r="P180" s="50">
        <f t="shared" si="61"/>
        <v>2576000</v>
      </c>
      <c r="Q180" s="10">
        <f>H180-K180</f>
        <v>91000</v>
      </c>
      <c r="R180" s="11">
        <f>I180-L180</f>
        <v>10000</v>
      </c>
      <c r="S180" s="50">
        <f t="shared" si="62"/>
        <v>101000</v>
      </c>
      <c r="T180" s="10">
        <f t="shared" si="64"/>
        <v>0</v>
      </c>
      <c r="U180" s="11">
        <f t="shared" si="65"/>
        <v>0</v>
      </c>
      <c r="V180" s="51">
        <f t="shared" si="63"/>
        <v>0</v>
      </c>
      <c r="W180" s="50">
        <f t="shared" si="58"/>
        <v>0</v>
      </c>
      <c r="X180" s="132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32"/>
      <c r="AL180" s="132"/>
      <c r="AM180" s="132"/>
      <c r="AN180" s="132"/>
      <c r="AO180" s="132"/>
      <c r="AP180" s="132"/>
      <c r="AQ180" s="132"/>
      <c r="AR180" s="132"/>
      <c r="AS180" s="132"/>
      <c r="AT180" s="132"/>
      <c r="AU180" s="132"/>
      <c r="AV180" s="132"/>
      <c r="AW180" s="132"/>
      <c r="AX180" s="132"/>
      <c r="AY180" s="132"/>
      <c r="AZ180" s="132"/>
      <c r="BA180" s="132"/>
      <c r="BB180" s="132"/>
      <c r="BC180" s="132"/>
      <c r="BD180" s="132"/>
      <c r="BE180" s="132"/>
      <c r="BF180" s="132"/>
      <c r="BG180" s="132"/>
      <c r="BH180" s="132"/>
      <c r="BI180" s="132"/>
      <c r="BJ180" s="132"/>
      <c r="BK180" s="132"/>
      <c r="BL180" s="132"/>
      <c r="BM180" s="132"/>
      <c r="BN180" s="132"/>
      <c r="BO180" s="132"/>
      <c r="BP180" s="132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  <c r="EI180" s="132"/>
      <c r="EJ180" s="132"/>
      <c r="EK180" s="132"/>
      <c r="EL180" s="132"/>
      <c r="EM180" s="132"/>
      <c r="EN180" s="132"/>
      <c r="EO180" s="132"/>
      <c r="EP180" s="132"/>
      <c r="EQ180" s="132"/>
      <c r="ER180" s="132"/>
      <c r="ES180" s="132"/>
      <c r="ET180" s="132"/>
      <c r="EU180" s="132"/>
      <c r="EV180" s="132"/>
      <c r="EW180" s="132"/>
      <c r="EX180" s="132"/>
      <c r="EY180" s="132"/>
      <c r="EZ180" s="132"/>
      <c r="FA180" s="132"/>
      <c r="FB180" s="132"/>
      <c r="FC180" s="132"/>
      <c r="FD180" s="132"/>
      <c r="FE180" s="132"/>
      <c r="FF180" s="132"/>
      <c r="FG180" s="132"/>
      <c r="FH180" s="132"/>
      <c r="FI180" s="132"/>
      <c r="FJ180" s="132"/>
      <c r="FK180" s="132"/>
      <c r="FL180" s="132"/>
      <c r="FM180" s="132"/>
      <c r="FN180" s="132"/>
      <c r="FO180" s="132"/>
      <c r="FP180" s="132"/>
      <c r="FQ180" s="132"/>
      <c r="FR180" s="132"/>
      <c r="FS180" s="132"/>
      <c r="FT180" s="132"/>
      <c r="FU180" s="132"/>
      <c r="FV180" s="132"/>
      <c r="FW180" s="132"/>
      <c r="FX180" s="132"/>
      <c r="FY180" s="132"/>
      <c r="FZ180" s="132"/>
      <c r="GA180" s="132"/>
      <c r="GB180" s="132"/>
      <c r="GC180" s="132"/>
      <c r="GD180" s="132"/>
      <c r="GE180" s="132"/>
      <c r="GF180" s="132"/>
      <c r="GG180" s="132"/>
      <c r="GH180" s="132"/>
      <c r="GI180" s="132"/>
      <c r="GJ180" s="132"/>
      <c r="GK180" s="132"/>
      <c r="GL180" s="132"/>
      <c r="GM180" s="132"/>
      <c r="GN180" s="132"/>
      <c r="GO180" s="132"/>
      <c r="GP180" s="132"/>
      <c r="GQ180" s="132"/>
      <c r="GR180" s="132"/>
      <c r="GS180" s="132"/>
      <c r="GT180" s="132"/>
      <c r="GU180" s="132"/>
      <c r="GV180" s="132"/>
      <c r="GW180" s="132"/>
      <c r="GX180" s="132"/>
      <c r="GY180" s="132"/>
      <c r="GZ180" s="132"/>
      <c r="HA180" s="132"/>
      <c r="HB180" s="132"/>
      <c r="HC180" s="132"/>
      <c r="HD180" s="132"/>
      <c r="HE180" s="132"/>
      <c r="HF180" s="132"/>
      <c r="HG180" s="132"/>
      <c r="HH180" s="132"/>
      <c r="HI180" s="132"/>
      <c r="HJ180" s="132"/>
      <c r="HK180" s="132"/>
      <c r="HL180" s="132"/>
      <c r="HM180" s="132"/>
      <c r="HN180" s="132"/>
      <c r="HO180" s="132"/>
      <c r="HP180" s="132"/>
      <c r="HQ180" s="132"/>
      <c r="HR180" s="132"/>
      <c r="HS180" s="132"/>
    </row>
    <row r="181" spans="1:227" s="133" customFormat="1" ht="11.25">
      <c r="A181" s="150" t="s">
        <v>353</v>
      </c>
      <c r="B181" s="150"/>
      <c r="C181" s="150" t="s">
        <v>179</v>
      </c>
      <c r="D181" s="150" t="s">
        <v>354</v>
      </c>
      <c r="E181" s="69"/>
      <c r="F181" s="180">
        <v>6420300</v>
      </c>
      <c r="G181" s="79">
        <v>38550</v>
      </c>
      <c r="H181" s="61">
        <f t="shared" si="48"/>
        <v>3064000</v>
      </c>
      <c r="I181" s="62">
        <f t="shared" si="49"/>
        <v>620000</v>
      </c>
      <c r="J181" s="70">
        <f t="shared" si="59"/>
        <v>3684000</v>
      </c>
      <c r="K181" s="61">
        <v>2949000</v>
      </c>
      <c r="L181" s="62">
        <v>595000</v>
      </c>
      <c r="M181" s="194">
        <f t="shared" si="60"/>
        <v>3544000</v>
      </c>
      <c r="N181" s="61">
        <v>2949000</v>
      </c>
      <c r="O181" s="62">
        <v>595000</v>
      </c>
      <c r="P181" s="50">
        <f t="shared" si="61"/>
        <v>3544000</v>
      </c>
      <c r="Q181" s="10">
        <f>H181-K181</f>
        <v>115000</v>
      </c>
      <c r="R181" s="11">
        <f>I181-L181</f>
        <v>25000</v>
      </c>
      <c r="S181" s="50">
        <f t="shared" si="62"/>
        <v>140000</v>
      </c>
      <c r="T181" s="10">
        <f t="shared" si="64"/>
        <v>0</v>
      </c>
      <c r="U181" s="11">
        <f t="shared" si="65"/>
        <v>0</v>
      </c>
      <c r="V181" s="51">
        <f t="shared" si="63"/>
        <v>0</v>
      </c>
      <c r="W181" s="50">
        <f t="shared" si="58"/>
        <v>0</v>
      </c>
      <c r="X181" s="132"/>
      <c r="Y181" s="132"/>
      <c r="Z181" s="132"/>
      <c r="AA181" s="132"/>
      <c r="AB181" s="132"/>
      <c r="AC181" s="132"/>
      <c r="AD181" s="132"/>
      <c r="AE181" s="132"/>
      <c r="AF181" s="132"/>
      <c r="AG181" s="132"/>
      <c r="AH181" s="132"/>
      <c r="AI181" s="132"/>
      <c r="AJ181" s="132"/>
      <c r="AK181" s="132"/>
      <c r="AL181" s="132"/>
      <c r="AM181" s="132"/>
      <c r="AN181" s="132"/>
      <c r="AO181" s="132"/>
      <c r="AP181" s="132"/>
      <c r="AQ181" s="132"/>
      <c r="AR181" s="132"/>
      <c r="AS181" s="132"/>
      <c r="AT181" s="132"/>
      <c r="AU181" s="132"/>
      <c r="AV181" s="132"/>
      <c r="AW181" s="132"/>
      <c r="AX181" s="132"/>
      <c r="AY181" s="132"/>
      <c r="AZ181" s="132"/>
      <c r="BA181" s="132"/>
      <c r="BB181" s="132"/>
      <c r="BC181" s="132"/>
      <c r="BD181" s="132"/>
      <c r="BE181" s="132"/>
      <c r="BF181" s="132"/>
      <c r="BG181" s="132"/>
      <c r="BH181" s="132"/>
      <c r="BI181" s="132"/>
      <c r="BJ181" s="132"/>
      <c r="BK181" s="132"/>
      <c r="BL181" s="132"/>
      <c r="BM181" s="132"/>
      <c r="BN181" s="132"/>
      <c r="BO181" s="132"/>
      <c r="BP181" s="132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  <c r="EI181" s="132"/>
      <c r="EJ181" s="132"/>
      <c r="EK181" s="132"/>
      <c r="EL181" s="132"/>
      <c r="EM181" s="132"/>
      <c r="EN181" s="132"/>
      <c r="EO181" s="132"/>
      <c r="EP181" s="132"/>
      <c r="EQ181" s="132"/>
      <c r="ER181" s="132"/>
      <c r="ES181" s="132"/>
      <c r="ET181" s="132"/>
      <c r="EU181" s="132"/>
      <c r="EV181" s="132"/>
      <c r="EW181" s="132"/>
      <c r="EX181" s="132"/>
      <c r="EY181" s="132"/>
      <c r="EZ181" s="132"/>
      <c r="FA181" s="132"/>
      <c r="FB181" s="132"/>
      <c r="FC181" s="132"/>
      <c r="FD181" s="132"/>
      <c r="FE181" s="132"/>
      <c r="FF181" s="132"/>
      <c r="FG181" s="132"/>
      <c r="FH181" s="132"/>
      <c r="FI181" s="132"/>
      <c r="FJ181" s="132"/>
      <c r="FK181" s="132"/>
      <c r="FL181" s="132"/>
      <c r="FM181" s="132"/>
      <c r="FN181" s="132"/>
      <c r="FO181" s="132"/>
      <c r="FP181" s="132"/>
      <c r="FQ181" s="132"/>
      <c r="FR181" s="132"/>
      <c r="FS181" s="132"/>
      <c r="FT181" s="132"/>
      <c r="FU181" s="132"/>
      <c r="FV181" s="132"/>
      <c r="FW181" s="132"/>
      <c r="FX181" s="132"/>
      <c r="FY181" s="132"/>
      <c r="FZ181" s="132"/>
      <c r="GA181" s="132"/>
      <c r="GB181" s="132"/>
      <c r="GC181" s="132"/>
      <c r="GD181" s="132"/>
      <c r="GE181" s="132"/>
      <c r="GF181" s="132"/>
      <c r="GG181" s="132"/>
      <c r="GH181" s="132"/>
      <c r="GI181" s="132"/>
      <c r="GJ181" s="132"/>
      <c r="GK181" s="132"/>
      <c r="GL181" s="132"/>
      <c r="GM181" s="132"/>
      <c r="GN181" s="132"/>
      <c r="GO181" s="132"/>
      <c r="GP181" s="132"/>
      <c r="GQ181" s="132"/>
      <c r="GR181" s="132"/>
      <c r="GS181" s="132"/>
      <c r="GT181" s="132"/>
      <c r="GU181" s="132"/>
      <c r="GV181" s="132"/>
      <c r="GW181" s="132"/>
      <c r="GX181" s="132"/>
      <c r="GY181" s="132"/>
      <c r="GZ181" s="132"/>
      <c r="HA181" s="132"/>
      <c r="HB181" s="132"/>
      <c r="HC181" s="132"/>
      <c r="HD181" s="132"/>
      <c r="HE181" s="132"/>
      <c r="HF181" s="132"/>
      <c r="HG181" s="132"/>
      <c r="HH181" s="132"/>
      <c r="HI181" s="132"/>
      <c r="HJ181" s="132"/>
      <c r="HK181" s="132"/>
      <c r="HL181" s="132"/>
      <c r="HM181" s="132"/>
      <c r="HN181" s="132"/>
      <c r="HO181" s="132"/>
      <c r="HP181" s="132"/>
      <c r="HQ181" s="132"/>
      <c r="HR181" s="132"/>
      <c r="HS181" s="132"/>
    </row>
    <row r="182" spans="1:227" s="133" customFormat="1" ht="11.25">
      <c r="A182" s="150" t="s">
        <v>355</v>
      </c>
      <c r="B182" s="150"/>
      <c r="C182" s="150" t="s">
        <v>185</v>
      </c>
      <c r="D182" s="150" t="s">
        <v>356</v>
      </c>
      <c r="E182" s="69"/>
      <c r="F182" s="180">
        <v>6420300</v>
      </c>
      <c r="G182" s="79">
        <v>38550</v>
      </c>
      <c r="H182" s="61">
        <f t="shared" si="48"/>
        <v>2569000</v>
      </c>
      <c r="I182" s="62">
        <f t="shared" si="49"/>
        <v>774000</v>
      </c>
      <c r="J182" s="70">
        <f t="shared" si="59"/>
        <v>3343000</v>
      </c>
      <c r="K182" s="61">
        <v>2473000</v>
      </c>
      <c r="L182" s="62">
        <v>743000</v>
      </c>
      <c r="M182" s="194">
        <f t="shared" si="60"/>
        <v>3216000</v>
      </c>
      <c r="N182" s="61">
        <v>2473000</v>
      </c>
      <c r="O182" s="62">
        <v>743000</v>
      </c>
      <c r="P182" s="50">
        <f t="shared" si="61"/>
        <v>3216000</v>
      </c>
      <c r="Q182" s="10">
        <f>H182-K182</f>
        <v>96000</v>
      </c>
      <c r="R182" s="11">
        <f>I182-L182</f>
        <v>31000</v>
      </c>
      <c r="S182" s="50">
        <f t="shared" si="62"/>
        <v>127000</v>
      </c>
      <c r="T182" s="10">
        <f t="shared" si="64"/>
        <v>0</v>
      </c>
      <c r="U182" s="11">
        <f t="shared" si="65"/>
        <v>0</v>
      </c>
      <c r="V182" s="51">
        <f t="shared" si="63"/>
        <v>0</v>
      </c>
      <c r="W182" s="50">
        <f t="shared" si="58"/>
        <v>0</v>
      </c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  <c r="AL182" s="132"/>
      <c r="AM182" s="132"/>
      <c r="AN182" s="132"/>
      <c r="AO182" s="132"/>
      <c r="AP182" s="132"/>
      <c r="AQ182" s="132"/>
      <c r="AR182" s="132"/>
      <c r="AS182" s="132"/>
      <c r="AT182" s="132"/>
      <c r="AU182" s="132"/>
      <c r="AV182" s="132"/>
      <c r="AW182" s="132"/>
      <c r="AX182" s="132"/>
      <c r="AY182" s="132"/>
      <c r="AZ182" s="132"/>
      <c r="BA182" s="132"/>
      <c r="BB182" s="132"/>
      <c r="BC182" s="132"/>
      <c r="BD182" s="132"/>
      <c r="BE182" s="132"/>
      <c r="BF182" s="132"/>
      <c r="BG182" s="132"/>
      <c r="BH182" s="132"/>
      <c r="BI182" s="132"/>
      <c r="BJ182" s="132"/>
      <c r="BK182" s="132"/>
      <c r="BL182" s="132"/>
      <c r="BM182" s="132"/>
      <c r="BN182" s="132"/>
      <c r="BO182" s="132"/>
      <c r="BP182" s="132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  <c r="EI182" s="132"/>
      <c r="EJ182" s="132"/>
      <c r="EK182" s="132"/>
      <c r="EL182" s="132"/>
      <c r="EM182" s="132"/>
      <c r="EN182" s="132"/>
      <c r="EO182" s="132"/>
      <c r="EP182" s="132"/>
      <c r="EQ182" s="132"/>
      <c r="ER182" s="132"/>
      <c r="ES182" s="132"/>
      <c r="ET182" s="132"/>
      <c r="EU182" s="132"/>
      <c r="EV182" s="132"/>
      <c r="EW182" s="132"/>
      <c r="EX182" s="132"/>
      <c r="EY182" s="132"/>
      <c r="EZ182" s="132"/>
      <c r="FA182" s="132"/>
      <c r="FB182" s="132"/>
      <c r="FC182" s="132"/>
      <c r="FD182" s="132"/>
      <c r="FE182" s="132"/>
      <c r="FF182" s="132"/>
      <c r="FG182" s="132"/>
      <c r="FH182" s="132"/>
      <c r="FI182" s="132"/>
      <c r="FJ182" s="132"/>
      <c r="FK182" s="132"/>
      <c r="FL182" s="132"/>
      <c r="FM182" s="132"/>
      <c r="FN182" s="132"/>
      <c r="FO182" s="132"/>
      <c r="FP182" s="132"/>
      <c r="FQ182" s="132"/>
      <c r="FR182" s="132"/>
      <c r="FS182" s="132"/>
      <c r="FT182" s="132"/>
      <c r="FU182" s="132"/>
      <c r="FV182" s="132"/>
      <c r="FW182" s="132"/>
      <c r="FX182" s="132"/>
      <c r="FY182" s="132"/>
      <c r="FZ182" s="132"/>
      <c r="GA182" s="132"/>
      <c r="GB182" s="132"/>
      <c r="GC182" s="132"/>
      <c r="GD182" s="132"/>
      <c r="GE182" s="132"/>
      <c r="GF182" s="132"/>
      <c r="GG182" s="132"/>
      <c r="GH182" s="132"/>
      <c r="GI182" s="132"/>
      <c r="GJ182" s="132"/>
      <c r="GK182" s="132"/>
      <c r="GL182" s="132"/>
      <c r="GM182" s="132"/>
      <c r="GN182" s="132"/>
      <c r="GO182" s="132"/>
      <c r="GP182" s="132"/>
      <c r="GQ182" s="132"/>
      <c r="GR182" s="132"/>
      <c r="GS182" s="132"/>
      <c r="GT182" s="132"/>
      <c r="GU182" s="132"/>
      <c r="GV182" s="132"/>
      <c r="GW182" s="132"/>
      <c r="GX182" s="132"/>
      <c r="GY182" s="132"/>
      <c r="GZ182" s="132"/>
      <c r="HA182" s="132"/>
      <c r="HB182" s="132"/>
      <c r="HC182" s="132"/>
      <c r="HD182" s="132"/>
      <c r="HE182" s="132"/>
      <c r="HF182" s="132"/>
      <c r="HG182" s="132"/>
      <c r="HH182" s="132"/>
      <c r="HI182" s="132"/>
      <c r="HJ182" s="132"/>
      <c r="HK182" s="132"/>
      <c r="HL182" s="132"/>
      <c r="HM182" s="132"/>
      <c r="HN182" s="132"/>
      <c r="HO182" s="132"/>
      <c r="HP182" s="132"/>
      <c r="HQ182" s="132"/>
      <c r="HR182" s="132"/>
      <c r="HS182" s="132"/>
    </row>
    <row r="183" spans="1:227" s="133" customFormat="1" ht="11.25">
      <c r="A183" s="150" t="s">
        <v>357</v>
      </c>
      <c r="B183" s="150"/>
      <c r="C183" s="150" t="s">
        <v>190</v>
      </c>
      <c r="D183" s="150" t="s">
        <v>358</v>
      </c>
      <c r="E183" s="69"/>
      <c r="F183" s="180">
        <v>6420300</v>
      </c>
      <c r="G183" s="79">
        <v>38550</v>
      </c>
      <c r="H183" s="61">
        <f t="shared" si="48"/>
        <v>4249000</v>
      </c>
      <c r="I183" s="62">
        <f t="shared" si="49"/>
        <v>623000</v>
      </c>
      <c r="J183" s="70">
        <f t="shared" si="59"/>
        <v>4872000</v>
      </c>
      <c r="K183" s="61">
        <v>4090000</v>
      </c>
      <c r="L183" s="62">
        <v>598000</v>
      </c>
      <c r="M183" s="194">
        <f t="shared" si="60"/>
        <v>4688000</v>
      </c>
      <c r="N183" s="61">
        <v>4090000</v>
      </c>
      <c r="O183" s="62">
        <v>598000</v>
      </c>
      <c r="P183" s="50">
        <f t="shared" si="61"/>
        <v>4688000</v>
      </c>
      <c r="Q183" s="10">
        <f>H183-K183</f>
        <v>159000</v>
      </c>
      <c r="R183" s="11">
        <f>I183-L183</f>
        <v>25000</v>
      </c>
      <c r="S183" s="50">
        <f t="shared" si="62"/>
        <v>184000</v>
      </c>
      <c r="T183" s="10">
        <f t="shared" si="64"/>
        <v>0</v>
      </c>
      <c r="U183" s="11">
        <f t="shared" si="65"/>
        <v>0</v>
      </c>
      <c r="V183" s="51">
        <f t="shared" si="63"/>
        <v>0</v>
      </c>
      <c r="W183" s="50">
        <f t="shared" si="58"/>
        <v>0</v>
      </c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  <c r="AL183" s="132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32"/>
      <c r="BB183" s="132"/>
      <c r="BC183" s="132"/>
      <c r="BD183" s="132"/>
      <c r="BE183" s="132"/>
      <c r="BF183" s="132"/>
      <c r="BG183" s="132"/>
      <c r="BH183" s="132"/>
      <c r="BI183" s="132"/>
      <c r="BJ183" s="132"/>
      <c r="BK183" s="132"/>
      <c r="BL183" s="132"/>
      <c r="BM183" s="132"/>
      <c r="BN183" s="132"/>
      <c r="BO183" s="132"/>
      <c r="BP183" s="132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  <c r="EI183" s="132"/>
      <c r="EJ183" s="132"/>
      <c r="EK183" s="132"/>
      <c r="EL183" s="132"/>
      <c r="EM183" s="132"/>
      <c r="EN183" s="132"/>
      <c r="EO183" s="132"/>
      <c r="EP183" s="132"/>
      <c r="EQ183" s="132"/>
      <c r="ER183" s="132"/>
      <c r="ES183" s="132"/>
      <c r="ET183" s="132"/>
      <c r="EU183" s="132"/>
      <c r="EV183" s="132"/>
      <c r="EW183" s="132"/>
      <c r="EX183" s="132"/>
      <c r="EY183" s="132"/>
      <c r="EZ183" s="132"/>
      <c r="FA183" s="132"/>
      <c r="FB183" s="132"/>
      <c r="FC183" s="132"/>
      <c r="FD183" s="132"/>
      <c r="FE183" s="132"/>
      <c r="FF183" s="132"/>
      <c r="FG183" s="132"/>
      <c r="FH183" s="132"/>
      <c r="FI183" s="132"/>
      <c r="FJ183" s="132"/>
      <c r="FK183" s="132"/>
      <c r="FL183" s="132"/>
      <c r="FM183" s="132"/>
      <c r="FN183" s="132"/>
      <c r="FO183" s="132"/>
      <c r="FP183" s="132"/>
      <c r="FQ183" s="132"/>
      <c r="FR183" s="132"/>
      <c r="FS183" s="132"/>
      <c r="FT183" s="132"/>
      <c r="FU183" s="132"/>
      <c r="FV183" s="132"/>
      <c r="FW183" s="132"/>
      <c r="FX183" s="132"/>
      <c r="FY183" s="132"/>
      <c r="FZ183" s="132"/>
      <c r="GA183" s="132"/>
      <c r="GB183" s="132"/>
      <c r="GC183" s="132"/>
      <c r="GD183" s="132"/>
      <c r="GE183" s="132"/>
      <c r="GF183" s="132"/>
      <c r="GG183" s="132"/>
      <c r="GH183" s="132"/>
      <c r="GI183" s="132"/>
      <c r="GJ183" s="132"/>
      <c r="GK183" s="132"/>
      <c r="GL183" s="132"/>
      <c r="GM183" s="132"/>
      <c r="GN183" s="132"/>
      <c r="GO183" s="132"/>
      <c r="GP183" s="132"/>
      <c r="GQ183" s="132"/>
      <c r="GR183" s="132"/>
      <c r="GS183" s="132"/>
      <c r="GT183" s="132"/>
      <c r="GU183" s="132"/>
      <c r="GV183" s="132"/>
      <c r="GW183" s="132"/>
      <c r="GX183" s="132"/>
      <c r="GY183" s="132"/>
      <c r="GZ183" s="132"/>
      <c r="HA183" s="132"/>
      <c r="HB183" s="132"/>
      <c r="HC183" s="132"/>
      <c r="HD183" s="132"/>
      <c r="HE183" s="132"/>
      <c r="HF183" s="132"/>
      <c r="HG183" s="132"/>
      <c r="HH183" s="132"/>
      <c r="HI183" s="132"/>
      <c r="HJ183" s="132"/>
      <c r="HK183" s="132"/>
      <c r="HL183" s="132"/>
      <c r="HM183" s="132"/>
      <c r="HN183" s="132"/>
      <c r="HO183" s="132"/>
      <c r="HP183" s="132"/>
      <c r="HQ183" s="132"/>
      <c r="HR183" s="132"/>
      <c r="HS183" s="132"/>
    </row>
    <row r="184" spans="1:227" s="133" customFormat="1" ht="11.25">
      <c r="A184" s="150" t="s">
        <v>359</v>
      </c>
      <c r="B184" s="150"/>
      <c r="C184" s="150" t="s">
        <v>190</v>
      </c>
      <c r="D184" s="150" t="s">
        <v>360</v>
      </c>
      <c r="E184" s="69"/>
      <c r="F184" s="180">
        <v>6410100</v>
      </c>
      <c r="G184" s="79">
        <v>38550</v>
      </c>
      <c r="H184" s="61">
        <f t="shared" si="48"/>
        <v>1176000</v>
      </c>
      <c r="I184" s="62">
        <f t="shared" si="49"/>
        <v>120000</v>
      </c>
      <c r="J184" s="70">
        <f t="shared" ref="J184:J210" si="66">SUM(H184:I184)</f>
        <v>1296000</v>
      </c>
      <c r="K184" s="61">
        <v>1132000</v>
      </c>
      <c r="L184" s="62">
        <v>115000</v>
      </c>
      <c r="M184" s="194">
        <f t="shared" ref="M184:M210" si="67">SUM(K184:L184)</f>
        <v>1247000</v>
      </c>
      <c r="N184" s="61">
        <v>1132000</v>
      </c>
      <c r="O184" s="62">
        <v>115000</v>
      </c>
      <c r="P184" s="50">
        <f t="shared" ref="P184:P210" si="68">SUM(N184:O184)</f>
        <v>1247000</v>
      </c>
      <c r="Q184" s="10">
        <f>H184-K184</f>
        <v>44000</v>
      </c>
      <c r="R184" s="11">
        <f>I184-L184</f>
        <v>5000</v>
      </c>
      <c r="S184" s="50">
        <f t="shared" ref="S184:S210" si="69">SUM(Q184:R184)</f>
        <v>49000</v>
      </c>
      <c r="T184" s="10">
        <f t="shared" si="64"/>
        <v>0</v>
      </c>
      <c r="U184" s="11">
        <f t="shared" si="65"/>
        <v>0</v>
      </c>
      <c r="V184" s="51">
        <f t="shared" ref="V184:V210" si="70">SUM(T184:U184)</f>
        <v>0</v>
      </c>
      <c r="W184" s="50">
        <f t="shared" si="58"/>
        <v>0</v>
      </c>
      <c r="X184" s="132"/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  <c r="AL184" s="132"/>
      <c r="AM184" s="132"/>
      <c r="AN184" s="132"/>
      <c r="AO184" s="132"/>
      <c r="AP184" s="132"/>
      <c r="AQ184" s="132"/>
      <c r="AR184" s="132"/>
      <c r="AS184" s="132"/>
      <c r="AT184" s="132"/>
      <c r="AU184" s="132"/>
      <c r="AV184" s="132"/>
      <c r="AW184" s="132"/>
      <c r="AX184" s="132"/>
      <c r="AY184" s="132"/>
      <c r="AZ184" s="132"/>
      <c r="BA184" s="132"/>
      <c r="BB184" s="132"/>
      <c r="BC184" s="132"/>
      <c r="BD184" s="132"/>
      <c r="BE184" s="132"/>
      <c r="BF184" s="132"/>
      <c r="BG184" s="132"/>
      <c r="BH184" s="132"/>
      <c r="BI184" s="132"/>
      <c r="BJ184" s="132"/>
      <c r="BK184" s="132"/>
      <c r="BL184" s="132"/>
      <c r="BM184" s="132"/>
      <c r="BN184" s="132"/>
      <c r="BO184" s="132"/>
      <c r="BP184" s="132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  <c r="EI184" s="132"/>
      <c r="EJ184" s="132"/>
      <c r="EK184" s="132"/>
      <c r="EL184" s="132"/>
      <c r="EM184" s="132"/>
      <c r="EN184" s="132"/>
      <c r="EO184" s="132"/>
      <c r="EP184" s="132"/>
      <c r="EQ184" s="132"/>
      <c r="ER184" s="132"/>
      <c r="ES184" s="132"/>
      <c r="ET184" s="132"/>
      <c r="EU184" s="132"/>
      <c r="EV184" s="132"/>
      <c r="EW184" s="132"/>
      <c r="EX184" s="132"/>
      <c r="EY184" s="132"/>
      <c r="EZ184" s="132"/>
      <c r="FA184" s="132"/>
      <c r="FB184" s="132"/>
      <c r="FC184" s="132"/>
      <c r="FD184" s="132"/>
      <c r="FE184" s="132"/>
      <c r="FF184" s="132"/>
      <c r="FG184" s="132"/>
      <c r="FH184" s="132"/>
      <c r="FI184" s="132"/>
      <c r="FJ184" s="132"/>
      <c r="FK184" s="132"/>
      <c r="FL184" s="132"/>
      <c r="FM184" s="132"/>
      <c r="FN184" s="132"/>
      <c r="FO184" s="132"/>
      <c r="FP184" s="132"/>
      <c r="FQ184" s="132"/>
      <c r="FR184" s="132"/>
      <c r="FS184" s="132"/>
      <c r="FT184" s="132"/>
      <c r="FU184" s="132"/>
      <c r="FV184" s="132"/>
      <c r="FW184" s="132"/>
      <c r="FX184" s="132"/>
      <c r="FY184" s="132"/>
      <c r="FZ184" s="132"/>
      <c r="GA184" s="132"/>
      <c r="GB184" s="132"/>
      <c r="GC184" s="132"/>
      <c r="GD184" s="132"/>
      <c r="GE184" s="132"/>
      <c r="GF184" s="132"/>
      <c r="GG184" s="132"/>
      <c r="GH184" s="132"/>
      <c r="GI184" s="132"/>
      <c r="GJ184" s="132"/>
      <c r="GK184" s="132"/>
      <c r="GL184" s="132"/>
      <c r="GM184" s="132"/>
      <c r="GN184" s="132"/>
      <c r="GO184" s="132"/>
      <c r="GP184" s="132"/>
      <c r="GQ184" s="132"/>
      <c r="GR184" s="132"/>
      <c r="GS184" s="132"/>
      <c r="GT184" s="132"/>
      <c r="GU184" s="132"/>
      <c r="GV184" s="132"/>
      <c r="GW184" s="132"/>
      <c r="GX184" s="132"/>
      <c r="GY184" s="132"/>
      <c r="GZ184" s="132"/>
      <c r="HA184" s="132"/>
      <c r="HB184" s="132"/>
      <c r="HC184" s="132"/>
      <c r="HD184" s="132"/>
      <c r="HE184" s="132"/>
      <c r="HF184" s="132"/>
      <c r="HG184" s="132"/>
      <c r="HH184" s="132"/>
      <c r="HI184" s="132"/>
      <c r="HJ184" s="132"/>
      <c r="HK184" s="132"/>
      <c r="HL184" s="132"/>
      <c r="HM184" s="132"/>
      <c r="HN184" s="132"/>
      <c r="HO184" s="132"/>
      <c r="HP184" s="132"/>
      <c r="HQ184" s="132"/>
      <c r="HR184" s="132"/>
      <c r="HS184" s="132"/>
    </row>
    <row r="185" spans="1:227" s="133" customFormat="1" ht="11.25">
      <c r="A185" s="150" t="s">
        <v>361</v>
      </c>
      <c r="B185" s="150"/>
      <c r="C185" s="150" t="s">
        <v>190</v>
      </c>
      <c r="D185" s="150" t="s">
        <v>362</v>
      </c>
      <c r="E185" s="69"/>
      <c r="F185" s="180">
        <v>6420300</v>
      </c>
      <c r="G185" s="79">
        <v>38550</v>
      </c>
      <c r="H185" s="61">
        <f t="shared" si="48"/>
        <v>2935000</v>
      </c>
      <c r="I185" s="62">
        <f t="shared" si="49"/>
        <v>496000</v>
      </c>
      <c r="J185" s="70">
        <f t="shared" si="66"/>
        <v>3431000</v>
      </c>
      <c r="K185" s="61">
        <v>2825000</v>
      </c>
      <c r="L185" s="62">
        <v>476000</v>
      </c>
      <c r="M185" s="194">
        <f t="shared" si="67"/>
        <v>3301000</v>
      </c>
      <c r="N185" s="61">
        <v>2825000</v>
      </c>
      <c r="O185" s="62">
        <v>476000</v>
      </c>
      <c r="P185" s="50">
        <f t="shared" si="68"/>
        <v>3301000</v>
      </c>
      <c r="Q185" s="10">
        <f>H185-K185</f>
        <v>110000</v>
      </c>
      <c r="R185" s="11">
        <f>I185-L185</f>
        <v>20000</v>
      </c>
      <c r="S185" s="50">
        <f t="shared" si="69"/>
        <v>130000</v>
      </c>
      <c r="T185" s="10">
        <f t="shared" si="64"/>
        <v>0</v>
      </c>
      <c r="U185" s="11">
        <f t="shared" si="65"/>
        <v>0</v>
      </c>
      <c r="V185" s="51">
        <f t="shared" si="70"/>
        <v>0</v>
      </c>
      <c r="W185" s="50">
        <f t="shared" si="58"/>
        <v>0</v>
      </c>
      <c r="X185" s="132"/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  <c r="AI185" s="132"/>
      <c r="AJ185" s="132"/>
      <c r="AK185" s="132"/>
      <c r="AL185" s="132"/>
      <c r="AM185" s="132"/>
      <c r="AN185" s="132"/>
      <c r="AO185" s="132"/>
      <c r="AP185" s="132"/>
      <c r="AQ185" s="132"/>
      <c r="AR185" s="132"/>
      <c r="AS185" s="132"/>
      <c r="AT185" s="132"/>
      <c r="AU185" s="132"/>
      <c r="AV185" s="132"/>
      <c r="AW185" s="132"/>
      <c r="AX185" s="132"/>
      <c r="AY185" s="132"/>
      <c r="AZ185" s="132"/>
      <c r="BA185" s="132"/>
      <c r="BB185" s="132"/>
      <c r="BC185" s="132"/>
      <c r="BD185" s="132"/>
      <c r="BE185" s="132"/>
      <c r="BF185" s="132"/>
      <c r="BG185" s="132"/>
      <c r="BH185" s="132"/>
      <c r="BI185" s="132"/>
      <c r="BJ185" s="132"/>
      <c r="BK185" s="132"/>
      <c r="BL185" s="132"/>
      <c r="BM185" s="132"/>
      <c r="BN185" s="132"/>
      <c r="BO185" s="132"/>
      <c r="BP185" s="132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  <c r="EI185" s="132"/>
      <c r="EJ185" s="132"/>
      <c r="EK185" s="132"/>
      <c r="EL185" s="132"/>
      <c r="EM185" s="132"/>
      <c r="EN185" s="132"/>
      <c r="EO185" s="132"/>
      <c r="EP185" s="132"/>
      <c r="EQ185" s="132"/>
      <c r="ER185" s="132"/>
      <c r="ES185" s="132"/>
      <c r="ET185" s="132"/>
      <c r="EU185" s="132"/>
      <c r="EV185" s="132"/>
      <c r="EW185" s="132"/>
      <c r="EX185" s="132"/>
      <c r="EY185" s="132"/>
      <c r="EZ185" s="132"/>
      <c r="FA185" s="132"/>
      <c r="FB185" s="132"/>
      <c r="FC185" s="132"/>
      <c r="FD185" s="132"/>
      <c r="FE185" s="132"/>
      <c r="FF185" s="132"/>
      <c r="FG185" s="132"/>
      <c r="FH185" s="132"/>
      <c r="FI185" s="132"/>
      <c r="FJ185" s="132"/>
      <c r="FK185" s="132"/>
      <c r="FL185" s="132"/>
      <c r="FM185" s="132"/>
      <c r="FN185" s="132"/>
      <c r="FO185" s="132"/>
      <c r="FP185" s="132"/>
      <c r="FQ185" s="132"/>
      <c r="FR185" s="132"/>
      <c r="FS185" s="132"/>
      <c r="FT185" s="132"/>
      <c r="FU185" s="132"/>
      <c r="FV185" s="132"/>
      <c r="FW185" s="132"/>
      <c r="FX185" s="132"/>
      <c r="FY185" s="132"/>
      <c r="FZ185" s="132"/>
      <c r="GA185" s="132"/>
      <c r="GB185" s="132"/>
      <c r="GC185" s="132"/>
      <c r="GD185" s="132"/>
      <c r="GE185" s="132"/>
      <c r="GF185" s="132"/>
      <c r="GG185" s="132"/>
      <c r="GH185" s="132"/>
      <c r="GI185" s="132"/>
      <c r="GJ185" s="132"/>
      <c r="GK185" s="132"/>
      <c r="GL185" s="132"/>
      <c r="GM185" s="132"/>
      <c r="GN185" s="132"/>
      <c r="GO185" s="132"/>
      <c r="GP185" s="132"/>
      <c r="GQ185" s="132"/>
      <c r="GR185" s="132"/>
      <c r="GS185" s="132"/>
      <c r="GT185" s="132"/>
      <c r="GU185" s="132"/>
      <c r="GV185" s="132"/>
      <c r="GW185" s="132"/>
      <c r="GX185" s="132"/>
      <c r="GY185" s="132"/>
      <c r="GZ185" s="132"/>
      <c r="HA185" s="132"/>
      <c r="HB185" s="132"/>
      <c r="HC185" s="132"/>
      <c r="HD185" s="132"/>
      <c r="HE185" s="132"/>
      <c r="HF185" s="132"/>
      <c r="HG185" s="132"/>
      <c r="HH185" s="132"/>
      <c r="HI185" s="132"/>
      <c r="HJ185" s="132"/>
      <c r="HK185" s="132"/>
      <c r="HL185" s="132"/>
      <c r="HM185" s="132"/>
      <c r="HN185" s="132"/>
      <c r="HO185" s="132"/>
      <c r="HP185" s="132"/>
      <c r="HQ185" s="132"/>
      <c r="HR185" s="132"/>
      <c r="HS185" s="132"/>
    </row>
    <row r="186" spans="1:227" s="133" customFormat="1" ht="11.25">
      <c r="A186" s="150" t="s">
        <v>363</v>
      </c>
      <c r="B186" s="150" t="s">
        <v>364</v>
      </c>
      <c r="C186" s="150" t="s">
        <v>211</v>
      </c>
      <c r="D186" s="150" t="s">
        <v>365</v>
      </c>
      <c r="E186" s="150"/>
      <c r="F186" s="174">
        <v>6420410</v>
      </c>
      <c r="G186" s="79">
        <v>38550</v>
      </c>
      <c r="H186" s="61">
        <f t="shared" si="48"/>
        <v>5229000</v>
      </c>
      <c r="I186" s="62">
        <f t="shared" si="49"/>
        <v>0</v>
      </c>
      <c r="J186" s="70">
        <f t="shared" si="66"/>
        <v>5229000</v>
      </c>
      <c r="K186" s="61">
        <v>5033000</v>
      </c>
      <c r="L186" s="62">
        <v>0</v>
      </c>
      <c r="M186" s="194">
        <f t="shared" si="67"/>
        <v>5033000</v>
      </c>
      <c r="N186" s="61">
        <v>5033000</v>
      </c>
      <c r="O186" s="62">
        <v>0</v>
      </c>
      <c r="P186" s="50">
        <f t="shared" si="68"/>
        <v>5033000</v>
      </c>
      <c r="Q186" s="10">
        <f>H186-K186</f>
        <v>196000</v>
      </c>
      <c r="R186" s="11">
        <f>I186-L186</f>
        <v>0</v>
      </c>
      <c r="S186" s="50">
        <f t="shared" si="69"/>
        <v>196000</v>
      </c>
      <c r="T186" s="10">
        <f t="shared" si="64"/>
        <v>0</v>
      </c>
      <c r="U186" s="11">
        <f t="shared" si="65"/>
        <v>0</v>
      </c>
      <c r="V186" s="51">
        <f t="shared" si="70"/>
        <v>0</v>
      </c>
      <c r="W186" s="50">
        <f t="shared" si="58"/>
        <v>0</v>
      </c>
      <c r="X186" s="132"/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  <c r="AI186" s="132"/>
      <c r="AJ186" s="132"/>
      <c r="AK186" s="132"/>
      <c r="AL186" s="132"/>
      <c r="AM186" s="132"/>
      <c r="AN186" s="132"/>
      <c r="AO186" s="132"/>
      <c r="AP186" s="132"/>
      <c r="AQ186" s="132"/>
      <c r="AR186" s="132"/>
      <c r="AS186" s="132"/>
      <c r="AT186" s="132"/>
      <c r="AU186" s="132"/>
      <c r="AV186" s="132"/>
      <c r="AW186" s="132"/>
      <c r="AX186" s="132"/>
      <c r="AY186" s="132"/>
      <c r="AZ186" s="132"/>
      <c r="BA186" s="132"/>
      <c r="BB186" s="132"/>
      <c r="BC186" s="132"/>
      <c r="BD186" s="132"/>
      <c r="BE186" s="132"/>
      <c r="BF186" s="132"/>
      <c r="BG186" s="132"/>
      <c r="BH186" s="132"/>
      <c r="BI186" s="132"/>
      <c r="BJ186" s="132"/>
      <c r="BK186" s="132"/>
      <c r="BL186" s="132"/>
      <c r="BM186" s="132"/>
      <c r="BN186" s="132"/>
      <c r="BO186" s="132"/>
      <c r="BP186" s="132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  <c r="EI186" s="132"/>
      <c r="EJ186" s="132"/>
      <c r="EK186" s="132"/>
      <c r="EL186" s="132"/>
      <c r="EM186" s="132"/>
      <c r="EN186" s="132"/>
      <c r="EO186" s="132"/>
      <c r="EP186" s="132"/>
      <c r="EQ186" s="132"/>
      <c r="ER186" s="132"/>
      <c r="ES186" s="132"/>
      <c r="ET186" s="132"/>
      <c r="EU186" s="132"/>
      <c r="EV186" s="132"/>
      <c r="EW186" s="132"/>
      <c r="EX186" s="132"/>
      <c r="EY186" s="132"/>
      <c r="EZ186" s="132"/>
      <c r="FA186" s="132"/>
      <c r="FB186" s="132"/>
      <c r="FC186" s="132"/>
      <c r="FD186" s="132"/>
      <c r="FE186" s="132"/>
      <c r="FF186" s="132"/>
      <c r="FG186" s="132"/>
      <c r="FH186" s="132"/>
      <c r="FI186" s="132"/>
      <c r="FJ186" s="132"/>
      <c r="FK186" s="132"/>
      <c r="FL186" s="132"/>
      <c r="FM186" s="132"/>
      <c r="FN186" s="132"/>
      <c r="FO186" s="132"/>
      <c r="FP186" s="132"/>
      <c r="FQ186" s="132"/>
      <c r="FR186" s="132"/>
      <c r="FS186" s="132"/>
      <c r="FT186" s="132"/>
      <c r="FU186" s="132"/>
      <c r="FV186" s="132"/>
      <c r="FW186" s="132"/>
      <c r="FX186" s="132"/>
      <c r="FY186" s="132"/>
      <c r="FZ186" s="132"/>
      <c r="GA186" s="132"/>
      <c r="GB186" s="132"/>
      <c r="GC186" s="132"/>
      <c r="GD186" s="132"/>
      <c r="GE186" s="132"/>
      <c r="GF186" s="132"/>
      <c r="GG186" s="132"/>
      <c r="GH186" s="132"/>
      <c r="GI186" s="132"/>
      <c r="GJ186" s="132"/>
      <c r="GK186" s="132"/>
      <c r="GL186" s="132"/>
      <c r="GM186" s="132"/>
      <c r="GN186" s="132"/>
      <c r="GO186" s="132"/>
      <c r="GP186" s="132"/>
      <c r="GQ186" s="132"/>
      <c r="GR186" s="132"/>
      <c r="GS186" s="132"/>
      <c r="GT186" s="132"/>
      <c r="GU186" s="132"/>
      <c r="GV186" s="132"/>
      <c r="GW186" s="132"/>
      <c r="GX186" s="132"/>
      <c r="GY186" s="132"/>
      <c r="GZ186" s="132"/>
      <c r="HA186" s="132"/>
      <c r="HB186" s="132"/>
      <c r="HC186" s="132"/>
      <c r="HD186" s="132"/>
      <c r="HE186" s="132"/>
      <c r="HF186" s="132"/>
      <c r="HG186" s="132"/>
      <c r="HH186" s="132"/>
      <c r="HI186" s="132"/>
      <c r="HJ186" s="132"/>
      <c r="HK186" s="132"/>
      <c r="HL186" s="132"/>
      <c r="HM186" s="132"/>
      <c r="HN186" s="132"/>
      <c r="HO186" s="132"/>
      <c r="HP186" s="132"/>
      <c r="HQ186" s="132"/>
      <c r="HR186" s="132"/>
      <c r="HS186" s="132"/>
    </row>
    <row r="187" spans="1:227" s="133" customFormat="1" ht="11.25">
      <c r="A187" s="150" t="s">
        <v>363</v>
      </c>
      <c r="B187" s="150" t="s">
        <v>364</v>
      </c>
      <c r="C187" s="150" t="s">
        <v>211</v>
      </c>
      <c r="D187" s="150" t="s">
        <v>366</v>
      </c>
      <c r="E187" s="150">
        <v>2014</v>
      </c>
      <c r="F187" s="174">
        <v>6420410</v>
      </c>
      <c r="G187" s="79">
        <v>38550</v>
      </c>
      <c r="H187" s="61">
        <f t="shared" si="48"/>
        <v>5854000</v>
      </c>
      <c r="I187" s="62">
        <f t="shared" si="49"/>
        <v>435000</v>
      </c>
      <c r="J187" s="70">
        <f t="shared" si="66"/>
        <v>6289000</v>
      </c>
      <c r="K187" s="61">
        <v>5635000</v>
      </c>
      <c r="L187" s="62">
        <v>418000</v>
      </c>
      <c r="M187" s="194">
        <f t="shared" si="67"/>
        <v>6053000</v>
      </c>
      <c r="N187" s="61">
        <v>5635000</v>
      </c>
      <c r="O187" s="62">
        <v>418000</v>
      </c>
      <c r="P187" s="50">
        <f t="shared" si="68"/>
        <v>6053000</v>
      </c>
      <c r="Q187" s="10">
        <f>H187-K187</f>
        <v>219000</v>
      </c>
      <c r="R187" s="11">
        <f>I187-L187</f>
        <v>17000</v>
      </c>
      <c r="S187" s="50">
        <f t="shared" si="69"/>
        <v>236000</v>
      </c>
      <c r="T187" s="10">
        <f t="shared" si="64"/>
        <v>0</v>
      </c>
      <c r="U187" s="11">
        <f t="shared" si="65"/>
        <v>0</v>
      </c>
      <c r="V187" s="51">
        <f t="shared" si="70"/>
        <v>0</v>
      </c>
      <c r="W187" s="50">
        <f t="shared" si="58"/>
        <v>0</v>
      </c>
      <c r="X187" s="132"/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  <c r="AI187" s="132"/>
      <c r="AJ187" s="132"/>
      <c r="AK187" s="132"/>
      <c r="AL187" s="132"/>
      <c r="AM187" s="132"/>
      <c r="AN187" s="132"/>
      <c r="AO187" s="132"/>
      <c r="AP187" s="132"/>
      <c r="AQ187" s="132"/>
      <c r="AR187" s="132"/>
      <c r="AS187" s="132"/>
      <c r="AT187" s="132"/>
      <c r="AU187" s="132"/>
      <c r="AV187" s="132"/>
      <c r="AW187" s="132"/>
      <c r="AX187" s="132"/>
      <c r="AY187" s="132"/>
      <c r="AZ187" s="132"/>
      <c r="BA187" s="132"/>
      <c r="BB187" s="132"/>
      <c r="BC187" s="132"/>
      <c r="BD187" s="132"/>
      <c r="BE187" s="132"/>
      <c r="BF187" s="132"/>
      <c r="BG187" s="132"/>
      <c r="BH187" s="132"/>
      <c r="BI187" s="132"/>
      <c r="BJ187" s="132"/>
      <c r="BK187" s="132"/>
      <c r="BL187" s="132"/>
      <c r="BM187" s="132"/>
      <c r="BN187" s="132"/>
      <c r="BO187" s="132"/>
      <c r="BP187" s="132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  <c r="EI187" s="132"/>
      <c r="EJ187" s="132"/>
      <c r="EK187" s="132"/>
      <c r="EL187" s="132"/>
      <c r="EM187" s="132"/>
      <c r="EN187" s="132"/>
      <c r="EO187" s="132"/>
      <c r="EP187" s="132"/>
      <c r="EQ187" s="132"/>
      <c r="ER187" s="132"/>
      <c r="ES187" s="132"/>
      <c r="ET187" s="132"/>
      <c r="EU187" s="132"/>
      <c r="EV187" s="132"/>
      <c r="EW187" s="132"/>
      <c r="EX187" s="132"/>
      <c r="EY187" s="132"/>
      <c r="EZ187" s="132"/>
      <c r="FA187" s="132"/>
      <c r="FB187" s="132"/>
      <c r="FC187" s="132"/>
      <c r="FD187" s="132"/>
      <c r="FE187" s="132"/>
      <c r="FF187" s="132"/>
      <c r="FG187" s="132"/>
      <c r="FH187" s="132"/>
      <c r="FI187" s="132"/>
      <c r="FJ187" s="132"/>
      <c r="FK187" s="132"/>
      <c r="FL187" s="132"/>
      <c r="FM187" s="132"/>
      <c r="FN187" s="132"/>
      <c r="FO187" s="132"/>
      <c r="FP187" s="132"/>
      <c r="FQ187" s="132"/>
      <c r="FR187" s="132"/>
      <c r="FS187" s="132"/>
      <c r="FT187" s="132"/>
      <c r="FU187" s="132"/>
      <c r="FV187" s="132"/>
      <c r="FW187" s="132"/>
      <c r="FX187" s="132"/>
      <c r="FY187" s="132"/>
      <c r="FZ187" s="132"/>
      <c r="GA187" s="132"/>
      <c r="GB187" s="132"/>
      <c r="GC187" s="132"/>
      <c r="GD187" s="132"/>
      <c r="GE187" s="132"/>
      <c r="GF187" s="132"/>
      <c r="GG187" s="132"/>
      <c r="GH187" s="132"/>
      <c r="GI187" s="132"/>
      <c r="GJ187" s="132"/>
      <c r="GK187" s="132"/>
      <c r="GL187" s="132"/>
      <c r="GM187" s="132"/>
      <c r="GN187" s="132"/>
      <c r="GO187" s="132"/>
      <c r="GP187" s="132"/>
      <c r="GQ187" s="132"/>
      <c r="GR187" s="132"/>
      <c r="GS187" s="132"/>
      <c r="GT187" s="132"/>
      <c r="GU187" s="132"/>
      <c r="GV187" s="132"/>
      <c r="GW187" s="132"/>
      <c r="GX187" s="132"/>
      <c r="GY187" s="132"/>
      <c r="GZ187" s="132"/>
      <c r="HA187" s="132"/>
      <c r="HB187" s="132"/>
      <c r="HC187" s="132"/>
      <c r="HD187" s="132"/>
      <c r="HE187" s="132"/>
      <c r="HF187" s="132"/>
      <c r="HG187" s="132"/>
      <c r="HH187" s="132"/>
      <c r="HI187" s="132"/>
      <c r="HJ187" s="132"/>
      <c r="HK187" s="132"/>
      <c r="HL187" s="132"/>
      <c r="HM187" s="132"/>
      <c r="HN187" s="132"/>
      <c r="HO187" s="132"/>
      <c r="HP187" s="132"/>
      <c r="HQ187" s="132"/>
      <c r="HR187" s="132"/>
      <c r="HS187" s="132"/>
    </row>
    <row r="188" spans="1:227" s="133" customFormat="1" ht="11.25">
      <c r="A188" s="150" t="s">
        <v>363</v>
      </c>
      <c r="B188" s="150" t="s">
        <v>364</v>
      </c>
      <c r="C188" s="150" t="s">
        <v>211</v>
      </c>
      <c r="D188" s="150" t="s">
        <v>367</v>
      </c>
      <c r="E188" s="150"/>
      <c r="F188" s="174"/>
      <c r="G188" s="79">
        <v>38550</v>
      </c>
      <c r="H188" s="61">
        <f t="shared" si="48"/>
        <v>0</v>
      </c>
      <c r="I188" s="62">
        <f t="shared" si="49"/>
        <v>744000</v>
      </c>
      <c r="J188" s="72">
        <f t="shared" si="66"/>
        <v>744000</v>
      </c>
      <c r="K188" s="61">
        <v>0</v>
      </c>
      <c r="L188" s="62">
        <v>714000</v>
      </c>
      <c r="M188" s="195">
        <f t="shared" si="67"/>
        <v>714000</v>
      </c>
      <c r="N188" s="61">
        <v>0</v>
      </c>
      <c r="O188" s="62">
        <v>714000</v>
      </c>
      <c r="P188" s="19">
        <f t="shared" si="68"/>
        <v>714000</v>
      </c>
      <c r="Q188" s="10">
        <f>H188-K188</f>
        <v>0</v>
      </c>
      <c r="R188" s="11">
        <f>I188-L188</f>
        <v>30000</v>
      </c>
      <c r="S188" s="19">
        <f t="shared" si="69"/>
        <v>30000</v>
      </c>
      <c r="T188" s="10">
        <f t="shared" si="64"/>
        <v>0</v>
      </c>
      <c r="U188" s="11">
        <f t="shared" si="65"/>
        <v>0</v>
      </c>
      <c r="V188" s="35">
        <f t="shared" si="70"/>
        <v>0</v>
      </c>
      <c r="W188" s="19">
        <f t="shared" si="58"/>
        <v>0</v>
      </c>
      <c r="X188" s="132"/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  <c r="AI188" s="132"/>
      <c r="AJ188" s="132"/>
      <c r="AK188" s="132"/>
      <c r="AL188" s="132"/>
      <c r="AM188" s="132"/>
      <c r="AN188" s="132"/>
      <c r="AO188" s="132"/>
      <c r="AP188" s="132"/>
      <c r="AQ188" s="132"/>
      <c r="AR188" s="132"/>
      <c r="AS188" s="132"/>
      <c r="AT188" s="132"/>
      <c r="AU188" s="132"/>
      <c r="AV188" s="132"/>
      <c r="AW188" s="132"/>
      <c r="AX188" s="132"/>
      <c r="AY188" s="132"/>
      <c r="AZ188" s="132"/>
      <c r="BA188" s="132"/>
      <c r="BB188" s="132"/>
      <c r="BC188" s="132"/>
      <c r="BD188" s="132"/>
      <c r="BE188" s="132"/>
      <c r="BF188" s="132"/>
      <c r="BG188" s="132"/>
      <c r="BH188" s="132"/>
      <c r="BI188" s="132"/>
      <c r="BJ188" s="132"/>
      <c r="BK188" s="132"/>
      <c r="BL188" s="132"/>
      <c r="BM188" s="132"/>
      <c r="BN188" s="132"/>
      <c r="BO188" s="132"/>
      <c r="BP188" s="132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  <c r="EI188" s="132"/>
      <c r="EJ188" s="132"/>
      <c r="EK188" s="132"/>
      <c r="EL188" s="132"/>
      <c r="EM188" s="132"/>
      <c r="EN188" s="132"/>
      <c r="EO188" s="132"/>
      <c r="EP188" s="132"/>
      <c r="EQ188" s="132"/>
      <c r="ER188" s="132"/>
      <c r="ES188" s="132"/>
      <c r="ET188" s="132"/>
      <c r="EU188" s="132"/>
      <c r="EV188" s="132"/>
      <c r="EW188" s="132"/>
      <c r="EX188" s="132"/>
      <c r="EY188" s="132"/>
      <c r="EZ188" s="132"/>
      <c r="FA188" s="132"/>
      <c r="FB188" s="132"/>
      <c r="FC188" s="132"/>
      <c r="FD188" s="132"/>
      <c r="FE188" s="132"/>
      <c r="FF188" s="132"/>
      <c r="FG188" s="132"/>
      <c r="FH188" s="132"/>
      <c r="FI188" s="132"/>
      <c r="FJ188" s="132"/>
      <c r="FK188" s="132"/>
      <c r="FL188" s="132"/>
      <c r="FM188" s="132"/>
      <c r="FN188" s="132"/>
      <c r="FO188" s="132"/>
      <c r="FP188" s="132"/>
      <c r="FQ188" s="132"/>
      <c r="FR188" s="132"/>
      <c r="FS188" s="132"/>
      <c r="FT188" s="132"/>
      <c r="FU188" s="132"/>
      <c r="FV188" s="132"/>
      <c r="FW188" s="132"/>
      <c r="FX188" s="132"/>
      <c r="FY188" s="132"/>
      <c r="FZ188" s="132"/>
      <c r="GA188" s="132"/>
      <c r="GB188" s="132"/>
      <c r="GC188" s="132"/>
      <c r="GD188" s="132"/>
      <c r="GE188" s="132"/>
      <c r="GF188" s="132"/>
      <c r="GG188" s="132"/>
      <c r="GH188" s="132"/>
      <c r="GI188" s="132"/>
      <c r="GJ188" s="132"/>
      <c r="GK188" s="132"/>
      <c r="GL188" s="132"/>
      <c r="GM188" s="132"/>
      <c r="GN188" s="132"/>
      <c r="GO188" s="132"/>
      <c r="GP188" s="132"/>
      <c r="GQ188" s="132"/>
      <c r="GR188" s="132"/>
      <c r="GS188" s="132"/>
      <c r="GT188" s="132"/>
      <c r="GU188" s="132"/>
      <c r="GV188" s="132"/>
      <c r="GW188" s="132"/>
      <c r="GX188" s="132"/>
      <c r="GY188" s="132"/>
      <c r="GZ188" s="132"/>
      <c r="HA188" s="132"/>
      <c r="HB188" s="132"/>
      <c r="HC188" s="132"/>
      <c r="HD188" s="132"/>
      <c r="HE188" s="132"/>
      <c r="HF188" s="132"/>
      <c r="HG188" s="132"/>
      <c r="HH188" s="132"/>
      <c r="HI188" s="132"/>
      <c r="HJ188" s="132"/>
      <c r="HK188" s="132"/>
      <c r="HL188" s="132"/>
      <c r="HM188" s="132"/>
      <c r="HN188" s="132"/>
      <c r="HO188" s="132"/>
      <c r="HP188" s="132"/>
      <c r="HQ188" s="132"/>
      <c r="HR188" s="132"/>
      <c r="HS188" s="132"/>
    </row>
    <row r="189" spans="1:227" s="133" customFormat="1" ht="11.25">
      <c r="A189" s="150" t="s">
        <v>213</v>
      </c>
      <c r="B189" s="150" t="s">
        <v>214</v>
      </c>
      <c r="C189" s="150" t="s">
        <v>201</v>
      </c>
      <c r="D189" s="150" t="s">
        <v>368</v>
      </c>
      <c r="E189" s="150">
        <v>2014</v>
      </c>
      <c r="F189" s="174">
        <v>6420410</v>
      </c>
      <c r="G189" s="79">
        <v>38550</v>
      </c>
      <c r="H189" s="61">
        <f t="shared" ref="H189:H208" si="71">ROUND(K189*ign/igo,afrind)</f>
        <v>0</v>
      </c>
      <c r="I189" s="62">
        <f t="shared" ref="I189:I208" si="72">ROUND(L189*iin/iio,afrind)</f>
        <v>0</v>
      </c>
      <c r="J189" s="72">
        <f t="shared" si="66"/>
        <v>0</v>
      </c>
      <c r="K189" s="61">
        <v>0</v>
      </c>
      <c r="L189" s="62">
        <v>0</v>
      </c>
      <c r="M189" s="195">
        <f t="shared" si="67"/>
        <v>0</v>
      </c>
      <c r="N189" s="10">
        <v>0</v>
      </c>
      <c r="O189" s="11">
        <v>0</v>
      </c>
      <c r="P189" s="19">
        <f t="shared" si="68"/>
        <v>0</v>
      </c>
      <c r="Q189" s="10">
        <f>H189-K189</f>
        <v>0</v>
      </c>
      <c r="R189" s="11">
        <f>I189-L189</f>
        <v>0</v>
      </c>
      <c r="S189" s="19">
        <f t="shared" si="69"/>
        <v>0</v>
      </c>
      <c r="T189" s="10">
        <f t="shared" si="64"/>
        <v>0</v>
      </c>
      <c r="U189" s="11">
        <f t="shared" si="65"/>
        <v>0</v>
      </c>
      <c r="V189" s="35">
        <f t="shared" si="70"/>
        <v>0</v>
      </c>
      <c r="W189" s="19">
        <f t="shared" si="58"/>
        <v>0</v>
      </c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  <c r="AL189" s="132"/>
      <c r="AM189" s="132"/>
      <c r="AN189" s="132"/>
      <c r="AO189" s="132"/>
      <c r="AP189" s="132"/>
      <c r="AQ189" s="132"/>
      <c r="AR189" s="132"/>
      <c r="AS189" s="132"/>
      <c r="AT189" s="132"/>
      <c r="AU189" s="132"/>
      <c r="AV189" s="132"/>
      <c r="AW189" s="132"/>
      <c r="AX189" s="132"/>
      <c r="AY189" s="132"/>
      <c r="AZ189" s="132"/>
      <c r="BA189" s="132"/>
      <c r="BB189" s="132"/>
      <c r="BC189" s="132"/>
      <c r="BD189" s="132"/>
      <c r="BE189" s="132"/>
      <c r="BF189" s="132"/>
      <c r="BG189" s="132"/>
      <c r="BH189" s="132"/>
      <c r="BI189" s="132"/>
      <c r="BJ189" s="132"/>
      <c r="BK189" s="132"/>
      <c r="BL189" s="132"/>
      <c r="BM189" s="132"/>
      <c r="BN189" s="132"/>
      <c r="BO189" s="132"/>
      <c r="BP189" s="132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  <c r="EI189" s="132"/>
      <c r="EJ189" s="132"/>
      <c r="EK189" s="132"/>
      <c r="EL189" s="132"/>
      <c r="EM189" s="132"/>
      <c r="EN189" s="132"/>
      <c r="EO189" s="132"/>
      <c r="EP189" s="132"/>
      <c r="EQ189" s="132"/>
      <c r="ER189" s="132"/>
      <c r="ES189" s="132"/>
      <c r="ET189" s="132"/>
      <c r="EU189" s="132"/>
      <c r="EV189" s="132"/>
      <c r="EW189" s="132"/>
      <c r="EX189" s="132"/>
      <c r="EY189" s="132"/>
      <c r="EZ189" s="132"/>
      <c r="FA189" s="132"/>
      <c r="FB189" s="132"/>
      <c r="FC189" s="132"/>
      <c r="FD189" s="132"/>
      <c r="FE189" s="132"/>
      <c r="FF189" s="132"/>
      <c r="FG189" s="132"/>
      <c r="FH189" s="132"/>
      <c r="FI189" s="132"/>
      <c r="FJ189" s="132"/>
      <c r="FK189" s="132"/>
      <c r="FL189" s="132"/>
      <c r="FM189" s="132"/>
      <c r="FN189" s="132"/>
      <c r="FO189" s="132"/>
      <c r="FP189" s="132"/>
      <c r="FQ189" s="132"/>
      <c r="FR189" s="132"/>
      <c r="FS189" s="132"/>
      <c r="FT189" s="132"/>
      <c r="FU189" s="132"/>
      <c r="FV189" s="132"/>
      <c r="FW189" s="132"/>
      <c r="FX189" s="132"/>
      <c r="FY189" s="132"/>
      <c r="FZ189" s="132"/>
      <c r="GA189" s="132"/>
      <c r="GB189" s="132"/>
      <c r="GC189" s="132"/>
      <c r="GD189" s="132"/>
      <c r="GE189" s="132"/>
      <c r="GF189" s="132"/>
      <c r="GG189" s="132"/>
      <c r="GH189" s="132"/>
      <c r="GI189" s="132"/>
      <c r="GJ189" s="132"/>
      <c r="GK189" s="132"/>
      <c r="GL189" s="132"/>
      <c r="GM189" s="132"/>
      <c r="GN189" s="132"/>
      <c r="GO189" s="132"/>
      <c r="GP189" s="132"/>
      <c r="GQ189" s="132"/>
      <c r="GR189" s="132"/>
      <c r="GS189" s="132"/>
      <c r="GT189" s="132"/>
      <c r="GU189" s="132"/>
      <c r="GV189" s="132"/>
      <c r="GW189" s="132"/>
      <c r="GX189" s="132"/>
      <c r="GY189" s="132"/>
      <c r="GZ189" s="132"/>
      <c r="HA189" s="132"/>
      <c r="HB189" s="132"/>
      <c r="HC189" s="132"/>
      <c r="HD189" s="132"/>
      <c r="HE189" s="132"/>
      <c r="HF189" s="132"/>
      <c r="HG189" s="132"/>
      <c r="HH189" s="132"/>
      <c r="HI189" s="132"/>
      <c r="HJ189" s="132"/>
      <c r="HK189" s="132"/>
      <c r="HL189" s="132"/>
      <c r="HM189" s="132"/>
      <c r="HN189" s="132"/>
      <c r="HO189" s="132"/>
      <c r="HP189" s="132"/>
      <c r="HQ189" s="132"/>
      <c r="HR189" s="132"/>
      <c r="HS189" s="132"/>
    </row>
    <row r="190" spans="1:227" s="133" customFormat="1" ht="11.25">
      <c r="A190" s="150" t="s">
        <v>221</v>
      </c>
      <c r="B190" s="150" t="s">
        <v>222</v>
      </c>
      <c r="C190" s="150" t="s">
        <v>223</v>
      </c>
      <c r="D190" s="150" t="s">
        <v>224</v>
      </c>
      <c r="E190" s="150"/>
      <c r="F190" s="174">
        <v>6420420</v>
      </c>
      <c r="G190" s="79">
        <v>38550</v>
      </c>
      <c r="H190" s="61">
        <f t="shared" si="71"/>
        <v>3273000</v>
      </c>
      <c r="I190" s="62">
        <f t="shared" si="72"/>
        <v>0</v>
      </c>
      <c r="J190" s="72">
        <f t="shared" si="66"/>
        <v>3273000</v>
      </c>
      <c r="K190" s="61">
        <v>3150000</v>
      </c>
      <c r="L190" s="62">
        <v>0</v>
      </c>
      <c r="M190" s="195">
        <f t="shared" si="67"/>
        <v>3150000</v>
      </c>
      <c r="N190" s="10">
        <v>3150000</v>
      </c>
      <c r="O190" s="11">
        <v>0</v>
      </c>
      <c r="P190" s="19">
        <f t="shared" si="68"/>
        <v>3150000</v>
      </c>
      <c r="Q190" s="10">
        <f>H190-K190</f>
        <v>123000</v>
      </c>
      <c r="R190" s="11">
        <f>I190-L190</f>
        <v>0</v>
      </c>
      <c r="S190" s="19">
        <f t="shared" si="69"/>
        <v>123000</v>
      </c>
      <c r="T190" s="10">
        <f t="shared" si="64"/>
        <v>0</v>
      </c>
      <c r="U190" s="11">
        <f t="shared" si="65"/>
        <v>0</v>
      </c>
      <c r="V190" s="35">
        <f t="shared" si="70"/>
        <v>0</v>
      </c>
      <c r="W190" s="19">
        <f t="shared" si="58"/>
        <v>0</v>
      </c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  <c r="AL190" s="132"/>
      <c r="AM190" s="132"/>
      <c r="AN190" s="132"/>
      <c r="AO190" s="132"/>
      <c r="AP190" s="132"/>
      <c r="AQ190" s="132"/>
      <c r="AR190" s="132"/>
      <c r="AS190" s="132"/>
      <c r="AT190" s="132"/>
      <c r="AU190" s="132"/>
      <c r="AV190" s="132"/>
      <c r="AW190" s="132"/>
      <c r="AX190" s="132"/>
      <c r="AY190" s="132"/>
      <c r="AZ190" s="132"/>
      <c r="BA190" s="132"/>
      <c r="BB190" s="132"/>
      <c r="BC190" s="132"/>
      <c r="BD190" s="132"/>
      <c r="BE190" s="132"/>
      <c r="BF190" s="132"/>
      <c r="BG190" s="132"/>
      <c r="BH190" s="132"/>
      <c r="BI190" s="132"/>
      <c r="BJ190" s="132"/>
      <c r="BK190" s="132"/>
      <c r="BL190" s="132"/>
      <c r="BM190" s="132"/>
      <c r="BN190" s="132"/>
      <c r="BO190" s="132"/>
      <c r="BP190" s="132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  <c r="EI190" s="132"/>
      <c r="EJ190" s="132"/>
      <c r="EK190" s="132"/>
      <c r="EL190" s="132"/>
      <c r="EM190" s="132"/>
      <c r="EN190" s="132"/>
      <c r="EO190" s="132"/>
      <c r="EP190" s="132"/>
      <c r="EQ190" s="132"/>
      <c r="ER190" s="132"/>
      <c r="ES190" s="132"/>
      <c r="ET190" s="132"/>
      <c r="EU190" s="132"/>
      <c r="EV190" s="132"/>
      <c r="EW190" s="132"/>
      <c r="EX190" s="132"/>
      <c r="EY190" s="132"/>
      <c r="EZ190" s="132"/>
      <c r="FA190" s="132"/>
      <c r="FB190" s="132"/>
      <c r="FC190" s="132"/>
      <c r="FD190" s="132"/>
      <c r="FE190" s="132"/>
      <c r="FF190" s="132"/>
      <c r="FG190" s="132"/>
      <c r="FH190" s="132"/>
      <c r="FI190" s="132"/>
      <c r="FJ190" s="132"/>
      <c r="FK190" s="132"/>
      <c r="FL190" s="132"/>
      <c r="FM190" s="132"/>
      <c r="FN190" s="132"/>
      <c r="FO190" s="132"/>
      <c r="FP190" s="132"/>
      <c r="FQ190" s="132"/>
      <c r="FR190" s="132"/>
      <c r="FS190" s="132"/>
      <c r="FT190" s="132"/>
      <c r="FU190" s="132"/>
      <c r="FV190" s="132"/>
      <c r="FW190" s="132"/>
      <c r="FX190" s="132"/>
      <c r="FY190" s="132"/>
      <c r="FZ190" s="132"/>
      <c r="GA190" s="132"/>
      <c r="GB190" s="132"/>
      <c r="GC190" s="132"/>
      <c r="GD190" s="132"/>
      <c r="GE190" s="132"/>
      <c r="GF190" s="132"/>
      <c r="GG190" s="132"/>
      <c r="GH190" s="132"/>
      <c r="GI190" s="132"/>
      <c r="GJ190" s="132"/>
      <c r="GK190" s="132"/>
      <c r="GL190" s="132"/>
      <c r="GM190" s="132"/>
      <c r="GN190" s="132"/>
      <c r="GO190" s="132"/>
      <c r="GP190" s="132"/>
      <c r="GQ190" s="132"/>
      <c r="GR190" s="132"/>
      <c r="GS190" s="132"/>
      <c r="GT190" s="132"/>
      <c r="GU190" s="132"/>
      <c r="GV190" s="132"/>
      <c r="GW190" s="132"/>
      <c r="GX190" s="132"/>
      <c r="GY190" s="132"/>
      <c r="GZ190" s="132"/>
      <c r="HA190" s="132"/>
      <c r="HB190" s="132"/>
      <c r="HC190" s="132"/>
      <c r="HD190" s="132"/>
      <c r="HE190" s="132"/>
      <c r="HF190" s="132"/>
      <c r="HG190" s="132"/>
      <c r="HH190" s="132"/>
      <c r="HI190" s="132"/>
      <c r="HJ190" s="132"/>
      <c r="HK190" s="132"/>
      <c r="HL190" s="132"/>
      <c r="HM190" s="132"/>
      <c r="HN190" s="132"/>
      <c r="HO190" s="132"/>
      <c r="HP190" s="132"/>
      <c r="HQ190" s="132"/>
      <c r="HR190" s="132"/>
      <c r="HS190" s="132"/>
    </row>
    <row r="191" spans="1:227" s="133" customFormat="1" ht="11.25">
      <c r="A191" s="150" t="s">
        <v>369</v>
      </c>
      <c r="B191" s="150" t="s">
        <v>370</v>
      </c>
      <c r="C191" s="150" t="s">
        <v>201</v>
      </c>
      <c r="D191" s="150" t="s">
        <v>371</v>
      </c>
      <c r="E191" s="150"/>
      <c r="F191" s="174">
        <v>6420300</v>
      </c>
      <c r="G191" s="79">
        <v>38550</v>
      </c>
      <c r="H191" s="61">
        <f t="shared" si="71"/>
        <v>4707000</v>
      </c>
      <c r="I191" s="62">
        <f t="shared" si="72"/>
        <v>0</v>
      </c>
      <c r="J191" s="72">
        <f t="shared" si="66"/>
        <v>4707000</v>
      </c>
      <c r="K191" s="61">
        <v>4531000</v>
      </c>
      <c r="L191" s="62">
        <v>0</v>
      </c>
      <c r="M191" s="195">
        <f t="shared" si="67"/>
        <v>4531000</v>
      </c>
      <c r="N191" s="10">
        <v>4531000</v>
      </c>
      <c r="O191" s="11">
        <v>0</v>
      </c>
      <c r="P191" s="19">
        <f t="shared" si="68"/>
        <v>4531000</v>
      </c>
      <c r="Q191" s="10">
        <f>H191-K191</f>
        <v>176000</v>
      </c>
      <c r="R191" s="11">
        <f>I191-L191</f>
        <v>0</v>
      </c>
      <c r="S191" s="19">
        <f t="shared" si="69"/>
        <v>176000</v>
      </c>
      <c r="T191" s="10">
        <f t="shared" si="64"/>
        <v>0</v>
      </c>
      <c r="U191" s="11">
        <f t="shared" si="65"/>
        <v>0</v>
      </c>
      <c r="V191" s="35">
        <f t="shared" si="70"/>
        <v>0</v>
      </c>
      <c r="W191" s="19">
        <f t="shared" si="58"/>
        <v>0</v>
      </c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  <c r="AL191" s="132"/>
      <c r="AM191" s="132"/>
      <c r="AN191" s="132"/>
      <c r="AO191" s="132"/>
      <c r="AP191" s="132"/>
      <c r="AQ191" s="132"/>
      <c r="AR191" s="132"/>
      <c r="AS191" s="132"/>
      <c r="AT191" s="132"/>
      <c r="AU191" s="132"/>
      <c r="AV191" s="132"/>
      <c r="AW191" s="132"/>
      <c r="AX191" s="132"/>
      <c r="AY191" s="132"/>
      <c r="AZ191" s="132"/>
      <c r="BA191" s="132"/>
      <c r="BB191" s="132"/>
      <c r="BC191" s="132"/>
      <c r="BD191" s="132"/>
      <c r="BE191" s="132"/>
      <c r="BF191" s="132"/>
      <c r="BG191" s="132"/>
      <c r="BH191" s="132"/>
      <c r="BI191" s="132"/>
      <c r="BJ191" s="132"/>
      <c r="BK191" s="132"/>
      <c r="BL191" s="132"/>
      <c r="BM191" s="132"/>
      <c r="BN191" s="132"/>
      <c r="BO191" s="132"/>
      <c r="BP191" s="132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  <c r="EI191" s="132"/>
      <c r="EJ191" s="132"/>
      <c r="EK191" s="132"/>
      <c r="EL191" s="132"/>
      <c r="EM191" s="132"/>
      <c r="EN191" s="132"/>
      <c r="EO191" s="132"/>
      <c r="EP191" s="132"/>
      <c r="EQ191" s="132"/>
      <c r="ER191" s="132"/>
      <c r="ES191" s="132"/>
      <c r="ET191" s="132"/>
      <c r="EU191" s="132"/>
      <c r="EV191" s="132"/>
      <c r="EW191" s="132"/>
      <c r="EX191" s="132"/>
      <c r="EY191" s="132"/>
      <c r="EZ191" s="132"/>
      <c r="FA191" s="132"/>
      <c r="FB191" s="132"/>
      <c r="FC191" s="132"/>
      <c r="FD191" s="132"/>
      <c r="FE191" s="132"/>
      <c r="FF191" s="132"/>
      <c r="FG191" s="132"/>
      <c r="FH191" s="132"/>
      <c r="FI191" s="132"/>
      <c r="FJ191" s="132"/>
      <c r="FK191" s="132"/>
      <c r="FL191" s="132"/>
      <c r="FM191" s="132"/>
      <c r="FN191" s="132"/>
      <c r="FO191" s="132"/>
      <c r="FP191" s="132"/>
      <c r="FQ191" s="132"/>
      <c r="FR191" s="132"/>
      <c r="FS191" s="132"/>
      <c r="FT191" s="132"/>
      <c r="FU191" s="132"/>
      <c r="FV191" s="132"/>
      <c r="FW191" s="132"/>
      <c r="FX191" s="132"/>
      <c r="FY191" s="132"/>
      <c r="FZ191" s="132"/>
      <c r="GA191" s="132"/>
      <c r="GB191" s="132"/>
      <c r="GC191" s="132"/>
      <c r="GD191" s="132"/>
      <c r="GE191" s="132"/>
      <c r="GF191" s="132"/>
      <c r="GG191" s="132"/>
      <c r="GH191" s="132"/>
      <c r="GI191" s="132"/>
      <c r="GJ191" s="132"/>
      <c r="GK191" s="132"/>
      <c r="GL191" s="132"/>
      <c r="GM191" s="132"/>
      <c r="GN191" s="132"/>
      <c r="GO191" s="132"/>
      <c r="GP191" s="132"/>
      <c r="GQ191" s="132"/>
      <c r="GR191" s="132"/>
      <c r="GS191" s="132"/>
      <c r="GT191" s="132"/>
      <c r="GU191" s="132"/>
      <c r="GV191" s="132"/>
      <c r="GW191" s="132"/>
      <c r="GX191" s="132"/>
      <c r="GY191" s="132"/>
      <c r="GZ191" s="132"/>
      <c r="HA191" s="132"/>
      <c r="HB191" s="132"/>
      <c r="HC191" s="132"/>
      <c r="HD191" s="132"/>
      <c r="HE191" s="132"/>
      <c r="HF191" s="132"/>
      <c r="HG191" s="132"/>
      <c r="HH191" s="132"/>
      <c r="HI191" s="132"/>
      <c r="HJ191" s="132"/>
      <c r="HK191" s="132"/>
      <c r="HL191" s="132"/>
      <c r="HM191" s="132"/>
      <c r="HN191" s="132"/>
      <c r="HO191" s="132"/>
      <c r="HP191" s="132"/>
      <c r="HQ191" s="132"/>
      <c r="HR191" s="132"/>
      <c r="HS191" s="132"/>
    </row>
    <row r="192" spans="1:227" s="133" customFormat="1" ht="11.25">
      <c r="A192" s="150" t="s">
        <v>369</v>
      </c>
      <c r="B192" s="150" t="s">
        <v>370</v>
      </c>
      <c r="C192" s="150" t="s">
        <v>201</v>
      </c>
      <c r="D192" s="150" t="s">
        <v>372</v>
      </c>
      <c r="E192" s="150">
        <v>2014</v>
      </c>
      <c r="F192" s="174">
        <v>6420430</v>
      </c>
      <c r="G192" s="79">
        <v>38550</v>
      </c>
      <c r="H192" s="61">
        <f>ROUND(K192*ign/igo,afrind)</f>
        <v>3291000</v>
      </c>
      <c r="I192" s="62">
        <f>ROUND(L192*iin/iio,afrind)</f>
        <v>554000</v>
      </c>
      <c r="J192" s="72">
        <f>SUM(H192:I192)</f>
        <v>3845000</v>
      </c>
      <c r="K192" s="61">
        <v>3168000</v>
      </c>
      <c r="L192" s="62">
        <v>532000</v>
      </c>
      <c r="M192" s="195">
        <f>SUM(K192:L192)</f>
        <v>3700000</v>
      </c>
      <c r="N192" s="10">
        <v>3168000</v>
      </c>
      <c r="O192" s="11">
        <v>532000</v>
      </c>
      <c r="P192" s="19">
        <f>SUM(N192:O192)</f>
        <v>3700000</v>
      </c>
      <c r="Q192" s="10">
        <f>H192-K192</f>
        <v>123000</v>
      </c>
      <c r="R192" s="11">
        <f>I192-L192</f>
        <v>22000</v>
      </c>
      <c r="S192" s="19">
        <f>SUM(Q192:R192)</f>
        <v>145000</v>
      </c>
      <c r="T192" s="10">
        <f t="shared" si="64"/>
        <v>0</v>
      </c>
      <c r="U192" s="11">
        <f t="shared" si="65"/>
        <v>0</v>
      </c>
      <c r="V192" s="35">
        <f>SUM(T192:U192)</f>
        <v>0</v>
      </c>
      <c r="W192" s="19">
        <f t="shared" si="58"/>
        <v>0</v>
      </c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  <c r="AL192" s="132"/>
      <c r="AM192" s="132"/>
      <c r="AN192" s="132"/>
      <c r="AO192" s="132"/>
      <c r="AP192" s="132"/>
      <c r="AQ192" s="132"/>
      <c r="AR192" s="132"/>
      <c r="AS192" s="132"/>
      <c r="AT192" s="132"/>
      <c r="AU192" s="132"/>
      <c r="AV192" s="132"/>
      <c r="AW192" s="132"/>
      <c r="AX192" s="132"/>
      <c r="AY192" s="132"/>
      <c r="AZ192" s="132"/>
      <c r="BA192" s="132"/>
      <c r="BB192" s="132"/>
      <c r="BC192" s="132"/>
      <c r="BD192" s="132"/>
      <c r="BE192" s="132"/>
      <c r="BF192" s="132"/>
      <c r="BG192" s="132"/>
      <c r="BH192" s="132"/>
      <c r="BI192" s="132"/>
      <c r="BJ192" s="132"/>
      <c r="BK192" s="132"/>
      <c r="BL192" s="132"/>
      <c r="BM192" s="132"/>
      <c r="BN192" s="132"/>
      <c r="BO192" s="132"/>
      <c r="BP192" s="132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  <c r="EI192" s="132"/>
      <c r="EJ192" s="132"/>
      <c r="EK192" s="132"/>
      <c r="EL192" s="132"/>
      <c r="EM192" s="132"/>
      <c r="EN192" s="132"/>
      <c r="EO192" s="132"/>
      <c r="EP192" s="132"/>
      <c r="EQ192" s="132"/>
      <c r="ER192" s="132"/>
      <c r="ES192" s="132"/>
      <c r="ET192" s="132"/>
      <c r="EU192" s="132"/>
      <c r="EV192" s="132"/>
      <c r="EW192" s="132"/>
      <c r="EX192" s="132"/>
      <c r="EY192" s="132"/>
      <c r="EZ192" s="132"/>
      <c r="FA192" s="132"/>
      <c r="FB192" s="132"/>
      <c r="FC192" s="132"/>
      <c r="FD192" s="132"/>
      <c r="FE192" s="132"/>
      <c r="FF192" s="132"/>
      <c r="FG192" s="132"/>
      <c r="FH192" s="132"/>
      <c r="FI192" s="132"/>
      <c r="FJ192" s="132"/>
      <c r="FK192" s="132"/>
      <c r="FL192" s="132"/>
      <c r="FM192" s="132"/>
      <c r="FN192" s="132"/>
      <c r="FO192" s="132"/>
      <c r="FP192" s="132"/>
      <c r="FQ192" s="132"/>
      <c r="FR192" s="132"/>
      <c r="FS192" s="132"/>
      <c r="FT192" s="132"/>
      <c r="FU192" s="132"/>
      <c r="FV192" s="132"/>
      <c r="FW192" s="132"/>
      <c r="FX192" s="132"/>
      <c r="FY192" s="132"/>
      <c r="FZ192" s="132"/>
      <c r="GA192" s="132"/>
      <c r="GB192" s="132"/>
      <c r="GC192" s="132"/>
      <c r="GD192" s="132"/>
      <c r="GE192" s="132"/>
      <c r="GF192" s="132"/>
      <c r="GG192" s="132"/>
      <c r="GH192" s="132"/>
      <c r="GI192" s="132"/>
      <c r="GJ192" s="132"/>
      <c r="GK192" s="132"/>
      <c r="GL192" s="132"/>
      <c r="GM192" s="132"/>
      <c r="GN192" s="132"/>
      <c r="GO192" s="132"/>
      <c r="GP192" s="132"/>
      <c r="GQ192" s="132"/>
      <c r="GR192" s="132"/>
      <c r="GS192" s="132"/>
      <c r="GT192" s="132"/>
      <c r="GU192" s="132"/>
      <c r="GV192" s="132"/>
      <c r="GW192" s="132"/>
      <c r="GX192" s="132"/>
      <c r="GY192" s="132"/>
      <c r="GZ192" s="132"/>
      <c r="HA192" s="132"/>
      <c r="HB192" s="132"/>
      <c r="HC192" s="132"/>
      <c r="HD192" s="132"/>
      <c r="HE192" s="132"/>
      <c r="HF192" s="132"/>
      <c r="HG192" s="132"/>
      <c r="HH192" s="132"/>
      <c r="HI192" s="132"/>
      <c r="HJ192" s="132"/>
      <c r="HK192" s="132"/>
      <c r="HL192" s="132"/>
      <c r="HM192" s="132"/>
      <c r="HN192" s="132"/>
      <c r="HO192" s="132"/>
      <c r="HP192" s="132"/>
      <c r="HQ192" s="132"/>
      <c r="HR192" s="132"/>
      <c r="HS192" s="132"/>
    </row>
    <row r="193" spans="1:227" s="133" customFormat="1" ht="11.25">
      <c r="A193" s="150" t="s">
        <v>369</v>
      </c>
      <c r="B193" s="150" t="s">
        <v>370</v>
      </c>
      <c r="C193" s="150" t="s">
        <v>201</v>
      </c>
      <c r="D193" s="150" t="s">
        <v>373</v>
      </c>
      <c r="E193" s="150"/>
      <c r="F193" s="174">
        <v>6420430</v>
      </c>
      <c r="G193" s="79">
        <v>38550</v>
      </c>
      <c r="H193" s="61">
        <f>ROUND(K193*ign/igo,afrind)</f>
        <v>0</v>
      </c>
      <c r="I193" s="62">
        <f>ROUND(L193*iin/iio,afrind)</f>
        <v>632000</v>
      </c>
      <c r="J193" s="72">
        <f>SUM(H193:I193)</f>
        <v>632000</v>
      </c>
      <c r="K193" s="61">
        <v>0</v>
      </c>
      <c r="L193" s="62">
        <v>607000</v>
      </c>
      <c r="M193" s="195">
        <f>SUM(K193:L193)</f>
        <v>607000</v>
      </c>
      <c r="N193" s="10">
        <v>0</v>
      </c>
      <c r="O193" s="11">
        <v>607000</v>
      </c>
      <c r="P193" s="19">
        <f>SUM(N193:O193)</f>
        <v>607000</v>
      </c>
      <c r="Q193" s="10">
        <f>H193-K193</f>
        <v>0</v>
      </c>
      <c r="R193" s="11">
        <f>I193-L193</f>
        <v>25000</v>
      </c>
      <c r="S193" s="19">
        <f>SUM(Q193:R193)</f>
        <v>25000</v>
      </c>
      <c r="T193" s="10">
        <f t="shared" si="64"/>
        <v>0</v>
      </c>
      <c r="U193" s="11">
        <f t="shared" si="65"/>
        <v>0</v>
      </c>
      <c r="V193" s="35">
        <f>SUM(T193:U193)</f>
        <v>0</v>
      </c>
      <c r="W193" s="19">
        <f t="shared" si="58"/>
        <v>0</v>
      </c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  <c r="AL193" s="132"/>
      <c r="AM193" s="132"/>
      <c r="AN193" s="132"/>
      <c r="AO193" s="132"/>
      <c r="AP193" s="132"/>
      <c r="AQ193" s="132"/>
      <c r="AR193" s="132"/>
      <c r="AS193" s="132"/>
      <c r="AT193" s="132"/>
      <c r="AU193" s="132"/>
      <c r="AV193" s="132"/>
      <c r="AW193" s="132"/>
      <c r="AX193" s="132"/>
      <c r="AY193" s="132"/>
      <c r="AZ193" s="132"/>
      <c r="BA193" s="132"/>
      <c r="BB193" s="132"/>
      <c r="BC193" s="132"/>
      <c r="BD193" s="132"/>
      <c r="BE193" s="132"/>
      <c r="BF193" s="132"/>
      <c r="BG193" s="132"/>
      <c r="BH193" s="132"/>
      <c r="BI193" s="132"/>
      <c r="BJ193" s="132"/>
      <c r="BK193" s="132"/>
      <c r="BL193" s="132"/>
      <c r="BM193" s="132"/>
      <c r="BN193" s="132"/>
      <c r="BO193" s="132"/>
      <c r="BP193" s="132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  <c r="EI193" s="132"/>
      <c r="EJ193" s="132"/>
      <c r="EK193" s="132"/>
      <c r="EL193" s="132"/>
      <c r="EM193" s="132"/>
      <c r="EN193" s="132"/>
      <c r="EO193" s="132"/>
      <c r="EP193" s="132"/>
      <c r="EQ193" s="132"/>
      <c r="ER193" s="132"/>
      <c r="ES193" s="132"/>
      <c r="ET193" s="132"/>
      <c r="EU193" s="132"/>
      <c r="EV193" s="132"/>
      <c r="EW193" s="132"/>
      <c r="EX193" s="132"/>
      <c r="EY193" s="132"/>
      <c r="EZ193" s="132"/>
      <c r="FA193" s="132"/>
      <c r="FB193" s="132"/>
      <c r="FC193" s="132"/>
      <c r="FD193" s="132"/>
      <c r="FE193" s="132"/>
      <c r="FF193" s="132"/>
      <c r="FG193" s="132"/>
      <c r="FH193" s="132"/>
      <c r="FI193" s="132"/>
      <c r="FJ193" s="132"/>
      <c r="FK193" s="132"/>
      <c r="FL193" s="132"/>
      <c r="FM193" s="132"/>
      <c r="FN193" s="132"/>
      <c r="FO193" s="132"/>
      <c r="FP193" s="132"/>
      <c r="FQ193" s="132"/>
      <c r="FR193" s="132"/>
      <c r="FS193" s="132"/>
      <c r="FT193" s="132"/>
      <c r="FU193" s="132"/>
      <c r="FV193" s="132"/>
      <c r="FW193" s="132"/>
      <c r="FX193" s="132"/>
      <c r="FY193" s="132"/>
      <c r="FZ193" s="132"/>
      <c r="GA193" s="132"/>
      <c r="GB193" s="132"/>
      <c r="GC193" s="132"/>
      <c r="GD193" s="132"/>
      <c r="GE193" s="132"/>
      <c r="GF193" s="132"/>
      <c r="GG193" s="132"/>
      <c r="GH193" s="132"/>
      <c r="GI193" s="132"/>
      <c r="GJ193" s="132"/>
      <c r="GK193" s="132"/>
      <c r="GL193" s="132"/>
      <c r="GM193" s="132"/>
      <c r="GN193" s="132"/>
      <c r="GO193" s="132"/>
      <c r="GP193" s="132"/>
      <c r="GQ193" s="132"/>
      <c r="GR193" s="132"/>
      <c r="GS193" s="132"/>
      <c r="GT193" s="132"/>
      <c r="GU193" s="132"/>
      <c r="GV193" s="132"/>
      <c r="GW193" s="132"/>
      <c r="GX193" s="132"/>
      <c r="GY193" s="132"/>
      <c r="GZ193" s="132"/>
      <c r="HA193" s="132"/>
      <c r="HB193" s="132"/>
      <c r="HC193" s="132"/>
      <c r="HD193" s="132"/>
      <c r="HE193" s="132"/>
      <c r="HF193" s="132"/>
      <c r="HG193" s="132"/>
      <c r="HH193" s="132"/>
      <c r="HI193" s="132"/>
      <c r="HJ193" s="132"/>
      <c r="HK193" s="132"/>
      <c r="HL193" s="132"/>
      <c r="HM193" s="132"/>
      <c r="HN193" s="132"/>
      <c r="HO193" s="132"/>
      <c r="HP193" s="132"/>
      <c r="HQ193" s="132"/>
      <c r="HR193" s="132"/>
      <c r="HS193" s="132"/>
    </row>
    <row r="194" spans="1:227" s="133" customFormat="1" ht="11.25">
      <c r="A194" s="150" t="s">
        <v>374</v>
      </c>
      <c r="B194" s="150" t="s">
        <v>235</v>
      </c>
      <c r="C194" s="150" t="s">
        <v>205</v>
      </c>
      <c r="D194" s="150" t="s">
        <v>375</v>
      </c>
      <c r="E194" s="150">
        <v>2014</v>
      </c>
      <c r="F194" s="174">
        <v>6030600</v>
      </c>
      <c r="G194" s="79">
        <v>38550</v>
      </c>
      <c r="H194" s="61">
        <f>ROUND(K194*ign/igo,afrind)</f>
        <v>1416000</v>
      </c>
      <c r="I194" s="62">
        <f>ROUND(L194*iin/iio,afrind)</f>
        <v>0</v>
      </c>
      <c r="J194" s="72">
        <f>SUM(H194:I194)</f>
        <v>1416000</v>
      </c>
      <c r="K194" s="61">
        <v>1363000</v>
      </c>
      <c r="L194" s="62">
        <v>0</v>
      </c>
      <c r="M194" s="195">
        <f>SUM(K194:L194)</f>
        <v>1363000</v>
      </c>
      <c r="N194" s="10">
        <v>1363000</v>
      </c>
      <c r="O194" s="11">
        <v>0</v>
      </c>
      <c r="P194" s="19">
        <f>SUM(N194:O194)</f>
        <v>1363000</v>
      </c>
      <c r="Q194" s="10">
        <f>H194-K194</f>
        <v>53000</v>
      </c>
      <c r="R194" s="11">
        <f>I194-L194</f>
        <v>0</v>
      </c>
      <c r="S194" s="19">
        <f>SUM(Q194:R194)</f>
        <v>53000</v>
      </c>
      <c r="T194" s="10">
        <f t="shared" si="64"/>
        <v>0</v>
      </c>
      <c r="U194" s="11">
        <f t="shared" si="65"/>
        <v>0</v>
      </c>
      <c r="V194" s="35">
        <f>SUM(T194:U194)</f>
        <v>0</v>
      </c>
      <c r="W194" s="19">
        <f t="shared" si="58"/>
        <v>0</v>
      </c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/>
      <c r="BD194" s="132"/>
      <c r="BE194" s="132"/>
      <c r="BF194" s="132"/>
      <c r="BG194" s="132"/>
      <c r="BH194" s="132"/>
      <c r="BI194" s="132"/>
      <c r="BJ194" s="132"/>
      <c r="BK194" s="132"/>
      <c r="BL194" s="132"/>
      <c r="BM194" s="132"/>
      <c r="BN194" s="132"/>
      <c r="BO194" s="132"/>
      <c r="BP194" s="132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  <c r="EI194" s="132"/>
      <c r="EJ194" s="132"/>
      <c r="EK194" s="132"/>
      <c r="EL194" s="132"/>
      <c r="EM194" s="132"/>
      <c r="EN194" s="132"/>
      <c r="EO194" s="132"/>
      <c r="EP194" s="132"/>
      <c r="EQ194" s="132"/>
      <c r="ER194" s="132"/>
      <c r="ES194" s="132"/>
      <c r="ET194" s="132"/>
      <c r="EU194" s="132"/>
      <c r="EV194" s="132"/>
      <c r="EW194" s="132"/>
      <c r="EX194" s="132"/>
      <c r="EY194" s="132"/>
      <c r="EZ194" s="132"/>
      <c r="FA194" s="132"/>
      <c r="FB194" s="132"/>
      <c r="FC194" s="132"/>
      <c r="FD194" s="132"/>
      <c r="FE194" s="132"/>
      <c r="FF194" s="132"/>
      <c r="FG194" s="132"/>
      <c r="FH194" s="132"/>
      <c r="FI194" s="132"/>
      <c r="FJ194" s="132"/>
      <c r="FK194" s="132"/>
      <c r="FL194" s="132"/>
      <c r="FM194" s="132"/>
      <c r="FN194" s="132"/>
      <c r="FO194" s="132"/>
      <c r="FP194" s="132"/>
      <c r="FQ194" s="132"/>
      <c r="FR194" s="132"/>
      <c r="FS194" s="132"/>
      <c r="FT194" s="132"/>
      <c r="FU194" s="132"/>
      <c r="FV194" s="132"/>
      <c r="FW194" s="132"/>
      <c r="FX194" s="132"/>
      <c r="FY194" s="132"/>
      <c r="FZ194" s="132"/>
      <c r="GA194" s="132"/>
      <c r="GB194" s="132"/>
      <c r="GC194" s="132"/>
      <c r="GD194" s="132"/>
      <c r="GE194" s="132"/>
      <c r="GF194" s="132"/>
      <c r="GG194" s="132"/>
      <c r="GH194" s="132"/>
      <c r="GI194" s="132"/>
      <c r="GJ194" s="132"/>
      <c r="GK194" s="132"/>
      <c r="GL194" s="132"/>
      <c r="GM194" s="132"/>
      <c r="GN194" s="132"/>
      <c r="GO194" s="132"/>
      <c r="GP194" s="132"/>
      <c r="GQ194" s="132"/>
      <c r="GR194" s="132"/>
      <c r="GS194" s="132"/>
      <c r="GT194" s="132"/>
      <c r="GU194" s="132"/>
      <c r="GV194" s="132"/>
      <c r="GW194" s="132"/>
      <c r="GX194" s="132"/>
      <c r="GY194" s="132"/>
      <c r="GZ194" s="132"/>
      <c r="HA194" s="132"/>
      <c r="HB194" s="132"/>
      <c r="HC194" s="132"/>
      <c r="HD194" s="132"/>
      <c r="HE194" s="132"/>
      <c r="HF194" s="132"/>
      <c r="HG194" s="132"/>
      <c r="HH194" s="132"/>
      <c r="HI194" s="132"/>
      <c r="HJ194" s="132"/>
      <c r="HK194" s="132"/>
      <c r="HL194" s="132"/>
      <c r="HM194" s="132"/>
      <c r="HN194" s="132"/>
      <c r="HO194" s="132"/>
      <c r="HP194" s="132"/>
      <c r="HQ194" s="132"/>
      <c r="HR194" s="132"/>
      <c r="HS194" s="132"/>
    </row>
    <row r="195" spans="1:227" s="133" customFormat="1" ht="11.25">
      <c r="A195" s="150" t="s">
        <v>237</v>
      </c>
      <c r="B195" s="150"/>
      <c r="C195" s="150" t="s">
        <v>205</v>
      </c>
      <c r="D195" s="150" t="s">
        <v>376</v>
      </c>
      <c r="E195" s="150"/>
      <c r="F195" s="174">
        <v>6420300</v>
      </c>
      <c r="G195" s="79">
        <v>38550</v>
      </c>
      <c r="H195" s="61">
        <f>ROUND(K195*ign/igo,afrind)</f>
        <v>4905000</v>
      </c>
      <c r="I195" s="62">
        <f>ROUND(L195*iin/iio,afrind)</f>
        <v>1029000</v>
      </c>
      <c r="J195" s="72">
        <f>SUM(H195:I195)</f>
        <v>5934000</v>
      </c>
      <c r="K195" s="61">
        <v>4721000</v>
      </c>
      <c r="L195" s="62">
        <v>988000</v>
      </c>
      <c r="M195" s="195">
        <f>SUM(K195:L195)</f>
        <v>5709000</v>
      </c>
      <c r="N195" s="10">
        <v>4721000</v>
      </c>
      <c r="O195" s="11">
        <v>988000</v>
      </c>
      <c r="P195" s="19">
        <f>SUM(N195:O195)</f>
        <v>5709000</v>
      </c>
      <c r="Q195" s="10">
        <f>H195-K195</f>
        <v>184000</v>
      </c>
      <c r="R195" s="11">
        <f>I195-L195</f>
        <v>41000</v>
      </c>
      <c r="S195" s="19">
        <f>SUM(Q195:R195)</f>
        <v>225000</v>
      </c>
      <c r="T195" s="10">
        <f t="shared" si="64"/>
        <v>0</v>
      </c>
      <c r="U195" s="11">
        <f t="shared" si="65"/>
        <v>0</v>
      </c>
      <c r="V195" s="35">
        <f>SUM(T195:U195)</f>
        <v>0</v>
      </c>
      <c r="W195" s="19">
        <f t="shared" si="58"/>
        <v>0</v>
      </c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  <c r="AI195" s="132"/>
      <c r="AJ195" s="132"/>
      <c r="AK195" s="132"/>
      <c r="AL195" s="132"/>
      <c r="AM195" s="132"/>
      <c r="AN195" s="132"/>
      <c r="AO195" s="132"/>
      <c r="AP195" s="132"/>
      <c r="AQ195" s="132"/>
      <c r="AR195" s="132"/>
      <c r="AS195" s="132"/>
      <c r="AT195" s="132"/>
      <c r="AU195" s="132"/>
      <c r="AV195" s="132"/>
      <c r="AW195" s="132"/>
      <c r="AX195" s="132"/>
      <c r="AY195" s="132"/>
      <c r="AZ195" s="132"/>
      <c r="BA195" s="132"/>
      <c r="BB195" s="132"/>
      <c r="BC195" s="132"/>
      <c r="BD195" s="132"/>
      <c r="BE195" s="132"/>
      <c r="BF195" s="132"/>
      <c r="BG195" s="132"/>
      <c r="BH195" s="132"/>
      <c r="BI195" s="132"/>
      <c r="BJ195" s="132"/>
      <c r="BK195" s="132"/>
      <c r="BL195" s="132"/>
      <c r="BM195" s="132"/>
      <c r="BN195" s="132"/>
      <c r="BO195" s="132"/>
      <c r="BP195" s="132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/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  <c r="EI195" s="132"/>
      <c r="EJ195" s="132"/>
      <c r="EK195" s="132"/>
      <c r="EL195" s="132"/>
      <c r="EM195" s="132"/>
      <c r="EN195" s="132"/>
      <c r="EO195" s="132"/>
      <c r="EP195" s="132"/>
      <c r="EQ195" s="132"/>
      <c r="ER195" s="132"/>
      <c r="ES195" s="132"/>
      <c r="ET195" s="132"/>
      <c r="EU195" s="132"/>
      <c r="EV195" s="132"/>
      <c r="EW195" s="132"/>
      <c r="EX195" s="132"/>
      <c r="EY195" s="132"/>
      <c r="EZ195" s="132"/>
      <c r="FA195" s="132"/>
      <c r="FB195" s="132"/>
      <c r="FC195" s="132"/>
      <c r="FD195" s="132"/>
      <c r="FE195" s="132"/>
      <c r="FF195" s="132"/>
      <c r="FG195" s="132"/>
      <c r="FH195" s="132"/>
      <c r="FI195" s="132"/>
      <c r="FJ195" s="132"/>
      <c r="FK195" s="132"/>
      <c r="FL195" s="132"/>
      <c r="FM195" s="132"/>
      <c r="FN195" s="132"/>
      <c r="FO195" s="132"/>
      <c r="FP195" s="132"/>
      <c r="FQ195" s="132"/>
      <c r="FR195" s="132"/>
      <c r="FS195" s="132"/>
      <c r="FT195" s="132"/>
      <c r="FU195" s="132"/>
      <c r="FV195" s="132"/>
      <c r="FW195" s="132"/>
      <c r="FX195" s="132"/>
      <c r="FY195" s="132"/>
      <c r="FZ195" s="132"/>
      <c r="GA195" s="132"/>
      <c r="GB195" s="132"/>
      <c r="GC195" s="132"/>
      <c r="GD195" s="132"/>
      <c r="GE195" s="132"/>
      <c r="GF195" s="132"/>
      <c r="GG195" s="132"/>
      <c r="GH195" s="132"/>
      <c r="GI195" s="132"/>
      <c r="GJ195" s="132"/>
      <c r="GK195" s="132"/>
      <c r="GL195" s="132"/>
      <c r="GM195" s="132"/>
      <c r="GN195" s="132"/>
      <c r="GO195" s="132"/>
      <c r="GP195" s="132"/>
      <c r="GQ195" s="132"/>
      <c r="GR195" s="132"/>
      <c r="GS195" s="132"/>
      <c r="GT195" s="132"/>
      <c r="GU195" s="132"/>
      <c r="GV195" s="132"/>
      <c r="GW195" s="132"/>
      <c r="GX195" s="132"/>
      <c r="GY195" s="132"/>
      <c r="GZ195" s="132"/>
      <c r="HA195" s="132"/>
      <c r="HB195" s="132"/>
      <c r="HC195" s="132"/>
      <c r="HD195" s="132"/>
      <c r="HE195" s="132"/>
      <c r="HF195" s="132"/>
      <c r="HG195" s="132"/>
      <c r="HH195" s="132"/>
      <c r="HI195" s="132"/>
      <c r="HJ195" s="132"/>
      <c r="HK195" s="132"/>
      <c r="HL195" s="132"/>
      <c r="HM195" s="132"/>
      <c r="HN195" s="132"/>
      <c r="HO195" s="132"/>
      <c r="HP195" s="132"/>
      <c r="HQ195" s="132"/>
      <c r="HR195" s="132"/>
      <c r="HS195" s="132"/>
    </row>
    <row r="196" spans="1:227" s="133" customFormat="1" ht="11.25">
      <c r="A196" s="150" t="s">
        <v>377</v>
      </c>
      <c r="B196" s="150" t="s">
        <v>378</v>
      </c>
      <c r="C196" s="150" t="s">
        <v>201</v>
      </c>
      <c r="D196" s="150" t="s">
        <v>379</v>
      </c>
      <c r="E196" s="150"/>
      <c r="F196" s="174">
        <v>6430600</v>
      </c>
      <c r="G196" s="79">
        <v>38550</v>
      </c>
      <c r="H196" s="61">
        <f>ROUND(K196*ign/igo,afrind)</f>
        <v>221000</v>
      </c>
      <c r="I196" s="62">
        <f>ROUND(L196*iin/iio,afrind)</f>
        <v>0</v>
      </c>
      <c r="J196" s="72">
        <f>SUM(H196:I196)</f>
        <v>221000</v>
      </c>
      <c r="K196" s="61">
        <v>213000</v>
      </c>
      <c r="L196" s="62">
        <v>0</v>
      </c>
      <c r="M196" s="195">
        <f>SUM(K196:L196)</f>
        <v>213000</v>
      </c>
      <c r="N196" s="10">
        <v>213000</v>
      </c>
      <c r="O196" s="11">
        <v>0</v>
      </c>
      <c r="P196" s="19">
        <f>SUM(N196:O196)</f>
        <v>213000</v>
      </c>
      <c r="Q196" s="10">
        <f>H196-K196</f>
        <v>8000</v>
      </c>
      <c r="R196" s="11">
        <f>I196-L196</f>
        <v>0</v>
      </c>
      <c r="S196" s="19">
        <f>SUM(Q196:R196)</f>
        <v>8000</v>
      </c>
      <c r="T196" s="10">
        <f t="shared" si="64"/>
        <v>0</v>
      </c>
      <c r="U196" s="11">
        <f t="shared" si="65"/>
        <v>0</v>
      </c>
      <c r="V196" s="35">
        <f>SUM(T196:U196)</f>
        <v>0</v>
      </c>
      <c r="W196" s="19">
        <f t="shared" si="58"/>
        <v>0</v>
      </c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  <c r="AL196" s="132"/>
      <c r="AM196" s="132"/>
      <c r="AN196" s="132"/>
      <c r="AO196" s="132"/>
      <c r="AP196" s="132"/>
      <c r="AQ196" s="132"/>
      <c r="AR196" s="132"/>
      <c r="AS196" s="132"/>
      <c r="AT196" s="132"/>
      <c r="AU196" s="132"/>
      <c r="AV196" s="132"/>
      <c r="AW196" s="132"/>
      <c r="AX196" s="132"/>
      <c r="AY196" s="132"/>
      <c r="AZ196" s="132"/>
      <c r="BA196" s="132"/>
      <c r="BB196" s="132"/>
      <c r="BC196" s="132"/>
      <c r="BD196" s="132"/>
      <c r="BE196" s="132"/>
      <c r="BF196" s="132"/>
      <c r="BG196" s="132"/>
      <c r="BH196" s="132"/>
      <c r="BI196" s="132"/>
      <c r="BJ196" s="132"/>
      <c r="BK196" s="132"/>
      <c r="BL196" s="132"/>
      <c r="BM196" s="132"/>
      <c r="BN196" s="132"/>
      <c r="BO196" s="132"/>
      <c r="BP196" s="132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  <c r="EI196" s="132"/>
      <c r="EJ196" s="132"/>
      <c r="EK196" s="132"/>
      <c r="EL196" s="132"/>
      <c r="EM196" s="132"/>
      <c r="EN196" s="132"/>
      <c r="EO196" s="132"/>
      <c r="EP196" s="132"/>
      <c r="EQ196" s="132"/>
      <c r="ER196" s="132"/>
      <c r="ES196" s="132"/>
      <c r="ET196" s="132"/>
      <c r="EU196" s="132"/>
      <c r="EV196" s="132"/>
      <c r="EW196" s="132"/>
      <c r="EX196" s="132"/>
      <c r="EY196" s="132"/>
      <c r="EZ196" s="132"/>
      <c r="FA196" s="132"/>
      <c r="FB196" s="132"/>
      <c r="FC196" s="132"/>
      <c r="FD196" s="132"/>
      <c r="FE196" s="132"/>
      <c r="FF196" s="132"/>
      <c r="FG196" s="132"/>
      <c r="FH196" s="132"/>
      <c r="FI196" s="132"/>
      <c r="FJ196" s="132"/>
      <c r="FK196" s="132"/>
      <c r="FL196" s="132"/>
      <c r="FM196" s="132"/>
      <c r="FN196" s="132"/>
      <c r="FO196" s="132"/>
      <c r="FP196" s="132"/>
      <c r="FQ196" s="132"/>
      <c r="FR196" s="132"/>
      <c r="FS196" s="132"/>
      <c r="FT196" s="132"/>
      <c r="FU196" s="132"/>
      <c r="FV196" s="132"/>
      <c r="FW196" s="132"/>
      <c r="FX196" s="132"/>
      <c r="FY196" s="132"/>
      <c r="FZ196" s="132"/>
      <c r="GA196" s="132"/>
      <c r="GB196" s="132"/>
      <c r="GC196" s="132"/>
      <c r="GD196" s="132"/>
      <c r="GE196" s="132"/>
      <c r="GF196" s="132"/>
      <c r="GG196" s="132"/>
      <c r="GH196" s="132"/>
      <c r="GI196" s="132"/>
      <c r="GJ196" s="132"/>
      <c r="GK196" s="132"/>
      <c r="GL196" s="132"/>
      <c r="GM196" s="132"/>
      <c r="GN196" s="132"/>
      <c r="GO196" s="132"/>
      <c r="GP196" s="132"/>
      <c r="GQ196" s="132"/>
      <c r="GR196" s="132"/>
      <c r="GS196" s="132"/>
      <c r="GT196" s="132"/>
      <c r="GU196" s="132"/>
      <c r="GV196" s="132"/>
      <c r="GW196" s="132"/>
      <c r="GX196" s="132"/>
      <c r="GY196" s="132"/>
      <c r="GZ196" s="132"/>
      <c r="HA196" s="132"/>
      <c r="HB196" s="132"/>
      <c r="HC196" s="132"/>
      <c r="HD196" s="132"/>
      <c r="HE196" s="132"/>
      <c r="HF196" s="132"/>
      <c r="HG196" s="132"/>
      <c r="HH196" s="132"/>
      <c r="HI196" s="132"/>
      <c r="HJ196" s="132"/>
      <c r="HK196" s="132"/>
      <c r="HL196" s="132"/>
      <c r="HM196" s="132"/>
      <c r="HN196" s="132"/>
      <c r="HO196" s="132"/>
      <c r="HP196" s="132"/>
      <c r="HQ196" s="132"/>
      <c r="HR196" s="132"/>
      <c r="HS196" s="132"/>
    </row>
    <row r="197" spans="1:227" s="133" customFormat="1" ht="11.25">
      <c r="A197" s="150" t="s">
        <v>266</v>
      </c>
      <c r="B197" s="150" t="s">
        <v>267</v>
      </c>
      <c r="C197" s="150" t="s">
        <v>205</v>
      </c>
      <c r="D197" s="150" t="s">
        <v>380</v>
      </c>
      <c r="E197" s="150">
        <v>2014</v>
      </c>
      <c r="F197" s="174">
        <v>6420440</v>
      </c>
      <c r="G197" s="79">
        <v>38550</v>
      </c>
      <c r="H197" s="61">
        <f t="shared" si="71"/>
        <v>2665000</v>
      </c>
      <c r="I197" s="62">
        <f t="shared" si="72"/>
        <v>0</v>
      </c>
      <c r="J197" s="72">
        <f t="shared" si="66"/>
        <v>2665000</v>
      </c>
      <c r="K197" s="61">
        <v>2565000</v>
      </c>
      <c r="L197" s="62">
        <v>0</v>
      </c>
      <c r="M197" s="195">
        <f t="shared" si="67"/>
        <v>2565000</v>
      </c>
      <c r="N197" s="10">
        <v>2565000</v>
      </c>
      <c r="O197" s="11">
        <v>0</v>
      </c>
      <c r="P197" s="19">
        <f t="shared" si="68"/>
        <v>2565000</v>
      </c>
      <c r="Q197" s="10">
        <f>H197-K197</f>
        <v>100000</v>
      </c>
      <c r="R197" s="11">
        <f>I197-L197</f>
        <v>0</v>
      </c>
      <c r="S197" s="19">
        <f t="shared" si="69"/>
        <v>100000</v>
      </c>
      <c r="T197" s="10">
        <f t="shared" si="64"/>
        <v>0</v>
      </c>
      <c r="U197" s="11">
        <f t="shared" si="65"/>
        <v>0</v>
      </c>
      <c r="V197" s="35">
        <f t="shared" si="70"/>
        <v>0</v>
      </c>
      <c r="W197" s="19">
        <f t="shared" si="58"/>
        <v>0</v>
      </c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/>
      <c r="BD197" s="132"/>
      <c r="BE197" s="132"/>
      <c r="BF197" s="132"/>
      <c r="BG197" s="132"/>
      <c r="BH197" s="132"/>
      <c r="BI197" s="132"/>
      <c r="BJ197" s="132"/>
      <c r="BK197" s="132"/>
      <c r="BL197" s="132"/>
      <c r="BM197" s="132"/>
      <c r="BN197" s="132"/>
      <c r="BO197" s="132"/>
      <c r="BP197" s="132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  <c r="EI197" s="132"/>
      <c r="EJ197" s="132"/>
      <c r="EK197" s="132"/>
      <c r="EL197" s="132"/>
      <c r="EM197" s="132"/>
      <c r="EN197" s="132"/>
      <c r="EO197" s="132"/>
      <c r="EP197" s="132"/>
      <c r="EQ197" s="132"/>
      <c r="ER197" s="132"/>
      <c r="ES197" s="132"/>
      <c r="ET197" s="132"/>
      <c r="EU197" s="132"/>
      <c r="EV197" s="132"/>
      <c r="EW197" s="132"/>
      <c r="EX197" s="132"/>
      <c r="EY197" s="132"/>
      <c r="EZ197" s="132"/>
      <c r="FA197" s="132"/>
      <c r="FB197" s="132"/>
      <c r="FC197" s="132"/>
      <c r="FD197" s="132"/>
      <c r="FE197" s="132"/>
      <c r="FF197" s="132"/>
      <c r="FG197" s="132"/>
      <c r="FH197" s="132"/>
      <c r="FI197" s="132"/>
      <c r="FJ197" s="132"/>
      <c r="FK197" s="132"/>
      <c r="FL197" s="132"/>
      <c r="FM197" s="132"/>
      <c r="FN197" s="132"/>
      <c r="FO197" s="132"/>
      <c r="FP197" s="132"/>
      <c r="FQ197" s="132"/>
      <c r="FR197" s="132"/>
      <c r="FS197" s="132"/>
      <c r="FT197" s="132"/>
      <c r="FU197" s="132"/>
      <c r="FV197" s="132"/>
      <c r="FW197" s="132"/>
      <c r="FX197" s="132"/>
      <c r="FY197" s="132"/>
      <c r="FZ197" s="132"/>
      <c r="GA197" s="132"/>
      <c r="GB197" s="132"/>
      <c r="GC197" s="132"/>
      <c r="GD197" s="132"/>
      <c r="GE197" s="132"/>
      <c r="GF197" s="132"/>
      <c r="GG197" s="132"/>
      <c r="GH197" s="132"/>
      <c r="GI197" s="132"/>
      <c r="GJ197" s="132"/>
      <c r="GK197" s="132"/>
      <c r="GL197" s="132"/>
      <c r="GM197" s="132"/>
      <c r="GN197" s="132"/>
      <c r="GO197" s="132"/>
      <c r="GP197" s="132"/>
      <c r="GQ197" s="132"/>
      <c r="GR197" s="132"/>
      <c r="GS197" s="132"/>
      <c r="GT197" s="132"/>
      <c r="GU197" s="132"/>
      <c r="GV197" s="132"/>
      <c r="GW197" s="132"/>
      <c r="GX197" s="132"/>
      <c r="GY197" s="132"/>
      <c r="GZ197" s="132"/>
      <c r="HA197" s="132"/>
      <c r="HB197" s="132"/>
      <c r="HC197" s="132"/>
      <c r="HD197" s="132"/>
      <c r="HE197" s="132"/>
      <c r="HF197" s="132"/>
      <c r="HG197" s="132"/>
      <c r="HH197" s="132"/>
      <c r="HI197" s="132"/>
      <c r="HJ197" s="132"/>
      <c r="HK197" s="132"/>
      <c r="HL197" s="132"/>
      <c r="HM197" s="132"/>
      <c r="HN197" s="132"/>
      <c r="HO197" s="132"/>
      <c r="HP197" s="132"/>
      <c r="HQ197" s="132"/>
      <c r="HR197" s="132"/>
      <c r="HS197" s="132"/>
    </row>
    <row r="198" spans="1:227" s="133" customFormat="1" ht="11.25">
      <c r="A198" s="150" t="s">
        <v>381</v>
      </c>
      <c r="B198" s="150" t="s">
        <v>273</v>
      </c>
      <c r="C198" s="150" t="s">
        <v>259</v>
      </c>
      <c r="D198" s="150" t="s">
        <v>382</v>
      </c>
      <c r="E198" s="150"/>
      <c r="F198" s="174">
        <v>6420300</v>
      </c>
      <c r="G198" s="79">
        <v>38550</v>
      </c>
      <c r="H198" s="61">
        <f t="shared" si="71"/>
        <v>592000</v>
      </c>
      <c r="I198" s="62">
        <f t="shared" si="72"/>
        <v>0</v>
      </c>
      <c r="J198" s="72">
        <f t="shared" si="66"/>
        <v>592000</v>
      </c>
      <c r="K198" s="61">
        <v>570000</v>
      </c>
      <c r="L198" s="62">
        <v>0</v>
      </c>
      <c r="M198" s="195">
        <f t="shared" si="67"/>
        <v>570000</v>
      </c>
      <c r="N198" s="10">
        <v>570000</v>
      </c>
      <c r="O198" s="11">
        <v>0</v>
      </c>
      <c r="P198" s="19">
        <f t="shared" si="68"/>
        <v>570000</v>
      </c>
      <c r="Q198" s="10">
        <f>H198-K198</f>
        <v>22000</v>
      </c>
      <c r="R198" s="11">
        <f>I198-L198</f>
        <v>0</v>
      </c>
      <c r="S198" s="19">
        <f t="shared" si="69"/>
        <v>22000</v>
      </c>
      <c r="T198" s="10">
        <f t="shared" si="64"/>
        <v>0</v>
      </c>
      <c r="U198" s="11">
        <f t="shared" si="65"/>
        <v>0</v>
      </c>
      <c r="V198" s="35">
        <f>SUM(T198:U198)</f>
        <v>0</v>
      </c>
      <c r="W198" s="19">
        <f>ROUND(V198*premieGM,2)</f>
        <v>0</v>
      </c>
      <c r="X198" s="132"/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  <c r="AI198" s="132"/>
      <c r="AJ198" s="132"/>
      <c r="AK198" s="132"/>
      <c r="AL198" s="132"/>
      <c r="AM198" s="132"/>
      <c r="AN198" s="132"/>
      <c r="AO198" s="132"/>
      <c r="AP198" s="132"/>
      <c r="AQ198" s="132"/>
      <c r="AR198" s="132"/>
      <c r="AS198" s="132"/>
      <c r="AT198" s="132"/>
      <c r="AU198" s="132"/>
      <c r="AV198" s="132"/>
      <c r="AW198" s="132"/>
      <c r="AX198" s="132"/>
      <c r="AY198" s="132"/>
      <c r="AZ198" s="132"/>
      <c r="BA198" s="132"/>
      <c r="BB198" s="132"/>
      <c r="BC198" s="132"/>
      <c r="BD198" s="132"/>
      <c r="BE198" s="132"/>
      <c r="BF198" s="132"/>
      <c r="BG198" s="132"/>
      <c r="BH198" s="132"/>
      <c r="BI198" s="132"/>
      <c r="BJ198" s="132"/>
      <c r="BK198" s="132"/>
      <c r="BL198" s="132"/>
      <c r="BM198" s="132"/>
      <c r="BN198" s="132"/>
      <c r="BO198" s="132"/>
      <c r="BP198" s="132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  <c r="EI198" s="132"/>
      <c r="EJ198" s="132"/>
      <c r="EK198" s="132"/>
      <c r="EL198" s="132"/>
      <c r="EM198" s="132"/>
      <c r="EN198" s="132"/>
      <c r="EO198" s="132"/>
      <c r="EP198" s="132"/>
      <c r="EQ198" s="132"/>
      <c r="ER198" s="132"/>
      <c r="ES198" s="132"/>
      <c r="ET198" s="132"/>
      <c r="EU198" s="132"/>
      <c r="EV198" s="132"/>
      <c r="EW198" s="132"/>
      <c r="EX198" s="132"/>
      <c r="EY198" s="132"/>
      <c r="EZ198" s="132"/>
      <c r="FA198" s="132"/>
      <c r="FB198" s="132"/>
      <c r="FC198" s="132"/>
      <c r="FD198" s="132"/>
      <c r="FE198" s="132"/>
      <c r="FF198" s="132"/>
      <c r="FG198" s="132"/>
      <c r="FH198" s="132"/>
      <c r="FI198" s="132"/>
      <c r="FJ198" s="132"/>
      <c r="FK198" s="132"/>
      <c r="FL198" s="132"/>
      <c r="FM198" s="132"/>
      <c r="FN198" s="132"/>
      <c r="FO198" s="132"/>
      <c r="FP198" s="132"/>
      <c r="FQ198" s="132"/>
      <c r="FR198" s="132"/>
      <c r="FS198" s="132"/>
      <c r="FT198" s="132"/>
      <c r="FU198" s="132"/>
      <c r="FV198" s="132"/>
      <c r="FW198" s="132"/>
      <c r="FX198" s="132"/>
      <c r="FY198" s="132"/>
      <c r="FZ198" s="132"/>
      <c r="GA198" s="132"/>
      <c r="GB198" s="132"/>
      <c r="GC198" s="132"/>
      <c r="GD198" s="132"/>
      <c r="GE198" s="132"/>
      <c r="GF198" s="132"/>
      <c r="GG198" s="132"/>
      <c r="GH198" s="132"/>
      <c r="GI198" s="132"/>
      <c r="GJ198" s="132"/>
      <c r="GK198" s="132"/>
      <c r="GL198" s="132"/>
      <c r="GM198" s="132"/>
      <c r="GN198" s="132"/>
      <c r="GO198" s="132"/>
      <c r="GP198" s="132"/>
      <c r="GQ198" s="132"/>
      <c r="GR198" s="132"/>
      <c r="GS198" s="132"/>
      <c r="GT198" s="132"/>
      <c r="GU198" s="132"/>
      <c r="GV198" s="132"/>
      <c r="GW198" s="132"/>
      <c r="GX198" s="132"/>
      <c r="GY198" s="132"/>
      <c r="GZ198" s="132"/>
      <c r="HA198" s="132"/>
      <c r="HB198" s="132"/>
      <c r="HC198" s="132"/>
      <c r="HD198" s="132"/>
      <c r="HE198" s="132"/>
      <c r="HF198" s="132"/>
      <c r="HG198" s="132"/>
      <c r="HH198" s="132"/>
      <c r="HI198" s="132"/>
      <c r="HJ198" s="132"/>
      <c r="HK198" s="132"/>
      <c r="HL198" s="132"/>
      <c r="HM198" s="132"/>
      <c r="HN198" s="132"/>
      <c r="HO198" s="132"/>
      <c r="HP198" s="132"/>
      <c r="HQ198" s="132"/>
      <c r="HR198" s="132"/>
      <c r="HS198" s="132"/>
    </row>
    <row r="199" spans="1:227" s="133" customFormat="1" ht="11.25">
      <c r="A199" s="150" t="s">
        <v>381</v>
      </c>
      <c r="B199" s="150" t="s">
        <v>273</v>
      </c>
      <c r="C199" s="150" t="s">
        <v>259</v>
      </c>
      <c r="D199" s="150" t="s">
        <v>383</v>
      </c>
      <c r="E199" s="150"/>
      <c r="F199" s="174">
        <v>6030600</v>
      </c>
      <c r="G199" s="79">
        <v>38550</v>
      </c>
      <c r="H199" s="61">
        <f t="shared" si="71"/>
        <v>0</v>
      </c>
      <c r="I199" s="62">
        <f t="shared" si="72"/>
        <v>0</v>
      </c>
      <c r="J199" s="72">
        <f t="shared" si="66"/>
        <v>0</v>
      </c>
      <c r="K199" s="61">
        <v>0</v>
      </c>
      <c r="L199" s="62">
        <v>0</v>
      </c>
      <c r="M199" s="195">
        <f t="shared" si="67"/>
        <v>0</v>
      </c>
      <c r="N199" s="10">
        <v>0</v>
      </c>
      <c r="O199" s="11">
        <v>0</v>
      </c>
      <c r="P199" s="19">
        <f t="shared" si="68"/>
        <v>0</v>
      </c>
      <c r="Q199" s="10">
        <f>H199-K199</f>
        <v>0</v>
      </c>
      <c r="R199" s="11">
        <f>I199-L199</f>
        <v>0</v>
      </c>
      <c r="S199" s="19">
        <f t="shared" si="69"/>
        <v>0</v>
      </c>
      <c r="T199" s="10">
        <f t="shared" si="64"/>
        <v>0</v>
      </c>
      <c r="U199" s="11">
        <f t="shared" si="65"/>
        <v>0</v>
      </c>
      <c r="V199" s="35">
        <f t="shared" si="70"/>
        <v>0</v>
      </c>
      <c r="W199" s="19">
        <f>ROUND(V199*premieGM,2)</f>
        <v>0</v>
      </c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  <c r="AI199" s="132"/>
      <c r="AJ199" s="132"/>
      <c r="AK199" s="132"/>
      <c r="AL199" s="132"/>
      <c r="AM199" s="132"/>
      <c r="AN199" s="132"/>
      <c r="AO199" s="132"/>
      <c r="AP199" s="132"/>
      <c r="AQ199" s="132"/>
      <c r="AR199" s="132"/>
      <c r="AS199" s="132"/>
      <c r="AT199" s="132"/>
      <c r="AU199" s="132"/>
      <c r="AV199" s="132"/>
      <c r="AW199" s="132"/>
      <c r="AX199" s="132"/>
      <c r="AY199" s="132"/>
      <c r="AZ199" s="132"/>
      <c r="BA199" s="132"/>
      <c r="BB199" s="132"/>
      <c r="BC199" s="132"/>
      <c r="BD199" s="132"/>
      <c r="BE199" s="132"/>
      <c r="BF199" s="132"/>
      <c r="BG199" s="132"/>
      <c r="BH199" s="132"/>
      <c r="BI199" s="132"/>
      <c r="BJ199" s="132"/>
      <c r="BK199" s="132"/>
      <c r="BL199" s="132"/>
      <c r="BM199" s="132"/>
      <c r="BN199" s="132"/>
      <c r="BO199" s="132"/>
      <c r="BP199" s="132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  <c r="EI199" s="132"/>
      <c r="EJ199" s="132"/>
      <c r="EK199" s="132"/>
      <c r="EL199" s="132"/>
      <c r="EM199" s="132"/>
      <c r="EN199" s="132"/>
      <c r="EO199" s="132"/>
      <c r="EP199" s="132"/>
      <c r="EQ199" s="132"/>
      <c r="ER199" s="132"/>
      <c r="ES199" s="132"/>
      <c r="ET199" s="132"/>
      <c r="EU199" s="132"/>
      <c r="EV199" s="132"/>
      <c r="EW199" s="132"/>
      <c r="EX199" s="132"/>
      <c r="EY199" s="132"/>
      <c r="EZ199" s="132"/>
      <c r="FA199" s="132"/>
      <c r="FB199" s="132"/>
      <c r="FC199" s="132"/>
      <c r="FD199" s="132"/>
      <c r="FE199" s="132"/>
      <c r="FF199" s="132"/>
      <c r="FG199" s="132"/>
      <c r="FH199" s="132"/>
      <c r="FI199" s="132"/>
      <c r="FJ199" s="132"/>
      <c r="FK199" s="132"/>
      <c r="FL199" s="132"/>
      <c r="FM199" s="132"/>
      <c r="FN199" s="132"/>
      <c r="FO199" s="132"/>
      <c r="FP199" s="132"/>
      <c r="FQ199" s="132"/>
      <c r="FR199" s="132"/>
      <c r="FS199" s="132"/>
      <c r="FT199" s="132"/>
      <c r="FU199" s="132"/>
      <c r="FV199" s="132"/>
      <c r="FW199" s="132"/>
      <c r="FX199" s="132"/>
      <c r="FY199" s="132"/>
      <c r="FZ199" s="132"/>
      <c r="GA199" s="132"/>
      <c r="GB199" s="132"/>
      <c r="GC199" s="132"/>
      <c r="GD199" s="132"/>
      <c r="GE199" s="132"/>
      <c r="GF199" s="132"/>
      <c r="GG199" s="132"/>
      <c r="GH199" s="132"/>
      <c r="GI199" s="132"/>
      <c r="GJ199" s="132"/>
      <c r="GK199" s="132"/>
      <c r="GL199" s="132"/>
      <c r="GM199" s="132"/>
      <c r="GN199" s="132"/>
      <c r="GO199" s="132"/>
      <c r="GP199" s="132"/>
      <c r="GQ199" s="132"/>
      <c r="GR199" s="132"/>
      <c r="GS199" s="132"/>
      <c r="GT199" s="132"/>
      <c r="GU199" s="132"/>
      <c r="GV199" s="132"/>
      <c r="GW199" s="132"/>
      <c r="GX199" s="132"/>
      <c r="GY199" s="132"/>
      <c r="GZ199" s="132"/>
      <c r="HA199" s="132"/>
      <c r="HB199" s="132"/>
      <c r="HC199" s="132"/>
      <c r="HD199" s="132"/>
      <c r="HE199" s="132"/>
      <c r="HF199" s="132"/>
      <c r="HG199" s="132"/>
      <c r="HH199" s="132"/>
      <c r="HI199" s="132"/>
      <c r="HJ199" s="132"/>
      <c r="HK199" s="132"/>
      <c r="HL199" s="132"/>
      <c r="HM199" s="132"/>
      <c r="HN199" s="132"/>
      <c r="HO199" s="132"/>
      <c r="HP199" s="132"/>
      <c r="HQ199" s="132"/>
      <c r="HR199" s="132"/>
      <c r="HS199" s="132"/>
    </row>
    <row r="200" spans="1:227" s="123" customFormat="1" ht="21" customHeight="1">
      <c r="A200" s="175" t="s">
        <v>384</v>
      </c>
      <c r="B200" s="175" t="s">
        <v>385</v>
      </c>
      <c r="C200" s="175" t="s">
        <v>259</v>
      </c>
      <c r="D200" s="175" t="s">
        <v>386</v>
      </c>
      <c r="E200" s="182" t="s">
        <v>387</v>
      </c>
      <c r="F200" s="175">
        <v>6420401</v>
      </c>
      <c r="G200" s="183">
        <v>38550</v>
      </c>
      <c r="H200" s="173">
        <f t="shared" si="71"/>
        <v>1852000</v>
      </c>
      <c r="I200" s="178">
        <f>ROUND(L200*iin/iio,afrind)</f>
        <v>388000</v>
      </c>
      <c r="J200" s="181">
        <f t="shared" si="66"/>
        <v>2240000</v>
      </c>
      <c r="K200" s="173">
        <v>1783000</v>
      </c>
      <c r="L200" s="178">
        <v>372000</v>
      </c>
      <c r="M200" s="196">
        <f t="shared" si="67"/>
        <v>2155000</v>
      </c>
      <c r="N200" s="202">
        <v>1783000</v>
      </c>
      <c r="O200" s="203">
        <v>372000</v>
      </c>
      <c r="P200" s="171">
        <f>SUM(N200:O200)</f>
        <v>2155000</v>
      </c>
      <c r="Q200" s="176">
        <f>H200-K200</f>
        <v>69000</v>
      </c>
      <c r="R200" s="172">
        <f>I200-L200</f>
        <v>16000</v>
      </c>
      <c r="S200" s="171">
        <f>SUM(Q200:R200)</f>
        <v>85000</v>
      </c>
      <c r="T200" s="176">
        <f t="shared" si="64"/>
        <v>0</v>
      </c>
      <c r="U200" s="172">
        <f t="shared" si="65"/>
        <v>0</v>
      </c>
      <c r="V200" s="179">
        <f t="shared" si="70"/>
        <v>0</v>
      </c>
      <c r="W200" s="171">
        <f t="shared" si="58"/>
        <v>0</v>
      </c>
      <c r="X200" s="177"/>
      <c r="Y200" s="177"/>
      <c r="Z200" s="177"/>
      <c r="AA200" s="177"/>
      <c r="AB200" s="177"/>
      <c r="AC200" s="177"/>
      <c r="AD200" s="177"/>
      <c r="AE200" s="177"/>
      <c r="AF200" s="177"/>
      <c r="AG200" s="177"/>
      <c r="AH200" s="177"/>
      <c r="AI200" s="177"/>
      <c r="AJ200" s="177"/>
      <c r="AK200" s="177"/>
      <c r="AL200" s="177"/>
      <c r="AM200" s="177"/>
      <c r="AN200" s="177"/>
      <c r="AO200" s="177"/>
      <c r="AP200" s="177"/>
      <c r="AQ200" s="177"/>
      <c r="AR200" s="177"/>
      <c r="AS200" s="177"/>
      <c r="AT200" s="177"/>
      <c r="AU200" s="177"/>
      <c r="AV200" s="177"/>
      <c r="AW200" s="177"/>
      <c r="AX200" s="177"/>
      <c r="AY200" s="177"/>
      <c r="AZ200" s="177"/>
      <c r="BA200" s="177"/>
      <c r="BB200" s="177"/>
      <c r="BC200" s="177"/>
      <c r="BD200" s="177"/>
      <c r="BE200" s="177"/>
      <c r="BF200" s="177"/>
      <c r="BG200" s="177"/>
      <c r="BH200" s="177"/>
      <c r="BI200" s="177"/>
      <c r="BJ200" s="177"/>
      <c r="BK200" s="177"/>
      <c r="BL200" s="177"/>
      <c r="BM200" s="177"/>
      <c r="BN200" s="177"/>
      <c r="BO200" s="177"/>
      <c r="BP200" s="177"/>
      <c r="BQ200" s="177"/>
      <c r="BR200" s="177"/>
      <c r="BS200" s="177"/>
      <c r="BT200" s="177"/>
      <c r="BU200" s="177"/>
      <c r="BV200" s="177"/>
      <c r="BW200" s="177"/>
      <c r="BX200" s="177"/>
      <c r="BY200" s="177"/>
      <c r="BZ200" s="177"/>
      <c r="CA200" s="177"/>
      <c r="CB200" s="177"/>
      <c r="CC200" s="177"/>
      <c r="CD200" s="177"/>
      <c r="CE200" s="177"/>
      <c r="CF200" s="177"/>
      <c r="CG200" s="177"/>
      <c r="CH200" s="177"/>
      <c r="CI200" s="177"/>
      <c r="CJ200" s="177"/>
      <c r="CK200" s="177"/>
      <c r="CL200" s="177"/>
      <c r="CM200" s="177"/>
      <c r="CN200" s="177"/>
      <c r="CO200" s="177"/>
      <c r="CP200" s="177"/>
      <c r="CQ200" s="177"/>
      <c r="CR200" s="177"/>
      <c r="CS200" s="177"/>
      <c r="CT200" s="177"/>
      <c r="CU200" s="177"/>
      <c r="CV200" s="177"/>
      <c r="CW200" s="177"/>
      <c r="CX200" s="177"/>
      <c r="CY200" s="177"/>
      <c r="CZ200" s="177"/>
      <c r="DA200" s="177"/>
      <c r="DB200" s="177"/>
      <c r="DC200" s="177"/>
      <c r="DD200" s="177"/>
      <c r="DE200" s="177"/>
      <c r="DF200" s="177"/>
      <c r="DG200" s="177"/>
      <c r="DH200" s="177"/>
      <c r="DI200" s="177"/>
      <c r="DJ200" s="177"/>
      <c r="DK200" s="177"/>
      <c r="DL200" s="177"/>
      <c r="DM200" s="177"/>
      <c r="DN200" s="177"/>
      <c r="DO200" s="177"/>
      <c r="DP200" s="177"/>
      <c r="DQ200" s="177"/>
      <c r="DR200" s="177"/>
      <c r="DS200" s="177"/>
      <c r="DT200" s="177"/>
      <c r="DU200" s="177"/>
      <c r="DV200" s="177"/>
      <c r="DW200" s="177"/>
      <c r="DX200" s="177"/>
      <c r="DY200" s="177"/>
      <c r="DZ200" s="177"/>
      <c r="EA200" s="177"/>
      <c r="EB200" s="177"/>
      <c r="EC200" s="177"/>
      <c r="ED200" s="177"/>
      <c r="EE200" s="177"/>
      <c r="EF200" s="177"/>
      <c r="EG200" s="177"/>
      <c r="EH200" s="177"/>
      <c r="EI200" s="177"/>
      <c r="EJ200" s="177"/>
      <c r="EK200" s="177"/>
      <c r="EL200" s="177"/>
      <c r="EM200" s="177"/>
      <c r="EN200" s="177"/>
      <c r="EO200" s="177"/>
      <c r="EP200" s="177"/>
      <c r="EQ200" s="177"/>
      <c r="ER200" s="177"/>
      <c r="ES200" s="177"/>
      <c r="ET200" s="177"/>
      <c r="EU200" s="177"/>
      <c r="EV200" s="177"/>
      <c r="EW200" s="177"/>
      <c r="EX200" s="177"/>
      <c r="EY200" s="177"/>
      <c r="EZ200" s="177"/>
      <c r="FA200" s="177"/>
      <c r="FB200" s="177"/>
      <c r="FC200" s="177"/>
      <c r="FD200" s="177"/>
      <c r="FE200" s="177"/>
      <c r="FF200" s="177"/>
      <c r="FG200" s="177"/>
      <c r="FH200" s="177"/>
      <c r="FI200" s="177"/>
      <c r="FJ200" s="177"/>
      <c r="FK200" s="177"/>
      <c r="FL200" s="177"/>
      <c r="FM200" s="177"/>
      <c r="FN200" s="177"/>
      <c r="FO200" s="177"/>
      <c r="FP200" s="177"/>
      <c r="FQ200" s="177"/>
      <c r="FR200" s="177"/>
      <c r="FS200" s="177"/>
      <c r="FT200" s="177"/>
      <c r="FU200" s="177"/>
      <c r="FV200" s="177"/>
      <c r="FW200" s="177"/>
      <c r="FX200" s="177"/>
      <c r="FY200" s="177"/>
      <c r="FZ200" s="177"/>
      <c r="GA200" s="177"/>
      <c r="GB200" s="177"/>
      <c r="GC200" s="177"/>
      <c r="GD200" s="177"/>
      <c r="GE200" s="177"/>
      <c r="GF200" s="177"/>
      <c r="GG200" s="177"/>
      <c r="GH200" s="177"/>
      <c r="GI200" s="177"/>
      <c r="GJ200" s="177"/>
      <c r="GK200" s="177"/>
      <c r="GL200" s="177"/>
      <c r="GM200" s="177"/>
      <c r="GN200" s="177"/>
      <c r="GO200" s="177"/>
      <c r="GP200" s="177"/>
      <c r="GQ200" s="177"/>
      <c r="GR200" s="177"/>
      <c r="GS200" s="177"/>
      <c r="GT200" s="177"/>
      <c r="GU200" s="177"/>
      <c r="GV200" s="177"/>
      <c r="GW200" s="177"/>
      <c r="GX200" s="177"/>
      <c r="GY200" s="177"/>
      <c r="GZ200" s="177"/>
      <c r="HA200" s="177"/>
      <c r="HB200" s="177"/>
      <c r="HC200" s="177"/>
      <c r="HD200" s="177"/>
      <c r="HE200" s="177"/>
      <c r="HF200" s="177"/>
      <c r="HG200" s="177"/>
      <c r="HH200" s="177"/>
      <c r="HI200" s="177"/>
      <c r="HJ200" s="177"/>
      <c r="HK200" s="177"/>
      <c r="HL200" s="177"/>
      <c r="HM200" s="177"/>
      <c r="HN200" s="177"/>
      <c r="HO200" s="177"/>
      <c r="HP200" s="177"/>
      <c r="HQ200" s="177"/>
      <c r="HR200" s="177"/>
      <c r="HS200" s="177"/>
    </row>
    <row r="201" spans="1:227" s="133" customFormat="1" ht="11.25">
      <c r="A201" s="175" t="s">
        <v>421</v>
      </c>
      <c r="B201" s="175"/>
      <c r="C201" s="175" t="s">
        <v>51</v>
      </c>
      <c r="D201" s="175" t="s">
        <v>422</v>
      </c>
      <c r="E201" s="175"/>
      <c r="F201" s="175"/>
      <c r="G201" s="175"/>
      <c r="H201" s="61">
        <f t="shared" si="71"/>
        <v>2156000</v>
      </c>
      <c r="I201" s="62">
        <f t="shared" si="72"/>
        <v>991000</v>
      </c>
      <c r="J201" s="72">
        <f t="shared" si="66"/>
        <v>3147000</v>
      </c>
      <c r="K201" s="61">
        <v>2075000</v>
      </c>
      <c r="L201" s="62">
        <v>951000</v>
      </c>
      <c r="M201" s="195">
        <f t="shared" si="67"/>
        <v>3026000</v>
      </c>
      <c r="N201" s="10">
        <v>0</v>
      </c>
      <c r="O201" s="11">
        <v>0</v>
      </c>
      <c r="P201" s="19">
        <f t="shared" si="68"/>
        <v>0</v>
      </c>
      <c r="Q201" s="10">
        <f>H201-K201</f>
        <v>81000</v>
      </c>
      <c r="R201" s="11">
        <f>I201-L201</f>
        <v>40000</v>
      </c>
      <c r="S201" s="19">
        <f t="shared" si="69"/>
        <v>121000</v>
      </c>
      <c r="T201" s="10">
        <f t="shared" si="64"/>
        <v>2075000</v>
      </c>
      <c r="U201" s="11">
        <f t="shared" si="65"/>
        <v>951000</v>
      </c>
      <c r="V201" s="35">
        <f t="shared" si="70"/>
        <v>3026000</v>
      </c>
      <c r="W201" s="19">
        <f t="shared" si="58"/>
        <v>0</v>
      </c>
      <c r="X201" s="132"/>
      <c r="Y201" s="132"/>
      <c r="Z201" s="132"/>
      <c r="AA201" s="132"/>
      <c r="AB201" s="132"/>
      <c r="AC201" s="132"/>
      <c r="AD201" s="132"/>
      <c r="AE201" s="132"/>
      <c r="AF201" s="132"/>
      <c r="AG201" s="132"/>
      <c r="AH201" s="132"/>
      <c r="AI201" s="132"/>
      <c r="AJ201" s="132"/>
      <c r="AK201" s="132"/>
      <c r="AL201" s="132"/>
      <c r="AM201" s="132"/>
      <c r="AN201" s="132"/>
      <c r="AO201" s="132"/>
      <c r="AP201" s="132"/>
      <c r="AQ201" s="132"/>
      <c r="AR201" s="132"/>
      <c r="AS201" s="132"/>
      <c r="AT201" s="132"/>
      <c r="AU201" s="132"/>
      <c r="AV201" s="132"/>
      <c r="AW201" s="132"/>
      <c r="AX201" s="132"/>
      <c r="AY201" s="132"/>
      <c r="AZ201" s="132"/>
      <c r="BA201" s="132"/>
      <c r="BB201" s="132"/>
      <c r="BC201" s="132"/>
      <c r="BD201" s="132"/>
      <c r="BE201" s="132"/>
      <c r="BF201" s="132"/>
      <c r="BG201" s="132"/>
      <c r="BH201" s="132"/>
      <c r="BI201" s="132"/>
      <c r="BJ201" s="132"/>
      <c r="BK201" s="132"/>
      <c r="BL201" s="132"/>
      <c r="BM201" s="132"/>
      <c r="BN201" s="132"/>
      <c r="BO201" s="132"/>
      <c r="BP201" s="132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  <c r="EI201" s="132"/>
      <c r="EJ201" s="132"/>
      <c r="EK201" s="132"/>
      <c r="EL201" s="132"/>
      <c r="EM201" s="132"/>
      <c r="EN201" s="132"/>
      <c r="EO201" s="132"/>
      <c r="EP201" s="132"/>
      <c r="EQ201" s="132"/>
      <c r="ER201" s="132"/>
      <c r="ES201" s="132"/>
      <c r="ET201" s="132"/>
      <c r="EU201" s="132"/>
      <c r="EV201" s="132"/>
      <c r="EW201" s="132"/>
      <c r="EX201" s="132"/>
      <c r="EY201" s="132"/>
      <c r="EZ201" s="132"/>
      <c r="FA201" s="132"/>
      <c r="FB201" s="132"/>
      <c r="FC201" s="132"/>
      <c r="FD201" s="132"/>
      <c r="FE201" s="132"/>
      <c r="FF201" s="132"/>
      <c r="FG201" s="132"/>
      <c r="FH201" s="132"/>
      <c r="FI201" s="132"/>
      <c r="FJ201" s="132"/>
      <c r="FK201" s="132"/>
      <c r="FL201" s="132"/>
      <c r="FM201" s="132"/>
      <c r="FN201" s="132"/>
      <c r="FO201" s="132"/>
      <c r="FP201" s="132"/>
      <c r="FQ201" s="132"/>
      <c r="FR201" s="132"/>
      <c r="FS201" s="132"/>
      <c r="FT201" s="132"/>
      <c r="FU201" s="132"/>
      <c r="FV201" s="132"/>
      <c r="FW201" s="132"/>
      <c r="FX201" s="132"/>
      <c r="FY201" s="132"/>
      <c r="FZ201" s="132"/>
      <c r="GA201" s="132"/>
      <c r="GB201" s="132"/>
      <c r="GC201" s="132"/>
      <c r="GD201" s="132"/>
      <c r="GE201" s="132"/>
      <c r="GF201" s="132"/>
      <c r="GG201" s="132"/>
      <c r="GH201" s="132"/>
      <c r="GI201" s="132"/>
      <c r="GJ201" s="132"/>
      <c r="GK201" s="132"/>
      <c r="GL201" s="132"/>
      <c r="GM201" s="132"/>
      <c r="GN201" s="132"/>
      <c r="GO201" s="132"/>
      <c r="GP201" s="132"/>
      <c r="GQ201" s="132"/>
      <c r="GR201" s="132"/>
      <c r="GS201" s="132"/>
      <c r="GT201" s="132"/>
      <c r="GU201" s="132"/>
      <c r="GV201" s="132"/>
      <c r="GW201" s="132"/>
      <c r="GX201" s="132"/>
      <c r="GY201" s="132"/>
      <c r="GZ201" s="132"/>
      <c r="HA201" s="132"/>
      <c r="HB201" s="132"/>
      <c r="HC201" s="132"/>
      <c r="HD201" s="132"/>
      <c r="HE201" s="132"/>
      <c r="HF201" s="132"/>
      <c r="HG201" s="132"/>
      <c r="HH201" s="132"/>
      <c r="HI201" s="132"/>
      <c r="HJ201" s="132"/>
      <c r="HK201" s="132"/>
      <c r="HL201" s="132"/>
      <c r="HM201" s="132"/>
      <c r="HN201" s="132"/>
      <c r="HO201" s="132"/>
      <c r="HP201" s="132"/>
      <c r="HQ201" s="132"/>
      <c r="HR201" s="132"/>
      <c r="HS201" s="132"/>
    </row>
    <row r="202" spans="1:227" s="133" customFormat="1" ht="11.25" hidden="1">
      <c r="A202" s="59" t="s">
        <v>34</v>
      </c>
      <c r="B202" s="59"/>
      <c r="C202" s="60"/>
      <c r="D202" s="60"/>
      <c r="E202" s="71"/>
      <c r="F202" s="71"/>
      <c r="G202" s="82"/>
      <c r="H202" s="61">
        <f t="shared" si="71"/>
        <v>0</v>
      </c>
      <c r="I202" s="62">
        <f t="shared" si="72"/>
        <v>0</v>
      </c>
      <c r="J202" s="72">
        <f t="shared" si="66"/>
        <v>0</v>
      </c>
      <c r="K202" s="61">
        <v>0</v>
      </c>
      <c r="L202" s="62">
        <v>0</v>
      </c>
      <c r="M202" s="195">
        <f t="shared" si="67"/>
        <v>0</v>
      </c>
      <c r="N202" s="10">
        <v>0</v>
      </c>
      <c r="O202" s="11">
        <v>0</v>
      </c>
      <c r="P202" s="19">
        <f t="shared" si="68"/>
        <v>0</v>
      </c>
      <c r="Q202" s="10">
        <f>H202-K202</f>
        <v>0</v>
      </c>
      <c r="R202" s="11">
        <f>I202-L202</f>
        <v>0</v>
      </c>
      <c r="S202" s="19">
        <f t="shared" si="69"/>
        <v>0</v>
      </c>
      <c r="T202" s="10">
        <f t="shared" si="64"/>
        <v>0</v>
      </c>
      <c r="U202" s="11">
        <f t="shared" si="65"/>
        <v>0</v>
      </c>
      <c r="V202" s="35">
        <f t="shared" si="70"/>
        <v>0</v>
      </c>
      <c r="W202" s="19">
        <f t="shared" si="58"/>
        <v>0</v>
      </c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  <c r="AL202" s="132"/>
      <c r="AM202" s="132"/>
      <c r="AN202" s="132"/>
      <c r="AO202" s="132"/>
      <c r="AP202" s="132"/>
      <c r="AQ202" s="132"/>
      <c r="AR202" s="132"/>
      <c r="AS202" s="132"/>
      <c r="AT202" s="132"/>
      <c r="AU202" s="132"/>
      <c r="AV202" s="132"/>
      <c r="AW202" s="132"/>
      <c r="AX202" s="132"/>
      <c r="AY202" s="132"/>
      <c r="AZ202" s="132"/>
      <c r="BA202" s="132"/>
      <c r="BB202" s="132"/>
      <c r="BC202" s="132"/>
      <c r="BD202" s="132"/>
      <c r="BE202" s="132"/>
      <c r="BF202" s="132"/>
      <c r="BG202" s="132"/>
      <c r="BH202" s="132"/>
      <c r="BI202" s="132"/>
      <c r="BJ202" s="132"/>
      <c r="BK202" s="132"/>
      <c r="BL202" s="132"/>
      <c r="BM202" s="132"/>
      <c r="BN202" s="132"/>
      <c r="BO202" s="132"/>
      <c r="BP202" s="132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  <c r="EI202" s="132"/>
      <c r="EJ202" s="132"/>
      <c r="EK202" s="132"/>
      <c r="EL202" s="132"/>
      <c r="EM202" s="132"/>
      <c r="EN202" s="132"/>
      <c r="EO202" s="132"/>
      <c r="EP202" s="132"/>
      <c r="EQ202" s="132"/>
      <c r="ER202" s="132"/>
      <c r="ES202" s="132"/>
      <c r="ET202" s="132"/>
      <c r="EU202" s="132"/>
      <c r="EV202" s="132"/>
      <c r="EW202" s="132"/>
      <c r="EX202" s="132"/>
      <c r="EY202" s="132"/>
      <c r="EZ202" s="132"/>
      <c r="FA202" s="132"/>
      <c r="FB202" s="132"/>
      <c r="FC202" s="132"/>
      <c r="FD202" s="132"/>
      <c r="FE202" s="132"/>
      <c r="FF202" s="132"/>
      <c r="FG202" s="132"/>
      <c r="FH202" s="132"/>
      <c r="FI202" s="132"/>
      <c r="FJ202" s="132"/>
      <c r="FK202" s="132"/>
      <c r="FL202" s="132"/>
      <c r="FM202" s="132"/>
      <c r="FN202" s="132"/>
      <c r="FO202" s="132"/>
      <c r="FP202" s="132"/>
      <c r="FQ202" s="132"/>
      <c r="FR202" s="132"/>
      <c r="FS202" s="132"/>
      <c r="FT202" s="132"/>
      <c r="FU202" s="132"/>
      <c r="FV202" s="132"/>
      <c r="FW202" s="132"/>
      <c r="FX202" s="132"/>
      <c r="FY202" s="132"/>
      <c r="FZ202" s="132"/>
      <c r="GA202" s="132"/>
      <c r="GB202" s="132"/>
      <c r="GC202" s="132"/>
      <c r="GD202" s="132"/>
      <c r="GE202" s="132"/>
      <c r="GF202" s="132"/>
      <c r="GG202" s="132"/>
      <c r="GH202" s="132"/>
      <c r="GI202" s="132"/>
      <c r="GJ202" s="132"/>
      <c r="GK202" s="132"/>
      <c r="GL202" s="132"/>
      <c r="GM202" s="132"/>
      <c r="GN202" s="132"/>
      <c r="GO202" s="132"/>
      <c r="GP202" s="132"/>
      <c r="GQ202" s="132"/>
      <c r="GR202" s="132"/>
      <c r="GS202" s="132"/>
      <c r="GT202" s="132"/>
      <c r="GU202" s="132"/>
      <c r="GV202" s="132"/>
      <c r="GW202" s="132"/>
      <c r="GX202" s="132"/>
      <c r="GY202" s="132"/>
      <c r="GZ202" s="132"/>
      <c r="HA202" s="132"/>
      <c r="HB202" s="132"/>
      <c r="HC202" s="132"/>
      <c r="HD202" s="132"/>
      <c r="HE202" s="132"/>
      <c r="HF202" s="132"/>
      <c r="HG202" s="132"/>
      <c r="HH202" s="132"/>
      <c r="HI202" s="132"/>
      <c r="HJ202" s="132"/>
      <c r="HK202" s="132"/>
      <c r="HL202" s="132"/>
      <c r="HM202" s="132"/>
      <c r="HN202" s="132"/>
      <c r="HO202" s="132"/>
      <c r="HP202" s="132"/>
      <c r="HQ202" s="132"/>
      <c r="HR202" s="132"/>
      <c r="HS202" s="132"/>
    </row>
    <row r="203" spans="1:227" s="133" customFormat="1" ht="11.25" hidden="1">
      <c r="A203" s="59" t="s">
        <v>34</v>
      </c>
      <c r="B203" s="59"/>
      <c r="C203" s="60"/>
      <c r="D203" s="60"/>
      <c r="E203" s="71"/>
      <c r="F203" s="71"/>
      <c r="G203" s="82"/>
      <c r="H203" s="61">
        <f t="shared" si="71"/>
        <v>0</v>
      </c>
      <c r="I203" s="62">
        <f t="shared" si="72"/>
        <v>0</v>
      </c>
      <c r="J203" s="72">
        <f t="shared" si="66"/>
        <v>0</v>
      </c>
      <c r="K203" s="61">
        <v>0</v>
      </c>
      <c r="L203" s="62">
        <v>0</v>
      </c>
      <c r="M203" s="195">
        <f t="shared" si="67"/>
        <v>0</v>
      </c>
      <c r="N203" s="10">
        <v>0</v>
      </c>
      <c r="O203" s="11">
        <v>0</v>
      </c>
      <c r="P203" s="19">
        <f t="shared" si="68"/>
        <v>0</v>
      </c>
      <c r="Q203" s="10">
        <f>H203-K203</f>
        <v>0</v>
      </c>
      <c r="R203" s="11">
        <f>I203-L203</f>
        <v>0</v>
      </c>
      <c r="S203" s="19">
        <f t="shared" si="69"/>
        <v>0</v>
      </c>
      <c r="T203" s="10">
        <f t="shared" si="64"/>
        <v>0</v>
      </c>
      <c r="U203" s="11">
        <f t="shared" si="65"/>
        <v>0</v>
      </c>
      <c r="V203" s="35">
        <f t="shared" si="70"/>
        <v>0</v>
      </c>
      <c r="W203" s="19">
        <f t="shared" si="58"/>
        <v>0</v>
      </c>
      <c r="X203" s="132"/>
      <c r="Y203" s="132"/>
      <c r="Z203" s="132"/>
      <c r="AA203" s="132"/>
      <c r="AB203" s="132"/>
      <c r="AC203" s="132"/>
      <c r="AD203" s="132"/>
      <c r="AE203" s="132"/>
      <c r="AF203" s="132"/>
      <c r="AG203" s="132"/>
      <c r="AH203" s="132"/>
      <c r="AI203" s="132"/>
      <c r="AJ203" s="132"/>
      <c r="AK203" s="132"/>
      <c r="AL203" s="132"/>
      <c r="AM203" s="132"/>
      <c r="AN203" s="132"/>
      <c r="AO203" s="132"/>
      <c r="AP203" s="132"/>
      <c r="AQ203" s="132"/>
      <c r="AR203" s="132"/>
      <c r="AS203" s="132"/>
      <c r="AT203" s="132"/>
      <c r="AU203" s="132"/>
      <c r="AV203" s="132"/>
      <c r="AW203" s="132"/>
      <c r="AX203" s="132"/>
      <c r="AY203" s="132"/>
      <c r="AZ203" s="132"/>
      <c r="BA203" s="132"/>
      <c r="BB203" s="132"/>
      <c r="BC203" s="132"/>
      <c r="BD203" s="132"/>
      <c r="BE203" s="132"/>
      <c r="BF203" s="132"/>
      <c r="BG203" s="132"/>
      <c r="BH203" s="132"/>
      <c r="BI203" s="132"/>
      <c r="BJ203" s="132"/>
      <c r="BK203" s="132"/>
      <c r="BL203" s="132"/>
      <c r="BM203" s="132"/>
      <c r="BN203" s="132"/>
      <c r="BO203" s="132"/>
      <c r="BP203" s="132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  <c r="EI203" s="132"/>
      <c r="EJ203" s="132"/>
      <c r="EK203" s="132"/>
      <c r="EL203" s="132"/>
      <c r="EM203" s="132"/>
      <c r="EN203" s="132"/>
      <c r="EO203" s="132"/>
      <c r="EP203" s="132"/>
      <c r="EQ203" s="132"/>
      <c r="ER203" s="132"/>
      <c r="ES203" s="132"/>
      <c r="ET203" s="132"/>
      <c r="EU203" s="132"/>
      <c r="EV203" s="132"/>
      <c r="EW203" s="132"/>
      <c r="EX203" s="132"/>
      <c r="EY203" s="132"/>
      <c r="EZ203" s="132"/>
      <c r="FA203" s="132"/>
      <c r="FB203" s="132"/>
      <c r="FC203" s="132"/>
      <c r="FD203" s="132"/>
      <c r="FE203" s="132"/>
      <c r="FF203" s="132"/>
      <c r="FG203" s="132"/>
      <c r="FH203" s="132"/>
      <c r="FI203" s="132"/>
      <c r="FJ203" s="132"/>
      <c r="FK203" s="132"/>
      <c r="FL203" s="132"/>
      <c r="FM203" s="132"/>
      <c r="FN203" s="132"/>
      <c r="FO203" s="132"/>
      <c r="FP203" s="132"/>
      <c r="FQ203" s="132"/>
      <c r="FR203" s="132"/>
      <c r="FS203" s="132"/>
      <c r="FT203" s="132"/>
      <c r="FU203" s="132"/>
      <c r="FV203" s="132"/>
      <c r="FW203" s="132"/>
      <c r="FX203" s="132"/>
      <c r="FY203" s="132"/>
      <c r="FZ203" s="132"/>
      <c r="GA203" s="132"/>
      <c r="GB203" s="132"/>
      <c r="GC203" s="132"/>
      <c r="GD203" s="132"/>
      <c r="GE203" s="132"/>
      <c r="GF203" s="132"/>
      <c r="GG203" s="132"/>
      <c r="GH203" s="132"/>
      <c r="GI203" s="132"/>
      <c r="GJ203" s="132"/>
      <c r="GK203" s="132"/>
      <c r="GL203" s="132"/>
      <c r="GM203" s="132"/>
      <c r="GN203" s="132"/>
      <c r="GO203" s="132"/>
      <c r="GP203" s="132"/>
      <c r="GQ203" s="132"/>
      <c r="GR203" s="132"/>
      <c r="GS203" s="132"/>
      <c r="GT203" s="132"/>
      <c r="GU203" s="132"/>
      <c r="GV203" s="132"/>
      <c r="GW203" s="132"/>
      <c r="GX203" s="132"/>
      <c r="GY203" s="132"/>
      <c r="GZ203" s="132"/>
      <c r="HA203" s="132"/>
      <c r="HB203" s="132"/>
      <c r="HC203" s="132"/>
      <c r="HD203" s="132"/>
      <c r="HE203" s="132"/>
      <c r="HF203" s="132"/>
      <c r="HG203" s="132"/>
      <c r="HH203" s="132"/>
      <c r="HI203" s="132"/>
      <c r="HJ203" s="132"/>
      <c r="HK203" s="132"/>
      <c r="HL203" s="132"/>
      <c r="HM203" s="132"/>
      <c r="HN203" s="132"/>
      <c r="HO203" s="132"/>
      <c r="HP203" s="132"/>
      <c r="HQ203" s="132"/>
      <c r="HR203" s="132"/>
      <c r="HS203" s="132"/>
    </row>
    <row r="204" spans="1:227" s="133" customFormat="1" ht="11.25" hidden="1">
      <c r="A204" s="59" t="s">
        <v>34</v>
      </c>
      <c r="B204" s="59"/>
      <c r="C204" s="60"/>
      <c r="D204" s="60"/>
      <c r="E204" s="71"/>
      <c r="F204" s="71"/>
      <c r="G204" s="82"/>
      <c r="H204" s="61">
        <f t="shared" si="71"/>
        <v>0</v>
      </c>
      <c r="I204" s="62">
        <f t="shared" si="72"/>
        <v>0</v>
      </c>
      <c r="J204" s="72">
        <f t="shared" si="66"/>
        <v>0</v>
      </c>
      <c r="K204" s="61">
        <v>0</v>
      </c>
      <c r="L204" s="62">
        <v>0</v>
      </c>
      <c r="M204" s="195">
        <f t="shared" si="67"/>
        <v>0</v>
      </c>
      <c r="N204" s="10">
        <v>0</v>
      </c>
      <c r="O204" s="11">
        <v>0</v>
      </c>
      <c r="P204" s="19">
        <f t="shared" si="68"/>
        <v>0</v>
      </c>
      <c r="Q204" s="10">
        <f>H204-K204</f>
        <v>0</v>
      </c>
      <c r="R204" s="11">
        <f>I204-L204</f>
        <v>0</v>
      </c>
      <c r="S204" s="19">
        <f t="shared" si="69"/>
        <v>0</v>
      </c>
      <c r="T204" s="10">
        <f t="shared" si="64"/>
        <v>0</v>
      </c>
      <c r="U204" s="11">
        <f t="shared" si="65"/>
        <v>0</v>
      </c>
      <c r="V204" s="35">
        <f t="shared" si="70"/>
        <v>0</v>
      </c>
      <c r="W204" s="19">
        <f t="shared" si="58"/>
        <v>0</v>
      </c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  <c r="AL204" s="132"/>
      <c r="AM204" s="132"/>
      <c r="AN204" s="132"/>
      <c r="AO204" s="132"/>
      <c r="AP204" s="132"/>
      <c r="AQ204" s="132"/>
      <c r="AR204" s="132"/>
      <c r="AS204" s="132"/>
      <c r="AT204" s="132"/>
      <c r="AU204" s="132"/>
      <c r="AV204" s="132"/>
      <c r="AW204" s="132"/>
      <c r="AX204" s="132"/>
      <c r="AY204" s="132"/>
      <c r="AZ204" s="132"/>
      <c r="BA204" s="132"/>
      <c r="BB204" s="132"/>
      <c r="BC204" s="132"/>
      <c r="BD204" s="132"/>
      <c r="BE204" s="132"/>
      <c r="BF204" s="132"/>
      <c r="BG204" s="132"/>
      <c r="BH204" s="132"/>
      <c r="BI204" s="132"/>
      <c r="BJ204" s="132"/>
      <c r="BK204" s="132"/>
      <c r="BL204" s="132"/>
      <c r="BM204" s="132"/>
      <c r="BN204" s="132"/>
      <c r="BO204" s="132"/>
      <c r="BP204" s="132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  <c r="EI204" s="132"/>
      <c r="EJ204" s="132"/>
      <c r="EK204" s="132"/>
      <c r="EL204" s="132"/>
      <c r="EM204" s="132"/>
      <c r="EN204" s="132"/>
      <c r="EO204" s="132"/>
      <c r="EP204" s="132"/>
      <c r="EQ204" s="132"/>
      <c r="ER204" s="132"/>
      <c r="ES204" s="132"/>
      <c r="ET204" s="132"/>
      <c r="EU204" s="132"/>
      <c r="EV204" s="132"/>
      <c r="EW204" s="132"/>
      <c r="EX204" s="132"/>
      <c r="EY204" s="132"/>
      <c r="EZ204" s="132"/>
      <c r="FA204" s="132"/>
      <c r="FB204" s="132"/>
      <c r="FC204" s="132"/>
      <c r="FD204" s="132"/>
      <c r="FE204" s="132"/>
      <c r="FF204" s="132"/>
      <c r="FG204" s="132"/>
      <c r="FH204" s="132"/>
      <c r="FI204" s="132"/>
      <c r="FJ204" s="132"/>
      <c r="FK204" s="132"/>
      <c r="FL204" s="132"/>
      <c r="FM204" s="132"/>
      <c r="FN204" s="132"/>
      <c r="FO204" s="132"/>
      <c r="FP204" s="132"/>
      <c r="FQ204" s="132"/>
      <c r="FR204" s="132"/>
      <c r="FS204" s="132"/>
      <c r="FT204" s="132"/>
      <c r="FU204" s="132"/>
      <c r="FV204" s="132"/>
      <c r="FW204" s="132"/>
      <c r="FX204" s="132"/>
      <c r="FY204" s="132"/>
      <c r="FZ204" s="132"/>
      <c r="GA204" s="132"/>
      <c r="GB204" s="132"/>
      <c r="GC204" s="132"/>
      <c r="GD204" s="132"/>
      <c r="GE204" s="132"/>
      <c r="GF204" s="132"/>
      <c r="GG204" s="132"/>
      <c r="GH204" s="132"/>
      <c r="GI204" s="132"/>
      <c r="GJ204" s="132"/>
      <c r="GK204" s="132"/>
      <c r="GL204" s="132"/>
      <c r="GM204" s="132"/>
      <c r="GN204" s="132"/>
      <c r="GO204" s="132"/>
      <c r="GP204" s="132"/>
      <c r="GQ204" s="132"/>
      <c r="GR204" s="132"/>
      <c r="GS204" s="132"/>
      <c r="GT204" s="132"/>
      <c r="GU204" s="132"/>
      <c r="GV204" s="132"/>
      <c r="GW204" s="132"/>
      <c r="GX204" s="132"/>
      <c r="GY204" s="132"/>
      <c r="GZ204" s="132"/>
      <c r="HA204" s="132"/>
      <c r="HB204" s="132"/>
      <c r="HC204" s="132"/>
      <c r="HD204" s="132"/>
      <c r="HE204" s="132"/>
      <c r="HF204" s="132"/>
      <c r="HG204" s="132"/>
      <c r="HH204" s="132"/>
      <c r="HI204" s="132"/>
      <c r="HJ204" s="132"/>
      <c r="HK204" s="132"/>
      <c r="HL204" s="132"/>
      <c r="HM204" s="132"/>
      <c r="HN204" s="132"/>
      <c r="HO204" s="132"/>
      <c r="HP204" s="132"/>
      <c r="HQ204" s="132"/>
      <c r="HR204" s="132"/>
      <c r="HS204" s="132"/>
    </row>
    <row r="205" spans="1:227" s="133" customFormat="1" ht="11.25" hidden="1">
      <c r="A205" s="59" t="s">
        <v>34</v>
      </c>
      <c r="B205" s="59"/>
      <c r="C205" s="60"/>
      <c r="D205" s="60"/>
      <c r="E205" s="71"/>
      <c r="F205" s="71"/>
      <c r="G205" s="82"/>
      <c r="H205" s="61">
        <f t="shared" si="71"/>
        <v>0</v>
      </c>
      <c r="I205" s="62">
        <f t="shared" si="72"/>
        <v>0</v>
      </c>
      <c r="J205" s="72">
        <f t="shared" si="66"/>
        <v>0</v>
      </c>
      <c r="K205" s="61">
        <v>0</v>
      </c>
      <c r="L205" s="62">
        <v>0</v>
      </c>
      <c r="M205" s="195">
        <f t="shared" si="67"/>
        <v>0</v>
      </c>
      <c r="N205" s="10">
        <v>0</v>
      </c>
      <c r="O205" s="11">
        <v>0</v>
      </c>
      <c r="P205" s="19">
        <f t="shared" si="68"/>
        <v>0</v>
      </c>
      <c r="Q205" s="10">
        <f>H205-K205</f>
        <v>0</v>
      </c>
      <c r="R205" s="11">
        <f>I205-L205</f>
        <v>0</v>
      </c>
      <c r="S205" s="19">
        <f t="shared" si="69"/>
        <v>0</v>
      </c>
      <c r="T205" s="10">
        <f t="shared" si="64"/>
        <v>0</v>
      </c>
      <c r="U205" s="11">
        <f t="shared" si="65"/>
        <v>0</v>
      </c>
      <c r="V205" s="35">
        <f t="shared" si="70"/>
        <v>0</v>
      </c>
      <c r="W205" s="19">
        <f t="shared" si="58"/>
        <v>0</v>
      </c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  <c r="AL205" s="132"/>
      <c r="AM205" s="132"/>
      <c r="AN205" s="132"/>
      <c r="AO205" s="132"/>
      <c r="AP205" s="132"/>
      <c r="AQ205" s="132"/>
      <c r="AR205" s="132"/>
      <c r="AS205" s="132"/>
      <c r="AT205" s="132"/>
      <c r="AU205" s="132"/>
      <c r="AV205" s="132"/>
      <c r="AW205" s="132"/>
      <c r="AX205" s="132"/>
      <c r="AY205" s="132"/>
      <c r="AZ205" s="132"/>
      <c r="BA205" s="132"/>
      <c r="BB205" s="132"/>
      <c r="BC205" s="132"/>
      <c r="BD205" s="132"/>
      <c r="BE205" s="132"/>
      <c r="BF205" s="132"/>
      <c r="BG205" s="132"/>
      <c r="BH205" s="132"/>
      <c r="BI205" s="132"/>
      <c r="BJ205" s="132"/>
      <c r="BK205" s="132"/>
      <c r="BL205" s="132"/>
      <c r="BM205" s="132"/>
      <c r="BN205" s="132"/>
      <c r="BO205" s="132"/>
      <c r="BP205" s="132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  <c r="EI205" s="132"/>
      <c r="EJ205" s="132"/>
      <c r="EK205" s="132"/>
      <c r="EL205" s="132"/>
      <c r="EM205" s="132"/>
      <c r="EN205" s="132"/>
      <c r="EO205" s="132"/>
      <c r="EP205" s="132"/>
      <c r="EQ205" s="132"/>
      <c r="ER205" s="132"/>
      <c r="ES205" s="132"/>
      <c r="ET205" s="132"/>
      <c r="EU205" s="132"/>
      <c r="EV205" s="132"/>
      <c r="EW205" s="132"/>
      <c r="EX205" s="132"/>
      <c r="EY205" s="132"/>
      <c r="EZ205" s="132"/>
      <c r="FA205" s="132"/>
      <c r="FB205" s="132"/>
      <c r="FC205" s="132"/>
      <c r="FD205" s="132"/>
      <c r="FE205" s="132"/>
      <c r="FF205" s="132"/>
      <c r="FG205" s="132"/>
      <c r="FH205" s="132"/>
      <c r="FI205" s="132"/>
      <c r="FJ205" s="132"/>
      <c r="FK205" s="132"/>
      <c r="FL205" s="132"/>
      <c r="FM205" s="132"/>
      <c r="FN205" s="132"/>
      <c r="FO205" s="132"/>
      <c r="FP205" s="132"/>
      <c r="FQ205" s="132"/>
      <c r="FR205" s="132"/>
      <c r="FS205" s="132"/>
      <c r="FT205" s="132"/>
      <c r="FU205" s="132"/>
      <c r="FV205" s="132"/>
      <c r="FW205" s="132"/>
      <c r="FX205" s="132"/>
      <c r="FY205" s="132"/>
      <c r="FZ205" s="132"/>
      <c r="GA205" s="132"/>
      <c r="GB205" s="132"/>
      <c r="GC205" s="132"/>
      <c r="GD205" s="132"/>
      <c r="GE205" s="132"/>
      <c r="GF205" s="132"/>
      <c r="GG205" s="132"/>
      <c r="GH205" s="132"/>
      <c r="GI205" s="132"/>
      <c r="GJ205" s="132"/>
      <c r="GK205" s="132"/>
      <c r="GL205" s="132"/>
      <c r="GM205" s="132"/>
      <c r="GN205" s="132"/>
      <c r="GO205" s="132"/>
      <c r="GP205" s="132"/>
      <c r="GQ205" s="132"/>
      <c r="GR205" s="132"/>
      <c r="GS205" s="132"/>
      <c r="GT205" s="132"/>
      <c r="GU205" s="132"/>
      <c r="GV205" s="132"/>
      <c r="GW205" s="132"/>
      <c r="GX205" s="132"/>
      <c r="GY205" s="132"/>
      <c r="GZ205" s="132"/>
      <c r="HA205" s="132"/>
      <c r="HB205" s="132"/>
      <c r="HC205" s="132"/>
      <c r="HD205" s="132"/>
      <c r="HE205" s="132"/>
      <c r="HF205" s="132"/>
      <c r="HG205" s="132"/>
      <c r="HH205" s="132"/>
      <c r="HI205" s="132"/>
      <c r="HJ205" s="132"/>
      <c r="HK205" s="132"/>
      <c r="HL205" s="132"/>
      <c r="HM205" s="132"/>
      <c r="HN205" s="132"/>
      <c r="HO205" s="132"/>
      <c r="HP205" s="132"/>
      <c r="HQ205" s="132"/>
      <c r="HR205" s="132"/>
      <c r="HS205" s="132"/>
    </row>
    <row r="206" spans="1:227" s="133" customFormat="1" ht="11.25" hidden="1">
      <c r="A206" s="59" t="s">
        <v>34</v>
      </c>
      <c r="B206" s="59"/>
      <c r="C206" s="60"/>
      <c r="D206" s="60"/>
      <c r="E206" s="71"/>
      <c r="F206" s="71"/>
      <c r="G206" s="82"/>
      <c r="H206" s="61">
        <f t="shared" si="71"/>
        <v>0</v>
      </c>
      <c r="I206" s="62">
        <f t="shared" si="72"/>
        <v>0</v>
      </c>
      <c r="J206" s="72">
        <f t="shared" si="66"/>
        <v>0</v>
      </c>
      <c r="K206" s="61">
        <v>0</v>
      </c>
      <c r="L206" s="62">
        <v>0</v>
      </c>
      <c r="M206" s="195">
        <f t="shared" si="67"/>
        <v>0</v>
      </c>
      <c r="N206" s="10">
        <v>0</v>
      </c>
      <c r="O206" s="11">
        <v>0</v>
      </c>
      <c r="P206" s="19">
        <f t="shared" si="68"/>
        <v>0</v>
      </c>
      <c r="Q206" s="10">
        <f>H206-K206</f>
        <v>0</v>
      </c>
      <c r="R206" s="11">
        <f>I206-L206</f>
        <v>0</v>
      </c>
      <c r="S206" s="19">
        <f t="shared" si="69"/>
        <v>0</v>
      </c>
      <c r="T206" s="10">
        <f t="shared" si="64"/>
        <v>0</v>
      </c>
      <c r="U206" s="11">
        <f t="shared" si="65"/>
        <v>0</v>
      </c>
      <c r="V206" s="35">
        <f t="shared" si="70"/>
        <v>0</v>
      </c>
      <c r="W206" s="19">
        <f t="shared" si="58"/>
        <v>0</v>
      </c>
      <c r="X206" s="132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  <c r="AL206" s="132"/>
      <c r="AM206" s="132"/>
      <c r="AN206" s="132"/>
      <c r="AO206" s="132"/>
      <c r="AP206" s="132"/>
      <c r="AQ206" s="132"/>
      <c r="AR206" s="132"/>
      <c r="AS206" s="132"/>
      <c r="AT206" s="132"/>
      <c r="AU206" s="132"/>
      <c r="AV206" s="132"/>
      <c r="AW206" s="132"/>
      <c r="AX206" s="132"/>
      <c r="AY206" s="132"/>
      <c r="AZ206" s="132"/>
      <c r="BA206" s="132"/>
      <c r="BB206" s="132"/>
      <c r="BC206" s="132"/>
      <c r="BD206" s="132"/>
      <c r="BE206" s="132"/>
      <c r="BF206" s="132"/>
      <c r="BG206" s="132"/>
      <c r="BH206" s="132"/>
      <c r="BI206" s="132"/>
      <c r="BJ206" s="132"/>
      <c r="BK206" s="132"/>
      <c r="BL206" s="132"/>
      <c r="BM206" s="132"/>
      <c r="BN206" s="132"/>
      <c r="BO206" s="132"/>
      <c r="BP206" s="132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  <c r="EI206" s="132"/>
      <c r="EJ206" s="132"/>
      <c r="EK206" s="132"/>
      <c r="EL206" s="132"/>
      <c r="EM206" s="132"/>
      <c r="EN206" s="132"/>
      <c r="EO206" s="132"/>
      <c r="EP206" s="132"/>
      <c r="EQ206" s="132"/>
      <c r="ER206" s="132"/>
      <c r="ES206" s="132"/>
      <c r="ET206" s="132"/>
      <c r="EU206" s="132"/>
      <c r="EV206" s="132"/>
      <c r="EW206" s="132"/>
      <c r="EX206" s="132"/>
      <c r="EY206" s="132"/>
      <c r="EZ206" s="132"/>
      <c r="FA206" s="132"/>
      <c r="FB206" s="132"/>
      <c r="FC206" s="132"/>
      <c r="FD206" s="132"/>
      <c r="FE206" s="132"/>
      <c r="FF206" s="132"/>
      <c r="FG206" s="132"/>
      <c r="FH206" s="132"/>
      <c r="FI206" s="132"/>
      <c r="FJ206" s="132"/>
      <c r="FK206" s="132"/>
      <c r="FL206" s="132"/>
      <c r="FM206" s="132"/>
      <c r="FN206" s="132"/>
      <c r="FO206" s="132"/>
      <c r="FP206" s="132"/>
      <c r="FQ206" s="132"/>
      <c r="FR206" s="132"/>
      <c r="FS206" s="132"/>
      <c r="FT206" s="132"/>
      <c r="FU206" s="132"/>
      <c r="FV206" s="132"/>
      <c r="FW206" s="132"/>
      <c r="FX206" s="132"/>
      <c r="FY206" s="132"/>
      <c r="FZ206" s="132"/>
      <c r="GA206" s="132"/>
      <c r="GB206" s="132"/>
      <c r="GC206" s="132"/>
      <c r="GD206" s="132"/>
      <c r="GE206" s="132"/>
      <c r="GF206" s="132"/>
      <c r="GG206" s="132"/>
      <c r="GH206" s="132"/>
      <c r="GI206" s="132"/>
      <c r="GJ206" s="132"/>
      <c r="GK206" s="132"/>
      <c r="GL206" s="132"/>
      <c r="GM206" s="132"/>
      <c r="GN206" s="132"/>
      <c r="GO206" s="132"/>
      <c r="GP206" s="132"/>
      <c r="GQ206" s="132"/>
      <c r="GR206" s="132"/>
      <c r="GS206" s="132"/>
      <c r="GT206" s="132"/>
      <c r="GU206" s="132"/>
      <c r="GV206" s="132"/>
      <c r="GW206" s="132"/>
      <c r="GX206" s="132"/>
      <c r="GY206" s="132"/>
      <c r="GZ206" s="132"/>
      <c r="HA206" s="132"/>
      <c r="HB206" s="132"/>
      <c r="HC206" s="132"/>
      <c r="HD206" s="132"/>
      <c r="HE206" s="132"/>
      <c r="HF206" s="132"/>
      <c r="HG206" s="132"/>
      <c r="HH206" s="132"/>
      <c r="HI206" s="132"/>
      <c r="HJ206" s="132"/>
      <c r="HK206" s="132"/>
      <c r="HL206" s="132"/>
      <c r="HM206" s="132"/>
      <c r="HN206" s="132"/>
      <c r="HO206" s="132"/>
      <c r="HP206" s="132"/>
      <c r="HQ206" s="132"/>
      <c r="HR206" s="132"/>
      <c r="HS206" s="132"/>
    </row>
    <row r="207" spans="1:227" s="133" customFormat="1" ht="11.25" hidden="1">
      <c r="A207" s="59" t="s">
        <v>34</v>
      </c>
      <c r="B207" s="59"/>
      <c r="C207" s="60"/>
      <c r="D207" s="60"/>
      <c r="E207" s="71"/>
      <c r="F207" s="71"/>
      <c r="G207" s="82"/>
      <c r="H207" s="61">
        <f t="shared" si="71"/>
        <v>0</v>
      </c>
      <c r="I207" s="62">
        <f t="shared" si="72"/>
        <v>0</v>
      </c>
      <c r="J207" s="72">
        <f t="shared" si="66"/>
        <v>0</v>
      </c>
      <c r="K207" s="61">
        <v>0</v>
      </c>
      <c r="L207" s="62">
        <v>0</v>
      </c>
      <c r="M207" s="195">
        <f t="shared" si="67"/>
        <v>0</v>
      </c>
      <c r="N207" s="10">
        <v>0</v>
      </c>
      <c r="O207" s="11">
        <v>0</v>
      </c>
      <c r="P207" s="19">
        <f t="shared" si="68"/>
        <v>0</v>
      </c>
      <c r="Q207" s="10">
        <f>H207-K207</f>
        <v>0</v>
      </c>
      <c r="R207" s="11">
        <f>I207-L207</f>
        <v>0</v>
      </c>
      <c r="S207" s="19">
        <f t="shared" si="69"/>
        <v>0</v>
      </c>
      <c r="T207" s="10">
        <f t="shared" si="64"/>
        <v>0</v>
      </c>
      <c r="U207" s="11">
        <f t="shared" si="65"/>
        <v>0</v>
      </c>
      <c r="V207" s="35">
        <f t="shared" si="70"/>
        <v>0</v>
      </c>
      <c r="W207" s="19">
        <f t="shared" si="58"/>
        <v>0</v>
      </c>
      <c r="X207" s="132"/>
      <c r="Y207" s="132"/>
      <c r="Z207" s="132"/>
      <c r="AA207" s="132"/>
      <c r="AB207" s="132"/>
      <c r="AC207" s="132"/>
      <c r="AD207" s="132"/>
      <c r="AE207" s="132"/>
      <c r="AF207" s="132"/>
      <c r="AG207" s="132"/>
      <c r="AH207" s="132"/>
      <c r="AI207" s="132"/>
      <c r="AJ207" s="132"/>
      <c r="AK207" s="132"/>
      <c r="AL207" s="132"/>
      <c r="AM207" s="132"/>
      <c r="AN207" s="132"/>
      <c r="AO207" s="132"/>
      <c r="AP207" s="132"/>
      <c r="AQ207" s="132"/>
      <c r="AR207" s="132"/>
      <c r="AS207" s="132"/>
      <c r="AT207" s="132"/>
      <c r="AU207" s="132"/>
      <c r="AV207" s="132"/>
      <c r="AW207" s="132"/>
      <c r="AX207" s="132"/>
      <c r="AY207" s="132"/>
      <c r="AZ207" s="132"/>
      <c r="BA207" s="132"/>
      <c r="BB207" s="132"/>
      <c r="BC207" s="132"/>
      <c r="BD207" s="132"/>
      <c r="BE207" s="132"/>
      <c r="BF207" s="132"/>
      <c r="BG207" s="132"/>
      <c r="BH207" s="132"/>
      <c r="BI207" s="132"/>
      <c r="BJ207" s="132"/>
      <c r="BK207" s="132"/>
      <c r="BL207" s="132"/>
      <c r="BM207" s="132"/>
      <c r="BN207" s="132"/>
      <c r="BO207" s="132"/>
      <c r="BP207" s="132"/>
      <c r="BQ207" s="132"/>
      <c r="BR207" s="132"/>
      <c r="BS207" s="132"/>
      <c r="BT207" s="132"/>
      <c r="BU207" s="132"/>
      <c r="BV207" s="132"/>
      <c r="BW207" s="132"/>
      <c r="BX207" s="132"/>
      <c r="BY207" s="132"/>
      <c r="BZ207" s="132"/>
      <c r="CA207" s="132"/>
      <c r="CB207" s="132"/>
      <c r="CC207" s="132"/>
      <c r="CD207" s="132"/>
      <c r="CE207" s="132"/>
      <c r="CF207" s="132"/>
      <c r="CG207" s="132"/>
      <c r="CH207" s="132"/>
      <c r="CI207" s="132"/>
      <c r="CJ207" s="132"/>
      <c r="CK207" s="132"/>
      <c r="CL207" s="132"/>
      <c r="CM207" s="132"/>
      <c r="CN207" s="132"/>
      <c r="CO207" s="132"/>
      <c r="CP207" s="132"/>
      <c r="CQ207" s="132"/>
      <c r="CR207" s="132"/>
      <c r="CS207" s="132"/>
      <c r="CT207" s="132"/>
      <c r="CU207" s="132"/>
      <c r="CV207" s="132"/>
      <c r="CW207" s="132"/>
      <c r="CX207" s="132"/>
      <c r="CY207" s="132"/>
      <c r="CZ207" s="132"/>
      <c r="DA207" s="132"/>
      <c r="DB207" s="132"/>
      <c r="DC207" s="132"/>
      <c r="DD207" s="132"/>
      <c r="DE207" s="132"/>
      <c r="DF207" s="132"/>
      <c r="DG207" s="132"/>
      <c r="DH207" s="132"/>
      <c r="DI207" s="132"/>
      <c r="DJ207" s="132"/>
      <c r="DK207" s="132"/>
      <c r="DL207" s="132"/>
      <c r="DM207" s="132"/>
      <c r="DN207" s="132"/>
      <c r="DO207" s="132"/>
      <c r="DP207" s="132"/>
      <c r="DQ207" s="132"/>
      <c r="DR207" s="132"/>
      <c r="DS207" s="132"/>
      <c r="DT207" s="132"/>
      <c r="DU207" s="132"/>
      <c r="DV207" s="132"/>
      <c r="DW207" s="132"/>
      <c r="DX207" s="132"/>
      <c r="DY207" s="132"/>
      <c r="DZ207" s="132"/>
      <c r="EA207" s="132"/>
      <c r="EB207" s="132"/>
      <c r="EC207" s="132"/>
      <c r="ED207" s="132"/>
      <c r="EE207" s="132"/>
      <c r="EF207" s="132"/>
      <c r="EG207" s="132"/>
      <c r="EH207" s="132"/>
      <c r="EI207" s="132"/>
      <c r="EJ207" s="132"/>
      <c r="EK207" s="132"/>
      <c r="EL207" s="132"/>
      <c r="EM207" s="132"/>
      <c r="EN207" s="132"/>
      <c r="EO207" s="132"/>
      <c r="EP207" s="132"/>
      <c r="EQ207" s="132"/>
      <c r="ER207" s="132"/>
      <c r="ES207" s="132"/>
      <c r="ET207" s="132"/>
      <c r="EU207" s="132"/>
      <c r="EV207" s="132"/>
      <c r="EW207" s="132"/>
      <c r="EX207" s="132"/>
      <c r="EY207" s="132"/>
      <c r="EZ207" s="132"/>
      <c r="FA207" s="132"/>
      <c r="FB207" s="132"/>
      <c r="FC207" s="132"/>
      <c r="FD207" s="132"/>
      <c r="FE207" s="132"/>
      <c r="FF207" s="132"/>
      <c r="FG207" s="132"/>
      <c r="FH207" s="132"/>
      <c r="FI207" s="132"/>
      <c r="FJ207" s="132"/>
      <c r="FK207" s="132"/>
      <c r="FL207" s="132"/>
      <c r="FM207" s="132"/>
      <c r="FN207" s="132"/>
      <c r="FO207" s="132"/>
      <c r="FP207" s="132"/>
      <c r="FQ207" s="132"/>
      <c r="FR207" s="132"/>
      <c r="FS207" s="132"/>
      <c r="FT207" s="132"/>
      <c r="FU207" s="132"/>
      <c r="FV207" s="132"/>
      <c r="FW207" s="132"/>
      <c r="FX207" s="132"/>
      <c r="FY207" s="132"/>
      <c r="FZ207" s="132"/>
      <c r="GA207" s="132"/>
      <c r="GB207" s="132"/>
      <c r="GC207" s="132"/>
      <c r="GD207" s="132"/>
      <c r="GE207" s="132"/>
      <c r="GF207" s="132"/>
      <c r="GG207" s="132"/>
      <c r="GH207" s="132"/>
      <c r="GI207" s="132"/>
      <c r="GJ207" s="132"/>
      <c r="GK207" s="132"/>
      <c r="GL207" s="132"/>
      <c r="GM207" s="132"/>
      <c r="GN207" s="132"/>
      <c r="GO207" s="132"/>
      <c r="GP207" s="132"/>
      <c r="GQ207" s="132"/>
      <c r="GR207" s="132"/>
      <c r="GS207" s="132"/>
      <c r="GT207" s="132"/>
      <c r="GU207" s="132"/>
      <c r="GV207" s="132"/>
      <c r="GW207" s="132"/>
      <c r="GX207" s="132"/>
      <c r="GY207" s="132"/>
      <c r="GZ207" s="132"/>
      <c r="HA207" s="132"/>
      <c r="HB207" s="132"/>
      <c r="HC207" s="132"/>
      <c r="HD207" s="132"/>
      <c r="HE207" s="132"/>
      <c r="HF207" s="132"/>
      <c r="HG207" s="132"/>
      <c r="HH207" s="132"/>
      <c r="HI207" s="132"/>
      <c r="HJ207" s="132"/>
      <c r="HK207" s="132"/>
      <c r="HL207" s="132"/>
      <c r="HM207" s="132"/>
      <c r="HN207" s="132"/>
      <c r="HO207" s="132"/>
      <c r="HP207" s="132"/>
      <c r="HQ207" s="132"/>
      <c r="HR207" s="132"/>
      <c r="HS207" s="132"/>
    </row>
    <row r="208" spans="1:227" s="133" customFormat="1" ht="11.25" hidden="1">
      <c r="A208" s="59" t="s">
        <v>34</v>
      </c>
      <c r="B208" s="59"/>
      <c r="C208" s="60"/>
      <c r="D208" s="60"/>
      <c r="E208" s="71"/>
      <c r="F208" s="71"/>
      <c r="G208" s="82"/>
      <c r="H208" s="61">
        <f t="shared" si="71"/>
        <v>0</v>
      </c>
      <c r="I208" s="62">
        <f t="shared" si="72"/>
        <v>0</v>
      </c>
      <c r="J208" s="72">
        <f t="shared" si="66"/>
        <v>0</v>
      </c>
      <c r="K208" s="61">
        <v>0</v>
      </c>
      <c r="L208" s="62">
        <v>0</v>
      </c>
      <c r="M208" s="195">
        <f t="shared" si="67"/>
        <v>0</v>
      </c>
      <c r="N208" s="10">
        <v>0</v>
      </c>
      <c r="O208" s="11">
        <v>0</v>
      </c>
      <c r="P208" s="19">
        <f t="shared" si="68"/>
        <v>0</v>
      </c>
      <c r="Q208" s="10">
        <f>H208-K208</f>
        <v>0</v>
      </c>
      <c r="R208" s="11">
        <f>I208-L208</f>
        <v>0</v>
      </c>
      <c r="S208" s="19">
        <f t="shared" si="69"/>
        <v>0</v>
      </c>
      <c r="T208" s="10">
        <f t="shared" si="64"/>
        <v>0</v>
      </c>
      <c r="U208" s="11">
        <f t="shared" si="65"/>
        <v>0</v>
      </c>
      <c r="V208" s="35">
        <f t="shared" si="70"/>
        <v>0</v>
      </c>
      <c r="W208" s="19">
        <f t="shared" si="58"/>
        <v>0</v>
      </c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  <c r="AL208" s="132"/>
      <c r="AM208" s="132"/>
      <c r="AN208" s="132"/>
      <c r="AO208" s="132"/>
      <c r="AP208" s="132"/>
      <c r="AQ208" s="132"/>
      <c r="AR208" s="132"/>
      <c r="AS208" s="132"/>
      <c r="AT208" s="132"/>
      <c r="AU208" s="132"/>
      <c r="AV208" s="132"/>
      <c r="AW208" s="132"/>
      <c r="AX208" s="132"/>
      <c r="AY208" s="132"/>
      <c r="AZ208" s="132"/>
      <c r="BA208" s="132"/>
      <c r="BB208" s="132"/>
      <c r="BC208" s="132"/>
      <c r="BD208" s="132"/>
      <c r="BE208" s="132"/>
      <c r="BF208" s="132"/>
      <c r="BG208" s="132"/>
      <c r="BH208" s="132"/>
      <c r="BI208" s="132"/>
      <c r="BJ208" s="132"/>
      <c r="BK208" s="132"/>
      <c r="BL208" s="132"/>
      <c r="BM208" s="132"/>
      <c r="BN208" s="132"/>
      <c r="BO208" s="132"/>
      <c r="BP208" s="132"/>
      <c r="BQ208" s="132"/>
      <c r="BR208" s="132"/>
      <c r="BS208" s="132"/>
      <c r="BT208" s="132"/>
      <c r="BU208" s="132"/>
      <c r="BV208" s="132"/>
      <c r="BW208" s="132"/>
      <c r="BX208" s="132"/>
      <c r="BY208" s="132"/>
      <c r="BZ208" s="132"/>
      <c r="CA208" s="132"/>
      <c r="CB208" s="132"/>
      <c r="CC208" s="132"/>
      <c r="CD208" s="132"/>
      <c r="CE208" s="132"/>
      <c r="CF208" s="132"/>
      <c r="CG208" s="132"/>
      <c r="CH208" s="132"/>
      <c r="CI208" s="132"/>
      <c r="CJ208" s="132"/>
      <c r="CK208" s="132"/>
      <c r="CL208" s="132"/>
      <c r="CM208" s="132"/>
      <c r="CN208" s="132"/>
      <c r="CO208" s="132"/>
      <c r="CP208" s="132"/>
      <c r="CQ208" s="132"/>
      <c r="CR208" s="132"/>
      <c r="CS208" s="132"/>
      <c r="CT208" s="132"/>
      <c r="CU208" s="132"/>
      <c r="CV208" s="132"/>
      <c r="CW208" s="132"/>
      <c r="CX208" s="132"/>
      <c r="CY208" s="132"/>
      <c r="CZ208" s="132"/>
      <c r="DA208" s="132"/>
      <c r="DB208" s="132"/>
      <c r="DC208" s="132"/>
      <c r="DD208" s="132"/>
      <c r="DE208" s="132"/>
      <c r="DF208" s="132"/>
      <c r="DG208" s="132"/>
      <c r="DH208" s="132"/>
      <c r="DI208" s="132"/>
      <c r="DJ208" s="132"/>
      <c r="DK208" s="132"/>
      <c r="DL208" s="132"/>
      <c r="DM208" s="132"/>
      <c r="DN208" s="132"/>
      <c r="DO208" s="132"/>
      <c r="DP208" s="132"/>
      <c r="DQ208" s="132"/>
      <c r="DR208" s="132"/>
      <c r="DS208" s="132"/>
      <c r="DT208" s="132"/>
      <c r="DU208" s="132"/>
      <c r="DV208" s="132"/>
      <c r="DW208" s="132"/>
      <c r="DX208" s="132"/>
      <c r="DY208" s="132"/>
      <c r="DZ208" s="132"/>
      <c r="EA208" s="132"/>
      <c r="EB208" s="132"/>
      <c r="EC208" s="132"/>
      <c r="ED208" s="132"/>
      <c r="EE208" s="132"/>
      <c r="EF208" s="132"/>
      <c r="EG208" s="132"/>
      <c r="EH208" s="132"/>
      <c r="EI208" s="132"/>
      <c r="EJ208" s="132"/>
      <c r="EK208" s="132"/>
      <c r="EL208" s="132"/>
      <c r="EM208" s="132"/>
      <c r="EN208" s="132"/>
      <c r="EO208" s="132"/>
      <c r="EP208" s="132"/>
      <c r="EQ208" s="132"/>
      <c r="ER208" s="132"/>
      <c r="ES208" s="132"/>
      <c r="ET208" s="132"/>
      <c r="EU208" s="132"/>
      <c r="EV208" s="132"/>
      <c r="EW208" s="132"/>
      <c r="EX208" s="132"/>
      <c r="EY208" s="132"/>
      <c r="EZ208" s="132"/>
      <c r="FA208" s="132"/>
      <c r="FB208" s="132"/>
      <c r="FC208" s="132"/>
      <c r="FD208" s="132"/>
      <c r="FE208" s="132"/>
      <c r="FF208" s="132"/>
      <c r="FG208" s="132"/>
      <c r="FH208" s="132"/>
      <c r="FI208" s="132"/>
      <c r="FJ208" s="132"/>
      <c r="FK208" s="132"/>
      <c r="FL208" s="132"/>
      <c r="FM208" s="132"/>
      <c r="FN208" s="132"/>
      <c r="FO208" s="132"/>
      <c r="FP208" s="132"/>
      <c r="FQ208" s="132"/>
      <c r="FR208" s="132"/>
      <c r="FS208" s="132"/>
      <c r="FT208" s="132"/>
      <c r="FU208" s="132"/>
      <c r="FV208" s="132"/>
      <c r="FW208" s="132"/>
      <c r="FX208" s="132"/>
      <c r="FY208" s="132"/>
      <c r="FZ208" s="132"/>
      <c r="GA208" s="132"/>
      <c r="GB208" s="132"/>
      <c r="GC208" s="132"/>
      <c r="GD208" s="132"/>
      <c r="GE208" s="132"/>
      <c r="GF208" s="132"/>
      <c r="GG208" s="132"/>
      <c r="GH208" s="132"/>
      <c r="GI208" s="132"/>
      <c r="GJ208" s="132"/>
      <c r="GK208" s="132"/>
      <c r="GL208" s="132"/>
      <c r="GM208" s="132"/>
      <c r="GN208" s="132"/>
      <c r="GO208" s="132"/>
      <c r="GP208" s="132"/>
      <c r="GQ208" s="132"/>
      <c r="GR208" s="132"/>
      <c r="GS208" s="132"/>
      <c r="GT208" s="132"/>
      <c r="GU208" s="132"/>
      <c r="GV208" s="132"/>
      <c r="GW208" s="132"/>
      <c r="GX208" s="132"/>
      <c r="GY208" s="132"/>
      <c r="GZ208" s="132"/>
      <c r="HA208" s="132"/>
      <c r="HB208" s="132"/>
      <c r="HC208" s="132"/>
      <c r="HD208" s="132"/>
      <c r="HE208" s="132"/>
      <c r="HF208" s="132"/>
      <c r="HG208" s="132"/>
      <c r="HH208" s="132"/>
      <c r="HI208" s="132"/>
      <c r="HJ208" s="132"/>
      <c r="HK208" s="132"/>
      <c r="HL208" s="132"/>
      <c r="HM208" s="132"/>
      <c r="HN208" s="132"/>
      <c r="HO208" s="132"/>
      <c r="HP208" s="132"/>
      <c r="HQ208" s="132"/>
      <c r="HR208" s="132"/>
      <c r="HS208" s="132"/>
    </row>
    <row r="209" spans="1:227" s="133" customFormat="1" ht="11.25" hidden="1">
      <c r="A209" s="59" t="s">
        <v>34</v>
      </c>
      <c r="B209" s="59"/>
      <c r="C209" s="60"/>
      <c r="D209" s="60"/>
      <c r="E209" s="71"/>
      <c r="F209" s="71"/>
      <c r="G209" s="82"/>
      <c r="H209" s="61">
        <f>ROUND(K209*ign/igo,afrind)</f>
        <v>0</v>
      </c>
      <c r="I209" s="62">
        <f>ROUND(L209*iin/iio,afrind)</f>
        <v>0</v>
      </c>
      <c r="J209" s="72">
        <f t="shared" ref="J209" si="73">SUM(H209:I209)</f>
        <v>0</v>
      </c>
      <c r="K209" s="61">
        <v>0</v>
      </c>
      <c r="L209" s="62">
        <v>0</v>
      </c>
      <c r="M209" s="195">
        <f t="shared" ref="M209" si="74">SUM(K209:L209)</f>
        <v>0</v>
      </c>
      <c r="N209" s="10">
        <v>0</v>
      </c>
      <c r="O209" s="11">
        <v>0</v>
      </c>
      <c r="P209" s="19">
        <f t="shared" ref="P209" si="75">SUM(N209:O209)</f>
        <v>0</v>
      </c>
      <c r="Q209" s="10">
        <f>H209-K209</f>
        <v>0</v>
      </c>
      <c r="R209" s="11">
        <f>I209-L209</f>
        <v>0</v>
      </c>
      <c r="S209" s="19">
        <f t="shared" ref="S209" si="76">SUM(Q209:R209)</f>
        <v>0</v>
      </c>
      <c r="T209" s="10">
        <f t="shared" si="64"/>
        <v>0</v>
      </c>
      <c r="U209" s="11">
        <f t="shared" si="65"/>
        <v>0</v>
      </c>
      <c r="V209" s="35">
        <f t="shared" ref="V209" si="77">SUM(T209:U209)</f>
        <v>0</v>
      </c>
      <c r="W209" s="19">
        <f t="shared" ref="W209" si="78">ROUND(V209*premieGM,2)</f>
        <v>0</v>
      </c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  <c r="AI209" s="132"/>
      <c r="AJ209" s="132"/>
      <c r="AK209" s="132"/>
      <c r="AL209" s="132"/>
      <c r="AM209" s="132"/>
      <c r="AN209" s="132"/>
      <c r="AO209" s="132"/>
      <c r="AP209" s="132"/>
      <c r="AQ209" s="132"/>
      <c r="AR209" s="132"/>
      <c r="AS209" s="132"/>
      <c r="AT209" s="132"/>
      <c r="AU209" s="132"/>
      <c r="AV209" s="132"/>
      <c r="AW209" s="132"/>
      <c r="AX209" s="132"/>
      <c r="AY209" s="132"/>
      <c r="AZ209" s="132"/>
      <c r="BA209" s="132"/>
      <c r="BB209" s="132"/>
      <c r="BC209" s="132"/>
      <c r="BD209" s="132"/>
      <c r="BE209" s="132"/>
      <c r="BF209" s="132"/>
      <c r="BG209" s="132"/>
      <c r="BH209" s="132"/>
      <c r="BI209" s="132"/>
      <c r="BJ209" s="132"/>
      <c r="BK209" s="132"/>
      <c r="BL209" s="132"/>
      <c r="BM209" s="132"/>
      <c r="BN209" s="132"/>
      <c r="BO209" s="132"/>
      <c r="BP209" s="132"/>
      <c r="BQ209" s="132"/>
      <c r="BR209" s="132"/>
      <c r="BS209" s="132"/>
      <c r="BT209" s="132"/>
      <c r="BU209" s="132"/>
      <c r="BV209" s="132"/>
      <c r="BW209" s="132"/>
      <c r="BX209" s="132"/>
      <c r="BY209" s="132"/>
      <c r="BZ209" s="132"/>
      <c r="CA209" s="132"/>
      <c r="CB209" s="132"/>
      <c r="CC209" s="132"/>
      <c r="CD209" s="132"/>
      <c r="CE209" s="132"/>
      <c r="CF209" s="132"/>
      <c r="CG209" s="132"/>
      <c r="CH209" s="132"/>
      <c r="CI209" s="132"/>
      <c r="CJ209" s="132"/>
      <c r="CK209" s="132"/>
      <c r="CL209" s="132"/>
      <c r="CM209" s="132"/>
      <c r="CN209" s="132"/>
      <c r="CO209" s="132"/>
      <c r="CP209" s="132"/>
      <c r="CQ209" s="132"/>
      <c r="CR209" s="132"/>
      <c r="CS209" s="132"/>
      <c r="CT209" s="132"/>
      <c r="CU209" s="132"/>
      <c r="CV209" s="132"/>
      <c r="CW209" s="132"/>
      <c r="CX209" s="132"/>
      <c r="CY209" s="132"/>
      <c r="CZ209" s="132"/>
      <c r="DA209" s="132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2"/>
      <c r="DV209" s="132"/>
      <c r="DW209" s="132"/>
      <c r="DX209" s="132"/>
      <c r="DY209" s="132"/>
      <c r="DZ209" s="132"/>
      <c r="EA209" s="132"/>
      <c r="EB209" s="132"/>
      <c r="EC209" s="132"/>
      <c r="ED209" s="132"/>
      <c r="EE209" s="132"/>
      <c r="EF209" s="132"/>
      <c r="EG209" s="132"/>
      <c r="EH209" s="132"/>
      <c r="EI209" s="132"/>
      <c r="EJ209" s="132"/>
      <c r="EK209" s="132"/>
      <c r="EL209" s="132"/>
      <c r="EM209" s="132"/>
      <c r="EN209" s="132"/>
      <c r="EO209" s="132"/>
      <c r="EP209" s="132"/>
      <c r="EQ209" s="132"/>
      <c r="ER209" s="132"/>
      <c r="ES209" s="132"/>
      <c r="ET209" s="132"/>
      <c r="EU209" s="132"/>
      <c r="EV209" s="132"/>
      <c r="EW209" s="132"/>
      <c r="EX209" s="132"/>
      <c r="EY209" s="132"/>
      <c r="EZ209" s="132"/>
      <c r="FA209" s="132"/>
      <c r="FB209" s="132"/>
      <c r="FC209" s="132"/>
      <c r="FD209" s="132"/>
      <c r="FE209" s="132"/>
      <c r="FF209" s="132"/>
      <c r="FG209" s="132"/>
      <c r="FH209" s="132"/>
      <c r="FI209" s="132"/>
      <c r="FJ209" s="132"/>
      <c r="FK209" s="132"/>
      <c r="FL209" s="132"/>
      <c r="FM209" s="132"/>
      <c r="FN209" s="132"/>
      <c r="FO209" s="132"/>
      <c r="FP209" s="132"/>
      <c r="FQ209" s="132"/>
      <c r="FR209" s="132"/>
      <c r="FS209" s="132"/>
      <c r="FT209" s="132"/>
      <c r="FU209" s="132"/>
      <c r="FV209" s="132"/>
      <c r="FW209" s="132"/>
      <c r="FX209" s="132"/>
      <c r="FY209" s="132"/>
      <c r="FZ209" s="132"/>
      <c r="GA209" s="132"/>
      <c r="GB209" s="132"/>
      <c r="GC209" s="132"/>
      <c r="GD209" s="132"/>
      <c r="GE209" s="132"/>
      <c r="GF209" s="132"/>
      <c r="GG209" s="132"/>
      <c r="GH209" s="132"/>
      <c r="GI209" s="132"/>
      <c r="GJ209" s="132"/>
      <c r="GK209" s="132"/>
      <c r="GL209" s="132"/>
      <c r="GM209" s="132"/>
      <c r="GN209" s="132"/>
      <c r="GO209" s="132"/>
      <c r="GP209" s="132"/>
      <c r="GQ209" s="132"/>
      <c r="GR209" s="132"/>
      <c r="GS209" s="132"/>
      <c r="GT209" s="132"/>
      <c r="GU209" s="132"/>
      <c r="GV209" s="132"/>
      <c r="GW209" s="132"/>
      <c r="GX209" s="132"/>
      <c r="GY209" s="132"/>
      <c r="GZ209" s="132"/>
      <c r="HA209" s="132"/>
      <c r="HB209" s="132"/>
      <c r="HC209" s="132"/>
      <c r="HD209" s="132"/>
      <c r="HE209" s="132"/>
      <c r="HF209" s="132"/>
      <c r="HG209" s="132"/>
      <c r="HH209" s="132"/>
      <c r="HI209" s="132"/>
      <c r="HJ209" s="132"/>
      <c r="HK209" s="132"/>
      <c r="HL209" s="132"/>
      <c r="HM209" s="132"/>
      <c r="HN209" s="132"/>
      <c r="HO209" s="132"/>
      <c r="HP209" s="132"/>
      <c r="HQ209" s="132"/>
      <c r="HR209" s="132"/>
      <c r="HS209" s="132"/>
    </row>
    <row r="210" spans="1:227" s="133" customFormat="1" ht="11.25" hidden="1">
      <c r="A210" s="59" t="s">
        <v>34</v>
      </c>
      <c r="B210" s="59"/>
      <c r="C210" s="60"/>
      <c r="D210" s="60"/>
      <c r="E210" s="71"/>
      <c r="F210" s="71"/>
      <c r="G210" s="82"/>
      <c r="H210" s="61">
        <f>ROUND(K210*ign/igo,afrind)</f>
        <v>0</v>
      </c>
      <c r="I210" s="62">
        <f>ROUND(L210*iin/iio,afrind)</f>
        <v>0</v>
      </c>
      <c r="J210" s="72">
        <f t="shared" si="66"/>
        <v>0</v>
      </c>
      <c r="K210" s="61">
        <v>0</v>
      </c>
      <c r="L210" s="62">
        <v>0</v>
      </c>
      <c r="M210" s="195">
        <f t="shared" si="67"/>
        <v>0</v>
      </c>
      <c r="N210" s="10">
        <v>0</v>
      </c>
      <c r="O210" s="11">
        <v>0</v>
      </c>
      <c r="P210" s="19">
        <f t="shared" si="68"/>
        <v>0</v>
      </c>
      <c r="Q210" s="10">
        <f>H210-K210</f>
        <v>0</v>
      </c>
      <c r="R210" s="11">
        <f>I210-L210</f>
        <v>0</v>
      </c>
      <c r="S210" s="19">
        <f t="shared" si="69"/>
        <v>0</v>
      </c>
      <c r="T210" s="10">
        <f t="shared" si="64"/>
        <v>0</v>
      </c>
      <c r="U210" s="11">
        <f t="shared" si="65"/>
        <v>0</v>
      </c>
      <c r="V210" s="35">
        <f t="shared" si="70"/>
        <v>0</v>
      </c>
      <c r="W210" s="19">
        <f t="shared" si="58"/>
        <v>0</v>
      </c>
      <c r="X210" s="132"/>
      <c r="Y210" s="132"/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  <c r="AL210" s="132"/>
      <c r="AM210" s="132"/>
      <c r="AN210" s="132"/>
      <c r="AO210" s="132"/>
      <c r="AP210" s="132"/>
      <c r="AQ210" s="132"/>
      <c r="AR210" s="132"/>
      <c r="AS210" s="132"/>
      <c r="AT210" s="132"/>
      <c r="AU210" s="132"/>
      <c r="AV210" s="132"/>
      <c r="AW210" s="132"/>
      <c r="AX210" s="132"/>
      <c r="AY210" s="132"/>
      <c r="AZ210" s="132"/>
      <c r="BA210" s="132"/>
      <c r="BB210" s="132"/>
      <c r="BC210" s="132"/>
      <c r="BD210" s="132"/>
      <c r="BE210" s="132"/>
      <c r="BF210" s="132"/>
      <c r="BG210" s="132"/>
      <c r="BH210" s="132"/>
      <c r="BI210" s="132"/>
      <c r="BJ210" s="132"/>
      <c r="BK210" s="132"/>
      <c r="BL210" s="132"/>
      <c r="BM210" s="132"/>
      <c r="BN210" s="132"/>
      <c r="BO210" s="132"/>
      <c r="BP210" s="132"/>
      <c r="BQ210" s="132"/>
      <c r="BR210" s="132"/>
      <c r="BS210" s="132"/>
      <c r="BT210" s="132"/>
      <c r="BU210" s="132"/>
      <c r="BV210" s="132"/>
      <c r="BW210" s="132"/>
      <c r="BX210" s="132"/>
      <c r="BY210" s="132"/>
      <c r="BZ210" s="132"/>
      <c r="CA210" s="132"/>
      <c r="CB210" s="132"/>
      <c r="CC210" s="132"/>
      <c r="CD210" s="132"/>
      <c r="CE210" s="132"/>
      <c r="CF210" s="132"/>
      <c r="CG210" s="132"/>
      <c r="CH210" s="132"/>
      <c r="CI210" s="132"/>
      <c r="CJ210" s="132"/>
      <c r="CK210" s="132"/>
      <c r="CL210" s="132"/>
      <c r="CM210" s="132"/>
      <c r="CN210" s="132"/>
      <c r="CO210" s="132"/>
      <c r="CP210" s="132"/>
      <c r="CQ210" s="132"/>
      <c r="CR210" s="132"/>
      <c r="CS210" s="132"/>
      <c r="CT210" s="132"/>
      <c r="CU210" s="132"/>
      <c r="CV210" s="132"/>
      <c r="CW210" s="132"/>
      <c r="CX210" s="132"/>
      <c r="CY210" s="132"/>
      <c r="CZ210" s="132"/>
      <c r="DA210" s="132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2"/>
      <c r="DV210" s="132"/>
      <c r="DW210" s="132"/>
      <c r="DX210" s="132"/>
      <c r="DY210" s="132"/>
      <c r="DZ210" s="132"/>
      <c r="EA210" s="132"/>
      <c r="EB210" s="132"/>
      <c r="EC210" s="132"/>
      <c r="ED210" s="132"/>
      <c r="EE210" s="132"/>
      <c r="EF210" s="132"/>
      <c r="EG210" s="132"/>
      <c r="EH210" s="132"/>
      <c r="EI210" s="132"/>
      <c r="EJ210" s="132"/>
      <c r="EK210" s="132"/>
      <c r="EL210" s="132"/>
      <c r="EM210" s="132"/>
      <c r="EN210" s="132"/>
      <c r="EO210" s="132"/>
      <c r="EP210" s="132"/>
      <c r="EQ210" s="132"/>
      <c r="ER210" s="132"/>
      <c r="ES210" s="132"/>
      <c r="ET210" s="132"/>
      <c r="EU210" s="132"/>
      <c r="EV210" s="132"/>
      <c r="EW210" s="132"/>
      <c r="EX210" s="132"/>
      <c r="EY210" s="132"/>
      <c r="EZ210" s="132"/>
      <c r="FA210" s="132"/>
      <c r="FB210" s="132"/>
      <c r="FC210" s="132"/>
      <c r="FD210" s="132"/>
      <c r="FE210" s="132"/>
      <c r="FF210" s="132"/>
      <c r="FG210" s="132"/>
      <c r="FH210" s="132"/>
      <c r="FI210" s="132"/>
      <c r="FJ210" s="132"/>
      <c r="FK210" s="132"/>
      <c r="FL210" s="132"/>
      <c r="FM210" s="132"/>
      <c r="FN210" s="132"/>
      <c r="FO210" s="132"/>
      <c r="FP210" s="132"/>
      <c r="FQ210" s="132"/>
      <c r="FR210" s="132"/>
      <c r="FS210" s="132"/>
      <c r="FT210" s="132"/>
      <c r="FU210" s="132"/>
      <c r="FV210" s="132"/>
      <c r="FW210" s="132"/>
      <c r="FX210" s="132"/>
      <c r="FY210" s="132"/>
      <c r="FZ210" s="132"/>
      <c r="GA210" s="132"/>
      <c r="GB210" s="132"/>
      <c r="GC210" s="132"/>
      <c r="GD210" s="132"/>
      <c r="GE210" s="132"/>
      <c r="GF210" s="132"/>
      <c r="GG210" s="132"/>
      <c r="GH210" s="132"/>
      <c r="GI210" s="132"/>
      <c r="GJ210" s="132"/>
      <c r="GK210" s="132"/>
      <c r="GL210" s="132"/>
      <c r="GM210" s="132"/>
      <c r="GN210" s="132"/>
      <c r="GO210" s="132"/>
      <c r="GP210" s="132"/>
      <c r="GQ210" s="132"/>
      <c r="GR210" s="132"/>
      <c r="GS210" s="132"/>
      <c r="GT210" s="132"/>
      <c r="GU210" s="132"/>
      <c r="GV210" s="132"/>
      <c r="GW210" s="132"/>
      <c r="GX210" s="132"/>
      <c r="GY210" s="132"/>
      <c r="GZ210" s="132"/>
      <c r="HA210" s="132"/>
      <c r="HB210" s="132"/>
      <c r="HC210" s="132"/>
      <c r="HD210" s="132"/>
      <c r="HE210" s="132"/>
      <c r="HF210" s="132"/>
      <c r="HG210" s="132"/>
      <c r="HH210" s="132"/>
      <c r="HI210" s="132"/>
      <c r="HJ210" s="132"/>
      <c r="HK210" s="132"/>
      <c r="HL210" s="132"/>
      <c r="HM210" s="132"/>
      <c r="HN210" s="132"/>
      <c r="HO210" s="132"/>
      <c r="HP210" s="132"/>
      <c r="HQ210" s="132"/>
      <c r="HR210" s="132"/>
      <c r="HS210" s="132"/>
    </row>
    <row r="211" spans="1:227" s="133" customFormat="1" ht="11.25">
      <c r="A211" s="59"/>
      <c r="B211" s="59"/>
      <c r="C211" s="60"/>
      <c r="D211" s="60"/>
      <c r="E211" s="71"/>
      <c r="F211" s="71"/>
      <c r="G211" s="82"/>
      <c r="H211" s="61"/>
      <c r="I211" s="62"/>
      <c r="J211" s="72"/>
      <c r="K211" s="61"/>
      <c r="L211" s="62"/>
      <c r="M211" s="195"/>
      <c r="N211" s="10"/>
      <c r="O211" s="11"/>
      <c r="P211" s="19"/>
      <c r="Q211" s="10"/>
      <c r="R211" s="11"/>
      <c r="S211" s="19"/>
      <c r="T211" s="10"/>
      <c r="U211" s="11"/>
      <c r="V211" s="35"/>
      <c r="W211" s="19"/>
      <c r="X211" s="132"/>
      <c r="Y211" s="132"/>
      <c r="Z211" s="132"/>
      <c r="AA211" s="132"/>
      <c r="AB211" s="132"/>
      <c r="AC211" s="132"/>
      <c r="AD211" s="132"/>
      <c r="AE211" s="132"/>
      <c r="AF211" s="132"/>
      <c r="AG211" s="132"/>
      <c r="AH211" s="132"/>
      <c r="AI211" s="132"/>
      <c r="AJ211" s="132"/>
      <c r="AK211" s="132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2"/>
      <c r="AV211" s="132"/>
      <c r="AW211" s="132"/>
      <c r="AX211" s="132"/>
      <c r="AY211" s="132"/>
      <c r="AZ211" s="132"/>
      <c r="BA211" s="132"/>
      <c r="BB211" s="132"/>
      <c r="BC211" s="132"/>
      <c r="BD211" s="132"/>
      <c r="BE211" s="132"/>
      <c r="BF211" s="132"/>
      <c r="BG211" s="132"/>
      <c r="BH211" s="132"/>
      <c r="BI211" s="132"/>
      <c r="BJ211" s="132"/>
      <c r="BK211" s="132"/>
      <c r="BL211" s="132"/>
      <c r="BM211" s="132"/>
      <c r="BN211" s="132"/>
      <c r="BO211" s="132"/>
      <c r="BP211" s="132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  <c r="EI211" s="132"/>
      <c r="EJ211" s="132"/>
      <c r="EK211" s="132"/>
      <c r="EL211" s="132"/>
      <c r="EM211" s="132"/>
      <c r="EN211" s="132"/>
      <c r="EO211" s="132"/>
      <c r="EP211" s="132"/>
      <c r="EQ211" s="132"/>
      <c r="ER211" s="132"/>
      <c r="ES211" s="132"/>
      <c r="ET211" s="132"/>
      <c r="EU211" s="132"/>
      <c r="EV211" s="132"/>
      <c r="EW211" s="132"/>
      <c r="EX211" s="132"/>
      <c r="EY211" s="132"/>
      <c r="EZ211" s="132"/>
      <c r="FA211" s="132"/>
      <c r="FB211" s="132"/>
      <c r="FC211" s="132"/>
      <c r="FD211" s="132"/>
      <c r="FE211" s="132"/>
      <c r="FF211" s="132"/>
      <c r="FG211" s="132"/>
      <c r="FH211" s="132"/>
      <c r="FI211" s="132"/>
      <c r="FJ211" s="132"/>
      <c r="FK211" s="132"/>
      <c r="FL211" s="132"/>
      <c r="FM211" s="132"/>
      <c r="FN211" s="132"/>
      <c r="FO211" s="132"/>
      <c r="FP211" s="132"/>
      <c r="FQ211" s="132"/>
      <c r="FR211" s="132"/>
      <c r="FS211" s="132"/>
      <c r="FT211" s="132"/>
      <c r="FU211" s="132"/>
      <c r="FV211" s="132"/>
      <c r="FW211" s="132"/>
      <c r="FX211" s="132"/>
      <c r="FY211" s="132"/>
      <c r="FZ211" s="132"/>
      <c r="GA211" s="132"/>
      <c r="GB211" s="132"/>
      <c r="GC211" s="132"/>
      <c r="GD211" s="132"/>
      <c r="GE211" s="132"/>
      <c r="GF211" s="132"/>
      <c r="GG211" s="132"/>
      <c r="GH211" s="132"/>
      <c r="GI211" s="132"/>
      <c r="GJ211" s="132"/>
      <c r="GK211" s="132"/>
      <c r="GL211" s="132"/>
      <c r="GM211" s="132"/>
      <c r="GN211" s="132"/>
      <c r="GO211" s="132"/>
      <c r="GP211" s="132"/>
      <c r="GQ211" s="132"/>
      <c r="GR211" s="132"/>
      <c r="GS211" s="132"/>
      <c r="GT211" s="132"/>
      <c r="GU211" s="132"/>
      <c r="GV211" s="132"/>
      <c r="GW211" s="132"/>
      <c r="GX211" s="132"/>
      <c r="GY211" s="132"/>
      <c r="GZ211" s="132"/>
      <c r="HA211" s="132"/>
      <c r="HB211" s="132"/>
      <c r="HC211" s="132"/>
      <c r="HD211" s="132"/>
      <c r="HE211" s="132"/>
      <c r="HF211" s="132"/>
      <c r="HG211" s="132"/>
      <c r="HH211" s="132"/>
      <c r="HI211" s="132"/>
      <c r="HJ211" s="132"/>
      <c r="HK211" s="132"/>
      <c r="HL211" s="132"/>
      <c r="HM211" s="132"/>
      <c r="HN211" s="132"/>
      <c r="HO211" s="132"/>
      <c r="HP211" s="132"/>
      <c r="HQ211" s="132"/>
      <c r="HR211" s="132"/>
      <c r="HS211" s="132"/>
    </row>
    <row r="212" spans="1:227" s="133" customFormat="1" ht="12" thickBot="1">
      <c r="A212" s="13" t="s">
        <v>35</v>
      </c>
      <c r="B212" s="14"/>
      <c r="C212" s="15"/>
      <c r="D212" s="15"/>
      <c r="E212" s="78"/>
      <c r="F212" s="78"/>
      <c r="G212" s="42"/>
      <c r="H212" s="39">
        <f t="shared" ref="H212:W212" si="79">SUM(H145:H211)</f>
        <v>193430000</v>
      </c>
      <c r="I212" s="39">
        <f t="shared" si="79"/>
        <v>31820000</v>
      </c>
      <c r="J212" s="39">
        <f t="shared" si="79"/>
        <v>225250000</v>
      </c>
      <c r="K212" s="39">
        <f t="shared" si="79"/>
        <v>186183000</v>
      </c>
      <c r="L212" s="39">
        <f t="shared" si="79"/>
        <v>30544000</v>
      </c>
      <c r="M212" s="197">
        <f t="shared" si="79"/>
        <v>216727000</v>
      </c>
      <c r="N212" s="39">
        <f t="shared" si="79"/>
        <v>184108000</v>
      </c>
      <c r="O212" s="39">
        <f t="shared" si="79"/>
        <v>29593000</v>
      </c>
      <c r="P212" s="39">
        <f>SUM(P145:P211)</f>
        <v>213701000</v>
      </c>
      <c r="Q212" s="39">
        <f t="shared" si="79"/>
        <v>7247000</v>
      </c>
      <c r="R212" s="39">
        <f t="shared" si="79"/>
        <v>1276000</v>
      </c>
      <c r="S212" s="39">
        <f t="shared" si="79"/>
        <v>8523000</v>
      </c>
      <c r="T212" s="39">
        <f t="shared" si="79"/>
        <v>2075000</v>
      </c>
      <c r="U212" s="39">
        <f t="shared" si="79"/>
        <v>951000</v>
      </c>
      <c r="V212" s="39">
        <f t="shared" si="79"/>
        <v>3026000</v>
      </c>
      <c r="W212" s="40">
        <f t="shared" si="79"/>
        <v>0</v>
      </c>
      <c r="X212" s="132"/>
      <c r="Y212" s="132"/>
      <c r="Z212" s="132"/>
      <c r="AA212" s="132"/>
      <c r="AB212" s="132"/>
      <c r="AC212" s="132"/>
      <c r="AD212" s="132"/>
      <c r="AE212" s="132"/>
      <c r="AF212" s="132"/>
      <c r="AG212" s="132"/>
      <c r="AH212" s="132"/>
      <c r="AI212" s="132"/>
      <c r="AJ212" s="132"/>
      <c r="AK212" s="132"/>
      <c r="AL212" s="132"/>
      <c r="AM212" s="132"/>
      <c r="AN212" s="132"/>
      <c r="AO212" s="132"/>
      <c r="AP212" s="132"/>
      <c r="AQ212" s="132"/>
      <c r="AR212" s="132"/>
      <c r="AS212" s="132"/>
      <c r="AT212" s="132"/>
      <c r="AU212" s="132"/>
      <c r="AV212" s="132"/>
      <c r="AW212" s="132"/>
      <c r="AX212" s="132"/>
      <c r="AY212" s="132"/>
      <c r="AZ212" s="132"/>
      <c r="BA212" s="132"/>
      <c r="BB212" s="132"/>
      <c r="BC212" s="132"/>
      <c r="BD212" s="132"/>
      <c r="BE212" s="132"/>
      <c r="BF212" s="132"/>
      <c r="BG212" s="132"/>
      <c r="BH212" s="132"/>
      <c r="BI212" s="132"/>
      <c r="BJ212" s="132"/>
      <c r="BK212" s="132"/>
      <c r="BL212" s="132"/>
      <c r="BM212" s="132"/>
      <c r="BN212" s="132"/>
      <c r="BO212" s="132"/>
      <c r="BP212" s="132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  <c r="EI212" s="132"/>
      <c r="EJ212" s="132"/>
      <c r="EK212" s="132"/>
      <c r="EL212" s="132"/>
      <c r="EM212" s="132"/>
      <c r="EN212" s="132"/>
      <c r="EO212" s="132"/>
      <c r="EP212" s="132"/>
      <c r="EQ212" s="132"/>
      <c r="ER212" s="132"/>
      <c r="ES212" s="132"/>
      <c r="ET212" s="132"/>
      <c r="EU212" s="132"/>
      <c r="EV212" s="132"/>
      <c r="EW212" s="132"/>
      <c r="EX212" s="132"/>
      <c r="EY212" s="132"/>
      <c r="EZ212" s="132"/>
      <c r="FA212" s="132"/>
      <c r="FB212" s="132"/>
      <c r="FC212" s="132"/>
      <c r="FD212" s="132"/>
      <c r="FE212" s="132"/>
      <c r="FF212" s="132"/>
      <c r="FG212" s="132"/>
      <c r="FH212" s="132"/>
      <c r="FI212" s="132"/>
      <c r="FJ212" s="132"/>
      <c r="FK212" s="132"/>
      <c r="FL212" s="132"/>
      <c r="FM212" s="132"/>
      <c r="FN212" s="132"/>
      <c r="FO212" s="132"/>
      <c r="FP212" s="132"/>
      <c r="FQ212" s="132"/>
      <c r="FR212" s="132"/>
      <c r="FS212" s="132"/>
      <c r="FT212" s="132"/>
      <c r="FU212" s="132"/>
      <c r="FV212" s="132"/>
      <c r="FW212" s="132"/>
      <c r="FX212" s="132"/>
      <c r="FY212" s="132"/>
      <c r="FZ212" s="132"/>
      <c r="GA212" s="132"/>
      <c r="GB212" s="132"/>
      <c r="GC212" s="132"/>
      <c r="GD212" s="132"/>
      <c r="GE212" s="132"/>
      <c r="GF212" s="132"/>
      <c r="GG212" s="132"/>
      <c r="GH212" s="132"/>
      <c r="GI212" s="132"/>
      <c r="GJ212" s="132"/>
      <c r="GK212" s="132"/>
      <c r="GL212" s="132"/>
      <c r="GM212" s="132"/>
      <c r="GN212" s="132"/>
      <c r="GO212" s="132"/>
      <c r="GP212" s="132"/>
      <c r="GQ212" s="132"/>
      <c r="GR212" s="132"/>
      <c r="GS212" s="132"/>
      <c r="GT212" s="132"/>
      <c r="GU212" s="132"/>
      <c r="GV212" s="132"/>
      <c r="GW212" s="132"/>
      <c r="GX212" s="132"/>
      <c r="GY212" s="132"/>
      <c r="GZ212" s="132"/>
      <c r="HA212" s="132"/>
      <c r="HB212" s="132"/>
      <c r="HC212" s="132"/>
      <c r="HD212" s="132"/>
      <c r="HE212" s="132"/>
      <c r="HF212" s="132"/>
      <c r="HG212" s="132"/>
      <c r="HH212" s="132"/>
      <c r="HI212" s="132"/>
      <c r="HJ212" s="132"/>
      <c r="HK212" s="132"/>
      <c r="HL212" s="132"/>
      <c r="HM212" s="132"/>
      <c r="HN212" s="132"/>
      <c r="HO212" s="132"/>
      <c r="HP212" s="132"/>
      <c r="HQ212" s="132"/>
      <c r="HR212" s="132"/>
      <c r="HS212" s="132"/>
    </row>
    <row r="213" spans="1:227" s="133" customFormat="1" ht="12" thickTop="1">
      <c r="A213" s="8"/>
      <c r="B213" s="8"/>
      <c r="C213" s="9"/>
      <c r="D213" s="9"/>
      <c r="E213" s="1"/>
      <c r="F213" s="1"/>
      <c r="G213" s="81"/>
      <c r="H213" s="10"/>
      <c r="I213" s="11"/>
      <c r="J213" s="18"/>
      <c r="K213" s="10"/>
      <c r="L213" s="11"/>
      <c r="M213" s="195"/>
      <c r="N213" s="10"/>
      <c r="O213" s="11"/>
      <c r="P213" s="19"/>
      <c r="Q213" s="10"/>
      <c r="R213" s="11"/>
      <c r="S213" s="19"/>
      <c r="T213" s="10"/>
      <c r="U213" s="11"/>
      <c r="V213" s="35"/>
      <c r="W213" s="19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  <c r="AI213" s="132"/>
      <c r="AJ213" s="132"/>
      <c r="AK213" s="132"/>
      <c r="AL213" s="132"/>
      <c r="AM213" s="132"/>
      <c r="AN213" s="132"/>
      <c r="AO213" s="132"/>
      <c r="AP213" s="132"/>
      <c r="AQ213" s="132"/>
      <c r="AR213" s="132"/>
      <c r="AS213" s="132"/>
      <c r="AT213" s="132"/>
      <c r="AU213" s="132"/>
      <c r="AV213" s="132"/>
      <c r="AW213" s="132"/>
      <c r="AX213" s="132"/>
      <c r="AY213" s="132"/>
      <c r="AZ213" s="132"/>
      <c r="BA213" s="132"/>
      <c r="BB213" s="132"/>
      <c r="BC213" s="132"/>
      <c r="BD213" s="132"/>
      <c r="BE213" s="132"/>
      <c r="BF213" s="132"/>
      <c r="BG213" s="132"/>
      <c r="BH213" s="132"/>
      <c r="BI213" s="132"/>
      <c r="BJ213" s="132"/>
      <c r="BK213" s="132"/>
      <c r="BL213" s="132"/>
      <c r="BM213" s="132"/>
      <c r="BN213" s="132"/>
      <c r="BO213" s="132"/>
      <c r="BP213" s="132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  <c r="EI213" s="132"/>
      <c r="EJ213" s="132"/>
      <c r="EK213" s="132"/>
      <c r="EL213" s="132"/>
      <c r="EM213" s="132"/>
      <c r="EN213" s="132"/>
      <c r="EO213" s="132"/>
      <c r="EP213" s="132"/>
      <c r="EQ213" s="132"/>
      <c r="ER213" s="132"/>
      <c r="ES213" s="132"/>
      <c r="ET213" s="132"/>
      <c r="EU213" s="132"/>
      <c r="EV213" s="132"/>
      <c r="EW213" s="132"/>
      <c r="EX213" s="132"/>
      <c r="EY213" s="132"/>
      <c r="EZ213" s="132"/>
      <c r="FA213" s="132"/>
      <c r="FB213" s="132"/>
      <c r="FC213" s="132"/>
      <c r="FD213" s="132"/>
      <c r="FE213" s="132"/>
      <c r="FF213" s="132"/>
      <c r="FG213" s="132"/>
      <c r="FH213" s="132"/>
      <c r="FI213" s="132"/>
      <c r="FJ213" s="132"/>
      <c r="FK213" s="132"/>
      <c r="FL213" s="132"/>
      <c r="FM213" s="132"/>
      <c r="FN213" s="132"/>
      <c r="FO213" s="132"/>
      <c r="FP213" s="132"/>
      <c r="FQ213" s="132"/>
      <c r="FR213" s="132"/>
      <c r="FS213" s="132"/>
      <c r="FT213" s="132"/>
      <c r="FU213" s="132"/>
      <c r="FV213" s="132"/>
      <c r="FW213" s="132"/>
      <c r="FX213" s="132"/>
      <c r="FY213" s="132"/>
      <c r="FZ213" s="132"/>
      <c r="GA213" s="132"/>
      <c r="GB213" s="132"/>
      <c r="GC213" s="132"/>
      <c r="GD213" s="132"/>
      <c r="GE213" s="132"/>
      <c r="GF213" s="132"/>
      <c r="GG213" s="132"/>
      <c r="GH213" s="132"/>
      <c r="GI213" s="132"/>
      <c r="GJ213" s="132"/>
      <c r="GK213" s="132"/>
      <c r="GL213" s="132"/>
      <c r="GM213" s="132"/>
      <c r="GN213" s="132"/>
      <c r="GO213" s="132"/>
      <c r="GP213" s="132"/>
      <c r="GQ213" s="132"/>
      <c r="GR213" s="132"/>
      <c r="GS213" s="132"/>
      <c r="GT213" s="132"/>
      <c r="GU213" s="132"/>
      <c r="GV213" s="132"/>
      <c r="GW213" s="132"/>
      <c r="GX213" s="132"/>
      <c r="GY213" s="132"/>
      <c r="GZ213" s="132"/>
      <c r="HA213" s="132"/>
      <c r="HB213" s="132"/>
      <c r="HC213" s="132"/>
      <c r="HD213" s="132"/>
      <c r="HE213" s="132"/>
      <c r="HF213" s="132"/>
      <c r="HG213" s="132"/>
      <c r="HH213" s="132"/>
      <c r="HI213" s="132"/>
      <c r="HJ213" s="132"/>
      <c r="HK213" s="132"/>
      <c r="HL213" s="132"/>
      <c r="HM213" s="132"/>
      <c r="HN213" s="132"/>
      <c r="HO213" s="132"/>
      <c r="HP213" s="132"/>
      <c r="HQ213" s="132"/>
      <c r="HR213" s="132"/>
      <c r="HS213" s="132"/>
    </row>
    <row r="214" spans="1:227" s="133" customFormat="1" ht="11.25">
      <c r="A214" s="8"/>
      <c r="B214" s="8"/>
      <c r="C214" s="9"/>
      <c r="D214" s="9"/>
      <c r="E214" s="1"/>
      <c r="F214" s="1"/>
      <c r="G214" s="81"/>
      <c r="H214" s="10"/>
      <c r="I214" s="11"/>
      <c r="J214" s="18"/>
      <c r="K214" s="10"/>
      <c r="L214" s="11"/>
      <c r="M214" s="195"/>
      <c r="N214" s="10"/>
      <c r="O214" s="11"/>
      <c r="P214" s="19"/>
      <c r="Q214" s="10"/>
      <c r="R214" s="11"/>
      <c r="S214" s="19"/>
      <c r="T214" s="10"/>
      <c r="U214" s="11"/>
      <c r="V214" s="35"/>
      <c r="W214" s="19"/>
      <c r="X214" s="132"/>
      <c r="Y214" s="132"/>
      <c r="Z214" s="132"/>
      <c r="AA214" s="132"/>
      <c r="AB214" s="132"/>
      <c r="AC214" s="132"/>
      <c r="AD214" s="132"/>
      <c r="AE214" s="132"/>
      <c r="AF214" s="132"/>
      <c r="AG214" s="132"/>
      <c r="AH214" s="132"/>
      <c r="AI214" s="132"/>
      <c r="AJ214" s="132"/>
      <c r="AK214" s="132"/>
      <c r="AL214" s="132"/>
      <c r="AM214" s="132"/>
      <c r="AN214" s="132"/>
      <c r="AO214" s="132"/>
      <c r="AP214" s="132"/>
      <c r="AQ214" s="132"/>
      <c r="AR214" s="132"/>
      <c r="AS214" s="132"/>
      <c r="AT214" s="132"/>
      <c r="AU214" s="132"/>
      <c r="AV214" s="132"/>
      <c r="AW214" s="132"/>
      <c r="AX214" s="132"/>
      <c r="AY214" s="132"/>
      <c r="AZ214" s="132"/>
      <c r="BA214" s="132"/>
      <c r="BB214" s="132"/>
      <c r="BC214" s="132"/>
      <c r="BD214" s="132"/>
      <c r="BE214" s="132"/>
      <c r="BF214" s="132"/>
      <c r="BG214" s="132"/>
      <c r="BH214" s="132"/>
      <c r="BI214" s="132"/>
      <c r="BJ214" s="132"/>
      <c r="BK214" s="132"/>
      <c r="BL214" s="132"/>
      <c r="BM214" s="132"/>
      <c r="BN214" s="132"/>
      <c r="BO214" s="132"/>
      <c r="BP214" s="132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  <c r="EI214" s="132"/>
      <c r="EJ214" s="132"/>
      <c r="EK214" s="132"/>
      <c r="EL214" s="132"/>
      <c r="EM214" s="132"/>
      <c r="EN214" s="132"/>
      <c r="EO214" s="132"/>
      <c r="EP214" s="132"/>
      <c r="EQ214" s="132"/>
      <c r="ER214" s="132"/>
      <c r="ES214" s="132"/>
      <c r="ET214" s="132"/>
      <c r="EU214" s="132"/>
      <c r="EV214" s="132"/>
      <c r="EW214" s="132"/>
      <c r="EX214" s="132"/>
      <c r="EY214" s="132"/>
      <c r="EZ214" s="132"/>
      <c r="FA214" s="132"/>
      <c r="FB214" s="132"/>
      <c r="FC214" s="132"/>
      <c r="FD214" s="132"/>
      <c r="FE214" s="132"/>
      <c r="FF214" s="132"/>
      <c r="FG214" s="132"/>
      <c r="FH214" s="132"/>
      <c r="FI214" s="132"/>
      <c r="FJ214" s="132"/>
      <c r="FK214" s="132"/>
      <c r="FL214" s="132"/>
      <c r="FM214" s="132"/>
      <c r="FN214" s="132"/>
      <c r="FO214" s="132"/>
      <c r="FP214" s="132"/>
      <c r="FQ214" s="132"/>
      <c r="FR214" s="132"/>
      <c r="FS214" s="132"/>
      <c r="FT214" s="132"/>
      <c r="FU214" s="132"/>
      <c r="FV214" s="132"/>
      <c r="FW214" s="132"/>
      <c r="FX214" s="132"/>
      <c r="FY214" s="132"/>
      <c r="FZ214" s="132"/>
      <c r="GA214" s="132"/>
      <c r="GB214" s="132"/>
      <c r="GC214" s="132"/>
      <c r="GD214" s="132"/>
      <c r="GE214" s="132"/>
      <c r="GF214" s="132"/>
      <c r="GG214" s="132"/>
      <c r="GH214" s="132"/>
      <c r="GI214" s="132"/>
      <c r="GJ214" s="132"/>
      <c r="GK214" s="132"/>
      <c r="GL214" s="132"/>
      <c r="GM214" s="132"/>
      <c r="GN214" s="132"/>
      <c r="GO214" s="132"/>
      <c r="GP214" s="132"/>
      <c r="GQ214" s="132"/>
      <c r="GR214" s="132"/>
      <c r="GS214" s="132"/>
      <c r="GT214" s="132"/>
      <c r="GU214" s="132"/>
      <c r="GV214" s="132"/>
      <c r="GW214" s="132"/>
      <c r="GX214" s="132"/>
      <c r="GY214" s="132"/>
      <c r="GZ214" s="132"/>
      <c r="HA214" s="132"/>
      <c r="HB214" s="132"/>
      <c r="HC214" s="132"/>
      <c r="HD214" s="132"/>
      <c r="HE214" s="132"/>
      <c r="HF214" s="132"/>
      <c r="HG214" s="132"/>
      <c r="HH214" s="132"/>
      <c r="HI214" s="132"/>
      <c r="HJ214" s="132"/>
      <c r="HK214" s="132"/>
      <c r="HL214" s="132"/>
      <c r="HM214" s="132"/>
      <c r="HN214" s="132"/>
      <c r="HO214" s="132"/>
      <c r="HP214" s="132"/>
      <c r="HQ214" s="132"/>
      <c r="HR214" s="132"/>
      <c r="HS214" s="132"/>
    </row>
    <row r="215" spans="1:227" s="133" customFormat="1" ht="12" thickBot="1">
      <c r="A215" s="13" t="s">
        <v>36</v>
      </c>
      <c r="B215" s="14"/>
      <c r="C215" s="15"/>
      <c r="D215" s="15"/>
      <c r="E215" s="16"/>
      <c r="F215" s="84"/>
      <c r="G215" s="83"/>
      <c r="H215" s="17">
        <f t="shared" ref="H215:W215" si="80">H142+H212</f>
        <v>372417000</v>
      </c>
      <c r="I215" s="17">
        <f t="shared" si="80"/>
        <v>44882000</v>
      </c>
      <c r="J215" s="17">
        <f t="shared" si="80"/>
        <v>417299000</v>
      </c>
      <c r="K215" s="17">
        <f t="shared" si="80"/>
        <v>358461465</v>
      </c>
      <c r="L215" s="17">
        <f t="shared" si="80"/>
        <v>43083000</v>
      </c>
      <c r="M215" s="198">
        <f t="shared" si="80"/>
        <v>401544465</v>
      </c>
      <c r="N215" s="17">
        <f t="shared" si="80"/>
        <v>350770000</v>
      </c>
      <c r="O215" s="17">
        <f t="shared" si="80"/>
        <v>42132000</v>
      </c>
      <c r="P215" s="17">
        <f>P142+P212</f>
        <v>392902000</v>
      </c>
      <c r="Q215" s="17">
        <f t="shared" si="80"/>
        <v>13955535</v>
      </c>
      <c r="R215" s="17">
        <f t="shared" si="80"/>
        <v>1799000</v>
      </c>
      <c r="S215" s="17">
        <f t="shared" si="80"/>
        <v>15754535</v>
      </c>
      <c r="T215" s="17">
        <f t="shared" si="80"/>
        <v>7691465</v>
      </c>
      <c r="U215" s="17">
        <f t="shared" si="80"/>
        <v>951000</v>
      </c>
      <c r="V215" s="17">
        <f t="shared" si="80"/>
        <v>8642465</v>
      </c>
      <c r="W215" s="17">
        <f t="shared" si="80"/>
        <v>0</v>
      </c>
      <c r="X215" s="132"/>
      <c r="Y215" s="132"/>
      <c r="Z215" s="132"/>
      <c r="AA215" s="132"/>
      <c r="AB215" s="132"/>
      <c r="AC215" s="132"/>
      <c r="AD215" s="132"/>
      <c r="AE215" s="132"/>
      <c r="AF215" s="132"/>
      <c r="AG215" s="132"/>
      <c r="AH215" s="132"/>
      <c r="AI215" s="132"/>
      <c r="AJ215" s="132"/>
      <c r="AK215" s="132"/>
      <c r="AL215" s="132"/>
      <c r="AM215" s="132"/>
      <c r="AN215" s="132"/>
      <c r="AO215" s="132"/>
      <c r="AP215" s="132"/>
      <c r="AQ215" s="132"/>
      <c r="AR215" s="132"/>
      <c r="AS215" s="132"/>
      <c r="AT215" s="132"/>
      <c r="AU215" s="132"/>
      <c r="AV215" s="132"/>
      <c r="AW215" s="132"/>
      <c r="AX215" s="132"/>
      <c r="AY215" s="132"/>
      <c r="AZ215" s="132"/>
      <c r="BA215" s="132"/>
      <c r="BB215" s="132"/>
      <c r="BC215" s="132"/>
      <c r="BD215" s="132"/>
      <c r="BE215" s="132"/>
      <c r="BF215" s="132"/>
      <c r="BG215" s="132"/>
      <c r="BH215" s="132"/>
      <c r="BI215" s="132"/>
      <c r="BJ215" s="132"/>
      <c r="BK215" s="132"/>
      <c r="BL215" s="132"/>
      <c r="BM215" s="132"/>
      <c r="BN215" s="132"/>
      <c r="BO215" s="132"/>
      <c r="BP215" s="132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  <c r="EI215" s="132"/>
      <c r="EJ215" s="132"/>
      <c r="EK215" s="132"/>
      <c r="EL215" s="132"/>
      <c r="EM215" s="132"/>
      <c r="EN215" s="132"/>
      <c r="EO215" s="132"/>
      <c r="EP215" s="132"/>
      <c r="EQ215" s="132"/>
      <c r="ER215" s="132"/>
      <c r="ES215" s="132"/>
      <c r="ET215" s="132"/>
      <c r="EU215" s="132"/>
      <c r="EV215" s="132"/>
      <c r="EW215" s="132"/>
      <c r="EX215" s="132"/>
      <c r="EY215" s="132"/>
      <c r="EZ215" s="132"/>
      <c r="FA215" s="132"/>
      <c r="FB215" s="132"/>
      <c r="FC215" s="132"/>
      <c r="FD215" s="132"/>
      <c r="FE215" s="132"/>
      <c r="FF215" s="132"/>
      <c r="FG215" s="132"/>
      <c r="FH215" s="132"/>
      <c r="FI215" s="132"/>
      <c r="FJ215" s="132"/>
      <c r="FK215" s="132"/>
      <c r="FL215" s="132"/>
      <c r="FM215" s="132"/>
      <c r="FN215" s="132"/>
      <c r="FO215" s="132"/>
      <c r="FP215" s="132"/>
      <c r="FQ215" s="132"/>
      <c r="FR215" s="132"/>
      <c r="FS215" s="132"/>
      <c r="FT215" s="132"/>
      <c r="FU215" s="132"/>
      <c r="FV215" s="132"/>
      <c r="FW215" s="132"/>
      <c r="FX215" s="132"/>
      <c r="FY215" s="132"/>
      <c r="FZ215" s="132"/>
      <c r="GA215" s="132"/>
      <c r="GB215" s="132"/>
      <c r="GC215" s="132"/>
      <c r="GD215" s="132"/>
      <c r="GE215" s="132"/>
      <c r="GF215" s="132"/>
      <c r="GG215" s="132"/>
      <c r="GH215" s="132"/>
      <c r="GI215" s="132"/>
      <c r="GJ215" s="132"/>
      <c r="GK215" s="132"/>
      <c r="GL215" s="132"/>
      <c r="GM215" s="132"/>
      <c r="GN215" s="132"/>
      <c r="GO215" s="132"/>
      <c r="GP215" s="132"/>
      <c r="GQ215" s="132"/>
      <c r="GR215" s="132"/>
      <c r="GS215" s="132"/>
      <c r="GT215" s="132"/>
      <c r="GU215" s="132"/>
      <c r="GV215" s="132"/>
      <c r="GW215" s="132"/>
      <c r="GX215" s="132"/>
      <c r="GY215" s="132"/>
      <c r="GZ215" s="132"/>
      <c r="HA215" s="132"/>
      <c r="HB215" s="132"/>
      <c r="HC215" s="132"/>
      <c r="HD215" s="132"/>
      <c r="HE215" s="132"/>
      <c r="HF215" s="132"/>
      <c r="HG215" s="132"/>
      <c r="HH215" s="132"/>
      <c r="HI215" s="132"/>
      <c r="HJ215" s="132"/>
      <c r="HK215" s="132"/>
      <c r="HL215" s="132"/>
      <c r="HM215" s="132"/>
      <c r="HN215" s="132"/>
      <c r="HO215" s="132"/>
      <c r="HP215" s="132"/>
      <c r="HQ215" s="132"/>
      <c r="HR215" s="132"/>
      <c r="HS215" s="132"/>
    </row>
    <row r="216" spans="1:227" ht="13.5" thickTop="1"/>
    <row r="217" spans="1:227">
      <c r="H217" s="7"/>
      <c r="I217" s="7"/>
      <c r="K217" s="7"/>
      <c r="L217" s="7"/>
      <c r="N217" s="7"/>
      <c r="O217" s="7"/>
      <c r="Q217" s="7"/>
      <c r="R217" s="7"/>
      <c r="T217" s="7"/>
      <c r="U217" s="7"/>
    </row>
    <row r="218" spans="1:227" hidden="1"/>
    <row r="219" spans="1:227" hidden="1"/>
    <row r="220" spans="1:227" hidden="1"/>
    <row r="221" spans="1:227" hidden="1"/>
    <row r="222" spans="1:227" hidden="1"/>
    <row r="223" spans="1:227" hidden="1"/>
    <row r="224" spans="1:227" hidden="1">
      <c r="A224" s="67" t="s">
        <v>37</v>
      </c>
    </row>
    <row r="225" spans="1:1" hidden="1"/>
    <row r="226" spans="1:1" hidden="1">
      <c r="A226" s="67" t="s">
        <v>38</v>
      </c>
    </row>
    <row r="227" spans="1:1" hidden="1">
      <c r="A227" s="65" t="s">
        <v>39</v>
      </c>
    </row>
    <row r="228" spans="1:1" hidden="1">
      <c r="A228" s="65" t="s">
        <v>40</v>
      </c>
    </row>
    <row r="229" spans="1:1" hidden="1">
      <c r="A229" s="66" t="s">
        <v>388</v>
      </c>
    </row>
    <row r="230" spans="1:1" hidden="1">
      <c r="A230" s="66" t="s">
        <v>41</v>
      </c>
    </row>
    <row r="231" spans="1:1" hidden="1"/>
    <row r="232" spans="1:1" hidden="1">
      <c r="A232" s="67" t="s">
        <v>42</v>
      </c>
    </row>
    <row r="233" spans="1:1" hidden="1">
      <c r="A233" s="65" t="s">
        <v>389</v>
      </c>
    </row>
    <row r="234" spans="1:1" hidden="1"/>
    <row r="235" spans="1:1" hidden="1">
      <c r="A235" s="67" t="s">
        <v>43</v>
      </c>
    </row>
    <row r="236" spans="1:1" hidden="1"/>
    <row r="237" spans="1:1" hidden="1">
      <c r="A237" s="65" t="s">
        <v>390</v>
      </c>
    </row>
    <row r="238" spans="1:1" hidden="1">
      <c r="A238" s="68" t="s">
        <v>44</v>
      </c>
    </row>
    <row r="239" spans="1:1" hidden="1">
      <c r="A239" s="68" t="s">
        <v>45</v>
      </c>
    </row>
    <row r="240" spans="1:1" hidden="1"/>
    <row r="241" spans="1:1" hidden="1">
      <c r="A241" s="67" t="s">
        <v>46</v>
      </c>
    </row>
    <row r="242" spans="1:1" hidden="1">
      <c r="A242" s="65" t="s">
        <v>47</v>
      </c>
    </row>
    <row r="243" spans="1:1" hidden="1">
      <c r="A243" s="65" t="s">
        <v>392</v>
      </c>
    </row>
    <row r="244" spans="1:1" hidden="1">
      <c r="A244" s="65" t="s">
        <v>391</v>
      </c>
    </row>
    <row r="245" spans="1:1" hidden="1"/>
    <row r="246" spans="1:1" hidden="1">
      <c r="A246" s="68" t="s">
        <v>48</v>
      </c>
    </row>
    <row r="247" spans="1:1" hidden="1"/>
  </sheetData>
  <sheetProtection selectLockedCells="1"/>
  <mergeCells count="5">
    <mergeCell ref="T4:W4"/>
    <mergeCell ref="H4:J4"/>
    <mergeCell ref="K4:M4"/>
    <mergeCell ref="N4:P4"/>
    <mergeCell ref="Q4:S4"/>
  </mergeCells>
  <phoneticPr fontId="0" type="noConversion"/>
  <printOptions horizontalCentered="1" gridLines="1"/>
  <pageMargins left="0.19685039370078741" right="0.19685039370078741" top="0.98425196850393704" bottom="0.98425196850393704" header="0.51181102362204722" footer="0.51181102362204722"/>
  <pageSetup paperSize="9" scale="69" orientation="landscape" r:id="rId1"/>
  <headerFooter alignWithMargins="0">
    <oddFooter>&amp;L&amp;F&amp;C&amp;D &amp;T&amp;RPage &amp;P</oddFooter>
  </headerFooter>
  <rowBreaks count="1" manualBreakCount="1">
    <brk id="143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362D23840384AA44F195D95F9E0FB" ma:contentTypeVersion="11" ma:contentTypeDescription="Een nieuw document maken." ma:contentTypeScope="" ma:versionID="ca8520c24e78db00729079aecb4fdfc8">
  <xsd:schema xmlns:xsd="http://www.w3.org/2001/XMLSchema" xmlns:xs="http://www.w3.org/2001/XMLSchema" xmlns:p="http://schemas.microsoft.com/office/2006/metadata/properties" xmlns:ns2="38304d66-90c6-4335-b1c9-5b3984399988" xmlns:ns3="41d8d177-be5a-477d-be00-e01547a293a3" targetNamespace="http://schemas.microsoft.com/office/2006/metadata/properties" ma:root="true" ma:fieldsID="7909cf58901756741df84dabf0850b4b" ns2:_="" ns3:_="">
    <xsd:import namespace="38304d66-90c6-4335-b1c9-5b3984399988"/>
    <xsd:import namespace="41d8d177-be5a-477d-be00-e01547a293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04d66-90c6-4335-b1c9-5b3984399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1fdf30fe-1347-464b-aacb-c31a0be7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d177-be5a-477d-be00-e01547a293a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941151a-63b3-4332-b62e-f2b7c2e016f0}" ma:internalName="TaxCatchAll" ma:showField="CatchAllData" ma:web="41d8d177-be5a-477d-be00-e01547a29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A9FCC8-E2B5-4285-A756-573C62D5F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04d66-90c6-4335-b1c9-5b3984399988"/>
    <ds:schemaRef ds:uri="41d8d177-be5a-477d-be00-e01547a29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6D468-72F5-4726-AC3A-DAECF6895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General Info</vt:lpstr>
      <vt:lpstr>Polisblad</vt:lpstr>
      <vt:lpstr>Bestand dd 1 januari 2025</vt:lpstr>
      <vt:lpstr>afrind</vt:lpstr>
      <vt:lpstr>cad</vt:lpstr>
      <vt:lpstr>ign</vt:lpstr>
      <vt:lpstr>igo</vt:lpstr>
      <vt:lpstr>iin</vt:lpstr>
      <vt:lpstr>iio</vt:lpstr>
      <vt:lpstr>index</vt:lpstr>
      <vt:lpstr>premieGM</vt:lpstr>
      <vt:lpstr>premieOW</vt:lpstr>
      <vt:lpstr>'Bestand dd 1 januari 2025'!Print_Area</vt:lpstr>
      <vt:lpstr>'Bestand dd 1 januari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Gemeente Dantumadeel</dc:title>
  <dc:subject/>
  <dc:creator>C.J. van Doornewaard</dc:creator>
  <cp:keywords/>
  <dc:description/>
  <cp:lastModifiedBy>Robin ter Hark</cp:lastModifiedBy>
  <cp:revision/>
  <dcterms:created xsi:type="dcterms:W3CDTF">2000-08-08T13:09:59Z</dcterms:created>
  <dcterms:modified xsi:type="dcterms:W3CDTF">2025-09-08T09:04:32Z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213f7cf8-533b-44c2-977d-56d1df31a213</vt:lpwstr>
  </property>
  <property fmtid="{D5CDD505-2E9C-101B-9397-08002B2CF9AE}" pid="3" name="AonClassification">
    <vt:lpwstr>ADC_class_200</vt:lpwstr>
  </property>
  <property fmtid="{D5CDD505-2E9C-101B-9397-08002B2CF9AE}" pid="4" name="MSIP_Label_875a5b46-6a40-4ffc-90be-3fcbddbfaaf1_ActionId">
    <vt:lpwstr>883da5b9-417d-4596-a146-6d42cefec3fe</vt:lpwstr>
  </property>
  <property fmtid="{D5CDD505-2E9C-101B-9397-08002B2CF9AE}" pid="5" name="MSIP_Label_875a5b46-6a40-4ffc-90be-3fcbddbfaaf1_Name">
    <vt:lpwstr>CONFIDENTIAL \ CONFIDENTIAL</vt:lpwstr>
  </property>
  <property fmtid="{D5CDD505-2E9C-101B-9397-08002B2CF9AE}" pid="6" name="MSIP_Label_875a5b46-6a40-4ffc-90be-3fcbddbfaaf1_SetDate">
    <vt:lpwstr>2025-01-09T12:15:35Z</vt:lpwstr>
  </property>
  <property fmtid="{D5CDD505-2E9C-101B-9397-08002B2CF9AE}" pid="7" name="MSIP_Label_875a5b46-6a40-4ffc-90be-3fcbddbfaaf1_SiteId">
    <vt:lpwstr>94cfddbc-0627-494a-ad7a-29aea3aea832</vt:lpwstr>
  </property>
  <property fmtid="{D5CDD505-2E9C-101B-9397-08002B2CF9AE}" pid="8" name="MSIP_Label_875a5b46-6a40-4ffc-90be-3fcbddbfaaf1_Enabled">
    <vt:lpwstr>True</vt:lpwstr>
  </property>
  <property fmtid="{D5CDD505-2E9C-101B-9397-08002B2CF9AE}" pid="9" name="MSIP_Label_875a5b46-6a40-4ffc-90be-3fcbddbfaaf1_Removed">
    <vt:lpwstr>False</vt:lpwstr>
  </property>
  <property fmtid="{D5CDD505-2E9C-101B-9397-08002B2CF9AE}" pid="10" name="MSIP_Label_875a5b46-6a40-4ffc-90be-3fcbddbfaaf1_Parent">
    <vt:lpwstr>fa45f789-1f0b-4e07-bb5a-5b7474c73833</vt:lpwstr>
  </property>
  <property fmtid="{D5CDD505-2E9C-101B-9397-08002B2CF9AE}" pid="11" name="MSIP_Label_875a5b46-6a40-4ffc-90be-3fcbddbfaaf1_Extended_MSFT_Method">
    <vt:lpwstr>Standard</vt:lpwstr>
  </property>
  <property fmtid="{D5CDD505-2E9C-101B-9397-08002B2CF9AE}" pid="12" name="MSIP_Label_fa45f789-1f0b-4e07-bb5a-5b7474c73833_Enabled">
    <vt:lpwstr>True</vt:lpwstr>
  </property>
  <property fmtid="{D5CDD505-2E9C-101B-9397-08002B2CF9AE}" pid="13" name="MSIP_Label_fa45f789-1f0b-4e07-bb5a-5b7474c73833_SiteId">
    <vt:lpwstr>94cfddbc-0627-494a-ad7a-29aea3aea832</vt:lpwstr>
  </property>
  <property fmtid="{D5CDD505-2E9C-101B-9397-08002B2CF9AE}" pid="14" name="MSIP_Label_fa45f789-1f0b-4e07-bb5a-5b7474c73833_SetDate">
    <vt:lpwstr>2025-01-09T12:15:35Z</vt:lpwstr>
  </property>
  <property fmtid="{D5CDD505-2E9C-101B-9397-08002B2CF9AE}" pid="15" name="MSIP_Label_fa45f789-1f0b-4e07-bb5a-5b7474c73833_Name">
    <vt:lpwstr>CONFIDENTIAL</vt:lpwstr>
  </property>
  <property fmtid="{D5CDD505-2E9C-101B-9397-08002B2CF9AE}" pid="16" name="MSIP_Label_fa45f789-1f0b-4e07-bb5a-5b7474c73833_ActionId">
    <vt:lpwstr>2cf7c084-7c0f-4186-8800-8d496835d740</vt:lpwstr>
  </property>
  <property fmtid="{D5CDD505-2E9C-101B-9397-08002B2CF9AE}" pid="17" name="MSIP_Label_fa45f789-1f0b-4e07-bb5a-5b7474c73833_Extended_MSFT_Method">
    <vt:lpwstr>Standard</vt:lpwstr>
  </property>
  <property fmtid="{D5CDD505-2E9C-101B-9397-08002B2CF9AE}" pid="18" name="Sensitivity">
    <vt:lpwstr>CONFIDENTIAL \ CONFIDENTIAL CONFIDENTIAL</vt:lpwstr>
  </property>
</Properties>
</file>