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I:\SSC\Inkoop\Geclassificeerd\Vertrouwelijk\14 Facilitair\04 Aanbesteding lopend\2025-61 Taxidiensten\03 NvI\Nota van Inlichtingen 3\"/>
    </mc:Choice>
  </mc:AlternateContent>
  <xr:revisionPtr revIDLastSave="0" documentId="13_ncr:1_{4F976275-F187-43D7-AAD4-9538AF9D2A16}" xr6:coauthVersionLast="47" xr6:coauthVersionMax="47" xr10:uidLastSave="{00000000-0000-0000-0000-000000000000}"/>
  <workbookProtection workbookAlgorithmName="SHA-512" workbookHashValue="knXN3gREaoZCEOU2gRUaRTDjTQyKYNRHZcSVSW75QVFcuLNiaOYl4HQ8+jRkHVKMqEIXJQp88qn3jeXbkRb0+w==" workbookSaltValue="3E2CsgiaEsHtJHYBxU+YaA==" workbookSpinCount="100000" lockStructure="1"/>
  <bookViews>
    <workbookView xWindow="28680" yWindow="-120" windowWidth="29040" windowHeight="15840" xr2:uid="{9BD422F1-ED98-47D8-8A49-1FD368321CEA}"/>
  </bookViews>
  <sheets>
    <sheet name="Prijzenblad"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6" i="3" l="1"/>
  <c r="J21" i="3"/>
  <c r="J25" i="3" s="1"/>
  <c r="J51" i="3"/>
  <c r="J40" i="3"/>
  <c r="J30" i="3"/>
  <c r="E57" i="3" l="1"/>
  <c r="F57" i="3" s="1"/>
  <c r="E56" i="3"/>
  <c r="J56" i="3" s="1"/>
  <c r="E55" i="3"/>
  <c r="F55" i="3" s="1"/>
  <c r="E54" i="3"/>
  <c r="J54" i="3" s="1"/>
  <c r="E53" i="3"/>
  <c r="J53" i="3" s="1"/>
  <c r="E52" i="3"/>
  <c r="J52" i="3" s="1"/>
  <c r="E33" i="3"/>
  <c r="J33" i="3" s="1"/>
  <c r="E31" i="3"/>
  <c r="J31" i="3" s="1"/>
  <c r="E22" i="3"/>
  <c r="J22" i="3" s="1"/>
  <c r="E24" i="3"/>
  <c r="J24" i="3" s="1"/>
  <c r="E66" i="3"/>
  <c r="F66" i="3" s="1"/>
  <c r="J65" i="3"/>
  <c r="E64" i="3"/>
  <c r="J64" i="3" s="1"/>
  <c r="J63" i="3"/>
  <c r="E46" i="3"/>
  <c r="F46" i="3" s="1"/>
  <c r="E45" i="3"/>
  <c r="J45" i="3" s="1"/>
  <c r="E44" i="3"/>
  <c r="F44" i="3" s="1"/>
  <c r="H44" i="3" s="1"/>
  <c r="I44" i="3" s="1"/>
  <c r="J44" i="3" s="1"/>
  <c r="E43" i="3"/>
  <c r="J43" i="3" s="1"/>
  <c r="E42" i="3"/>
  <c r="J42" i="3" s="1"/>
  <c r="E41" i="3"/>
  <c r="J41" i="3" s="1"/>
  <c r="E35" i="3"/>
  <c r="F35" i="3" s="1"/>
  <c r="E34" i="3"/>
  <c r="J34" i="3" s="1"/>
  <c r="E32" i="3"/>
  <c r="J32" i="3" s="1"/>
  <c r="E23" i="3"/>
  <c r="J23" i="3" s="1"/>
  <c r="H35" i="3" l="1"/>
  <c r="I35" i="3" s="1"/>
  <c r="J35" i="3" s="1"/>
  <c r="H66" i="3"/>
  <c r="I66" i="3" s="1"/>
  <c r="J66" i="3" s="1"/>
  <c r="J67" i="3" s="1"/>
  <c r="H57" i="3"/>
  <c r="I57" i="3" s="1"/>
  <c r="J57" i="3" s="1"/>
  <c r="J58" i="3" s="1"/>
  <c r="H55" i="3"/>
  <c r="I55" i="3" s="1"/>
  <c r="J55" i="3" s="1"/>
  <c r="H46" i="3"/>
  <c r="I46" i="3" s="1"/>
  <c r="J46" i="3" s="1"/>
  <c r="J47" i="3" s="1"/>
  <c r="J69" i="3" l="1"/>
</calcChain>
</file>

<file path=xl/sharedStrings.xml><?xml version="1.0" encoding="utf-8"?>
<sst xmlns="http://schemas.openxmlformats.org/spreadsheetml/2006/main" count="112" uniqueCount="54">
  <si>
    <t>Openbare Europese Aanbesteding - Taxi-, Chauffeursdiensten en Directievervoer Gemeente Groningen</t>
  </si>
  <si>
    <t>ALLEEN DE GROENE VELDEN DIENEN DOOR INSCHRIJVER TE WORDEN INGEVULD.</t>
  </si>
  <si>
    <t>Aan de prognoses kunnen geen rechten worden ontleend.</t>
  </si>
  <si>
    <t>Uitgangspunten:</t>
  </si>
  <si>
    <t>Prognoses: per jaar op basis van 2024-2025</t>
  </si>
  <si>
    <t>Basistarieven: de maximale tarieven zoals vastgesteld door de Rijksoverheid zijn van toepassing en zijn opgenomen in bijlage 11.</t>
  </si>
  <si>
    <t>Tarieven: berekenen vanaf startpunt taxistandplaats Kreupelstraat Martinitoren Groningen</t>
  </si>
  <si>
    <t>Wachttijden en uurtarieven factureren per minuut</t>
  </si>
  <si>
    <t>Wachttijden en uurtarieven gelden op werkdagen tussen 7.30 uur en 19.00 uur</t>
  </si>
  <si>
    <t>Parkeerkosten mogen uitsluitend conform eis 3.6 uit het Programma van Eisen worden gedeclareerd.</t>
  </si>
  <si>
    <t xml:space="preserve">Ritten: Het deel van de route en de tijdsduur vanaf waar de reiziger het vervoermiddel van opdrachtnemer betreedt tot het punt waar deze reiziger het vervoermiddel weer verlaat. In geval van gecombineerde ritten betreft dit het deel van de route en tijdsduur vanaf het moment dat de eerste reiziger het vervoermiddel van opdrachtnemer betreedt tot het punt waar de laatste reiziger het vervoermiddel weer verlaat. </t>
  </si>
  <si>
    <t>Toeslag: Opslagkosten voor uren tussen 19.00 uur en 7.30 uur en in het  weekend.</t>
  </si>
  <si>
    <t>Op erkende feestdagen geldt een toeslag van 100% op basis van het uurtarief: basistarief minus korting. Kolom D - F</t>
  </si>
  <si>
    <t>Erkende Feestdagen: Nieuwjaarsdag, Paasdagen, Hemelvaartsdag, Pinksterdagen, Kerstdagen, Koningsdag, 5 mei (in lustrumjaren)</t>
  </si>
  <si>
    <t xml:space="preserve">Taxidiensten binnen de gemeente Groningen ten behoeve van nieuwkomers en personeel </t>
  </si>
  <si>
    <t>Eenheid</t>
  </si>
  <si>
    <t>Prognose per jaar</t>
  </si>
  <si>
    <t>Basistarief per eenheid</t>
  </si>
  <si>
    <t>Kortingspercentage per eenheid</t>
  </si>
  <si>
    <t>Korting in Euro</t>
  </si>
  <si>
    <t>Basistarief per uur minus korting. Kolom D-F</t>
  </si>
  <si>
    <t>Toeslag voor uren tussen 19.00 uur en 7.30 uur en in het weekend</t>
  </si>
  <si>
    <t>Toeslag in Euro per uur</t>
  </si>
  <si>
    <t>Netto uurtarief: basis minus korting plus toeslag</t>
  </si>
  <si>
    <t>Netto totaaltarief</t>
  </si>
  <si>
    <t>Aantal ritten</t>
  </si>
  <si>
    <t>Kilometers (750 ritten x 10 km)</t>
  </si>
  <si>
    <t>Starttarief</t>
  </si>
  <si>
    <t>Uur (tarief 0,50x60 minuten)</t>
  </si>
  <si>
    <t>Totaal</t>
  </si>
  <si>
    <t>Directievervoer binnen de gemeente Groningen</t>
  </si>
  <si>
    <t>kilometers (60 ritten x 10 km)</t>
  </si>
  <si>
    <t>Wachttijd per uur</t>
  </si>
  <si>
    <t>Wachttijd per uur tussen 19,00 uur en 7,30 uur</t>
  </si>
  <si>
    <t>Directievervoer buiten de gemeente Groningen naar de drie noordelijke Provincies</t>
  </si>
  <si>
    <t>Kilometers</t>
  </si>
  <si>
    <t>Uur (tarief 0,50x60 minuten) tussen 19.00 uur en 7.30 uur en weekend</t>
  </si>
  <si>
    <t>Directievervoer meer dan 60 KM, verder dan de drie noordelijke Provincies</t>
  </si>
  <si>
    <t>Kilometers per jaar naar Den Haag</t>
  </si>
  <si>
    <t>Wachttijd per uur tussen 19,00 uur en 7,30 uur en weekend</t>
  </si>
  <si>
    <t>Chauffeursdiensten per uur</t>
  </si>
  <si>
    <r>
      <rPr>
        <b/>
        <strike/>
        <sz val="10"/>
        <color rgb="FFFF0000"/>
        <rFont val="Univers"/>
        <family val="2"/>
      </rPr>
      <t>Gemiddeld 25.000 km</t>
    </r>
    <r>
      <rPr>
        <b/>
        <strike/>
        <sz val="10"/>
        <color theme="1"/>
        <rFont val="Univers"/>
        <family val="2"/>
      </rPr>
      <t xml:space="preserve"> per jaar</t>
    </r>
    <r>
      <rPr>
        <b/>
        <sz val="10"/>
        <rFont val="Univers"/>
        <family val="2"/>
      </rPr>
      <t xml:space="preserve"> in auto gemeente. Hoofdzakelijk Stad Groningen en gemeente Groningen. Gemiddeld 145 ritten per jaar</t>
    </r>
  </si>
  <si>
    <t>Uren - prognose per jaar</t>
  </si>
  <si>
    <t>Uurtarief</t>
  </si>
  <si>
    <t>Uurtarief tussen 19.00 uur en 7.30 uur en weekend</t>
  </si>
  <si>
    <t>Inschrijfprijs totaal</t>
  </si>
  <si>
    <t>Rechtsgeldige ondertekening</t>
  </si>
  <si>
    <t>Bedrijfsnaam:</t>
  </si>
  <si>
    <t>Plaats:</t>
  </si>
  <si>
    <t>Naam:</t>
  </si>
  <si>
    <t>Datum:</t>
  </si>
  <si>
    <t>Functie:</t>
  </si>
  <si>
    <t>Handtekening:</t>
  </si>
  <si>
    <r>
      <t xml:space="preserve">Bijlage 2 - Prijzenblad </t>
    </r>
    <r>
      <rPr>
        <b/>
        <sz val="20"/>
        <color rgb="FFFF0000"/>
        <rFont val="Calibri"/>
        <family val="2"/>
        <scheme val="minor"/>
      </rPr>
      <t xml:space="preserve">Aangepast n.a.v. </t>
    </r>
    <r>
      <rPr>
        <b/>
        <sz val="20"/>
        <color theme="5" tint="-0.249977111117893"/>
        <rFont val="Calibri"/>
        <family val="2"/>
        <scheme val="minor"/>
      </rPr>
      <t xml:space="preserve">Nota van Inlichtingen 3  </t>
    </r>
    <r>
      <rPr>
        <b/>
        <sz val="20"/>
        <color theme="4"/>
        <rFont val="Calibri"/>
        <family val="2"/>
        <scheme val="minor"/>
      </rPr>
      <t>versie 2 30-10-2025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</si>
</sst>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quot;€&quot;\ #,##0.00"/>
    <numFmt numFmtId="165" formatCode="_ [$€-2]\ * #,##0.00_ ;_ [$€-2]\ * \-#,##0.00_ ;_ [$€-2]\ * &quot;-&quot;??_ ;_ @_ "/>
    <numFmt numFmtId="166" formatCode="_ [$€-413]\ * #,##0.00_ ;_ [$€-413]\ * \-#,##0.00_ ;_ [$€-413]\ * &quot;-&quot;??_ ;_ @_ "/>
  </numFmts>
  <fonts count="22" x14ac:knownFonts="1">
    <font>
      <sz val="11"/>
      <color theme="1"/>
      <name val="Calibri"/>
      <family val="2"/>
      <scheme val="minor"/>
    </font>
    <font>
      <b/>
      <sz val="11"/>
      <color theme="1"/>
      <name val="Calibri"/>
      <family val="2"/>
      <scheme val="minor"/>
    </font>
    <font>
      <sz val="11"/>
      <color theme="1"/>
      <name val="Calibri"/>
      <family val="2"/>
      <scheme val="minor"/>
    </font>
    <font>
      <b/>
      <sz val="12"/>
      <color rgb="FFFF0000"/>
      <name val="Calibri"/>
      <family val="2"/>
      <scheme val="minor"/>
    </font>
    <font>
      <b/>
      <sz val="16"/>
      <color theme="1"/>
      <name val="Calibri"/>
      <family val="2"/>
      <scheme val="minor"/>
    </font>
    <font>
      <b/>
      <sz val="16"/>
      <color rgb="FFFF0000"/>
      <name val="Calibri"/>
      <family val="2"/>
      <scheme val="minor"/>
    </font>
    <font>
      <b/>
      <sz val="20"/>
      <color theme="1"/>
      <name val="Calibri"/>
      <family val="2"/>
      <scheme val="minor"/>
    </font>
    <font>
      <b/>
      <sz val="10"/>
      <color rgb="FF000000"/>
      <name val="Univers"/>
      <family val="2"/>
    </font>
    <font>
      <sz val="10"/>
      <color theme="1"/>
      <name val="Univers"/>
      <family val="2"/>
    </font>
    <font>
      <b/>
      <sz val="10"/>
      <name val="Univers"/>
      <family val="2"/>
    </font>
    <font>
      <b/>
      <sz val="10"/>
      <color theme="1"/>
      <name val="Univers"/>
      <family val="2"/>
    </font>
    <font>
      <b/>
      <sz val="16"/>
      <color theme="0"/>
      <name val="Calibri"/>
      <family val="2"/>
    </font>
    <font>
      <sz val="10"/>
      <color theme="1"/>
      <name val="Calibri"/>
      <family val="2"/>
      <scheme val="minor"/>
    </font>
    <font>
      <sz val="10"/>
      <name val="Univers"/>
      <family val="2"/>
    </font>
    <font>
      <sz val="11"/>
      <name val="Calibri"/>
      <family val="2"/>
      <scheme val="minor"/>
    </font>
    <font>
      <b/>
      <strike/>
      <sz val="10"/>
      <color rgb="FFFF0000"/>
      <name val="Univers"/>
      <family val="2"/>
    </font>
    <font>
      <b/>
      <strike/>
      <sz val="10"/>
      <color theme="1"/>
      <name val="Univers"/>
      <family val="2"/>
    </font>
    <font>
      <b/>
      <sz val="20"/>
      <color rgb="FFFF0000"/>
      <name val="Calibri"/>
      <family val="2"/>
      <scheme val="minor"/>
    </font>
    <font>
      <sz val="10"/>
      <color rgb="FF0070C0"/>
      <name val="Univers"/>
      <family val="2"/>
    </font>
    <font>
      <sz val="10"/>
      <color theme="5" tint="-0.249977111117893"/>
      <name val="Univers"/>
      <family val="2"/>
    </font>
    <font>
      <b/>
      <sz val="20"/>
      <color theme="5" tint="-0.249977111117893"/>
      <name val="Calibri"/>
      <family val="2"/>
      <scheme val="minor"/>
    </font>
    <font>
      <b/>
      <sz val="20"/>
      <color theme="4"/>
      <name val="Calibri"/>
      <family val="2"/>
      <scheme val="minor"/>
    </font>
  </fonts>
  <fills count="10">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
      <patternFill patternType="solid">
        <fgColor theme="0" tint="-0.499984740745262"/>
        <bgColor indexed="64"/>
      </patternFill>
    </fill>
    <fill>
      <patternFill patternType="solid">
        <fgColor theme="2" tint="-9.9978637043366805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92D05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medium">
        <color auto="1"/>
      </top>
      <bottom/>
      <diagonal/>
    </border>
    <border>
      <left/>
      <right style="medium">
        <color auto="1"/>
      </right>
      <top style="medium">
        <color auto="1"/>
      </top>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theme="0"/>
      </top>
      <bottom/>
      <diagonal/>
    </border>
    <border>
      <left style="thin">
        <color indexed="64"/>
      </left>
      <right/>
      <top style="thin">
        <color theme="0"/>
      </top>
      <bottom style="thin">
        <color theme="0"/>
      </bottom>
      <diagonal/>
    </border>
    <border>
      <left/>
      <right/>
      <top style="thin">
        <color theme="0"/>
      </top>
      <bottom style="thin">
        <color theme="0"/>
      </bottom>
      <diagonal/>
    </border>
    <border>
      <left style="thin">
        <color theme="0" tint="-0.14999847407452621"/>
      </left>
      <right/>
      <top style="thin">
        <color theme="0" tint="-0.14999847407452621"/>
      </top>
      <bottom/>
      <diagonal/>
    </border>
    <border>
      <left/>
      <right/>
      <top style="thin">
        <color theme="0" tint="-0.14999847407452621"/>
      </top>
      <bottom/>
      <diagonal/>
    </border>
    <border>
      <left style="thin">
        <color theme="0" tint="-0.14999847407452621"/>
      </left>
      <right/>
      <top/>
      <bottom/>
      <diagonal/>
    </border>
    <border>
      <left/>
      <right style="thin">
        <color theme="0" tint="-0.14999847407452621"/>
      </right>
      <top/>
      <bottom/>
      <diagonal/>
    </border>
    <border>
      <left style="thin">
        <color theme="0" tint="-0.14999847407452621"/>
      </left>
      <right/>
      <top/>
      <bottom style="thin">
        <color theme="0" tint="-0.14999847407452621"/>
      </bottom>
      <diagonal/>
    </border>
    <border>
      <left/>
      <right/>
      <top/>
      <bottom style="thin">
        <color theme="0" tint="-0.14999847407452621"/>
      </bottom>
      <diagonal/>
    </border>
    <border>
      <left/>
      <right style="thin">
        <color theme="0" tint="-0.14999847407452621"/>
      </right>
      <top/>
      <bottom style="thin">
        <color theme="0" tint="-0.14999847407452621"/>
      </bottom>
      <diagonal/>
    </border>
    <border>
      <left/>
      <right style="thin">
        <color theme="0" tint="-0.14999847407452621"/>
      </right>
      <top style="thin">
        <color theme="0" tint="-0.14999847407452621"/>
      </top>
      <bottom/>
      <diagonal/>
    </border>
    <border>
      <left style="thin">
        <color indexed="64"/>
      </left>
      <right style="thin">
        <color indexed="64"/>
      </right>
      <top/>
      <bottom style="thin">
        <color indexed="64"/>
      </bottom>
      <diagonal/>
    </border>
  </borders>
  <cellStyleXfs count="3">
    <xf numFmtId="0" fontId="0" fillId="0" borderId="0"/>
    <xf numFmtId="44" fontId="2" fillId="0" borderId="0" applyFont="0" applyFill="0" applyBorder="0" applyAlignment="0" applyProtection="0"/>
    <xf numFmtId="9" fontId="2" fillId="0" borderId="0" applyFont="0" applyFill="0" applyBorder="0" applyAlignment="0" applyProtection="0"/>
  </cellStyleXfs>
  <cellXfs count="93">
    <xf numFmtId="0" fontId="0" fillId="0" borderId="0" xfId="0"/>
    <xf numFmtId="0" fontId="0" fillId="0" borderId="0" xfId="0" applyAlignment="1">
      <alignment horizontal="center"/>
    </xf>
    <xf numFmtId="0" fontId="1" fillId="0" borderId="0" xfId="0" applyFont="1"/>
    <xf numFmtId="0" fontId="0" fillId="0" borderId="0" xfId="0" applyAlignment="1">
      <alignment vertical="top" wrapText="1"/>
    </xf>
    <xf numFmtId="0" fontId="0" fillId="0" borderId="0" xfId="0" applyAlignment="1">
      <alignment wrapText="1"/>
    </xf>
    <xf numFmtId="164" fontId="0" fillId="0" borderId="0" xfId="0" applyNumberFormat="1" applyAlignment="1">
      <alignment vertical="top" wrapText="1"/>
    </xf>
    <xf numFmtId="0" fontId="8" fillId="0" borderId="0" xfId="0" applyFont="1"/>
    <xf numFmtId="0" fontId="8" fillId="0" borderId="0" xfId="0" applyFont="1" applyAlignment="1">
      <alignment horizontal="center" vertical="center"/>
    </xf>
    <xf numFmtId="164" fontId="8" fillId="0" borderId="0" xfId="0" applyNumberFormat="1" applyFont="1" applyAlignment="1">
      <alignment horizontal="center" vertical="center"/>
    </xf>
    <xf numFmtId="0" fontId="10" fillId="0" borderId="1" xfId="0" applyFont="1" applyBorder="1"/>
    <xf numFmtId="0" fontId="10" fillId="0" borderId="0" xfId="0" applyFont="1" applyAlignment="1">
      <alignment horizontal="left"/>
    </xf>
    <xf numFmtId="0" fontId="10" fillId="0" borderId="0" xfId="0" applyFont="1"/>
    <xf numFmtId="164" fontId="10" fillId="0" borderId="0" xfId="0" applyNumberFormat="1" applyFont="1"/>
    <xf numFmtId="164" fontId="8" fillId="0" borderId="0" xfId="0" applyNumberFormat="1" applyFont="1"/>
    <xf numFmtId="0" fontId="10" fillId="0" borderId="1" xfId="0" applyFont="1" applyBorder="1" applyAlignment="1">
      <alignment vertical="center"/>
    </xf>
    <xf numFmtId="164" fontId="10" fillId="0" borderId="1" xfId="0" applyNumberFormat="1" applyFont="1" applyBorder="1" applyAlignment="1">
      <alignment horizontal="left" vertical="center"/>
    </xf>
    <xf numFmtId="0" fontId="1" fillId="0" borderId="0" xfId="0" applyFont="1" applyAlignment="1">
      <alignment vertical="center"/>
    </xf>
    <xf numFmtId="164" fontId="1" fillId="0" borderId="0" xfId="0" applyNumberFormat="1" applyFont="1" applyAlignment="1">
      <alignment horizontal="right" vertical="center"/>
    </xf>
    <xf numFmtId="164" fontId="0" fillId="0" borderId="0" xfId="0" applyNumberFormat="1"/>
    <xf numFmtId="0" fontId="8" fillId="0" borderId="0" xfId="0" applyFont="1" applyAlignment="1">
      <alignment horizontal="justify" vertical="center" wrapText="1"/>
    </xf>
    <xf numFmtId="0" fontId="12" fillId="0" borderId="0" xfId="0" applyFont="1"/>
    <xf numFmtId="0" fontId="0" fillId="0" borderId="0" xfId="0" applyAlignment="1">
      <alignment horizontal="left" vertical="center"/>
    </xf>
    <xf numFmtId="0" fontId="8" fillId="0" borderId="1" xfId="0" applyFont="1" applyBorder="1" applyAlignment="1">
      <alignment horizontal="justify" vertical="center" wrapText="1"/>
    </xf>
    <xf numFmtId="0" fontId="13" fillId="2" borderId="1" xfId="0" applyFont="1" applyFill="1" applyBorder="1" applyAlignment="1">
      <alignment horizontal="justify" vertical="center" wrapText="1"/>
    </xf>
    <xf numFmtId="0" fontId="8" fillId="2" borderId="1" xfId="0" applyFont="1" applyFill="1" applyBorder="1" applyAlignment="1">
      <alignment horizontal="justify" vertical="center" wrapText="1"/>
    </xf>
    <xf numFmtId="44" fontId="8" fillId="3" borderId="1" xfId="1" applyFont="1" applyFill="1" applyBorder="1" applyAlignment="1">
      <alignment horizontal="justify" vertical="center" wrapText="1"/>
    </xf>
    <xf numFmtId="44" fontId="8" fillId="0" borderId="1" xfId="1" applyFont="1" applyBorder="1" applyAlignment="1">
      <alignment horizontal="justify" vertical="center" wrapText="1"/>
    </xf>
    <xf numFmtId="44" fontId="8" fillId="2" borderId="1" xfId="1" applyFont="1" applyFill="1" applyBorder="1" applyAlignment="1">
      <alignment horizontal="justify" vertical="center" wrapText="1"/>
    </xf>
    <xf numFmtId="44" fontId="8" fillId="0" borderId="0" xfId="1" applyFont="1" applyBorder="1" applyAlignment="1">
      <alignment horizontal="justify" vertical="center" wrapText="1"/>
    </xf>
    <xf numFmtId="44" fontId="0" fillId="0" borderId="0" xfId="1" applyFont="1" applyBorder="1"/>
    <xf numFmtId="44" fontId="13" fillId="2" borderId="1" xfId="1" applyFont="1" applyFill="1" applyBorder="1" applyAlignment="1">
      <alignment horizontal="justify" vertical="center" wrapText="1"/>
    </xf>
    <xf numFmtId="44" fontId="3" fillId="5" borderId="8" xfId="1" applyFont="1" applyFill="1" applyBorder="1" applyAlignment="1">
      <alignment vertical="center"/>
    </xf>
    <xf numFmtId="9" fontId="8" fillId="3" borderId="1" xfId="2" applyFont="1" applyFill="1" applyBorder="1" applyAlignment="1">
      <alignment horizontal="justify" vertical="center" wrapText="1"/>
    </xf>
    <xf numFmtId="9" fontId="8" fillId="7" borderId="1" xfId="2" applyFont="1" applyFill="1" applyBorder="1" applyAlignment="1">
      <alignment horizontal="justify" vertical="center" wrapText="1"/>
    </xf>
    <xf numFmtId="0" fontId="8" fillId="7" borderId="1" xfId="0" applyFont="1" applyFill="1" applyBorder="1" applyAlignment="1">
      <alignment horizontal="justify" vertical="center" wrapText="1"/>
    </xf>
    <xf numFmtId="44" fontId="8" fillId="7" borderId="1" xfId="1" applyFont="1" applyFill="1" applyBorder="1" applyAlignment="1">
      <alignment horizontal="justify" vertical="center" wrapText="1"/>
    </xf>
    <xf numFmtId="0" fontId="7" fillId="6" borderId="1" xfId="0" applyFont="1" applyFill="1" applyBorder="1" applyAlignment="1">
      <alignment horizontal="left" vertical="center" wrapText="1"/>
    </xf>
    <xf numFmtId="9" fontId="7" fillId="6" borderId="1" xfId="2" applyFont="1" applyFill="1" applyBorder="1" applyAlignment="1">
      <alignment horizontal="left" vertical="center" wrapText="1"/>
    </xf>
    <xf numFmtId="0" fontId="0" fillId="6" borderId="0" xfId="0" applyFill="1" applyAlignment="1">
      <alignment horizontal="left" vertical="center"/>
    </xf>
    <xf numFmtId="0" fontId="0" fillId="8" borderId="16" xfId="0" applyFill="1" applyBorder="1"/>
    <xf numFmtId="0" fontId="0" fillId="8" borderId="0" xfId="0" applyFill="1"/>
    <xf numFmtId="0" fontId="0" fillId="8" borderId="17" xfId="0" applyFill="1" applyBorder="1"/>
    <xf numFmtId="0" fontId="9" fillId="6" borderId="1" xfId="0" applyFont="1" applyFill="1" applyBorder="1" applyAlignment="1">
      <alignment horizontal="left" vertical="center" wrapText="1"/>
    </xf>
    <xf numFmtId="0" fontId="13" fillId="0" borderId="1" xfId="0" applyFont="1" applyBorder="1" applyAlignment="1">
      <alignment horizontal="justify" vertical="center" wrapText="1"/>
    </xf>
    <xf numFmtId="0" fontId="18" fillId="0" borderId="0" xfId="0" applyFont="1" applyAlignment="1">
      <alignment horizontal="justify" vertical="center" wrapText="1"/>
    </xf>
    <xf numFmtId="0" fontId="8" fillId="2" borderId="22" xfId="0" applyFont="1" applyFill="1" applyBorder="1" applyAlignment="1">
      <alignment horizontal="justify" vertical="center" wrapText="1"/>
    </xf>
    <xf numFmtId="0" fontId="18" fillId="0" borderId="1" xfId="0" applyFont="1" applyBorder="1" applyAlignment="1">
      <alignment horizontal="justify" vertical="center" wrapText="1"/>
    </xf>
    <xf numFmtId="44" fontId="18" fillId="0" borderId="1" xfId="1" applyFont="1" applyBorder="1" applyAlignment="1">
      <alignment horizontal="justify" vertical="center" wrapText="1"/>
    </xf>
    <xf numFmtId="44" fontId="8" fillId="0" borderId="0" xfId="1" applyFont="1" applyFill="1" applyBorder="1" applyAlignment="1">
      <alignment horizontal="justify" vertical="center" wrapText="1"/>
    </xf>
    <xf numFmtId="44" fontId="8" fillId="9" borderId="1" xfId="1" applyFont="1" applyFill="1" applyBorder="1" applyAlignment="1">
      <alignment horizontal="justify" vertical="center" wrapText="1"/>
    </xf>
    <xf numFmtId="44" fontId="19" fillId="0" borderId="1" xfId="1" applyFont="1" applyBorder="1" applyAlignment="1">
      <alignment horizontal="justify" vertical="center" wrapText="1"/>
    </xf>
    <xf numFmtId="44" fontId="8" fillId="0" borderId="1" xfId="1" applyFont="1" applyFill="1" applyBorder="1" applyAlignment="1">
      <alignment horizontal="justify" vertical="center" wrapText="1"/>
    </xf>
    <xf numFmtId="165" fontId="18" fillId="0" borderId="1" xfId="0" applyNumberFormat="1" applyFont="1" applyBorder="1" applyAlignment="1">
      <alignment horizontal="justify" vertical="center" wrapText="1"/>
    </xf>
    <xf numFmtId="165" fontId="8" fillId="0" borderId="1" xfId="0" applyNumberFormat="1" applyFont="1" applyBorder="1" applyAlignment="1">
      <alignment horizontal="justify" vertical="center" wrapText="1"/>
    </xf>
    <xf numFmtId="166" fontId="8" fillId="0" borderId="1" xfId="0" applyNumberFormat="1" applyFont="1" applyBorder="1" applyAlignment="1">
      <alignment horizontal="justify" vertical="center" wrapText="1"/>
    </xf>
    <xf numFmtId="166" fontId="8" fillId="9" borderId="1" xfId="1" applyNumberFormat="1" applyFont="1" applyFill="1" applyBorder="1" applyAlignment="1">
      <alignment horizontal="justify" vertical="center" wrapText="1"/>
    </xf>
    <xf numFmtId="0" fontId="6" fillId="0" borderId="0" xfId="0" applyFont="1" applyAlignment="1">
      <alignment horizontal="center"/>
    </xf>
    <xf numFmtId="0" fontId="4" fillId="0" borderId="12"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3" xfId="0" applyFont="1" applyBorder="1" applyAlignment="1">
      <alignment horizontal="center" vertical="center" wrapText="1"/>
    </xf>
    <xf numFmtId="0" fontId="11" fillId="4" borderId="0" xfId="0" applyFont="1" applyFill="1" applyAlignment="1">
      <alignment horizontal="center"/>
    </xf>
    <xf numFmtId="0" fontId="14" fillId="8" borderId="16" xfId="0" applyFont="1" applyFill="1" applyBorder="1" applyAlignment="1">
      <alignment horizontal="left"/>
    </xf>
    <xf numFmtId="0" fontId="14" fillId="8" borderId="0" xfId="0" applyFont="1" applyFill="1" applyAlignment="1">
      <alignment horizontal="left"/>
    </xf>
    <xf numFmtId="0" fontId="14" fillId="8" borderId="17" xfId="0" applyFont="1" applyFill="1" applyBorder="1" applyAlignment="1">
      <alignment horizontal="left"/>
    </xf>
    <xf numFmtId="0" fontId="5" fillId="5" borderId="2" xfId="0" applyFont="1" applyFill="1" applyBorder="1" applyAlignment="1">
      <alignment horizontal="right" vertical="center" wrapText="1"/>
    </xf>
    <xf numFmtId="0" fontId="5" fillId="5" borderId="3" xfId="0" applyFont="1" applyFill="1" applyBorder="1" applyAlignment="1">
      <alignment horizontal="right" vertical="center" wrapText="1"/>
    </xf>
    <xf numFmtId="0" fontId="1" fillId="8" borderId="14" xfId="0" applyFont="1" applyFill="1" applyBorder="1" applyAlignment="1">
      <alignment horizontal="left" vertical="center" wrapText="1"/>
    </xf>
    <xf numFmtId="0" fontId="1" fillId="8" borderId="15" xfId="0" applyFont="1" applyFill="1" applyBorder="1" applyAlignment="1">
      <alignment horizontal="left" vertical="center" wrapText="1"/>
    </xf>
    <xf numFmtId="0" fontId="1" fillId="8" borderId="21" xfId="0" applyFont="1" applyFill="1" applyBorder="1" applyAlignment="1">
      <alignment horizontal="left" vertical="center" wrapText="1"/>
    </xf>
    <xf numFmtId="0" fontId="1" fillId="3" borderId="5" xfId="0" applyFont="1" applyFill="1" applyBorder="1" applyAlignment="1">
      <alignment horizontal="center" wrapText="1"/>
    </xf>
    <xf numFmtId="0" fontId="1" fillId="3" borderId="0" xfId="0" applyFont="1" applyFill="1" applyAlignment="1">
      <alignment horizontal="center" wrapText="1"/>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0" fillId="8" borderId="16" xfId="0" applyFill="1" applyBorder="1" applyAlignment="1">
      <alignment horizontal="left"/>
    </xf>
    <xf numFmtId="0" fontId="0" fillId="8" borderId="0" xfId="0" applyFill="1" applyAlignment="1">
      <alignment horizontal="left"/>
    </xf>
    <xf numFmtId="0" fontId="0" fillId="8" borderId="17" xfId="0" applyFill="1" applyBorder="1" applyAlignment="1">
      <alignment horizontal="left"/>
    </xf>
    <xf numFmtId="164" fontId="0" fillId="3" borderId="4" xfId="0" applyNumberFormat="1" applyFill="1" applyBorder="1" applyAlignment="1">
      <alignment horizontal="center" wrapText="1"/>
    </xf>
    <xf numFmtId="164" fontId="0" fillId="3" borderId="9" xfId="0" applyNumberFormat="1" applyFill="1" applyBorder="1" applyAlignment="1">
      <alignment horizontal="center" wrapText="1"/>
    </xf>
    <xf numFmtId="164" fontId="0" fillId="3" borderId="10" xfId="0" applyNumberFormat="1" applyFill="1" applyBorder="1" applyAlignment="1">
      <alignment horizontal="center" wrapText="1"/>
    </xf>
    <xf numFmtId="0" fontId="0" fillId="8" borderId="16" xfId="0" applyFill="1" applyBorder="1" applyAlignment="1">
      <alignment horizontal="left" vertical="top" wrapText="1"/>
    </xf>
    <xf numFmtId="0" fontId="0" fillId="8" borderId="0" xfId="0" applyFill="1" applyAlignment="1">
      <alignment horizontal="left" vertical="top" wrapText="1"/>
    </xf>
    <xf numFmtId="0" fontId="0" fillId="8" borderId="17" xfId="0" applyFill="1" applyBorder="1" applyAlignment="1">
      <alignment horizontal="left" vertical="top" wrapText="1"/>
    </xf>
    <xf numFmtId="0" fontId="0" fillId="8" borderId="18" xfId="0" applyFill="1" applyBorder="1" applyAlignment="1">
      <alignment horizontal="left"/>
    </xf>
    <xf numFmtId="0" fontId="0" fillId="8" borderId="19" xfId="0" applyFill="1" applyBorder="1" applyAlignment="1">
      <alignment horizontal="left"/>
    </xf>
    <xf numFmtId="0" fontId="0" fillId="8" borderId="20" xfId="0" applyFill="1" applyBorder="1" applyAlignment="1">
      <alignment horizontal="left"/>
    </xf>
    <xf numFmtId="0" fontId="10" fillId="3" borderId="4" xfId="0" applyFont="1" applyFill="1" applyBorder="1" applyAlignment="1">
      <alignment horizontal="center" wrapText="1"/>
    </xf>
    <xf numFmtId="0" fontId="10" fillId="3" borderId="9" xfId="0" applyFont="1" applyFill="1" applyBorder="1" applyAlignment="1">
      <alignment horizontal="center" wrapText="1"/>
    </xf>
    <xf numFmtId="0" fontId="10" fillId="3" borderId="10" xfId="0" applyFont="1" applyFill="1" applyBorder="1" applyAlignment="1">
      <alignment horizontal="center" wrapText="1"/>
    </xf>
    <xf numFmtId="164" fontId="8" fillId="3" borderId="4" xfId="0" applyNumberFormat="1" applyFont="1" applyFill="1" applyBorder="1" applyAlignment="1">
      <alignment horizontal="center" wrapText="1"/>
    </xf>
    <xf numFmtId="164" fontId="8" fillId="3" borderId="9" xfId="0" applyNumberFormat="1" applyFont="1" applyFill="1" applyBorder="1" applyAlignment="1">
      <alignment horizontal="center" wrapText="1"/>
    </xf>
    <xf numFmtId="164" fontId="8" fillId="3" borderId="10" xfId="0" applyNumberFormat="1" applyFont="1" applyFill="1" applyBorder="1" applyAlignment="1">
      <alignment horizontal="center" wrapText="1"/>
    </xf>
    <xf numFmtId="0" fontId="9" fillId="6" borderId="6" xfId="0" applyFont="1" applyFill="1" applyBorder="1" applyAlignment="1">
      <alignment horizontal="center" vertical="center"/>
    </xf>
    <xf numFmtId="0" fontId="9" fillId="6" borderId="7" xfId="0" applyFont="1" applyFill="1" applyBorder="1" applyAlignment="1">
      <alignment horizontal="center" vertical="center"/>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148546</xdr:colOff>
      <xdr:row>0</xdr:row>
      <xdr:rowOff>213084</xdr:rowOff>
    </xdr:from>
    <xdr:to>
      <xdr:col>0</xdr:col>
      <xdr:colOff>1883569</xdr:colOff>
      <xdr:row>5</xdr:row>
      <xdr:rowOff>65615</xdr:rowOff>
    </xdr:to>
    <xdr:pic>
      <xdr:nvPicPr>
        <xdr:cNvPr id="3" name="Graphic 8">
          <a:extLst>
            <a:ext uri="{FF2B5EF4-FFF2-40B4-BE49-F238E27FC236}">
              <a16:creationId xmlns:a16="http://schemas.microsoft.com/office/drawing/2014/main" id="{D31D8847-11EA-451B-9D4C-1BA02E25C2D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48546" y="213084"/>
          <a:ext cx="1735023" cy="900281"/>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6E72E-4D13-43B8-B489-008F675574ED}">
  <sheetPr>
    <pageSetUpPr fitToPage="1"/>
  </sheetPr>
  <dimension ref="A1:U75"/>
  <sheetViews>
    <sheetView tabSelected="1" zoomScale="90" zoomScaleNormal="90" workbookViewId="0">
      <selection activeCell="D66" sqref="D66"/>
    </sheetView>
  </sheetViews>
  <sheetFormatPr defaultColWidth="28.7109375" defaultRowHeight="15" x14ac:dyDescent="0.25"/>
  <cols>
    <col min="1" max="1" width="62" customWidth="1"/>
    <col min="2" max="2" width="17.140625" customWidth="1"/>
    <col min="3" max="4" width="19" customWidth="1"/>
    <col min="5" max="5" width="17.7109375" style="18" customWidth="1"/>
    <col min="6" max="6" width="20.42578125" style="18" customWidth="1"/>
    <col min="7" max="7" width="23.140625" customWidth="1"/>
    <col min="8" max="8" width="17.7109375" customWidth="1"/>
    <col min="9" max="9" width="20.42578125" customWidth="1"/>
    <col min="10" max="10" width="16.42578125" bestFit="1" customWidth="1"/>
  </cols>
  <sheetData>
    <row r="1" spans="1:10" x14ac:dyDescent="0.25">
      <c r="A1" s="56" t="s">
        <v>53</v>
      </c>
      <c r="B1" s="56"/>
      <c r="C1" s="56"/>
      <c r="D1" s="56"/>
      <c r="E1" s="56"/>
      <c r="F1" s="56"/>
      <c r="G1" s="56"/>
      <c r="H1" s="56"/>
      <c r="I1" s="56"/>
      <c r="J1" s="56"/>
    </row>
    <row r="2" spans="1:10" x14ac:dyDescent="0.25">
      <c r="A2" s="56"/>
      <c r="B2" s="56"/>
      <c r="C2" s="56"/>
      <c r="D2" s="56"/>
      <c r="E2" s="56"/>
      <c r="F2" s="56"/>
      <c r="G2" s="56"/>
      <c r="H2" s="56"/>
      <c r="I2" s="56"/>
      <c r="J2" s="56"/>
    </row>
    <row r="3" spans="1:10" x14ac:dyDescent="0.25">
      <c r="A3" s="56"/>
      <c r="B3" s="56"/>
      <c r="C3" s="56"/>
      <c r="D3" s="56"/>
      <c r="E3" s="56"/>
      <c r="F3" s="56"/>
      <c r="G3" s="56"/>
      <c r="H3" s="56"/>
      <c r="I3" s="56"/>
      <c r="J3" s="56"/>
    </row>
    <row r="4" spans="1:10" ht="21" x14ac:dyDescent="0.25">
      <c r="A4" s="57" t="s">
        <v>0</v>
      </c>
      <c r="B4" s="58"/>
      <c r="C4" s="59"/>
      <c r="D4" s="59"/>
      <c r="E4" s="59"/>
      <c r="F4" s="59"/>
      <c r="G4" s="59"/>
      <c r="H4" s="59"/>
      <c r="I4" s="59"/>
      <c r="J4" s="59"/>
    </row>
    <row r="5" spans="1:10" s="2" customFormat="1" x14ac:dyDescent="0.25">
      <c r="A5" s="69" t="s">
        <v>1</v>
      </c>
      <c r="B5" s="70"/>
      <c r="C5" s="70"/>
      <c r="D5" s="70"/>
      <c r="E5" s="70"/>
      <c r="F5" s="70"/>
      <c r="G5" s="70"/>
      <c r="H5" s="70"/>
      <c r="I5" s="70"/>
      <c r="J5" s="70"/>
    </row>
    <row r="6" spans="1:10" s="20" customFormat="1" x14ac:dyDescent="0.2">
      <c r="A6" s="71" t="s">
        <v>2</v>
      </c>
      <c r="B6" s="72"/>
      <c r="C6" s="72"/>
      <c r="D6" s="72"/>
      <c r="E6" s="72"/>
      <c r="F6" s="72"/>
      <c r="G6" s="72"/>
      <c r="H6" s="72"/>
      <c r="I6" s="72"/>
      <c r="J6" s="72"/>
    </row>
    <row r="7" spans="1:10" x14ac:dyDescent="0.25">
      <c r="A7" s="66" t="s">
        <v>3</v>
      </c>
      <c r="B7" s="67"/>
      <c r="C7" s="67"/>
      <c r="D7" s="67"/>
      <c r="E7" s="67"/>
      <c r="F7" s="67"/>
      <c r="G7" s="67"/>
      <c r="H7" s="67"/>
      <c r="I7" s="67"/>
      <c r="J7" s="68"/>
    </row>
    <row r="8" spans="1:10" x14ac:dyDescent="0.25">
      <c r="A8" s="39" t="s">
        <v>4</v>
      </c>
      <c r="B8" s="40"/>
      <c r="C8" s="40"/>
      <c r="D8" s="40"/>
      <c r="E8" s="40"/>
      <c r="F8" s="40"/>
      <c r="G8" s="40"/>
      <c r="H8" s="40"/>
      <c r="I8" s="40"/>
      <c r="J8" s="41"/>
    </row>
    <row r="9" spans="1:10" x14ac:dyDescent="0.25">
      <c r="A9" s="61" t="s">
        <v>5</v>
      </c>
      <c r="B9" s="62"/>
      <c r="C9" s="62"/>
      <c r="D9" s="62"/>
      <c r="E9" s="62"/>
      <c r="F9" s="62"/>
      <c r="G9" s="62"/>
      <c r="H9" s="62"/>
      <c r="I9" s="62"/>
      <c r="J9" s="63"/>
    </row>
    <row r="10" spans="1:10" x14ac:dyDescent="0.25">
      <c r="A10" s="73" t="s">
        <v>6</v>
      </c>
      <c r="B10" s="74"/>
      <c r="C10" s="74"/>
      <c r="D10" s="74"/>
      <c r="E10" s="74"/>
      <c r="F10" s="74"/>
      <c r="G10" s="74"/>
      <c r="H10" s="74"/>
      <c r="I10" s="74"/>
      <c r="J10" s="75"/>
    </row>
    <row r="11" spans="1:10" x14ac:dyDescent="0.25">
      <c r="A11" s="73" t="s">
        <v>7</v>
      </c>
      <c r="B11" s="74"/>
      <c r="C11" s="74"/>
      <c r="D11" s="74"/>
      <c r="E11" s="74"/>
      <c r="F11" s="74"/>
      <c r="G11" s="74"/>
      <c r="H11" s="74"/>
      <c r="I11" s="74"/>
      <c r="J11" s="75"/>
    </row>
    <row r="12" spans="1:10" x14ac:dyDescent="0.25">
      <c r="A12" s="73" t="s">
        <v>8</v>
      </c>
      <c r="B12" s="74"/>
      <c r="C12" s="74"/>
      <c r="D12" s="74"/>
      <c r="E12" s="74"/>
      <c r="F12" s="74"/>
      <c r="G12" s="74"/>
      <c r="H12" s="74"/>
      <c r="I12" s="74"/>
      <c r="J12" s="75"/>
    </row>
    <row r="13" spans="1:10" x14ac:dyDescent="0.25">
      <c r="A13" s="73" t="s">
        <v>9</v>
      </c>
      <c r="B13" s="74"/>
      <c r="C13" s="74"/>
      <c r="D13" s="74"/>
      <c r="E13" s="74"/>
      <c r="F13" s="74"/>
      <c r="G13" s="74"/>
      <c r="H13" s="74"/>
      <c r="I13" s="74"/>
      <c r="J13" s="75"/>
    </row>
    <row r="14" spans="1:10" ht="29.25" customHeight="1" x14ac:dyDescent="0.25">
      <c r="A14" s="79" t="s">
        <v>10</v>
      </c>
      <c r="B14" s="80"/>
      <c r="C14" s="80"/>
      <c r="D14" s="80"/>
      <c r="E14" s="80"/>
      <c r="F14" s="80"/>
      <c r="G14" s="80"/>
      <c r="H14" s="80"/>
      <c r="I14" s="80"/>
      <c r="J14" s="81"/>
    </row>
    <row r="15" spans="1:10" x14ac:dyDescent="0.25">
      <c r="A15" s="73" t="s">
        <v>11</v>
      </c>
      <c r="B15" s="74"/>
      <c r="C15" s="74"/>
      <c r="D15" s="74"/>
      <c r="E15" s="74"/>
      <c r="F15" s="74"/>
      <c r="G15" s="74"/>
      <c r="H15" s="74"/>
      <c r="I15" s="74"/>
      <c r="J15" s="75"/>
    </row>
    <row r="16" spans="1:10" x14ac:dyDescent="0.25">
      <c r="A16" s="73" t="s">
        <v>12</v>
      </c>
      <c r="B16" s="74"/>
      <c r="C16" s="74"/>
      <c r="D16" s="74"/>
      <c r="E16" s="74"/>
      <c r="F16" s="74"/>
      <c r="G16" s="74"/>
      <c r="H16" s="74"/>
      <c r="I16" s="74"/>
      <c r="J16" s="75"/>
    </row>
    <row r="17" spans="1:10" x14ac:dyDescent="0.25">
      <c r="A17" s="82" t="s">
        <v>13</v>
      </c>
      <c r="B17" s="83"/>
      <c r="C17" s="83"/>
      <c r="D17" s="83"/>
      <c r="E17" s="83"/>
      <c r="F17" s="83"/>
      <c r="G17" s="83"/>
      <c r="H17" s="83"/>
      <c r="I17" s="83"/>
      <c r="J17" s="84"/>
    </row>
    <row r="18" spans="1:10" x14ac:dyDescent="0.25">
      <c r="A18" s="3"/>
      <c r="B18" s="3"/>
      <c r="C18" s="3"/>
      <c r="D18" s="3"/>
      <c r="E18" s="5"/>
      <c r="F18" s="5"/>
      <c r="G18" s="2"/>
      <c r="H18" s="2"/>
    </row>
    <row r="19" spans="1:10" ht="21" x14ac:dyDescent="0.35">
      <c r="A19" s="60" t="s">
        <v>14</v>
      </c>
      <c r="B19" s="60"/>
      <c r="C19" s="60"/>
      <c r="D19" s="60"/>
      <c r="E19" s="60"/>
      <c r="F19" s="60"/>
      <c r="G19" s="60"/>
      <c r="H19" s="60"/>
      <c r="I19" s="60"/>
      <c r="J19" s="60"/>
    </row>
    <row r="20" spans="1:10" s="21" customFormat="1" ht="38.25" x14ac:dyDescent="0.25">
      <c r="A20" s="36" t="s">
        <v>15</v>
      </c>
      <c r="B20" s="42" t="s">
        <v>16</v>
      </c>
      <c r="C20" s="36" t="s">
        <v>17</v>
      </c>
      <c r="D20" s="36" t="s">
        <v>18</v>
      </c>
      <c r="E20" s="42" t="s">
        <v>19</v>
      </c>
      <c r="F20" s="36" t="s">
        <v>20</v>
      </c>
      <c r="G20" s="37" t="s">
        <v>21</v>
      </c>
      <c r="H20" s="36" t="s">
        <v>22</v>
      </c>
      <c r="I20" s="36" t="s">
        <v>23</v>
      </c>
      <c r="J20" s="36" t="s">
        <v>24</v>
      </c>
    </row>
    <row r="21" spans="1:10" x14ac:dyDescent="0.25">
      <c r="A21" s="22" t="s">
        <v>25</v>
      </c>
      <c r="B21" s="43">
        <v>750</v>
      </c>
      <c r="C21" s="55">
        <v>0</v>
      </c>
      <c r="D21" s="33"/>
      <c r="E21" s="34"/>
      <c r="F21" s="35"/>
      <c r="G21" s="33"/>
      <c r="H21" s="35"/>
      <c r="I21" s="35"/>
      <c r="J21" s="51">
        <f>B21*C21</f>
        <v>0</v>
      </c>
    </row>
    <row r="22" spans="1:10" x14ac:dyDescent="0.25">
      <c r="A22" s="46" t="s">
        <v>26</v>
      </c>
      <c r="B22" s="46">
        <v>7500</v>
      </c>
      <c r="C22" s="47">
        <v>3.05</v>
      </c>
      <c r="D22" s="32">
        <v>0</v>
      </c>
      <c r="E22" s="52">
        <f>+C22*D22</f>
        <v>0</v>
      </c>
      <c r="F22" s="35"/>
      <c r="G22" s="33"/>
      <c r="H22" s="35"/>
      <c r="I22" s="35"/>
      <c r="J22" s="26">
        <f>+B22*(C22-E22)</f>
        <v>22875</v>
      </c>
    </row>
    <row r="23" spans="1:10" x14ac:dyDescent="0.25">
      <c r="A23" s="22" t="s">
        <v>27</v>
      </c>
      <c r="B23" s="43">
        <v>750</v>
      </c>
      <c r="C23" s="26">
        <v>4.1500000000000004</v>
      </c>
      <c r="D23" s="32">
        <v>0</v>
      </c>
      <c r="E23" s="53">
        <f>+C23*D23</f>
        <v>0</v>
      </c>
      <c r="F23" s="35"/>
      <c r="G23" s="33"/>
      <c r="H23" s="35"/>
      <c r="I23" s="35"/>
      <c r="J23" s="26">
        <f>+B23*(C23-E23)</f>
        <v>3112.5000000000005</v>
      </c>
    </row>
    <row r="24" spans="1:10" x14ac:dyDescent="0.25">
      <c r="A24" s="46" t="s">
        <v>28</v>
      </c>
      <c r="B24" s="46">
        <v>20</v>
      </c>
      <c r="C24" s="47">
        <v>30</v>
      </c>
      <c r="D24" s="32">
        <v>0</v>
      </c>
      <c r="E24" s="52">
        <f>+C24*D24</f>
        <v>0</v>
      </c>
      <c r="F24" s="35"/>
      <c r="G24" s="33"/>
      <c r="H24" s="35"/>
      <c r="I24" s="35"/>
      <c r="J24" s="26">
        <f>+B24*(C24-E24)</f>
        <v>600</v>
      </c>
    </row>
    <row r="25" spans="1:10" x14ac:dyDescent="0.25">
      <c r="A25" s="19"/>
      <c r="B25" s="19"/>
      <c r="C25" s="19"/>
      <c r="D25" s="19"/>
      <c r="E25" s="19"/>
      <c r="F25" s="19"/>
      <c r="G25" s="19"/>
      <c r="H25" s="19"/>
      <c r="I25" s="45" t="s">
        <v>29</v>
      </c>
      <c r="J25" s="27">
        <f>SUM(J21:J24)</f>
        <v>26587.5</v>
      </c>
    </row>
    <row r="26" spans="1:10" x14ac:dyDescent="0.25">
      <c r="A26" s="19"/>
      <c r="B26" s="19"/>
      <c r="C26" s="19"/>
      <c r="D26" s="19"/>
      <c r="E26" s="19"/>
      <c r="F26" s="19"/>
      <c r="G26" s="19"/>
      <c r="H26" s="19"/>
      <c r="I26" s="19"/>
      <c r="J26" s="28"/>
    </row>
    <row r="27" spans="1:10" x14ac:dyDescent="0.25">
      <c r="A27" s="19"/>
      <c r="B27" s="19"/>
      <c r="C27" s="19"/>
      <c r="D27" s="19"/>
      <c r="E27" s="19"/>
      <c r="F27" s="19"/>
      <c r="G27" s="19"/>
      <c r="H27" s="19"/>
      <c r="I27" s="19"/>
      <c r="J27" s="19"/>
    </row>
    <row r="28" spans="1:10" ht="21" x14ac:dyDescent="0.35">
      <c r="A28" s="60" t="s">
        <v>30</v>
      </c>
      <c r="B28" s="60"/>
      <c r="C28" s="60"/>
      <c r="D28" s="60"/>
      <c r="E28" s="60"/>
      <c r="F28" s="60"/>
      <c r="G28" s="60"/>
      <c r="H28" s="60"/>
      <c r="I28" s="60"/>
      <c r="J28" s="60"/>
    </row>
    <row r="29" spans="1:10" s="21" customFormat="1" ht="38.25" x14ac:dyDescent="0.25">
      <c r="A29" s="36" t="s">
        <v>15</v>
      </c>
      <c r="B29" s="42" t="s">
        <v>16</v>
      </c>
      <c r="C29" s="36" t="s">
        <v>17</v>
      </c>
      <c r="D29" s="36" t="s">
        <v>18</v>
      </c>
      <c r="E29" s="42" t="s">
        <v>19</v>
      </c>
      <c r="F29" s="36" t="s">
        <v>20</v>
      </c>
      <c r="G29" s="37" t="s">
        <v>21</v>
      </c>
      <c r="H29" s="36" t="s">
        <v>22</v>
      </c>
      <c r="I29" s="36" t="s">
        <v>23</v>
      </c>
      <c r="J29" s="36" t="s">
        <v>24</v>
      </c>
    </row>
    <row r="30" spans="1:10" x14ac:dyDescent="0.25">
      <c r="A30" s="22" t="s">
        <v>25</v>
      </c>
      <c r="B30" s="22">
        <v>60</v>
      </c>
      <c r="C30" s="49">
        <v>0</v>
      </c>
      <c r="D30" s="35"/>
      <c r="E30" s="35"/>
      <c r="F30" s="35"/>
      <c r="G30" s="35"/>
      <c r="H30" s="35"/>
      <c r="I30" s="35"/>
      <c r="J30" s="51">
        <f>B30*C30</f>
        <v>0</v>
      </c>
    </row>
    <row r="31" spans="1:10" x14ac:dyDescent="0.25">
      <c r="A31" s="46" t="s">
        <v>31</v>
      </c>
      <c r="B31" s="46">
        <v>600</v>
      </c>
      <c r="C31" s="47">
        <v>3.05</v>
      </c>
      <c r="D31" s="32">
        <v>0</v>
      </c>
      <c r="E31" s="53">
        <f>+C31*D31</f>
        <v>0</v>
      </c>
      <c r="F31" s="35"/>
      <c r="G31" s="35"/>
      <c r="H31" s="35"/>
      <c r="I31" s="35"/>
      <c r="J31" s="26">
        <f>+B31*(C31-E31)</f>
        <v>1830</v>
      </c>
    </row>
    <row r="32" spans="1:10" x14ac:dyDescent="0.25">
      <c r="A32" s="22" t="s">
        <v>27</v>
      </c>
      <c r="B32" s="22">
        <v>60</v>
      </c>
      <c r="C32" s="26">
        <v>4.1500000000000004</v>
      </c>
      <c r="D32" s="32">
        <v>0</v>
      </c>
      <c r="E32" s="53">
        <f>+C32*D32</f>
        <v>0</v>
      </c>
      <c r="F32" s="35"/>
      <c r="G32" s="35"/>
      <c r="H32" s="35"/>
      <c r="I32" s="35"/>
      <c r="J32" s="26">
        <f>+B32*(C32-E32)</f>
        <v>249.00000000000003</v>
      </c>
    </row>
    <row r="33" spans="1:10" x14ac:dyDescent="0.25">
      <c r="A33" s="46" t="s">
        <v>28</v>
      </c>
      <c r="B33" s="46">
        <v>20</v>
      </c>
      <c r="C33" s="47">
        <v>30</v>
      </c>
      <c r="D33" s="32">
        <v>0</v>
      </c>
      <c r="E33" s="53">
        <f>+C33*D33</f>
        <v>0</v>
      </c>
      <c r="F33" s="35"/>
      <c r="G33" s="35"/>
      <c r="H33" s="35"/>
      <c r="I33" s="35"/>
      <c r="J33" s="26">
        <f>+B33*(C33-E33)</f>
        <v>600</v>
      </c>
    </row>
    <row r="34" spans="1:10" x14ac:dyDescent="0.25">
      <c r="A34" s="22" t="s">
        <v>32</v>
      </c>
      <c r="B34" s="22">
        <v>20</v>
      </c>
      <c r="C34" s="50">
        <v>69</v>
      </c>
      <c r="D34" s="32">
        <v>0</v>
      </c>
      <c r="E34" s="53">
        <f>+C34*D34</f>
        <v>0</v>
      </c>
      <c r="F34" s="35"/>
      <c r="G34" s="35"/>
      <c r="H34" s="35"/>
      <c r="I34" s="35"/>
      <c r="J34" s="26">
        <f>+B34*(C34-E34)</f>
        <v>1380</v>
      </c>
    </row>
    <row r="35" spans="1:10" x14ac:dyDescent="0.25">
      <c r="A35" s="22" t="s">
        <v>33</v>
      </c>
      <c r="B35" s="22">
        <v>5</v>
      </c>
      <c r="C35" s="50">
        <v>69</v>
      </c>
      <c r="D35" s="32">
        <v>0</v>
      </c>
      <c r="E35" s="53">
        <f>+C35*D35</f>
        <v>0</v>
      </c>
      <c r="F35" s="50">
        <f>+C35-E35</f>
        <v>69</v>
      </c>
      <c r="G35" s="32">
        <v>0</v>
      </c>
      <c r="H35" s="26">
        <f>+F35*G35</f>
        <v>0</v>
      </c>
      <c r="I35" s="50">
        <f>+F35+H35</f>
        <v>69</v>
      </c>
      <c r="J35" s="26">
        <f>+B35*I35</f>
        <v>345</v>
      </c>
    </row>
    <row r="36" spans="1:10" x14ac:dyDescent="0.25">
      <c r="A36" s="44"/>
      <c r="B36" s="19"/>
      <c r="C36" s="44"/>
      <c r="D36" s="19"/>
      <c r="E36" s="19"/>
      <c r="F36" s="19"/>
      <c r="G36" s="19"/>
      <c r="H36" s="19"/>
      <c r="I36" s="24" t="s">
        <v>29</v>
      </c>
      <c r="J36" s="27">
        <f>SUM(J30:J35)</f>
        <v>4404</v>
      </c>
    </row>
    <row r="37" spans="1:10" x14ac:dyDescent="0.25">
      <c r="A37" s="4"/>
      <c r="E37"/>
      <c r="F37"/>
      <c r="J37" s="29"/>
    </row>
    <row r="38" spans="1:10" ht="21" x14ac:dyDescent="0.35">
      <c r="A38" s="60" t="s">
        <v>34</v>
      </c>
      <c r="B38" s="60"/>
      <c r="C38" s="60"/>
      <c r="D38" s="60"/>
      <c r="E38" s="60"/>
      <c r="F38" s="60"/>
      <c r="G38" s="60"/>
      <c r="H38" s="60"/>
      <c r="I38" s="60"/>
      <c r="J38" s="60"/>
    </row>
    <row r="39" spans="1:10" s="21" customFormat="1" ht="38.25" x14ac:dyDescent="0.25">
      <c r="A39" s="36" t="s">
        <v>15</v>
      </c>
      <c r="B39" s="42" t="s">
        <v>16</v>
      </c>
      <c r="C39" s="36" t="s">
        <v>17</v>
      </c>
      <c r="D39" s="36" t="s">
        <v>18</v>
      </c>
      <c r="E39" s="42" t="s">
        <v>19</v>
      </c>
      <c r="F39" s="36" t="s">
        <v>20</v>
      </c>
      <c r="G39" s="37" t="s">
        <v>21</v>
      </c>
      <c r="H39" s="36" t="s">
        <v>22</v>
      </c>
      <c r="I39" s="36" t="s">
        <v>23</v>
      </c>
      <c r="J39" s="36" t="s">
        <v>24</v>
      </c>
    </row>
    <row r="40" spans="1:10" x14ac:dyDescent="0.25">
      <c r="A40" s="22" t="s">
        <v>25</v>
      </c>
      <c r="B40" s="22">
        <v>25</v>
      </c>
      <c r="C40" s="49">
        <v>0</v>
      </c>
      <c r="D40" s="35"/>
      <c r="E40" s="35"/>
      <c r="F40" s="35"/>
      <c r="G40" s="35"/>
      <c r="H40" s="35"/>
      <c r="I40" s="35"/>
      <c r="J40" s="51">
        <f>B40*C40</f>
        <v>0</v>
      </c>
    </row>
    <row r="41" spans="1:10" x14ac:dyDescent="0.25">
      <c r="A41" s="22" t="s">
        <v>27</v>
      </c>
      <c r="B41" s="22">
        <v>25</v>
      </c>
      <c r="C41" s="26">
        <v>4.1500000000000004</v>
      </c>
      <c r="D41" s="32">
        <v>0</v>
      </c>
      <c r="E41" s="54">
        <f t="shared" ref="E41:E45" si="0">+C41*D41</f>
        <v>0</v>
      </c>
      <c r="F41" s="35"/>
      <c r="G41" s="35"/>
      <c r="H41" s="35"/>
      <c r="I41" s="35"/>
      <c r="J41" s="26">
        <f>+B41*(C41-E41)</f>
        <v>103.75000000000001</v>
      </c>
    </row>
    <row r="42" spans="1:10" x14ac:dyDescent="0.25">
      <c r="A42" s="22" t="s">
        <v>35</v>
      </c>
      <c r="B42" s="22">
        <v>2000</v>
      </c>
      <c r="C42" s="26">
        <v>3.05</v>
      </c>
      <c r="D42" s="32">
        <v>0</v>
      </c>
      <c r="E42" s="54">
        <f t="shared" si="0"/>
        <v>0</v>
      </c>
      <c r="F42" s="35"/>
      <c r="G42" s="35"/>
      <c r="H42" s="35"/>
      <c r="I42" s="35"/>
      <c r="J42" s="26">
        <f>+B42*(C42-E42)</f>
        <v>6100</v>
      </c>
    </row>
    <row r="43" spans="1:10" x14ac:dyDescent="0.25">
      <c r="A43" s="22" t="s">
        <v>28</v>
      </c>
      <c r="B43" s="22">
        <v>50</v>
      </c>
      <c r="C43" s="26">
        <v>30</v>
      </c>
      <c r="D43" s="32">
        <v>0</v>
      </c>
      <c r="E43" s="54">
        <f t="shared" si="0"/>
        <v>0</v>
      </c>
      <c r="F43" s="35"/>
      <c r="G43" s="35"/>
      <c r="H43" s="35"/>
      <c r="I43" s="35"/>
      <c r="J43" s="26">
        <f>+B43*(C43-E43)</f>
        <v>1500</v>
      </c>
    </row>
    <row r="44" spans="1:10" ht="25.5" x14ac:dyDescent="0.25">
      <c r="A44" s="22" t="s">
        <v>36</v>
      </c>
      <c r="B44" s="22">
        <v>10</v>
      </c>
      <c r="C44" s="26">
        <v>30</v>
      </c>
      <c r="D44" s="32">
        <v>0</v>
      </c>
      <c r="E44" s="54">
        <f t="shared" si="0"/>
        <v>0</v>
      </c>
      <c r="F44" s="26">
        <f>+C44-E44</f>
        <v>30</v>
      </c>
      <c r="G44" s="32">
        <v>0</v>
      </c>
      <c r="H44" s="26">
        <f>+F44*G44</f>
        <v>0</v>
      </c>
      <c r="I44" s="26">
        <f>+F44+H44</f>
        <v>30</v>
      </c>
      <c r="J44" s="26">
        <f>+B44*I44</f>
        <v>300</v>
      </c>
    </row>
    <row r="45" spans="1:10" x14ac:dyDescent="0.25">
      <c r="A45" s="22" t="s">
        <v>32</v>
      </c>
      <c r="B45" s="22">
        <v>15</v>
      </c>
      <c r="C45" s="50">
        <v>69</v>
      </c>
      <c r="D45" s="32">
        <v>0</v>
      </c>
      <c r="E45" s="54">
        <f t="shared" si="0"/>
        <v>0</v>
      </c>
      <c r="F45" s="35"/>
      <c r="G45" s="35"/>
      <c r="H45" s="35"/>
      <c r="I45" s="35"/>
      <c r="J45" s="26">
        <f>+B45*(C45-E45)</f>
        <v>1035</v>
      </c>
    </row>
    <row r="46" spans="1:10" x14ac:dyDescent="0.25">
      <c r="A46" s="22" t="s">
        <v>33</v>
      </c>
      <c r="B46" s="22">
        <v>5</v>
      </c>
      <c r="C46" s="50">
        <v>69</v>
      </c>
      <c r="D46" s="32">
        <v>0</v>
      </c>
      <c r="E46" s="54">
        <f>+C46*D46</f>
        <v>0</v>
      </c>
      <c r="F46" s="50">
        <f>+C46-E46</f>
        <v>69</v>
      </c>
      <c r="G46" s="32">
        <v>0</v>
      </c>
      <c r="H46" s="26">
        <f>+F46*G46</f>
        <v>0</v>
      </c>
      <c r="I46" s="50">
        <f>+F46+H46</f>
        <v>69</v>
      </c>
      <c r="J46" s="26">
        <f>+B46*I46</f>
        <v>345</v>
      </c>
    </row>
    <row r="47" spans="1:10" x14ac:dyDescent="0.25">
      <c r="A47" s="19"/>
      <c r="B47" s="19"/>
      <c r="C47" s="44"/>
      <c r="D47" s="19"/>
      <c r="E47" s="19"/>
      <c r="F47" s="19"/>
      <c r="G47" s="19"/>
      <c r="H47" s="19"/>
      <c r="I47" s="24" t="s">
        <v>29</v>
      </c>
      <c r="J47" s="27">
        <f>SUM(J40:J46)</f>
        <v>9383.75</v>
      </c>
    </row>
    <row r="48" spans="1:10" x14ac:dyDescent="0.25">
      <c r="A48" s="19"/>
      <c r="B48" s="19"/>
      <c r="C48" s="44"/>
      <c r="D48" s="19"/>
      <c r="E48" s="19"/>
      <c r="F48" s="19"/>
      <c r="G48" s="19"/>
      <c r="H48" s="19"/>
      <c r="I48" s="19"/>
      <c r="J48" s="48"/>
    </row>
    <row r="49" spans="1:21" ht="21" x14ac:dyDescent="0.35">
      <c r="A49" s="60" t="s">
        <v>37</v>
      </c>
      <c r="B49" s="60"/>
      <c r="C49" s="60"/>
      <c r="D49" s="60"/>
      <c r="E49" s="60"/>
      <c r="F49" s="60"/>
      <c r="G49" s="60"/>
      <c r="H49" s="60"/>
      <c r="I49" s="60"/>
      <c r="J49" s="60"/>
    </row>
    <row r="50" spans="1:21" s="21" customFormat="1" ht="38.25" x14ac:dyDescent="0.25">
      <c r="A50" s="36" t="s">
        <v>15</v>
      </c>
      <c r="B50" s="42" t="s">
        <v>16</v>
      </c>
      <c r="C50" s="36" t="s">
        <v>17</v>
      </c>
      <c r="D50" s="36" t="s">
        <v>18</v>
      </c>
      <c r="E50" s="42" t="s">
        <v>19</v>
      </c>
      <c r="F50" s="36" t="s">
        <v>20</v>
      </c>
      <c r="G50" s="37" t="s">
        <v>21</v>
      </c>
      <c r="H50" s="36" t="s">
        <v>22</v>
      </c>
      <c r="I50" s="36" t="s">
        <v>23</v>
      </c>
      <c r="J50" s="36" t="s">
        <v>24</v>
      </c>
    </row>
    <row r="51" spans="1:21" x14ac:dyDescent="0.25">
      <c r="A51" s="46" t="s">
        <v>25</v>
      </c>
      <c r="B51" s="46">
        <v>4</v>
      </c>
      <c r="C51" s="49">
        <v>0</v>
      </c>
      <c r="D51" s="35"/>
      <c r="E51" s="35"/>
      <c r="F51" s="35"/>
      <c r="G51" s="35"/>
      <c r="H51" s="35"/>
      <c r="I51" s="35"/>
      <c r="J51" s="51">
        <f>B51*C51</f>
        <v>0</v>
      </c>
    </row>
    <row r="52" spans="1:21" x14ac:dyDescent="0.25">
      <c r="A52" s="46" t="s">
        <v>27</v>
      </c>
      <c r="B52" s="46">
        <v>4</v>
      </c>
      <c r="C52" s="26">
        <v>4.1500000000000004</v>
      </c>
      <c r="D52" s="32">
        <v>0</v>
      </c>
      <c r="E52" s="54">
        <f t="shared" ref="E52:E56" si="1">+C52*D52</f>
        <v>0</v>
      </c>
      <c r="F52" s="35"/>
      <c r="G52" s="35"/>
      <c r="H52" s="35"/>
      <c r="I52" s="35"/>
      <c r="J52" s="26">
        <f>+B52*(C52-E52)</f>
        <v>16.600000000000001</v>
      </c>
    </row>
    <row r="53" spans="1:21" x14ac:dyDescent="0.25">
      <c r="A53" s="22" t="s">
        <v>38</v>
      </c>
      <c r="B53" s="22">
        <v>2000</v>
      </c>
      <c r="C53" s="26">
        <v>3.05</v>
      </c>
      <c r="D53" s="32">
        <v>0</v>
      </c>
      <c r="E53" s="54">
        <f t="shared" si="1"/>
        <v>0</v>
      </c>
      <c r="F53" s="35"/>
      <c r="G53" s="35"/>
      <c r="H53" s="35"/>
      <c r="I53" s="35"/>
      <c r="J53" s="26">
        <f>+B53*(C53-E53)</f>
        <v>6100</v>
      </c>
    </row>
    <row r="54" spans="1:21" x14ac:dyDescent="0.25">
      <c r="A54" s="46" t="s">
        <v>28</v>
      </c>
      <c r="B54" s="46">
        <v>50</v>
      </c>
      <c r="C54" s="26">
        <v>30</v>
      </c>
      <c r="D54" s="32">
        <v>0</v>
      </c>
      <c r="E54" s="54">
        <f t="shared" si="1"/>
        <v>0</v>
      </c>
      <c r="F54" s="35"/>
      <c r="G54" s="35"/>
      <c r="H54" s="35"/>
      <c r="I54" s="35"/>
      <c r="J54" s="26">
        <f>+B54*(C54-E54)</f>
        <v>1500</v>
      </c>
    </row>
    <row r="55" spans="1:21" ht="25.5" x14ac:dyDescent="0.25">
      <c r="A55" s="46" t="s">
        <v>36</v>
      </c>
      <c r="B55" s="46">
        <v>10</v>
      </c>
      <c r="C55" s="26">
        <v>30</v>
      </c>
      <c r="D55" s="32">
        <v>0</v>
      </c>
      <c r="E55" s="54">
        <f t="shared" si="1"/>
        <v>0</v>
      </c>
      <c r="F55" s="26">
        <f>+C55-E55</f>
        <v>30</v>
      </c>
      <c r="G55" s="32">
        <v>0</v>
      </c>
      <c r="H55" s="26">
        <f>+F55*G55</f>
        <v>0</v>
      </c>
      <c r="I55" s="26">
        <f>+F55+H55</f>
        <v>30</v>
      </c>
      <c r="J55" s="26">
        <f>+B55*I55</f>
        <v>300</v>
      </c>
    </row>
    <row r="56" spans="1:21" x14ac:dyDescent="0.25">
      <c r="A56" s="22" t="s">
        <v>32</v>
      </c>
      <c r="B56" s="22">
        <v>25</v>
      </c>
      <c r="C56" s="50">
        <v>69</v>
      </c>
      <c r="D56" s="32">
        <v>0</v>
      </c>
      <c r="E56" s="54">
        <f t="shared" si="1"/>
        <v>0</v>
      </c>
      <c r="F56" s="35"/>
      <c r="G56" s="35"/>
      <c r="H56" s="35"/>
      <c r="I56" s="35"/>
      <c r="J56" s="26">
        <f>+B56*(C56-E56)</f>
        <v>1725</v>
      </c>
    </row>
    <row r="57" spans="1:21" x14ac:dyDescent="0.25">
      <c r="A57" s="22" t="s">
        <v>33</v>
      </c>
      <c r="B57" s="22">
        <v>5</v>
      </c>
      <c r="C57" s="50">
        <v>69</v>
      </c>
      <c r="D57" s="32">
        <v>0</v>
      </c>
      <c r="E57" s="54">
        <f>+C57*D57</f>
        <v>0</v>
      </c>
      <c r="F57" s="50">
        <f>+C57-E57</f>
        <v>69</v>
      </c>
      <c r="G57" s="32">
        <v>0</v>
      </c>
      <c r="H57" s="26">
        <f>+F57*G57</f>
        <v>0</v>
      </c>
      <c r="I57" s="50">
        <f>+F57+H57</f>
        <v>69</v>
      </c>
      <c r="J57" s="26">
        <f>+B57*I57</f>
        <v>345</v>
      </c>
    </row>
    <row r="58" spans="1:21" x14ac:dyDescent="0.25">
      <c r="A58" s="19"/>
      <c r="B58" s="19"/>
      <c r="C58" s="44"/>
      <c r="D58" s="19"/>
      <c r="E58" s="19"/>
      <c r="F58" s="19"/>
      <c r="G58" s="19"/>
      <c r="H58" s="19"/>
      <c r="I58" s="24" t="s">
        <v>29</v>
      </c>
      <c r="J58" s="27">
        <f>SUM(J51:J57)</f>
        <v>9986.6</v>
      </c>
    </row>
    <row r="59" spans="1:21" x14ac:dyDescent="0.25">
      <c r="E59"/>
      <c r="F59"/>
    </row>
    <row r="60" spans="1:21" ht="21.75" thickBot="1" x14ac:dyDescent="0.4">
      <c r="A60" s="60" t="s">
        <v>40</v>
      </c>
      <c r="B60" s="60"/>
      <c r="C60" s="60"/>
      <c r="D60" s="60"/>
      <c r="E60" s="60"/>
      <c r="F60" s="60"/>
      <c r="G60" s="60"/>
      <c r="H60" s="60"/>
      <c r="I60" s="60"/>
      <c r="J60" s="60"/>
    </row>
    <row r="61" spans="1:21" x14ac:dyDescent="0.25">
      <c r="A61" s="91" t="s">
        <v>41</v>
      </c>
      <c r="B61" s="91"/>
      <c r="C61" s="91"/>
      <c r="D61" s="91"/>
      <c r="E61" s="91"/>
      <c r="F61" s="91"/>
      <c r="G61" s="91"/>
      <c r="H61" s="91"/>
      <c r="I61" s="91"/>
      <c r="J61" s="92"/>
    </row>
    <row r="62" spans="1:21" s="38" customFormat="1" ht="38.25" x14ac:dyDescent="0.25">
      <c r="A62" s="36" t="s">
        <v>15</v>
      </c>
      <c r="B62" s="42" t="s">
        <v>42</v>
      </c>
      <c r="C62" s="36" t="s">
        <v>17</v>
      </c>
      <c r="D62" s="36" t="s">
        <v>18</v>
      </c>
      <c r="E62" s="42" t="s">
        <v>19</v>
      </c>
      <c r="F62" s="36" t="s">
        <v>20</v>
      </c>
      <c r="G62" s="37" t="s">
        <v>21</v>
      </c>
      <c r="H62" s="36" t="s">
        <v>22</v>
      </c>
      <c r="I62" s="36" t="s">
        <v>23</v>
      </c>
      <c r="J62" s="36" t="s">
        <v>24</v>
      </c>
      <c r="K62" s="21"/>
      <c r="L62" s="21"/>
      <c r="M62" s="21"/>
      <c r="N62" s="21"/>
      <c r="O62" s="21"/>
      <c r="P62" s="21"/>
      <c r="Q62" s="21"/>
      <c r="R62" s="21"/>
      <c r="S62" s="21"/>
      <c r="T62" s="21"/>
      <c r="U62" s="21"/>
    </row>
    <row r="63" spans="1:21" x14ac:dyDescent="0.25">
      <c r="A63" s="22" t="s">
        <v>43</v>
      </c>
      <c r="B63" s="22">
        <v>500</v>
      </c>
      <c r="C63" s="25">
        <v>0</v>
      </c>
      <c r="D63" s="35"/>
      <c r="E63" s="35"/>
      <c r="F63" s="35"/>
      <c r="G63" s="35"/>
      <c r="H63" s="35"/>
      <c r="I63" s="35"/>
      <c r="J63" s="26">
        <f>+B63*C63</f>
        <v>0</v>
      </c>
    </row>
    <row r="64" spans="1:21" x14ac:dyDescent="0.25">
      <c r="A64" s="22" t="s">
        <v>32</v>
      </c>
      <c r="B64" s="22">
        <v>50</v>
      </c>
      <c r="C64" s="50">
        <v>77</v>
      </c>
      <c r="D64" s="32">
        <v>0</v>
      </c>
      <c r="E64" s="54">
        <f t="shared" ref="E64" si="2">+C64*D64</f>
        <v>0</v>
      </c>
      <c r="F64" s="35"/>
      <c r="G64" s="35"/>
      <c r="H64" s="35"/>
      <c r="I64" s="35"/>
      <c r="J64" s="26">
        <f>+B64*(C64-E64)</f>
        <v>3850</v>
      </c>
    </row>
    <row r="65" spans="1:10" x14ac:dyDescent="0.25">
      <c r="A65" s="22" t="s">
        <v>44</v>
      </c>
      <c r="B65" s="22">
        <v>100</v>
      </c>
      <c r="C65" s="25">
        <v>0</v>
      </c>
      <c r="D65" s="35"/>
      <c r="E65" s="35"/>
      <c r="F65" s="35"/>
      <c r="G65" s="35"/>
      <c r="H65" s="35"/>
      <c r="I65" s="35"/>
      <c r="J65" s="26">
        <f>+B65*C65</f>
        <v>0</v>
      </c>
    </row>
    <row r="66" spans="1:10" x14ac:dyDescent="0.25">
      <c r="A66" s="22" t="s">
        <v>39</v>
      </c>
      <c r="B66" s="22">
        <v>5</v>
      </c>
      <c r="C66" s="50">
        <v>77</v>
      </c>
      <c r="D66" s="32">
        <v>0</v>
      </c>
      <c r="E66" s="54">
        <f>+C66*D66</f>
        <v>0</v>
      </c>
      <c r="F66" s="50">
        <f>+C66-E66</f>
        <v>77</v>
      </c>
      <c r="G66" s="32">
        <v>0</v>
      </c>
      <c r="H66" s="26">
        <f>+F66*G66</f>
        <v>0</v>
      </c>
      <c r="I66" s="50">
        <f>+F66+H66</f>
        <v>77</v>
      </c>
      <c r="J66" s="26">
        <f>+B66*I66</f>
        <v>385</v>
      </c>
    </row>
    <row r="67" spans="1:10" x14ac:dyDescent="0.25">
      <c r="A67" s="19"/>
      <c r="B67" s="19"/>
      <c r="C67" s="19"/>
      <c r="D67" s="19"/>
      <c r="E67" s="19"/>
      <c r="F67" s="19"/>
      <c r="G67" s="19"/>
      <c r="H67" s="19"/>
      <c r="I67" s="23" t="s">
        <v>29</v>
      </c>
      <c r="J67" s="30">
        <f>SUM(J63:J66)</f>
        <v>4235</v>
      </c>
    </row>
    <row r="68" spans="1:10" ht="15.75" thickBot="1" x14ac:dyDescent="0.3">
      <c r="E68"/>
      <c r="F68"/>
    </row>
    <row r="69" spans="1:10" ht="21.75" thickBot="1" x14ac:dyDescent="0.3">
      <c r="A69" s="64" t="s">
        <v>45</v>
      </c>
      <c r="B69" s="65"/>
      <c r="C69" s="65"/>
      <c r="D69" s="65"/>
      <c r="E69" s="65"/>
      <c r="F69" s="65"/>
      <c r="G69" s="65"/>
      <c r="H69" s="65"/>
      <c r="I69" s="65"/>
      <c r="J69" s="31">
        <f>+J25+J36+J47+J67+J58</f>
        <v>54596.85</v>
      </c>
    </row>
    <row r="70" spans="1:10" s="6" customFormat="1" ht="12.75" x14ac:dyDescent="0.2">
      <c r="A70" s="7"/>
      <c r="B70" s="7"/>
      <c r="C70" s="7"/>
      <c r="D70" s="7"/>
      <c r="E70" s="8"/>
      <c r="F70" s="8"/>
      <c r="G70" s="7"/>
    </row>
    <row r="71" spans="1:10" s="6" customFormat="1" ht="12.75" x14ac:dyDescent="0.2">
      <c r="A71" s="9" t="s">
        <v>46</v>
      </c>
      <c r="B71" s="10"/>
      <c r="C71" s="11"/>
      <c r="D71" s="11"/>
      <c r="E71" s="12"/>
      <c r="F71" s="13"/>
      <c r="G71" s="11"/>
      <c r="H71" s="11"/>
    </row>
    <row r="72" spans="1:10" s="6" customFormat="1" ht="12.75" x14ac:dyDescent="0.2">
      <c r="A72" s="14" t="s">
        <v>47</v>
      </c>
      <c r="B72" s="85"/>
      <c r="C72" s="86"/>
      <c r="D72" s="87"/>
      <c r="E72" s="15" t="s">
        <v>48</v>
      </c>
      <c r="F72" s="88"/>
      <c r="G72" s="89"/>
      <c r="H72" s="90"/>
    </row>
    <row r="73" spans="1:10" s="6" customFormat="1" ht="12.75" x14ac:dyDescent="0.2">
      <c r="A73" s="14" t="s">
        <v>49</v>
      </c>
      <c r="B73" s="85"/>
      <c r="C73" s="86"/>
      <c r="D73" s="87"/>
      <c r="E73" s="15" t="s">
        <v>50</v>
      </c>
      <c r="F73" s="88"/>
      <c r="G73" s="89"/>
      <c r="H73" s="90"/>
    </row>
    <row r="74" spans="1:10" s="6" customFormat="1" ht="12.75" x14ac:dyDescent="0.2">
      <c r="A74" s="14" t="s">
        <v>51</v>
      </c>
      <c r="B74" s="85"/>
      <c r="C74" s="86"/>
      <c r="D74" s="87"/>
      <c r="E74" s="15" t="s">
        <v>52</v>
      </c>
      <c r="F74" s="88"/>
      <c r="G74" s="89"/>
      <c r="H74" s="90"/>
    </row>
    <row r="75" spans="1:10" x14ac:dyDescent="0.25">
      <c r="A75" s="16"/>
      <c r="B75" s="1"/>
      <c r="E75" s="17"/>
      <c r="F75" s="76"/>
      <c r="G75" s="77"/>
      <c r="H75" s="78"/>
    </row>
  </sheetData>
  <sheetProtection algorithmName="SHA-512" hashValue="DhQO3HnfQfLYgWXJix+P4124lwhHHdLgdbJ7CxzYaK9FNyRZx4SjJcBm8umkrtHqC+1K8aFn8m/rOheI9oXhfA==" saltValue="Nf1RPY2lvwy1GT2YTQXyrw==" spinCount="100000" sheet="1" objects="1" scenarios="1"/>
  <protectedRanges>
    <protectedRange sqref="C21 D22:D24 C30 D31:D35 G35 C40 D41:D46 G44 G46 C51 D52:D57 G55 G57 C63 D64 C65 D66 G66 B72:D74 F72:H75" name="Bereik1"/>
  </protectedRanges>
  <mergeCells count="28">
    <mergeCell ref="F75:H75"/>
    <mergeCell ref="A14:J14"/>
    <mergeCell ref="A15:J15"/>
    <mergeCell ref="A17:J17"/>
    <mergeCell ref="A16:J16"/>
    <mergeCell ref="B73:D73"/>
    <mergeCell ref="B74:D74"/>
    <mergeCell ref="F72:H72"/>
    <mergeCell ref="F73:H73"/>
    <mergeCell ref="F74:H74"/>
    <mergeCell ref="B72:D72"/>
    <mergeCell ref="A61:J61"/>
    <mergeCell ref="A60:J60"/>
    <mergeCell ref="A49:J49"/>
    <mergeCell ref="A1:J3"/>
    <mergeCell ref="A4:J4"/>
    <mergeCell ref="A19:J19"/>
    <mergeCell ref="A9:J9"/>
    <mergeCell ref="A69:I69"/>
    <mergeCell ref="A28:J28"/>
    <mergeCell ref="A7:J7"/>
    <mergeCell ref="A5:J5"/>
    <mergeCell ref="A6:J6"/>
    <mergeCell ref="A10:J10"/>
    <mergeCell ref="A38:J38"/>
    <mergeCell ref="A11:J11"/>
    <mergeCell ref="A12:J12"/>
    <mergeCell ref="A13:J13"/>
  </mergeCells>
  <pageMargins left="0.7" right="0.7" top="0.75" bottom="0.75" header="0.3" footer="0.3"/>
  <pageSetup paperSize="8" scale="56" fitToHeight="0" orientation="portrait" r:id="rId1"/>
  <ignoredErrors>
    <ignoredError sqref="J64" 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565886CE49A14B8913C2D9A8A37587" ma:contentTypeVersion="3" ma:contentTypeDescription="Een nieuw document maken." ma:contentTypeScope="" ma:versionID="c81f27b55bf144bd4f069c110ae4d327">
  <xsd:schema xmlns:xsd="http://www.w3.org/2001/XMLSchema" xmlns:xs="http://www.w3.org/2001/XMLSchema" xmlns:p="http://schemas.microsoft.com/office/2006/metadata/properties" xmlns:ns2="11b3e42b-5f4d-4758-96c1-f6f318efc55b" targetNamespace="http://schemas.microsoft.com/office/2006/metadata/properties" ma:root="true" ma:fieldsID="44b239f4d1b61b5207f86eac9a5f8055" ns2:_="">
    <xsd:import namespace="11b3e42b-5f4d-4758-96c1-f6f318efc55b"/>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b3e42b-5f4d-4758-96c1-f6f318efc5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6966365-19BD-4CBA-A810-64800630FF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b3e42b-5f4d-4758-96c1-f6f318efc5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F91607A-B5A3-4432-9051-477C1ECC620F}">
  <ds:schemaRefs>
    <ds:schemaRef ds:uri="http://schemas.microsoft.com/sharepoint/v3/contenttype/forms"/>
  </ds:schemaRefs>
</ds:datastoreItem>
</file>

<file path=customXml/itemProps3.xml><?xml version="1.0" encoding="utf-8"?>
<ds:datastoreItem xmlns:ds="http://schemas.openxmlformats.org/officeDocument/2006/customXml" ds:itemID="{6749B378-C31B-486D-A4D5-0ADB22CD3933}">
  <ds:schemaRefs>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http://purl.org/dc/terms/"/>
    <ds:schemaRef ds:uri="11b3e42b-5f4d-4758-96c1-f6f318efc55b"/>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Gemeente Groningen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Dinant Lubbers</dc:creator>
  <cp:keywords/>
  <dc:description/>
  <cp:lastModifiedBy>Lissa Veenstra</cp:lastModifiedBy>
  <cp:revision/>
  <cp:lastPrinted>2025-10-20T09:35:35Z</cp:lastPrinted>
  <dcterms:created xsi:type="dcterms:W3CDTF">2020-04-21T09:14:07Z</dcterms:created>
  <dcterms:modified xsi:type="dcterms:W3CDTF">2025-10-30T12:01:56Z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0x010100C2565886CE49A14B8913C2D9A8A37587</vt:lpwstr>
  </property>
  <property fmtid="{D5CDD505-2E9C-101B-9397-08002B2CF9AE}" pid="3" name="MSIP_Label_b3a3144c-e58f-4c7e-97e0-07a7a54e7b35_Enabled">
    <vt:lpwstr>true</vt:lpwstr>
  </property>
  <property fmtid="{D5CDD505-2E9C-101B-9397-08002B2CF9AE}" pid="4" name="MSIP_Label_b3a3144c-e58f-4c7e-97e0-07a7a54e7b35_SetDate">
    <vt:lpwstr>2025-07-02T06:30:23Z</vt:lpwstr>
  </property>
  <property fmtid="{D5CDD505-2E9C-101B-9397-08002B2CF9AE}" pid="5" name="MSIP_Label_b3a3144c-e58f-4c7e-97e0-07a7a54e7b35_Method">
    <vt:lpwstr>Standard</vt:lpwstr>
  </property>
  <property fmtid="{D5CDD505-2E9C-101B-9397-08002B2CF9AE}" pid="6" name="MSIP_Label_b3a3144c-e58f-4c7e-97e0-07a7a54e7b35_Name">
    <vt:lpwstr>Intern</vt:lpwstr>
  </property>
  <property fmtid="{D5CDD505-2E9C-101B-9397-08002B2CF9AE}" pid="7" name="MSIP_Label_b3a3144c-e58f-4c7e-97e0-07a7a54e7b35_SiteId">
    <vt:lpwstr>8c3b61fd-94af-4533-8307-eb59dbd860b0</vt:lpwstr>
  </property>
  <property fmtid="{D5CDD505-2E9C-101B-9397-08002B2CF9AE}" pid="8" name="MSIP_Label_b3a3144c-e58f-4c7e-97e0-07a7a54e7b35_ActionId">
    <vt:lpwstr>da7a27fe-f1da-40e6-94e5-fe5986302b79</vt:lpwstr>
  </property>
  <property fmtid="{D5CDD505-2E9C-101B-9397-08002B2CF9AE}" pid="9" name="MSIP_Label_b3a3144c-e58f-4c7e-97e0-07a7a54e7b35_ContentBits">
    <vt:lpwstr>2</vt:lpwstr>
  </property>
  <property fmtid="{D5CDD505-2E9C-101B-9397-08002B2CF9AE}" pid="10" name="MSIP_Label_b3a3144c-e58f-4c7e-97e0-07a7a54e7b35_Tag">
    <vt:lpwstr>10, 3, 0, 2</vt:lpwstr>
  </property>
</Properties>
</file>