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https://lingecollege.sharepoint.com/teams/SchoonmaakLingecollege/Gedeelde documenten/General/Aanbesteding 2025-2026/Definitieve bestanden/"/>
    </mc:Choice>
  </mc:AlternateContent>
  <xr:revisionPtr revIDLastSave="1283" documentId="8_{D18F917A-9D26-4D67-8EF4-CAE5B129169F}" xr6:coauthVersionLast="47" xr6:coauthVersionMax="47" xr10:uidLastSave="{D29E3E19-04C1-45D5-B83A-15723EE22764}"/>
  <bookViews>
    <workbookView xWindow="28680" yWindow="-120" windowWidth="29040" windowHeight="15720" xr2:uid="{0C15AD36-B234-46CA-BFE4-96C9D24B8E16}"/>
  </bookViews>
  <sheets>
    <sheet name="Uitleg" sheetId="12" r:id="rId1"/>
    <sheet name="Totaalblad" sheetId="3" r:id="rId2"/>
    <sheet name="1. Lyceum Heiligestraat " sheetId="1" r:id="rId3"/>
    <sheet name="2. MAVO Tielerwaardlaan" sheetId="13" r:id="rId4"/>
    <sheet name="3. Praktijkonderw. Rozenstraat" sheetId="17" r:id="rId5"/>
    <sheet name="4. Beroepscol. Teisterbantlaan" sheetId="18" r:id="rId6"/>
    <sheet name="Glasbewassing" sheetId="14" r:id="rId7"/>
    <sheet name="REGIEOPDRACHTEN" sheetId="11" r:id="rId8"/>
  </sheets>
  <definedNames>
    <definedName name="_xlnm._FilterDatabase" localSheetId="2" hidden="1">'1. Lyceum Heiligestraat '!$A$1:$N$148</definedName>
    <definedName name="_xlnm._FilterDatabase" localSheetId="3" hidden="1">'2. MAVO Tielerwaardlaan'!$A$1:$O$98</definedName>
    <definedName name="_xlnm._FilterDatabase" localSheetId="4" hidden="1">'3. Praktijkonderw. Rozenstraat'!$A$1:$P$66</definedName>
    <definedName name="_xlnm._FilterDatabase" localSheetId="5" hidden="1">'4. Beroepscol. Teisterbantlaan'!$A$1:$P$264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3" l="1"/>
  <c r="C11" i="3"/>
  <c r="H44" i="14"/>
  <c r="H43" i="14"/>
  <c r="H31" i="14"/>
  <c r="H25" i="14"/>
  <c r="H12" i="14"/>
  <c r="D13" i="14"/>
  <c r="M264" i="18" l="1"/>
  <c r="H6" i="3" s="1"/>
  <c r="M66" i="17"/>
  <c r="H5" i="3" s="1"/>
  <c r="L148" i="1"/>
  <c r="H3" i="3" s="1"/>
  <c r="H264" i="18"/>
  <c r="G264" i="18"/>
  <c r="C6" i="3" s="1"/>
  <c r="N103" i="18"/>
  <c r="O103" i="18" s="1"/>
  <c r="N104" i="18"/>
  <c r="O104" i="18" s="1"/>
  <c r="N105" i="18"/>
  <c r="O105" i="18" s="1"/>
  <c r="N106" i="18"/>
  <c r="O106" i="18" s="1"/>
  <c r="N107" i="18"/>
  <c r="O107" i="18" s="1"/>
  <c r="N108" i="18"/>
  <c r="O108" i="18" s="1"/>
  <c r="N109" i="18"/>
  <c r="O109" i="18" s="1"/>
  <c r="N110" i="18"/>
  <c r="O110" i="18" s="1"/>
  <c r="N111" i="18"/>
  <c r="O111" i="18" s="1"/>
  <c r="N112" i="18"/>
  <c r="O112" i="18" s="1"/>
  <c r="N113" i="18"/>
  <c r="O113" i="18" s="1"/>
  <c r="N114" i="18"/>
  <c r="O114" i="18" s="1"/>
  <c r="N115" i="18"/>
  <c r="O115" i="18" s="1"/>
  <c r="N116" i="18"/>
  <c r="O116" i="18" s="1"/>
  <c r="N117" i="18"/>
  <c r="O117" i="18" s="1"/>
  <c r="N118" i="18"/>
  <c r="O118" i="18" s="1"/>
  <c r="N119" i="18"/>
  <c r="O119" i="18" s="1"/>
  <c r="N120" i="18"/>
  <c r="O120" i="18" s="1"/>
  <c r="N121" i="18"/>
  <c r="O121" i="18" s="1"/>
  <c r="N122" i="18"/>
  <c r="O122" i="18" s="1"/>
  <c r="N123" i="18"/>
  <c r="O123" i="18" s="1"/>
  <c r="N124" i="18"/>
  <c r="O124" i="18" s="1"/>
  <c r="N125" i="18"/>
  <c r="O125" i="18" s="1"/>
  <c r="N126" i="18"/>
  <c r="O126" i="18" s="1"/>
  <c r="N127" i="18"/>
  <c r="O127" i="18" s="1"/>
  <c r="N128" i="18"/>
  <c r="O128" i="18" s="1"/>
  <c r="N129" i="18"/>
  <c r="O129" i="18" s="1"/>
  <c r="N130" i="18"/>
  <c r="O130" i="18" s="1"/>
  <c r="N131" i="18"/>
  <c r="O131" i="18" s="1"/>
  <c r="N132" i="18"/>
  <c r="O132" i="18" s="1"/>
  <c r="N133" i="18"/>
  <c r="O133" i="18" s="1"/>
  <c r="N134" i="18"/>
  <c r="O134" i="18" s="1"/>
  <c r="N135" i="18"/>
  <c r="O135" i="18" s="1"/>
  <c r="N136" i="18"/>
  <c r="O136" i="18" s="1"/>
  <c r="N137" i="18"/>
  <c r="O137" i="18" s="1"/>
  <c r="N138" i="18"/>
  <c r="O138" i="18" s="1"/>
  <c r="N139" i="18"/>
  <c r="O139" i="18" s="1"/>
  <c r="N140" i="18"/>
  <c r="O140" i="18" s="1"/>
  <c r="N141" i="18"/>
  <c r="O141" i="18" s="1"/>
  <c r="N142" i="18"/>
  <c r="O142" i="18" s="1"/>
  <c r="N143" i="18"/>
  <c r="O143" i="18" s="1"/>
  <c r="N144" i="18"/>
  <c r="O144" i="18" s="1"/>
  <c r="N145" i="18"/>
  <c r="O145" i="18" s="1"/>
  <c r="N146" i="18"/>
  <c r="O146" i="18" s="1"/>
  <c r="N147" i="18"/>
  <c r="O147" i="18" s="1"/>
  <c r="N148" i="18"/>
  <c r="O148" i="18" s="1"/>
  <c r="N149" i="18"/>
  <c r="O149" i="18" s="1"/>
  <c r="N150" i="18"/>
  <c r="O150" i="18" s="1"/>
  <c r="N151" i="18"/>
  <c r="O151" i="18" s="1"/>
  <c r="N152" i="18"/>
  <c r="O152" i="18" s="1"/>
  <c r="N153" i="18"/>
  <c r="O153" i="18" s="1"/>
  <c r="N154" i="18"/>
  <c r="O154" i="18" s="1"/>
  <c r="N155" i="18"/>
  <c r="O155" i="18" s="1"/>
  <c r="N156" i="18"/>
  <c r="O156" i="18" s="1"/>
  <c r="N157" i="18"/>
  <c r="O157" i="18" s="1"/>
  <c r="N158" i="18"/>
  <c r="O158" i="18" s="1"/>
  <c r="N159" i="18"/>
  <c r="O159" i="18" s="1"/>
  <c r="N160" i="18"/>
  <c r="O160" i="18" s="1"/>
  <c r="N161" i="18"/>
  <c r="O161" i="18" s="1"/>
  <c r="N162" i="18"/>
  <c r="O162" i="18" s="1"/>
  <c r="N164" i="18"/>
  <c r="O164" i="18" s="1"/>
  <c r="N166" i="18"/>
  <c r="O166" i="18" s="1"/>
  <c r="N167" i="18"/>
  <c r="O167" i="18" s="1"/>
  <c r="N168" i="18"/>
  <c r="O168" i="18" s="1"/>
  <c r="N169" i="18"/>
  <c r="O169" i="18" s="1"/>
  <c r="N170" i="18"/>
  <c r="O170" i="18" s="1"/>
  <c r="N171" i="18"/>
  <c r="O171" i="18" s="1"/>
  <c r="N172" i="18"/>
  <c r="O172" i="18" s="1"/>
  <c r="N173" i="18"/>
  <c r="O173" i="18" s="1"/>
  <c r="N174" i="18"/>
  <c r="O174" i="18" s="1"/>
  <c r="N175" i="18"/>
  <c r="O175" i="18" s="1"/>
  <c r="N176" i="18"/>
  <c r="O176" i="18" s="1"/>
  <c r="N177" i="18"/>
  <c r="O177" i="18" s="1"/>
  <c r="N178" i="18"/>
  <c r="O178" i="18" s="1"/>
  <c r="N179" i="18"/>
  <c r="O179" i="18" s="1"/>
  <c r="N180" i="18"/>
  <c r="O180" i="18" s="1"/>
  <c r="N181" i="18"/>
  <c r="O181" i="18" s="1"/>
  <c r="N182" i="18"/>
  <c r="O182" i="18" s="1"/>
  <c r="N183" i="18"/>
  <c r="O183" i="18" s="1"/>
  <c r="N184" i="18"/>
  <c r="O184" i="18" s="1"/>
  <c r="N186" i="18"/>
  <c r="O186" i="18" s="1"/>
  <c r="N187" i="18"/>
  <c r="O187" i="18" s="1"/>
  <c r="N188" i="18"/>
  <c r="O188" i="18" s="1"/>
  <c r="N189" i="18"/>
  <c r="O189" i="18" s="1"/>
  <c r="N190" i="18"/>
  <c r="O190" i="18" s="1"/>
  <c r="N191" i="18"/>
  <c r="O191" i="18" s="1"/>
  <c r="N192" i="18"/>
  <c r="O192" i="18" s="1"/>
  <c r="N193" i="18"/>
  <c r="O193" i="18" s="1"/>
  <c r="N194" i="18"/>
  <c r="O194" i="18" s="1"/>
  <c r="N195" i="18"/>
  <c r="O195" i="18" s="1"/>
  <c r="N196" i="18"/>
  <c r="O196" i="18" s="1"/>
  <c r="N197" i="18"/>
  <c r="O197" i="18" s="1"/>
  <c r="N198" i="18"/>
  <c r="O198" i="18" s="1"/>
  <c r="N199" i="18"/>
  <c r="O199" i="18" s="1"/>
  <c r="N200" i="18"/>
  <c r="O200" i="18" s="1"/>
  <c r="N201" i="18"/>
  <c r="O201" i="18" s="1"/>
  <c r="N202" i="18"/>
  <c r="O202" i="18" s="1"/>
  <c r="N203" i="18"/>
  <c r="O203" i="18" s="1"/>
  <c r="N204" i="18"/>
  <c r="O204" i="18" s="1"/>
  <c r="N205" i="18"/>
  <c r="O205" i="18" s="1"/>
  <c r="N206" i="18"/>
  <c r="O206" i="18" s="1"/>
  <c r="N207" i="18"/>
  <c r="O207" i="18" s="1"/>
  <c r="N208" i="18"/>
  <c r="O208" i="18" s="1"/>
  <c r="N209" i="18"/>
  <c r="O209" i="18" s="1"/>
  <c r="N210" i="18"/>
  <c r="O210" i="18" s="1"/>
  <c r="N211" i="18"/>
  <c r="O211" i="18" s="1"/>
  <c r="N212" i="18"/>
  <c r="O212" i="18" s="1"/>
  <c r="N213" i="18"/>
  <c r="O213" i="18" s="1"/>
  <c r="N214" i="18"/>
  <c r="O214" i="18" s="1"/>
  <c r="N215" i="18"/>
  <c r="O215" i="18" s="1"/>
  <c r="N216" i="18"/>
  <c r="O216" i="18" s="1"/>
  <c r="N217" i="18"/>
  <c r="O217" i="18" s="1"/>
  <c r="N218" i="18"/>
  <c r="O218" i="18" s="1"/>
  <c r="N219" i="18"/>
  <c r="O219" i="18" s="1"/>
  <c r="N220" i="18"/>
  <c r="O220" i="18" s="1"/>
  <c r="N221" i="18"/>
  <c r="O221" i="18" s="1"/>
  <c r="N222" i="18"/>
  <c r="O222" i="18" s="1"/>
  <c r="N223" i="18"/>
  <c r="O223" i="18" s="1"/>
  <c r="N225" i="18"/>
  <c r="O225" i="18" s="1"/>
  <c r="N226" i="18"/>
  <c r="O226" i="18" s="1"/>
  <c r="N227" i="18"/>
  <c r="O227" i="18" s="1"/>
  <c r="N228" i="18"/>
  <c r="O228" i="18" s="1"/>
  <c r="N229" i="18"/>
  <c r="O229" i="18" s="1"/>
  <c r="N230" i="18"/>
  <c r="O230" i="18" s="1"/>
  <c r="N231" i="18"/>
  <c r="O231" i="18" s="1"/>
  <c r="N232" i="18"/>
  <c r="O232" i="18" s="1"/>
  <c r="N233" i="18"/>
  <c r="O233" i="18" s="1"/>
  <c r="N234" i="18"/>
  <c r="O234" i="18" s="1"/>
  <c r="N235" i="18"/>
  <c r="O235" i="18" s="1"/>
  <c r="N236" i="18"/>
  <c r="O236" i="18" s="1"/>
  <c r="N237" i="18"/>
  <c r="O237" i="18" s="1"/>
  <c r="N238" i="18"/>
  <c r="O238" i="18" s="1"/>
  <c r="N239" i="18"/>
  <c r="O239" i="18" s="1"/>
  <c r="N240" i="18"/>
  <c r="O240" i="18" s="1"/>
  <c r="N241" i="18"/>
  <c r="O241" i="18" s="1"/>
  <c r="N242" i="18"/>
  <c r="O242" i="18" s="1"/>
  <c r="N243" i="18"/>
  <c r="O243" i="18" s="1"/>
  <c r="N245" i="18"/>
  <c r="O245" i="18" s="1"/>
  <c r="N246" i="18"/>
  <c r="O246" i="18" s="1"/>
  <c r="N247" i="18"/>
  <c r="O247" i="18" s="1"/>
  <c r="N248" i="18"/>
  <c r="O248" i="18" s="1"/>
  <c r="N249" i="18"/>
  <c r="O249" i="18" s="1"/>
  <c r="N250" i="18"/>
  <c r="O250" i="18" s="1"/>
  <c r="N251" i="18"/>
  <c r="O251" i="18" s="1"/>
  <c r="N253" i="18"/>
  <c r="O253" i="18" s="1"/>
  <c r="N254" i="18"/>
  <c r="O254" i="18" s="1"/>
  <c r="N255" i="18"/>
  <c r="O255" i="18" s="1"/>
  <c r="N256" i="18"/>
  <c r="O256" i="18" s="1"/>
  <c r="N258" i="18"/>
  <c r="O258" i="18" s="1"/>
  <c r="N259" i="18"/>
  <c r="O259" i="18" s="1"/>
  <c r="N260" i="18"/>
  <c r="O260" i="18" s="1"/>
  <c r="N261" i="18"/>
  <c r="O261" i="18" s="1"/>
  <c r="N262" i="18"/>
  <c r="O262" i="18" s="1"/>
  <c r="N263" i="18"/>
  <c r="O263" i="18" s="1"/>
  <c r="N3" i="18"/>
  <c r="O3" i="18" s="1"/>
  <c r="N4" i="18"/>
  <c r="O4" i="18" s="1"/>
  <c r="N5" i="18"/>
  <c r="O5" i="18" s="1"/>
  <c r="N6" i="18"/>
  <c r="O6" i="18" s="1"/>
  <c r="N7" i="18"/>
  <c r="O7" i="18" s="1"/>
  <c r="N8" i="18"/>
  <c r="O8" i="18" s="1"/>
  <c r="N9" i="18"/>
  <c r="O9" i="18" s="1"/>
  <c r="N10" i="18"/>
  <c r="O10" i="18" s="1"/>
  <c r="N11" i="18"/>
  <c r="O11" i="18" s="1"/>
  <c r="N12" i="18"/>
  <c r="O12" i="18" s="1"/>
  <c r="N13" i="18"/>
  <c r="O13" i="18" s="1"/>
  <c r="N14" i="18"/>
  <c r="O14" i="18" s="1"/>
  <c r="N15" i="18"/>
  <c r="O15" i="18" s="1"/>
  <c r="N16" i="18"/>
  <c r="O16" i="18" s="1"/>
  <c r="N18" i="18"/>
  <c r="O18" i="18" s="1"/>
  <c r="N19" i="18"/>
  <c r="O19" i="18" s="1"/>
  <c r="N20" i="18"/>
  <c r="O20" i="18" s="1"/>
  <c r="N21" i="18"/>
  <c r="O21" i="18" s="1"/>
  <c r="N22" i="18"/>
  <c r="O22" i="18" s="1"/>
  <c r="N23" i="18"/>
  <c r="O23" i="18" s="1"/>
  <c r="N24" i="18"/>
  <c r="O24" i="18" s="1"/>
  <c r="N25" i="18"/>
  <c r="O25" i="18" s="1"/>
  <c r="N26" i="18"/>
  <c r="O26" i="18" s="1"/>
  <c r="N27" i="18"/>
  <c r="O27" i="18" s="1"/>
  <c r="N28" i="18"/>
  <c r="O28" i="18" s="1"/>
  <c r="N29" i="18"/>
  <c r="O29" i="18" s="1"/>
  <c r="N30" i="18"/>
  <c r="O30" i="18" s="1"/>
  <c r="N31" i="18"/>
  <c r="O31" i="18" s="1"/>
  <c r="N32" i="18"/>
  <c r="O32" i="18" s="1"/>
  <c r="N33" i="18"/>
  <c r="O33" i="18" s="1"/>
  <c r="N34" i="18"/>
  <c r="O34" i="18" s="1"/>
  <c r="N35" i="18"/>
  <c r="O35" i="18" s="1"/>
  <c r="N36" i="18"/>
  <c r="O36" i="18" s="1"/>
  <c r="N37" i="18"/>
  <c r="O37" i="18" s="1"/>
  <c r="N38" i="18"/>
  <c r="O38" i="18" s="1"/>
  <c r="N39" i="18"/>
  <c r="O39" i="18" s="1"/>
  <c r="N40" i="18"/>
  <c r="O40" i="18" s="1"/>
  <c r="N42" i="18"/>
  <c r="O42" i="18" s="1"/>
  <c r="N43" i="18"/>
  <c r="O43" i="18" s="1"/>
  <c r="N44" i="18"/>
  <c r="O44" i="18" s="1"/>
  <c r="N45" i="18"/>
  <c r="O45" i="18" s="1"/>
  <c r="N46" i="18"/>
  <c r="O46" i="18" s="1"/>
  <c r="N47" i="18"/>
  <c r="O47" i="18" s="1"/>
  <c r="N48" i="18"/>
  <c r="O48" i="18" s="1"/>
  <c r="N49" i="18"/>
  <c r="O49" i="18" s="1"/>
  <c r="N50" i="18"/>
  <c r="O50" i="18" s="1"/>
  <c r="N51" i="18"/>
  <c r="O51" i="18" s="1"/>
  <c r="N52" i="18"/>
  <c r="O52" i="18" s="1"/>
  <c r="N53" i="18"/>
  <c r="O53" i="18" s="1"/>
  <c r="N54" i="18"/>
  <c r="O54" i="18" s="1"/>
  <c r="N56" i="18"/>
  <c r="O56" i="18" s="1"/>
  <c r="N57" i="18"/>
  <c r="O57" i="18" s="1"/>
  <c r="N58" i="18"/>
  <c r="O58" i="18" s="1"/>
  <c r="N59" i="18"/>
  <c r="O59" i="18" s="1"/>
  <c r="N60" i="18"/>
  <c r="O60" i="18" s="1"/>
  <c r="N61" i="18"/>
  <c r="O61" i="18" s="1"/>
  <c r="N62" i="18"/>
  <c r="O62" i="18" s="1"/>
  <c r="N63" i="18"/>
  <c r="O63" i="18" s="1"/>
  <c r="N64" i="18"/>
  <c r="O64" i="18" s="1"/>
  <c r="N65" i="18"/>
  <c r="O65" i="18" s="1"/>
  <c r="N66" i="18"/>
  <c r="O66" i="18" s="1"/>
  <c r="N67" i="18"/>
  <c r="O67" i="18" s="1"/>
  <c r="N68" i="18"/>
  <c r="O68" i="18" s="1"/>
  <c r="N70" i="18"/>
  <c r="O70" i="18" s="1"/>
  <c r="N71" i="18"/>
  <c r="O71" i="18" s="1"/>
  <c r="N72" i="18"/>
  <c r="O72" i="18" s="1"/>
  <c r="N73" i="18"/>
  <c r="O73" i="18" s="1"/>
  <c r="N74" i="18"/>
  <c r="O74" i="18" s="1"/>
  <c r="N75" i="18"/>
  <c r="O75" i="18" s="1"/>
  <c r="N76" i="18"/>
  <c r="O76" i="18" s="1"/>
  <c r="N77" i="18"/>
  <c r="O77" i="18" s="1"/>
  <c r="N78" i="18"/>
  <c r="O78" i="18" s="1"/>
  <c r="N79" i="18"/>
  <c r="O79" i="18" s="1"/>
  <c r="N80" i="18"/>
  <c r="O80" i="18" s="1"/>
  <c r="N81" i="18"/>
  <c r="O81" i="18" s="1"/>
  <c r="N82" i="18"/>
  <c r="O82" i="18" s="1"/>
  <c r="N83" i="18"/>
  <c r="O83" i="18" s="1"/>
  <c r="N84" i="18"/>
  <c r="O84" i="18" s="1"/>
  <c r="N85" i="18"/>
  <c r="O85" i="18" s="1"/>
  <c r="N86" i="18"/>
  <c r="O86" i="18" s="1"/>
  <c r="N87" i="18"/>
  <c r="O87" i="18" s="1"/>
  <c r="N88" i="18"/>
  <c r="O88" i="18" s="1"/>
  <c r="N89" i="18"/>
  <c r="O89" i="18" s="1"/>
  <c r="N90" i="18"/>
  <c r="O90" i="18" s="1"/>
  <c r="N91" i="18"/>
  <c r="O91" i="18" s="1"/>
  <c r="N92" i="18"/>
  <c r="O92" i="18" s="1"/>
  <c r="N93" i="18"/>
  <c r="O93" i="18" s="1"/>
  <c r="N94" i="18"/>
  <c r="O94" i="18" s="1"/>
  <c r="N95" i="18"/>
  <c r="O95" i="18" s="1"/>
  <c r="N96" i="18"/>
  <c r="O96" i="18" s="1"/>
  <c r="N97" i="18"/>
  <c r="O97" i="18" s="1"/>
  <c r="N99" i="18"/>
  <c r="O99" i="18" s="1"/>
  <c r="N100" i="18"/>
  <c r="O100" i="18" s="1"/>
  <c r="N102" i="18"/>
  <c r="O102" i="18" s="1"/>
  <c r="G35" i="14"/>
  <c r="H35" i="14" s="1"/>
  <c r="G36" i="14"/>
  <c r="H36" i="14" s="1"/>
  <c r="G37" i="14"/>
  <c r="H37" i="14" s="1"/>
  <c r="G38" i="14"/>
  <c r="H38" i="14" s="1"/>
  <c r="G39" i="14"/>
  <c r="H39" i="14" s="1"/>
  <c r="G40" i="14"/>
  <c r="H40" i="14" s="1"/>
  <c r="G41" i="14"/>
  <c r="H41" i="14" s="1"/>
  <c r="G42" i="14"/>
  <c r="H42" i="14" s="1"/>
  <c r="G16" i="14"/>
  <c r="H16" i="14" s="1"/>
  <c r="G17" i="14"/>
  <c r="H17" i="14" s="1"/>
  <c r="G18" i="14"/>
  <c r="H18" i="14" s="1"/>
  <c r="G19" i="14"/>
  <c r="H19" i="14" s="1"/>
  <c r="G20" i="14"/>
  <c r="H20" i="14" s="1"/>
  <c r="G21" i="14"/>
  <c r="H21" i="14" s="1"/>
  <c r="G5" i="14"/>
  <c r="H5" i="14" s="1"/>
  <c r="G6" i="14"/>
  <c r="H6" i="14" s="1"/>
  <c r="G7" i="14"/>
  <c r="H7" i="14" s="1"/>
  <c r="G8" i="14"/>
  <c r="H8" i="14" s="1"/>
  <c r="G9" i="14"/>
  <c r="H9" i="14" s="1"/>
  <c r="G66" i="17"/>
  <c r="C5" i="3" s="1"/>
  <c r="N6" i="17"/>
  <c r="O6" i="17" s="1"/>
  <c r="N7" i="17"/>
  <c r="O7" i="17" s="1"/>
  <c r="N8" i="17"/>
  <c r="O8" i="17" s="1"/>
  <c r="N9" i="17"/>
  <c r="O9" i="17" s="1"/>
  <c r="N10" i="17"/>
  <c r="O10" i="17" s="1"/>
  <c r="N11" i="17"/>
  <c r="O11" i="17" s="1"/>
  <c r="N12" i="17"/>
  <c r="O12" i="17" s="1"/>
  <c r="N13" i="17"/>
  <c r="O13" i="17" s="1"/>
  <c r="N14" i="17"/>
  <c r="O14" i="17" s="1"/>
  <c r="N15" i="17"/>
  <c r="O15" i="17" s="1"/>
  <c r="N16" i="17"/>
  <c r="O16" i="17" s="1"/>
  <c r="N19" i="17"/>
  <c r="O19" i="17" s="1"/>
  <c r="N20" i="17"/>
  <c r="O20" i="17" s="1"/>
  <c r="N21" i="17"/>
  <c r="O21" i="17" s="1"/>
  <c r="N22" i="17"/>
  <c r="O22" i="17" s="1"/>
  <c r="N23" i="17"/>
  <c r="O23" i="17" s="1"/>
  <c r="N24" i="17"/>
  <c r="O24" i="17" s="1"/>
  <c r="N25" i="17"/>
  <c r="O25" i="17" s="1"/>
  <c r="N26" i="17"/>
  <c r="O26" i="17" s="1"/>
  <c r="N27" i="17"/>
  <c r="O27" i="17" s="1"/>
  <c r="N28" i="17"/>
  <c r="O28" i="17" s="1"/>
  <c r="N29" i="17"/>
  <c r="O29" i="17" s="1"/>
  <c r="N30" i="17"/>
  <c r="O30" i="17" s="1"/>
  <c r="N31" i="17"/>
  <c r="O31" i="17" s="1"/>
  <c r="N32" i="17"/>
  <c r="O32" i="17" s="1"/>
  <c r="N33" i="17"/>
  <c r="O33" i="17" s="1"/>
  <c r="N35" i="17"/>
  <c r="O35" i="17" s="1"/>
  <c r="N36" i="17"/>
  <c r="O36" i="17" s="1"/>
  <c r="N37" i="17"/>
  <c r="O37" i="17" s="1"/>
  <c r="N38" i="17"/>
  <c r="O38" i="17" s="1"/>
  <c r="N39" i="17"/>
  <c r="O39" i="17" s="1"/>
  <c r="N40" i="17"/>
  <c r="O40" i="17" s="1"/>
  <c r="N42" i="17"/>
  <c r="O42" i="17" s="1"/>
  <c r="N43" i="17"/>
  <c r="O43" i="17" s="1"/>
  <c r="N44" i="17"/>
  <c r="O44" i="17" s="1"/>
  <c r="N45" i="17"/>
  <c r="O45" i="17" s="1"/>
  <c r="N46" i="17"/>
  <c r="O46" i="17" s="1"/>
  <c r="N47" i="17"/>
  <c r="O47" i="17" s="1"/>
  <c r="N48" i="17"/>
  <c r="O48" i="17" s="1"/>
  <c r="N49" i="17"/>
  <c r="O49" i="17" s="1"/>
  <c r="N50" i="17"/>
  <c r="O50" i="17" s="1"/>
  <c r="N51" i="17"/>
  <c r="O51" i="17" s="1"/>
  <c r="N52" i="17"/>
  <c r="O52" i="17" s="1"/>
  <c r="N54" i="17"/>
  <c r="O54" i="17" s="1"/>
  <c r="N55" i="17"/>
  <c r="O55" i="17" s="1"/>
  <c r="N56" i="17"/>
  <c r="O56" i="17" s="1"/>
  <c r="N57" i="17"/>
  <c r="O57" i="17" s="1"/>
  <c r="N58" i="17"/>
  <c r="O58" i="17" s="1"/>
  <c r="N59" i="17"/>
  <c r="O59" i="17" s="1"/>
  <c r="N60" i="17"/>
  <c r="O60" i="17" s="1"/>
  <c r="N61" i="17"/>
  <c r="O61" i="17" s="1"/>
  <c r="N62" i="17"/>
  <c r="O62" i="17" s="1"/>
  <c r="N63" i="17"/>
  <c r="O63" i="17" s="1"/>
  <c r="N65" i="17"/>
  <c r="O65" i="17" s="1"/>
  <c r="N2" i="18"/>
  <c r="O2" i="18" s="1"/>
  <c r="O264" i="18" s="1"/>
  <c r="N4" i="17"/>
  <c r="O4" i="17" s="1"/>
  <c r="N3" i="17"/>
  <c r="O3" i="17" s="1"/>
  <c r="N2" i="17"/>
  <c r="O2" i="17" s="1"/>
  <c r="O66" i="17" s="1"/>
  <c r="M2" i="13"/>
  <c r="N2" i="13" s="1"/>
  <c r="M3" i="13"/>
  <c r="N3" i="13" s="1"/>
  <c r="M4" i="13"/>
  <c r="N4" i="13" s="1"/>
  <c r="M5" i="13"/>
  <c r="N5" i="13" s="1"/>
  <c r="M6" i="13"/>
  <c r="N6" i="13" s="1"/>
  <c r="M7" i="13"/>
  <c r="N7" i="13" s="1"/>
  <c r="M8" i="13"/>
  <c r="N8" i="13" s="1"/>
  <c r="M9" i="13"/>
  <c r="N9" i="13" s="1"/>
  <c r="M10" i="13"/>
  <c r="N10" i="13" s="1"/>
  <c r="M11" i="13"/>
  <c r="N11" i="13" s="1"/>
  <c r="M12" i="13"/>
  <c r="N12" i="13" s="1"/>
  <c r="M13" i="13"/>
  <c r="N13" i="13" s="1"/>
  <c r="M14" i="13"/>
  <c r="N14" i="13" s="1"/>
  <c r="M15" i="13"/>
  <c r="N15" i="13" s="1"/>
  <c r="M16" i="13"/>
  <c r="N16" i="13" s="1"/>
  <c r="M17" i="13"/>
  <c r="N17" i="13" s="1"/>
  <c r="M18" i="13"/>
  <c r="N18" i="13" s="1"/>
  <c r="M19" i="13"/>
  <c r="N19" i="13" s="1"/>
  <c r="M20" i="13"/>
  <c r="N20" i="13" s="1"/>
  <c r="M21" i="13"/>
  <c r="N21" i="13" s="1"/>
  <c r="M22" i="13"/>
  <c r="N22" i="13" s="1"/>
  <c r="M23" i="13"/>
  <c r="N23" i="13" s="1"/>
  <c r="M24" i="13"/>
  <c r="N24" i="13" s="1"/>
  <c r="M25" i="13"/>
  <c r="N25" i="13" s="1"/>
  <c r="M26" i="13"/>
  <c r="N26" i="13" s="1"/>
  <c r="M27" i="13"/>
  <c r="N27" i="13" s="1"/>
  <c r="M28" i="13"/>
  <c r="N28" i="13" s="1"/>
  <c r="M29" i="13"/>
  <c r="N29" i="13" s="1"/>
  <c r="M30" i="13"/>
  <c r="N30" i="13" s="1"/>
  <c r="M33" i="13"/>
  <c r="N33" i="13" s="1"/>
  <c r="M34" i="13"/>
  <c r="N34" i="13" s="1"/>
  <c r="M36" i="13"/>
  <c r="N36" i="13" s="1"/>
  <c r="M40" i="13"/>
  <c r="N40" i="13" s="1"/>
  <c r="M41" i="13"/>
  <c r="N41" i="13" s="1"/>
  <c r="M42" i="13"/>
  <c r="N42" i="13" s="1"/>
  <c r="M43" i="13"/>
  <c r="N43" i="13" s="1"/>
  <c r="M44" i="13"/>
  <c r="N44" i="13" s="1"/>
  <c r="M45" i="13"/>
  <c r="N45" i="13" s="1"/>
  <c r="M46" i="13"/>
  <c r="N46" i="13" s="1"/>
  <c r="M47" i="13"/>
  <c r="N47" i="13" s="1"/>
  <c r="M48" i="13"/>
  <c r="N48" i="13" s="1"/>
  <c r="M49" i="13"/>
  <c r="N49" i="13" s="1"/>
  <c r="M50" i="13"/>
  <c r="N50" i="13" s="1"/>
  <c r="M51" i="13"/>
  <c r="N51" i="13" s="1"/>
  <c r="M52" i="13"/>
  <c r="N52" i="13" s="1"/>
  <c r="M53" i="13"/>
  <c r="N53" i="13" s="1"/>
  <c r="M56" i="13"/>
  <c r="N56" i="13" s="1"/>
  <c r="M57" i="13"/>
  <c r="N57" i="13" s="1"/>
  <c r="M58" i="13"/>
  <c r="N58" i="13" s="1"/>
  <c r="M59" i="13"/>
  <c r="N59" i="13" s="1"/>
  <c r="M60" i="13"/>
  <c r="N60" i="13" s="1"/>
  <c r="M61" i="13"/>
  <c r="N61" i="13" s="1"/>
  <c r="M62" i="13"/>
  <c r="N62" i="13" s="1"/>
  <c r="M63" i="13"/>
  <c r="N63" i="13" s="1"/>
  <c r="M64" i="13"/>
  <c r="N64" i="13" s="1"/>
  <c r="M65" i="13"/>
  <c r="N65" i="13" s="1"/>
  <c r="M66" i="13"/>
  <c r="N66" i="13" s="1"/>
  <c r="M67" i="13"/>
  <c r="N67" i="13" s="1"/>
  <c r="M68" i="13"/>
  <c r="N68" i="13" s="1"/>
  <c r="M69" i="13"/>
  <c r="N69" i="13" s="1"/>
  <c r="M70" i="13"/>
  <c r="N70" i="13" s="1"/>
  <c r="M71" i="13"/>
  <c r="N71" i="13" s="1"/>
  <c r="M72" i="13"/>
  <c r="N72" i="13" s="1"/>
  <c r="M73" i="13"/>
  <c r="N73" i="13" s="1"/>
  <c r="M74" i="13"/>
  <c r="N74" i="13" s="1"/>
  <c r="M75" i="13"/>
  <c r="N75" i="13" s="1"/>
  <c r="M76" i="13"/>
  <c r="N76" i="13" s="1"/>
  <c r="M77" i="13"/>
  <c r="N77" i="13" s="1"/>
  <c r="M78" i="13"/>
  <c r="N78" i="13" s="1"/>
  <c r="M79" i="13"/>
  <c r="N79" i="13" s="1"/>
  <c r="M80" i="13"/>
  <c r="N80" i="13" s="1"/>
  <c r="M81" i="13"/>
  <c r="N81" i="13" s="1"/>
  <c r="G98" i="13"/>
  <c r="C4" i="3" s="1"/>
  <c r="M123" i="1"/>
  <c r="N123" i="1" s="1"/>
  <c r="M124" i="1"/>
  <c r="N124" i="1" s="1"/>
  <c r="M125" i="1"/>
  <c r="N125" i="1" s="1"/>
  <c r="M126" i="1"/>
  <c r="N126" i="1" s="1"/>
  <c r="M127" i="1"/>
  <c r="N127" i="1" s="1"/>
  <c r="M128" i="1"/>
  <c r="N128" i="1" s="1"/>
  <c r="M129" i="1"/>
  <c r="N129" i="1" s="1"/>
  <c r="M130" i="1"/>
  <c r="N130" i="1" s="1"/>
  <c r="M131" i="1"/>
  <c r="N131" i="1" s="1"/>
  <c r="M132" i="1"/>
  <c r="N132" i="1" s="1"/>
  <c r="M133" i="1"/>
  <c r="N133" i="1" s="1"/>
  <c r="M134" i="1"/>
  <c r="N134" i="1" s="1"/>
  <c r="M135" i="1"/>
  <c r="N135" i="1" s="1"/>
  <c r="M136" i="1"/>
  <c r="N136" i="1" s="1"/>
  <c r="M137" i="1"/>
  <c r="N137" i="1" s="1"/>
  <c r="M138" i="1"/>
  <c r="N138" i="1" s="1"/>
  <c r="M139" i="1"/>
  <c r="N139" i="1" s="1"/>
  <c r="M140" i="1"/>
  <c r="N140" i="1" s="1"/>
  <c r="M144" i="1"/>
  <c r="N144" i="1" s="1"/>
  <c r="M146" i="1"/>
  <c r="N146" i="1" s="1"/>
  <c r="M147" i="1"/>
  <c r="N147" i="1" s="1"/>
  <c r="G148" i="1"/>
  <c r="C3" i="3" s="1"/>
  <c r="H7" i="3" l="1"/>
  <c r="C12" i="3" s="1"/>
  <c r="N66" i="17"/>
  <c r="N264" i="18"/>
  <c r="G34" i="14"/>
  <c r="G24" i="14"/>
  <c r="H24" i="14" s="1"/>
  <c r="G23" i="14"/>
  <c r="H23" i="14" s="1"/>
  <c r="G22" i="14"/>
  <c r="H22" i="14" s="1"/>
  <c r="G15" i="14"/>
  <c r="G10" i="14"/>
  <c r="H10" i="14" s="1"/>
  <c r="G4" i="14"/>
  <c r="E62" i="11"/>
  <c r="E61" i="11"/>
  <c r="G44" i="14" l="1"/>
  <c r="I6" i="3" s="1"/>
  <c r="G26" i="14"/>
  <c r="I4" i="3" s="1"/>
  <c r="H4" i="14"/>
  <c r="H34" i="14"/>
  <c r="J6" i="3" s="1"/>
  <c r="H15" i="14"/>
  <c r="H26" i="14" l="1"/>
  <c r="J4" i="3" s="1"/>
  <c r="M82" i="13"/>
  <c r="N82" i="13" s="1"/>
  <c r="M83" i="13"/>
  <c r="N83" i="13" s="1"/>
  <c r="M84" i="13"/>
  <c r="N84" i="13" s="1"/>
  <c r="M85" i="13"/>
  <c r="N85" i="13" s="1"/>
  <c r="M86" i="13"/>
  <c r="N86" i="13" s="1"/>
  <c r="M89" i="13"/>
  <c r="N89" i="13" s="1"/>
  <c r="M90" i="13"/>
  <c r="N90" i="13" s="1"/>
  <c r="M93" i="13"/>
  <c r="N93" i="13" s="1"/>
  <c r="M94" i="13"/>
  <c r="N94" i="13" s="1"/>
  <c r="G11" i="14"/>
  <c r="G13" i="14" s="1"/>
  <c r="G30" i="14"/>
  <c r="H30" i="14" s="1"/>
  <c r="G29" i="14"/>
  <c r="H29" i="14" s="1"/>
  <c r="G28" i="14"/>
  <c r="I3" i="3" l="1"/>
  <c r="G32" i="14"/>
  <c r="I5" i="3" s="1"/>
  <c r="I7" i="3" s="1"/>
  <c r="H28" i="14"/>
  <c r="H11" i="14"/>
  <c r="H13" i="14" s="1"/>
  <c r="D44" i="14"/>
  <c r="D45" i="14" s="1"/>
  <c r="D32" i="14"/>
  <c r="D26" i="14"/>
  <c r="H32" i="14" l="1"/>
  <c r="J5" i="3" s="1"/>
  <c r="G45" i="14"/>
  <c r="H45" i="14"/>
  <c r="J3" i="3"/>
  <c r="M95" i="13"/>
  <c r="N95" i="13" s="1"/>
  <c r="M96" i="13"/>
  <c r="N96" i="13" s="1"/>
  <c r="J7" i="3" l="1"/>
  <c r="N98" i="13"/>
  <c r="M98" i="13"/>
  <c r="M3" i="1"/>
  <c r="N3" i="1" s="1"/>
  <c r="M4" i="1"/>
  <c r="N4" i="1" s="1"/>
  <c r="M5" i="1"/>
  <c r="N5" i="1" s="1"/>
  <c r="M6" i="1"/>
  <c r="N6" i="1" s="1"/>
  <c r="M7" i="1"/>
  <c r="N7" i="1" s="1"/>
  <c r="M8" i="1"/>
  <c r="N8" i="1" s="1"/>
  <c r="M9" i="1"/>
  <c r="N9" i="1" s="1"/>
  <c r="M10" i="1"/>
  <c r="N10" i="1" s="1"/>
  <c r="M11" i="1"/>
  <c r="N11" i="1" s="1"/>
  <c r="M12" i="1"/>
  <c r="N12" i="1" s="1"/>
  <c r="M13" i="1"/>
  <c r="N13" i="1" s="1"/>
  <c r="M14" i="1"/>
  <c r="N14" i="1" s="1"/>
  <c r="M15" i="1"/>
  <c r="N15" i="1" s="1"/>
  <c r="M16" i="1"/>
  <c r="N16" i="1" s="1"/>
  <c r="M17" i="1"/>
  <c r="N17" i="1" s="1"/>
  <c r="M18" i="1"/>
  <c r="N18" i="1" s="1"/>
  <c r="M19" i="1"/>
  <c r="N19" i="1" s="1"/>
  <c r="M20" i="1"/>
  <c r="N20" i="1" s="1"/>
  <c r="M21" i="1"/>
  <c r="N21" i="1" s="1"/>
  <c r="M22" i="1"/>
  <c r="N22" i="1" s="1"/>
  <c r="M23" i="1"/>
  <c r="N23" i="1" s="1"/>
  <c r="M24" i="1"/>
  <c r="N24" i="1" s="1"/>
  <c r="M25" i="1"/>
  <c r="N25" i="1" s="1"/>
  <c r="M26" i="1"/>
  <c r="N26" i="1" s="1"/>
  <c r="M27" i="1"/>
  <c r="N27" i="1" s="1"/>
  <c r="M28" i="1"/>
  <c r="N28" i="1" s="1"/>
  <c r="M29" i="1"/>
  <c r="N29" i="1" s="1"/>
  <c r="M30" i="1"/>
  <c r="N30" i="1" s="1"/>
  <c r="M31" i="1"/>
  <c r="N31" i="1" s="1"/>
  <c r="M32" i="1"/>
  <c r="N32" i="1" s="1"/>
  <c r="M33" i="1"/>
  <c r="N33" i="1" s="1"/>
  <c r="M34" i="1"/>
  <c r="N34" i="1" s="1"/>
  <c r="M35" i="1"/>
  <c r="N35" i="1" s="1"/>
  <c r="M36" i="1"/>
  <c r="N36" i="1" s="1"/>
  <c r="M37" i="1"/>
  <c r="N37" i="1" s="1"/>
  <c r="M38" i="1"/>
  <c r="N38" i="1" s="1"/>
  <c r="M39" i="1"/>
  <c r="N39" i="1" s="1"/>
  <c r="M40" i="1"/>
  <c r="N40" i="1" s="1"/>
  <c r="M41" i="1"/>
  <c r="N41" i="1" s="1"/>
  <c r="M42" i="1"/>
  <c r="N42" i="1" s="1"/>
  <c r="M43" i="1"/>
  <c r="N43" i="1" s="1"/>
  <c r="M44" i="1"/>
  <c r="N44" i="1" s="1"/>
  <c r="M45" i="1"/>
  <c r="N45" i="1" s="1"/>
  <c r="M46" i="1"/>
  <c r="N46" i="1" s="1"/>
  <c r="M47" i="1"/>
  <c r="N47" i="1" s="1"/>
  <c r="M48" i="1"/>
  <c r="N48" i="1" s="1"/>
  <c r="M49" i="1"/>
  <c r="N49" i="1" s="1"/>
  <c r="M50" i="1"/>
  <c r="N50" i="1" s="1"/>
  <c r="M51" i="1"/>
  <c r="N51" i="1" s="1"/>
  <c r="M52" i="1"/>
  <c r="N52" i="1" s="1"/>
  <c r="M53" i="1"/>
  <c r="N53" i="1" s="1"/>
  <c r="M54" i="1"/>
  <c r="N54" i="1" s="1"/>
  <c r="M55" i="1"/>
  <c r="N55" i="1" s="1"/>
  <c r="M56" i="1"/>
  <c r="N56" i="1" s="1"/>
  <c r="M57" i="1"/>
  <c r="N57" i="1" s="1"/>
  <c r="M58" i="1"/>
  <c r="N58" i="1" s="1"/>
  <c r="M59" i="1"/>
  <c r="N59" i="1" s="1"/>
  <c r="M60" i="1"/>
  <c r="N60" i="1" s="1"/>
  <c r="M61" i="1"/>
  <c r="N61" i="1" s="1"/>
  <c r="M62" i="1"/>
  <c r="N62" i="1" s="1"/>
  <c r="M63" i="1"/>
  <c r="N63" i="1" s="1"/>
  <c r="M64" i="1"/>
  <c r="N64" i="1" s="1"/>
  <c r="M65" i="1"/>
  <c r="N65" i="1" s="1"/>
  <c r="M66" i="1"/>
  <c r="N66" i="1" s="1"/>
  <c r="M67" i="1"/>
  <c r="N67" i="1" s="1"/>
  <c r="M68" i="1"/>
  <c r="N68" i="1" s="1"/>
  <c r="M69" i="1"/>
  <c r="N69" i="1" s="1"/>
  <c r="M70" i="1"/>
  <c r="N70" i="1" s="1"/>
  <c r="M71" i="1"/>
  <c r="N71" i="1" s="1"/>
  <c r="M72" i="1"/>
  <c r="N72" i="1" s="1"/>
  <c r="M73" i="1"/>
  <c r="N73" i="1" s="1"/>
  <c r="M74" i="1"/>
  <c r="N74" i="1" s="1"/>
  <c r="M75" i="1"/>
  <c r="N75" i="1" s="1"/>
  <c r="M77" i="1"/>
  <c r="N77" i="1" s="1"/>
  <c r="M78" i="1"/>
  <c r="N78" i="1" s="1"/>
  <c r="M79" i="1"/>
  <c r="N79" i="1" s="1"/>
  <c r="M80" i="1"/>
  <c r="N80" i="1" s="1"/>
  <c r="M81" i="1"/>
  <c r="N81" i="1" s="1"/>
  <c r="M82" i="1"/>
  <c r="N82" i="1" s="1"/>
  <c r="M83" i="1"/>
  <c r="N83" i="1" s="1"/>
  <c r="M84" i="1"/>
  <c r="N84" i="1" s="1"/>
  <c r="M85" i="1"/>
  <c r="N85" i="1" s="1"/>
  <c r="M86" i="1"/>
  <c r="N86" i="1" s="1"/>
  <c r="M87" i="1"/>
  <c r="N87" i="1" s="1"/>
  <c r="M88" i="1"/>
  <c r="N88" i="1" s="1"/>
  <c r="M89" i="1"/>
  <c r="N89" i="1" s="1"/>
  <c r="M90" i="1"/>
  <c r="N90" i="1" s="1"/>
  <c r="M91" i="1"/>
  <c r="N91" i="1" s="1"/>
  <c r="M93" i="1"/>
  <c r="N93" i="1" s="1"/>
  <c r="M94" i="1"/>
  <c r="N94" i="1" s="1"/>
  <c r="M95" i="1"/>
  <c r="N95" i="1" s="1"/>
  <c r="M96" i="1"/>
  <c r="N96" i="1" s="1"/>
  <c r="M97" i="1"/>
  <c r="N97" i="1" s="1"/>
  <c r="M98" i="1"/>
  <c r="N98" i="1" s="1"/>
  <c r="M99" i="1"/>
  <c r="N99" i="1" s="1"/>
  <c r="M100" i="1"/>
  <c r="N100" i="1" s="1"/>
  <c r="M101" i="1"/>
  <c r="N101" i="1" s="1"/>
  <c r="M102" i="1"/>
  <c r="N102" i="1" s="1"/>
  <c r="M103" i="1"/>
  <c r="N103" i="1" s="1"/>
  <c r="M104" i="1"/>
  <c r="N104" i="1" s="1"/>
  <c r="M105" i="1"/>
  <c r="N105" i="1" s="1"/>
  <c r="M106" i="1"/>
  <c r="N106" i="1" s="1"/>
  <c r="M107" i="1"/>
  <c r="N107" i="1" s="1"/>
  <c r="M108" i="1"/>
  <c r="N108" i="1" s="1"/>
  <c r="M109" i="1"/>
  <c r="N109" i="1" s="1"/>
  <c r="M110" i="1"/>
  <c r="N110" i="1" s="1"/>
  <c r="M111" i="1"/>
  <c r="N111" i="1" s="1"/>
  <c r="M112" i="1"/>
  <c r="N112" i="1" s="1"/>
  <c r="M113" i="1"/>
  <c r="N113" i="1" s="1"/>
  <c r="M114" i="1"/>
  <c r="N114" i="1" s="1"/>
  <c r="M115" i="1"/>
  <c r="N115" i="1" s="1"/>
  <c r="M116" i="1"/>
  <c r="N116" i="1" s="1"/>
  <c r="M117" i="1"/>
  <c r="N117" i="1" s="1"/>
  <c r="M118" i="1"/>
  <c r="N118" i="1" s="1"/>
  <c r="M119" i="1"/>
  <c r="N119" i="1" s="1"/>
  <c r="M120" i="1"/>
  <c r="N120" i="1" s="1"/>
  <c r="M121" i="1"/>
  <c r="N121" i="1" s="1"/>
  <c r="M122" i="1"/>
  <c r="N122" i="1" s="1"/>
  <c r="M2" i="1"/>
  <c r="N2" i="1" l="1"/>
  <c r="M148" i="1"/>
  <c r="G5" i="3"/>
  <c r="G6" i="3"/>
  <c r="G4" i="3"/>
  <c r="G3" i="3" l="1"/>
  <c r="N148" i="1"/>
  <c r="G7" i="3"/>
  <c r="E7" i="3"/>
  <c r="G77" i="11"/>
  <c r="E74" i="11"/>
  <c r="E73" i="11"/>
  <c r="E72" i="11"/>
  <c r="E70" i="11"/>
  <c r="E69" i="11"/>
  <c r="E68" i="11"/>
  <c r="E67" i="11"/>
  <c r="E66" i="11"/>
  <c r="E65" i="11"/>
  <c r="E60" i="11"/>
  <c r="E59" i="11"/>
  <c r="E58" i="11"/>
  <c r="E57" i="11"/>
  <c r="E56" i="11"/>
  <c r="E52" i="11"/>
  <c r="E51" i="11"/>
  <c r="E50" i="11"/>
  <c r="E49" i="11"/>
  <c r="E45" i="11"/>
  <c r="E44" i="11"/>
  <c r="E40" i="11"/>
  <c r="E38" i="11"/>
  <c r="E37" i="11"/>
  <c r="E36" i="11"/>
  <c r="E35" i="11"/>
  <c r="E34" i="11"/>
  <c r="E30" i="11"/>
  <c r="E28" i="11"/>
  <c r="E24" i="11"/>
  <c r="E23" i="11"/>
  <c r="E25" i="11" s="1"/>
  <c r="E19" i="11"/>
  <c r="E18" i="11"/>
  <c r="E17" i="11"/>
  <c r="E16" i="11"/>
  <c r="E15" i="11"/>
  <c r="E14" i="11"/>
  <c r="E13" i="11"/>
  <c r="E12" i="11"/>
  <c r="E11" i="11"/>
  <c r="E10" i="11"/>
  <c r="E9" i="11"/>
  <c r="E8" i="11"/>
  <c r="E7" i="11"/>
  <c r="E6" i="11"/>
  <c r="E5" i="11"/>
  <c r="E4" i="11"/>
  <c r="E46" i="11" l="1"/>
  <c r="E20" i="11"/>
  <c r="E31" i="11"/>
  <c r="E41" i="11"/>
  <c r="E53" i="11"/>
  <c r="E75" i="11"/>
  <c r="C7" i="3" l="1"/>
  <c r="D7" i="3"/>
  <c r="F7" i="3" l="1"/>
  <c r="C1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tc={1822084D-C336-47A3-8583-A377BB27E8A7}</author>
  </authors>
  <commentList>
    <comment ref="C61" authorId="0" shapeId="0" xr:uid="{1822084D-C336-47A3-8583-A377BB27E8A7}">
      <text>
        <t>[Opmerkingenthread]
U kunt deze opmerkingenthread lezen in uw versie van Excel. Eventuele wijzigingen aan de thread gaan echter verloren als het bestand wordt geopend in een nieuwere versie van Excel. Meer informatie: https://go.microsoft.com/fwlink/?linkid=870924
Opmerking:
    0.11 en 0.11a is 1 lokaal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tc={C63A9DDC-1B3E-4356-A34D-7224A92DB7FD}</author>
    <author>tc={34D3D9EB-5E56-41AC-BA08-C8811DC6B3D8}</author>
  </authors>
  <commentList>
    <comment ref="C6" authorId="0" shapeId="0" xr:uid="{C63A9DDC-1B3E-4356-A34D-7224A92DB7FD}">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0-3 is 1 lokaal samen. 1 deel winkel/ praktijk en 1 deel theorie
</t>
      </text>
    </comment>
    <comment ref="C45" authorId="1" shapeId="0" xr:uid="{34D3D9EB-5E56-41AC-BA08-C8811DC6B3D8}">
      <text>
        <t>[Opmerkingenthread]
U kunt deze opmerkingenthread lezen in uw versie van Excel. Eventuele wijzigingen aan de thread gaan echter verloren als het bestand wordt geopend in een nieuwere versie van Excel. Meer informatie: https://go.microsoft.com/fwlink/?linkid=870924
Opmerking:
    Samen 1 lokaal</t>
      </text>
    </comment>
  </commentList>
</comments>
</file>

<file path=xl/sharedStrings.xml><?xml version="1.0" encoding="utf-8"?>
<sst xmlns="http://schemas.openxmlformats.org/spreadsheetml/2006/main" count="4119" uniqueCount="842">
  <si>
    <t>Bijlage Prijzenblad</t>
  </si>
  <si>
    <t>Uitleg bij het invullen van het prijzenblad</t>
  </si>
  <si>
    <t xml:space="preserve">Alle kosten dienen te worden opgegeven exclusief BTW.                                                                                                                      </t>
  </si>
  <si>
    <t xml:space="preserve">De door inschrijver aangeboden tarieven zijn ‘all-in’, dat wil zeggen dat er dient te worden uitgegaan van een integraal calculatie-uurtarief voor de schoonmaak en glasbewassing waarin alle kosten, waaronder de kosten voor direct toezicht, administratieve werkzaamheden, suppletiekosten, investeringskosten, vervoerskosten, (duurzame) machines en overige additionele kosten zijn inbegrepen. </t>
  </si>
  <si>
    <t xml:space="preserve">Eenmalige bonussen of vergoedingen, worden niet in de beoordeling meegenomen.
</t>
  </si>
  <si>
    <t>Tabblad Totaalblad</t>
  </si>
  <si>
    <t>De kosten voor het schoonmaakonderhoud worden in dit tabblad gesplitst per locatie. Deze kosten vormen samen de totale jaarprijs schoonmaak exclusief BTW. Op dit tabblad hoeft de inschrijver niks in te vullen, de totalen worden automatisch berekend.</t>
  </si>
  <si>
    <t>Tabbladen 1 t/m 4</t>
  </si>
  <si>
    <r>
      <t>In de tabbladen 1 t/m 4 zijn alle locaties van het Lingecollege opgenomen. In kolom</t>
    </r>
    <r>
      <rPr>
        <sz val="11"/>
        <color rgb="FFFF0000"/>
        <rFont val="Verdana"/>
        <family val="2"/>
      </rPr>
      <t xml:space="preserve"> </t>
    </r>
    <r>
      <rPr>
        <sz val="11"/>
        <rFont val="Verdana"/>
        <family val="2"/>
      </rPr>
      <t xml:space="preserve">G worden de vierkante meters weergegeven van de ruimten die in onderhoud zijn bij de opdrachtnemer. Kolom E geeft het werkprogramma weer welke in de betreffende ruimte van toepassing is. Kolom J geeft aan in welke frequentie de ruimte dient te worden schoongemaakt. De inschrijver dient in kolom K de prestatienorm in te vullen. De totale kosten voor de schoonmaak wordt berekend door de vermenigvuldiging van de gecalculeerde productie-uren op jaarbasis (kolom L) met het opgegeven uurtarief (kolom I). De prestatienorm dient te zijn gebaseerd op het reguliere onderhoud en periodieke werkzaamheden zoals beschreven in het werkprogramma. In kolom "conserveren" dient de inschrijver de kosten voor het conserveren van de linoleumvloeren in te vullen. Inschrijver dient hier uit te gaan van een prijs per jaar op basis van 2 jaar topcoat en 1 jaar recoat ((prijs 2 x topcoat + prijs 1 x recoat) /3). 
</t>
    </r>
  </si>
  <si>
    <t>Glasbewassing</t>
  </si>
  <si>
    <t>In het tabblad "glasbewassing"dient de inschrijver de kosten per m2 glasbewassing in te vullen in de geel gemarkeerde kolom E. Ook hier dient het bedrag inclusief alle kosten te zijn.</t>
  </si>
  <si>
    <t>Regieopdrachten</t>
  </si>
  <si>
    <t xml:space="preserve">In tabblad "Regieopdrachten" dient de inschrijver in de kolommen B, C en D de prijs in te vullen voor de gevraagde werkzaamheden als beschreven in kolom A. Kolom E telt de totalen per onderdeel samen. De inschrijver met de laagste prijs per onderdeel ontvangt de maximale punten (kolom G) voor dit onderdeel. De inschrijver met de meeste punten voor alle onderdelen ontvangt het volledige aantal punten voor regiewerkzaamheden (4). De andere inschrijvers krijgen punten toegekend in de verhouding van hun aantal punten ten opzichte van het aantal punten van de inschrijver die de meeste punten op alle onderdelen in totaal heeft gescoord. </t>
  </si>
  <si>
    <t>Locatie</t>
  </si>
  <si>
    <t>Adres</t>
  </si>
  <si>
    <t>Schoonmaak</t>
  </si>
  <si>
    <t>Oppervlakte</t>
  </si>
  <si>
    <t>Uren per jaar</t>
  </si>
  <si>
    <t>Uren per maand</t>
  </si>
  <si>
    <t>Kosten per jaar</t>
  </si>
  <si>
    <t>Kosten per maand</t>
  </si>
  <si>
    <t>Kosten conserveren</t>
  </si>
  <si>
    <t>Kosten per beurt</t>
  </si>
  <si>
    <t>Lyceum</t>
  </si>
  <si>
    <t>Heiligestraat 78</t>
  </si>
  <si>
    <t>MAVO</t>
  </si>
  <si>
    <t>Tielerwaardlaan 1</t>
  </si>
  <si>
    <t>NVT</t>
  </si>
  <si>
    <t>Praktijkonderwijs</t>
  </si>
  <si>
    <t>Rozenstraat 44</t>
  </si>
  <si>
    <t>Beroepscollege</t>
  </si>
  <si>
    <t>Teisterbantlaan 2</t>
  </si>
  <si>
    <t>Totaal:</t>
  </si>
  <si>
    <t>Jaarkosten:</t>
  </si>
  <si>
    <t>Schoonmaak:</t>
  </si>
  <si>
    <t>Glasbewassing:</t>
  </si>
  <si>
    <t>Gebouw</t>
  </si>
  <si>
    <t>Etage</t>
  </si>
  <si>
    <t>Ruimtenummer</t>
  </si>
  <si>
    <t>Ruimte-omschrijving</t>
  </si>
  <si>
    <t>Werkprogramma</t>
  </si>
  <si>
    <t>Ruimtecategorie</t>
  </si>
  <si>
    <t>Vloerafwerking</t>
  </si>
  <si>
    <t>Uurtarief</t>
  </si>
  <si>
    <t>Frequentie</t>
  </si>
  <si>
    <t>Prestatienorm</t>
  </si>
  <si>
    <t>Conserveren</t>
  </si>
  <si>
    <t>Opmerkingen</t>
  </si>
  <si>
    <t>Heiligestraat nieuwbouw</t>
  </si>
  <si>
    <t>Begane grond</t>
  </si>
  <si>
    <t>0.10</t>
  </si>
  <si>
    <t>Theorielokaal</t>
  </si>
  <si>
    <t>4. Theorielokalen</t>
  </si>
  <si>
    <t>Leslokaal</t>
  </si>
  <si>
    <t>Linoleum</t>
  </si>
  <si>
    <t>0.13</t>
  </si>
  <si>
    <t>Werkruimte docenten</t>
  </si>
  <si>
    <t>3. Werkplekken</t>
  </si>
  <si>
    <t>Administratieve ruimten</t>
  </si>
  <si>
    <t>0.14</t>
  </si>
  <si>
    <t>0.15</t>
  </si>
  <si>
    <t>Multifunctionele ruimte</t>
  </si>
  <si>
    <t>0.16</t>
  </si>
  <si>
    <t>0.17</t>
  </si>
  <si>
    <t>Spreekkamer/opslag</t>
  </si>
  <si>
    <t>0.25</t>
  </si>
  <si>
    <t>Spreekkamer</t>
  </si>
  <si>
    <t>0.26</t>
  </si>
  <si>
    <t>0.27</t>
  </si>
  <si>
    <t>Werkruimte bouwcoördinatoren</t>
  </si>
  <si>
    <t>0.29</t>
  </si>
  <si>
    <t>0.30</t>
  </si>
  <si>
    <t>0.31</t>
  </si>
  <si>
    <t>Werkruimte Leerlingen</t>
  </si>
  <si>
    <t>0.32</t>
  </si>
  <si>
    <t>2. Verkeersruimten</t>
  </si>
  <si>
    <t>Aula</t>
  </si>
  <si>
    <t>0.33</t>
  </si>
  <si>
    <t>Theorielokaal groot</t>
  </si>
  <si>
    <t>0.34</t>
  </si>
  <si>
    <t>0.35</t>
  </si>
  <si>
    <t>1e verdieping</t>
  </si>
  <si>
    <t>1.26</t>
  </si>
  <si>
    <t>1.27</t>
  </si>
  <si>
    <t>Berging alg.</t>
  </si>
  <si>
    <t>6. Opslagruimten</t>
  </si>
  <si>
    <t>Opslagruimten</t>
  </si>
  <si>
    <t>1.28</t>
  </si>
  <si>
    <t>Stilte werkruimte</t>
  </si>
  <si>
    <t>1.30</t>
  </si>
  <si>
    <t>1.31</t>
  </si>
  <si>
    <t>1.32</t>
  </si>
  <si>
    <t>1.33</t>
  </si>
  <si>
    <t>1.34</t>
  </si>
  <si>
    <t>1.35</t>
  </si>
  <si>
    <t>1.36</t>
  </si>
  <si>
    <t>Werkgroepruimte Leerlingen</t>
  </si>
  <si>
    <t>1.41</t>
  </si>
  <si>
    <t>1.42</t>
  </si>
  <si>
    <t>1.43</t>
  </si>
  <si>
    <t>1.44</t>
  </si>
  <si>
    <t>1.44a</t>
  </si>
  <si>
    <t>1.45</t>
  </si>
  <si>
    <t>berging alg.</t>
  </si>
  <si>
    <t>1.46</t>
  </si>
  <si>
    <t>1.47</t>
  </si>
  <si>
    <t>1.48</t>
  </si>
  <si>
    <t>1.49</t>
  </si>
  <si>
    <t>1.50</t>
  </si>
  <si>
    <t>2e verdieping</t>
  </si>
  <si>
    <t>2.22</t>
  </si>
  <si>
    <t>2.23</t>
  </si>
  <si>
    <t>2.24</t>
  </si>
  <si>
    <t>2.25</t>
  </si>
  <si>
    <t>2.26</t>
  </si>
  <si>
    <t>2.27</t>
  </si>
  <si>
    <t>2.28</t>
  </si>
  <si>
    <t>2.29</t>
  </si>
  <si>
    <t>2.30</t>
  </si>
  <si>
    <t>berging</t>
  </si>
  <si>
    <t>2.31</t>
  </si>
  <si>
    <t>2.07</t>
  </si>
  <si>
    <t>2.08</t>
  </si>
  <si>
    <t>2.09</t>
  </si>
  <si>
    <t>2.10</t>
  </si>
  <si>
    <t>Berging</t>
  </si>
  <si>
    <t>2.11</t>
  </si>
  <si>
    <t>Berging kabinet</t>
  </si>
  <si>
    <t>2.12</t>
  </si>
  <si>
    <t>Flexibele ruimte tussen practicum en TOA</t>
  </si>
  <si>
    <t>5.Praktijklokalen</t>
  </si>
  <si>
    <t>Praktijklokaal</t>
  </si>
  <si>
    <t>2.13</t>
  </si>
  <si>
    <t>Kabinet / TOA</t>
  </si>
  <si>
    <t>2.14</t>
  </si>
  <si>
    <t>Practicum Binas</t>
  </si>
  <si>
    <t>0.09</t>
  </si>
  <si>
    <t>Muziek</t>
  </si>
  <si>
    <t>Tapijt</t>
  </si>
  <si>
    <t>0.09a</t>
  </si>
  <si>
    <t>studio 1</t>
  </si>
  <si>
    <t>0.09b</t>
  </si>
  <si>
    <t>studio 2</t>
  </si>
  <si>
    <t>0.09c</t>
  </si>
  <si>
    <t>sutdio 3</t>
  </si>
  <si>
    <t>0.11</t>
  </si>
  <si>
    <t>Drama / presentaties</t>
  </si>
  <si>
    <t>0.11a</t>
  </si>
  <si>
    <t>Berging drama</t>
  </si>
  <si>
    <t>0.41</t>
  </si>
  <si>
    <t>berging 4</t>
  </si>
  <si>
    <t>0.42</t>
  </si>
  <si>
    <t>Tekenen</t>
  </si>
  <si>
    <t>0.43</t>
  </si>
  <si>
    <t>computerlokaal</t>
  </si>
  <si>
    <t>0.44</t>
  </si>
  <si>
    <t>Handvaardigheid</t>
  </si>
  <si>
    <t>0.44a</t>
  </si>
  <si>
    <t>0.44b</t>
  </si>
  <si>
    <t>0.45</t>
  </si>
  <si>
    <t>Souterrain</t>
  </si>
  <si>
    <t>-1.06</t>
  </si>
  <si>
    <t>Technasium centrale</t>
  </si>
  <si>
    <t>-1.07</t>
  </si>
  <si>
    <t xml:space="preserve">machinekamer </t>
  </si>
  <si>
    <t>Beton</t>
  </si>
  <si>
    <t>-1.08</t>
  </si>
  <si>
    <t>Werkplaats</t>
  </si>
  <si>
    <t>-1.09</t>
  </si>
  <si>
    <t>Exact theorielokaal</t>
  </si>
  <si>
    <t>-1.10</t>
  </si>
  <si>
    <t>-1.11</t>
  </si>
  <si>
    <t>-1.11a</t>
  </si>
  <si>
    <t>Kastruimte</t>
  </si>
  <si>
    <t>NIO</t>
  </si>
  <si>
    <t>-1.12</t>
  </si>
  <si>
    <t>0.40</t>
  </si>
  <si>
    <t>Collegezaal</t>
  </si>
  <si>
    <t>1.29</t>
  </si>
  <si>
    <t>Mediatheek / Bibliotheek</t>
  </si>
  <si>
    <t>2.21</t>
  </si>
  <si>
    <t>Wetenschapsmuseum</t>
  </si>
  <si>
    <t>0.03</t>
  </si>
  <si>
    <t>Servicedesk</t>
  </si>
  <si>
    <t>PVC</t>
  </si>
  <si>
    <t>0.04</t>
  </si>
  <si>
    <t>Verzuim</t>
  </si>
  <si>
    <t>0.50</t>
  </si>
  <si>
    <t>Kantoren RT, zorg onderwijsass. 3</t>
  </si>
  <si>
    <t>0.51</t>
  </si>
  <si>
    <t>GGD swm</t>
  </si>
  <si>
    <t>0.56</t>
  </si>
  <si>
    <t>1.07</t>
  </si>
  <si>
    <t>Personeelskamer</t>
  </si>
  <si>
    <t>1.08</t>
  </si>
  <si>
    <t>Garderobe personeelsruimte</t>
  </si>
  <si>
    <t>Garderobe</t>
  </si>
  <si>
    <t>1.08a</t>
  </si>
  <si>
    <t>Toilet D personeelsruimte</t>
  </si>
  <si>
    <t>1. Sanitaire ruimten</t>
  </si>
  <si>
    <t>Sanitaire ruimten</t>
  </si>
  <si>
    <t>Gietvloer</t>
  </si>
  <si>
    <t>1.08b</t>
  </si>
  <si>
    <t>Toilet H Personeelsruimte</t>
  </si>
  <si>
    <t>1.09</t>
  </si>
  <si>
    <t>Kantoor ICT, Rooster, applicatie</t>
  </si>
  <si>
    <t>1.10</t>
  </si>
  <si>
    <t>Decaan</t>
  </si>
  <si>
    <t>1.11</t>
  </si>
  <si>
    <t>Applicatiebeheer</t>
  </si>
  <si>
    <t>1.12</t>
  </si>
  <si>
    <t>Roostermaker</t>
  </si>
  <si>
    <t>1.13</t>
  </si>
  <si>
    <t>kantoren RT, zorg Onderwijsass. 1</t>
  </si>
  <si>
    <t>1.14</t>
  </si>
  <si>
    <t>Kantoor administratie en man. Ass.</t>
  </si>
  <si>
    <t>1.15</t>
  </si>
  <si>
    <t>Rustlokaal</t>
  </si>
  <si>
    <t>1.16</t>
  </si>
  <si>
    <t>Kantoor locatieleider</t>
  </si>
  <si>
    <t>1.17</t>
  </si>
  <si>
    <t>Kantoor afdelingsleiders</t>
  </si>
  <si>
    <t>1.18</t>
  </si>
  <si>
    <t>1.19</t>
  </si>
  <si>
    <t>1.20</t>
  </si>
  <si>
    <t>1.22</t>
  </si>
  <si>
    <t>-1.32</t>
  </si>
  <si>
    <t>Opslag facilitair + schoonmaak</t>
  </si>
  <si>
    <t>-1.31</t>
  </si>
  <si>
    <t>-1.41</t>
  </si>
  <si>
    <t>beton</t>
  </si>
  <si>
    <t>-1.89</t>
  </si>
  <si>
    <t>0.01</t>
  </si>
  <si>
    <t xml:space="preserve">Entreehal </t>
  </si>
  <si>
    <t>entree</t>
  </si>
  <si>
    <t>0.02</t>
  </si>
  <si>
    <t>ICT helpdesk</t>
  </si>
  <si>
    <t>0.06</t>
  </si>
  <si>
    <t>aula</t>
  </si>
  <si>
    <t>0.06a</t>
  </si>
  <si>
    <t>Audio/licht kastaula</t>
  </si>
  <si>
    <t>0.07</t>
  </si>
  <si>
    <t>Berging aula</t>
  </si>
  <si>
    <t>0.08</t>
  </si>
  <si>
    <t>Keuken</t>
  </si>
  <si>
    <t>keuken</t>
  </si>
  <si>
    <t>0.49</t>
  </si>
  <si>
    <t>Concierge/EHBO</t>
  </si>
  <si>
    <t>0.48</t>
  </si>
  <si>
    <t>Reproruimte</t>
  </si>
  <si>
    <t>-1.15</t>
  </si>
  <si>
    <t>Voorruimte fitnessruimte</t>
  </si>
  <si>
    <t>7. Sportzalen</t>
  </si>
  <si>
    <t>Gymzaal</t>
  </si>
  <si>
    <t>-1.16</t>
  </si>
  <si>
    <t xml:space="preserve">Kantoor en opslag lO1 </t>
  </si>
  <si>
    <t>-1.18</t>
  </si>
  <si>
    <t>Kleedruimte</t>
  </si>
  <si>
    <t>-1.19</t>
  </si>
  <si>
    <t>-1.20</t>
  </si>
  <si>
    <t>-1.21</t>
  </si>
  <si>
    <t>-1.22</t>
  </si>
  <si>
    <t>Kleedruimte D</t>
  </si>
  <si>
    <t>-1.23</t>
  </si>
  <si>
    <t>Kleedruimte H</t>
  </si>
  <si>
    <t>-1.29</t>
  </si>
  <si>
    <t>Fitnessruimte</t>
  </si>
  <si>
    <t>-1.30</t>
  </si>
  <si>
    <t>Sportzaal</t>
  </si>
  <si>
    <t>-1.30a</t>
  </si>
  <si>
    <t>0.57</t>
  </si>
  <si>
    <t>Kleedlokaal</t>
  </si>
  <si>
    <t>0.58</t>
  </si>
  <si>
    <t>Gymzaal A</t>
  </si>
  <si>
    <t>Sportvloer</t>
  </si>
  <si>
    <t>0.58a</t>
  </si>
  <si>
    <t>Toestellenberging</t>
  </si>
  <si>
    <t>0.59</t>
  </si>
  <si>
    <t>Docentenruimte LO</t>
  </si>
  <si>
    <t>0.60</t>
  </si>
  <si>
    <t>0.61</t>
  </si>
  <si>
    <t>Gymzaal B</t>
  </si>
  <si>
    <t>0.61a</t>
  </si>
  <si>
    <t>0.62</t>
  </si>
  <si>
    <t>0.63</t>
  </si>
  <si>
    <t>0.64</t>
  </si>
  <si>
    <t>0.65</t>
  </si>
  <si>
    <t>Gymzaal 3</t>
  </si>
  <si>
    <t>0.65a</t>
  </si>
  <si>
    <t>0.066</t>
  </si>
  <si>
    <t>Toiletten leerlingen en personeel</t>
  </si>
  <si>
    <t>-1.40</t>
  </si>
  <si>
    <t>Kluisjes</t>
  </si>
  <si>
    <t>Gang/hal</t>
  </si>
  <si>
    <t xml:space="preserve"> - 1.86</t>
  </si>
  <si>
    <t>Ruimte technische installaties</t>
  </si>
  <si>
    <t xml:space="preserve"> - 1.87</t>
  </si>
  <si>
    <t>Serverruimte</t>
  </si>
  <si>
    <t>Patchkasten</t>
  </si>
  <si>
    <t>Vertikaal verkeer (trappen en lift)</t>
  </si>
  <si>
    <t>Trappenhuis</t>
  </si>
  <si>
    <t>Hout</t>
  </si>
  <si>
    <t>Technische ruimten</t>
  </si>
  <si>
    <t>Horizontaal verkeer</t>
  </si>
  <si>
    <t>0.28</t>
  </si>
  <si>
    <t>Expo plein</t>
  </si>
  <si>
    <t>Niet in onderhoud</t>
  </si>
  <si>
    <t>Uurtarief ma/vrij</t>
  </si>
  <si>
    <t>Frequentie ma/vrij</t>
  </si>
  <si>
    <t>001</t>
  </si>
  <si>
    <t>praktijklokaal muziek / drama</t>
  </si>
  <si>
    <t>5. Praktijklokalen</t>
  </si>
  <si>
    <t>nora unita</t>
  </si>
  <si>
    <t>002</t>
  </si>
  <si>
    <t>studio muziek</t>
  </si>
  <si>
    <t>003</t>
  </si>
  <si>
    <t>berging muziek</t>
  </si>
  <si>
    <t>004</t>
  </si>
  <si>
    <t>berging algemeen</t>
  </si>
  <si>
    <t>005</t>
  </si>
  <si>
    <t>praktijlokaal beeldend vormgeven</t>
  </si>
  <si>
    <t>006</t>
  </si>
  <si>
    <t>berging materialen</t>
  </si>
  <si>
    <t>007</t>
  </si>
  <si>
    <t>berging werkstukken</t>
  </si>
  <si>
    <t>008</t>
  </si>
  <si>
    <t>vso coach</t>
  </si>
  <si>
    <t>009</t>
  </si>
  <si>
    <t>rustruimte</t>
  </si>
  <si>
    <t>010</t>
  </si>
  <si>
    <t>schoolarts/ kolfruimte</t>
  </si>
  <si>
    <t>011</t>
  </si>
  <si>
    <t>zorgcoördinator</t>
  </si>
  <si>
    <t>012</t>
  </si>
  <si>
    <t>kantoor verzuim</t>
  </si>
  <si>
    <t>013</t>
  </si>
  <si>
    <t>kamer locatieleider en afdelingsleider</t>
  </si>
  <si>
    <t>014</t>
  </si>
  <si>
    <t>spreekkamer</t>
  </si>
  <si>
    <t>015</t>
  </si>
  <si>
    <t>leerlingbegeleider</t>
  </si>
  <si>
    <t>016a</t>
  </si>
  <si>
    <t>repro</t>
  </si>
  <si>
    <t>016b</t>
  </si>
  <si>
    <t>017</t>
  </si>
  <si>
    <t>conciërgeruimte</t>
  </si>
  <si>
    <t>018</t>
  </si>
  <si>
    <t>receptie</t>
  </si>
  <si>
    <t>019</t>
  </si>
  <si>
    <t>entreehal</t>
  </si>
  <si>
    <t>Entree</t>
  </si>
  <si>
    <t>020</t>
  </si>
  <si>
    <t>aula / kantine</t>
  </si>
  <si>
    <t>021</t>
  </si>
  <si>
    <t>opslag toneel / coulissen</t>
  </si>
  <si>
    <t>022</t>
  </si>
  <si>
    <t>catering / uitgifte</t>
  </si>
  <si>
    <t>troffelvloer bolidtop</t>
  </si>
  <si>
    <t>023</t>
  </si>
  <si>
    <t xml:space="preserve">miva toilet </t>
  </si>
  <si>
    <t>024</t>
  </si>
  <si>
    <t>toilet personeel</t>
  </si>
  <si>
    <t>025</t>
  </si>
  <si>
    <t>unisex toilet</t>
  </si>
  <si>
    <t>026</t>
  </si>
  <si>
    <t>toilet leerlingen dames</t>
  </si>
  <si>
    <t>027</t>
  </si>
  <si>
    <t>toilet leerlingen jongens</t>
  </si>
  <si>
    <t>028</t>
  </si>
  <si>
    <t>Lift</t>
  </si>
  <si>
    <t>029</t>
  </si>
  <si>
    <t>Technische ruimte</t>
  </si>
  <si>
    <t>geen afwerking</t>
  </si>
  <si>
    <t>030</t>
  </si>
  <si>
    <t>opslag schoonmaak</t>
  </si>
  <si>
    <t>031</t>
  </si>
  <si>
    <t>verkeersruimte noodtrappenhuis</t>
  </si>
  <si>
    <t>032</t>
  </si>
  <si>
    <t xml:space="preserve">verkeersruimte </t>
  </si>
  <si>
    <t>035</t>
  </si>
  <si>
    <t>e-kast</t>
  </si>
  <si>
    <t>036</t>
  </si>
  <si>
    <t>hal leslokaal</t>
  </si>
  <si>
    <t>037</t>
  </si>
  <si>
    <t>038</t>
  </si>
  <si>
    <t>039</t>
  </si>
  <si>
    <t>Eerste verdieping</t>
  </si>
  <si>
    <t>101</t>
  </si>
  <si>
    <t>vaklokaal biologie</t>
  </si>
  <si>
    <t>102</t>
  </si>
  <si>
    <t>kabinet biologie</t>
  </si>
  <si>
    <t>103</t>
  </si>
  <si>
    <t>104</t>
  </si>
  <si>
    <t>105</t>
  </si>
  <si>
    <t>vaklokaal natuurkunde</t>
  </si>
  <si>
    <t>106</t>
  </si>
  <si>
    <t>docentenwerkplek</t>
  </si>
  <si>
    <t>107</t>
  </si>
  <si>
    <t>kabinet natuur- / scheikunde</t>
  </si>
  <si>
    <t>108</t>
  </si>
  <si>
    <t>vaklokaal scheikunde</t>
  </si>
  <si>
    <t>109</t>
  </si>
  <si>
    <t>kamer decanaat</t>
  </si>
  <si>
    <t>110</t>
  </si>
  <si>
    <t>pauzeruimte personeel</t>
  </si>
  <si>
    <t>Personeelsruimten</t>
  </si>
  <si>
    <t>111</t>
  </si>
  <si>
    <t>112</t>
  </si>
  <si>
    <t>keuken personeel</t>
  </si>
  <si>
    <t>nora unita /  bamboe parket</t>
  </si>
  <si>
    <t>113</t>
  </si>
  <si>
    <t>toilet leerlingen heren</t>
  </si>
  <si>
    <t>114</t>
  </si>
  <si>
    <t>115</t>
  </si>
  <si>
    <t>116</t>
  </si>
  <si>
    <t>117</t>
  </si>
  <si>
    <t>118</t>
  </si>
  <si>
    <t>119</t>
  </si>
  <si>
    <t>werkkast schoonmaak</t>
  </si>
  <si>
    <t>Nio</t>
  </si>
  <si>
    <t>120</t>
  </si>
  <si>
    <t>lift</t>
  </si>
  <si>
    <t>121</t>
  </si>
  <si>
    <t>leerplein exact</t>
  </si>
  <si>
    <t>122</t>
  </si>
  <si>
    <t>verkeersruimte</t>
  </si>
  <si>
    <t>123</t>
  </si>
  <si>
    <t>124</t>
  </si>
  <si>
    <t>verkeersruimte (noodtrappenhuis)</t>
  </si>
  <si>
    <t>125</t>
  </si>
  <si>
    <t>balkon personeel</t>
  </si>
  <si>
    <t>betontegels</t>
  </si>
  <si>
    <t>tweede verdieping</t>
  </si>
  <si>
    <t>201</t>
  </si>
  <si>
    <t>202</t>
  </si>
  <si>
    <t>203</t>
  </si>
  <si>
    <t>204</t>
  </si>
  <si>
    <t>205</t>
  </si>
  <si>
    <t>206</t>
  </si>
  <si>
    <t>207</t>
  </si>
  <si>
    <t>208</t>
  </si>
  <si>
    <t>209</t>
  </si>
  <si>
    <t>Bibliotheek</t>
  </si>
  <si>
    <t>210</t>
  </si>
  <si>
    <t>211</t>
  </si>
  <si>
    <t>212</t>
  </si>
  <si>
    <t>213</t>
  </si>
  <si>
    <t>214</t>
  </si>
  <si>
    <t>215</t>
  </si>
  <si>
    <t>216</t>
  </si>
  <si>
    <t>217</t>
  </si>
  <si>
    <t>219</t>
  </si>
  <si>
    <t>leerplein talen</t>
  </si>
  <si>
    <t>220</t>
  </si>
  <si>
    <t>berging talen</t>
  </si>
  <si>
    <t>221</t>
  </si>
  <si>
    <t>verkeersruimte (trap dak)</t>
  </si>
  <si>
    <t>222</t>
  </si>
  <si>
    <t>toilet miva</t>
  </si>
  <si>
    <t>223</t>
  </si>
  <si>
    <t>toilet personeel personeel</t>
  </si>
  <si>
    <t>224</t>
  </si>
  <si>
    <t>225</t>
  </si>
  <si>
    <t>226</t>
  </si>
  <si>
    <t>227</t>
  </si>
  <si>
    <t>228</t>
  </si>
  <si>
    <t>Werkkast</t>
  </si>
  <si>
    <t>229</t>
  </si>
  <si>
    <t>leerplein M&amp;M</t>
  </si>
  <si>
    <t>230</t>
  </si>
  <si>
    <t>231</t>
  </si>
  <si>
    <t>232</t>
  </si>
  <si>
    <t>233</t>
  </si>
  <si>
    <t>Praktijkonderwijs Rozenstraat</t>
  </si>
  <si>
    <t>0-22</t>
  </si>
  <si>
    <t>Inloop (mat)</t>
  </si>
  <si>
    <t>Hal</t>
  </si>
  <si>
    <t>0-22a</t>
  </si>
  <si>
    <t>Repro</t>
  </si>
  <si>
    <t>0-23</t>
  </si>
  <si>
    <t>Patchruimte</t>
  </si>
  <si>
    <t>0-3</t>
  </si>
  <si>
    <t>Praktijklokaal dienstverlening</t>
  </si>
  <si>
    <t>Praktijklokaal (winkel)</t>
  </si>
  <si>
    <t>1.0</t>
  </si>
  <si>
    <t>Gang</t>
  </si>
  <si>
    <t>0-4</t>
  </si>
  <si>
    <t>0-5</t>
  </si>
  <si>
    <t>0-27</t>
  </si>
  <si>
    <t>Trap 0&gt;1</t>
  </si>
  <si>
    <t>PVC/ Linoleum</t>
  </si>
  <si>
    <t>0-24</t>
  </si>
  <si>
    <t>Toiletruimte</t>
  </si>
  <si>
    <t>0-25</t>
  </si>
  <si>
    <t>0-6</t>
  </si>
  <si>
    <t>0-7</t>
  </si>
  <si>
    <t>Praktijklokaal plant en dier</t>
  </si>
  <si>
    <t>0-8</t>
  </si>
  <si>
    <t>Praktijklokaal techniek</t>
  </si>
  <si>
    <t>0-9b</t>
  </si>
  <si>
    <t>Magazijn</t>
  </si>
  <si>
    <t>0-9c</t>
  </si>
  <si>
    <t>0-35</t>
  </si>
  <si>
    <t>Kantoor</t>
  </si>
  <si>
    <t>Toiletruimte mindervaliden</t>
  </si>
  <si>
    <t>0-33</t>
  </si>
  <si>
    <t>Open ruimte met kluisjes</t>
  </si>
  <si>
    <t>Verkeersruimte</t>
  </si>
  <si>
    <t>0-32</t>
  </si>
  <si>
    <t>0-31</t>
  </si>
  <si>
    <t>0-30</t>
  </si>
  <si>
    <t>0-29</t>
  </si>
  <si>
    <t>0-28</t>
  </si>
  <si>
    <t>0-10</t>
  </si>
  <si>
    <t>0-11</t>
  </si>
  <si>
    <t>0-13</t>
  </si>
  <si>
    <t>0-12</t>
  </si>
  <si>
    <t>Toiletruimte personeel</t>
  </si>
  <si>
    <t>0-14</t>
  </si>
  <si>
    <t>0-15</t>
  </si>
  <si>
    <t>0-16</t>
  </si>
  <si>
    <t>0-17</t>
  </si>
  <si>
    <t>0-26</t>
  </si>
  <si>
    <t>Meterkast</t>
  </si>
  <si>
    <t>0-16a</t>
  </si>
  <si>
    <t>0-18</t>
  </si>
  <si>
    <t>0-19</t>
  </si>
  <si>
    <t>0-1</t>
  </si>
  <si>
    <t>Praktijklokaal zorg en welzijn</t>
  </si>
  <si>
    <t>Praktijklokaal keuken</t>
  </si>
  <si>
    <t>0-37</t>
  </si>
  <si>
    <t>0-21</t>
  </si>
  <si>
    <t>1.1</t>
  </si>
  <si>
    <t>01_1</t>
  </si>
  <si>
    <t>01_5</t>
  </si>
  <si>
    <t>01_2 A</t>
  </si>
  <si>
    <t>01_2 B</t>
  </si>
  <si>
    <t>01_6</t>
  </si>
  <si>
    <t>01_7</t>
  </si>
  <si>
    <t>01_8</t>
  </si>
  <si>
    <t>01_3</t>
  </si>
  <si>
    <t>01_10</t>
  </si>
  <si>
    <t>01_4</t>
  </si>
  <si>
    <t>Beroepscollege Teisterbantlaan</t>
  </si>
  <si>
    <t>030a</t>
  </si>
  <si>
    <t>Inloop</t>
  </si>
  <si>
    <t>Receptie</t>
  </si>
  <si>
    <t>Linoleum+antislip rand</t>
  </si>
  <si>
    <t>Tegels</t>
  </si>
  <si>
    <t>Trap 0&gt;1A</t>
  </si>
  <si>
    <t>Noodtrappenhuis</t>
  </si>
  <si>
    <t>N.v.t.</t>
  </si>
  <si>
    <t>ICT</t>
  </si>
  <si>
    <t>038a</t>
  </si>
  <si>
    <t>038b</t>
  </si>
  <si>
    <t>Pantry</t>
  </si>
  <si>
    <t>Opslag</t>
  </si>
  <si>
    <t>Lokaal time-out</t>
  </si>
  <si>
    <t>Praktijklokaal handel/ adm. Lokaal 15</t>
  </si>
  <si>
    <t>015a</t>
  </si>
  <si>
    <t>Praktijklokaal zorg&amp;welzijn lokaal 16</t>
  </si>
  <si>
    <t xml:space="preserve">Toiletruimte  </t>
  </si>
  <si>
    <t>016c</t>
  </si>
  <si>
    <t>Praktijklokaal restaurant lokaal 16</t>
  </si>
  <si>
    <t>Praktijklokaal keuken - was lokaal 16</t>
  </si>
  <si>
    <t>Praktijklokaal keuken - spoel lokaal 16</t>
  </si>
  <si>
    <t>016d</t>
  </si>
  <si>
    <t>Praktijklokaal keuken lokaal 16</t>
  </si>
  <si>
    <t>017d</t>
  </si>
  <si>
    <t>Gang gymzaal 17</t>
  </si>
  <si>
    <t>017c</t>
  </si>
  <si>
    <t>Docentenruimte gymzaal 17</t>
  </si>
  <si>
    <t>Gymzaal 17</t>
  </si>
  <si>
    <t>Pulastic</t>
  </si>
  <si>
    <t>017a</t>
  </si>
  <si>
    <t>Kleedruimte dames</t>
  </si>
  <si>
    <t xml:space="preserve">Linoleum </t>
  </si>
  <si>
    <t>Doucheruimte</t>
  </si>
  <si>
    <t>017b</t>
  </si>
  <si>
    <t>Kleedruimte heren</t>
  </si>
  <si>
    <t>018d</t>
  </si>
  <si>
    <t>Gang gymzaal 18</t>
  </si>
  <si>
    <t>018a</t>
  </si>
  <si>
    <t>018b</t>
  </si>
  <si>
    <t>Gymzaal 18</t>
  </si>
  <si>
    <t>018c</t>
  </si>
  <si>
    <t>Docentenruimte gymzaal 18</t>
  </si>
  <si>
    <t>Restaurant HBR</t>
  </si>
  <si>
    <t>praktijklokaal keuken incl opslag lokaal 13</t>
  </si>
  <si>
    <t>Beton - gecoat</t>
  </si>
  <si>
    <t>Praktijklokaal techniek - entree</t>
  </si>
  <si>
    <t>kunsstof/ rubberen tegels</t>
  </si>
  <si>
    <t>Praktijklokaal techniek lokaal 12</t>
  </si>
  <si>
    <t>Praktijklokaal techniek - theorie lokaal 12</t>
  </si>
  <si>
    <t>Praktijklokaal techniek - wasruimte lokaal 12</t>
  </si>
  <si>
    <t>Praktijklokaal techniek - balie lokaal 12</t>
  </si>
  <si>
    <t>Praktijklokaal bouw - entree lokaal 12</t>
  </si>
  <si>
    <t>Praktijklokaal bouw - wasruimte lokaal 11</t>
  </si>
  <si>
    <t>011h</t>
  </si>
  <si>
    <t>Praktijklokaal bouw - theorie lokaal 11</t>
  </si>
  <si>
    <t>gecoat (voorheen lino en tegels, daar is een coatlaag overheen gekomen)</t>
  </si>
  <si>
    <t>Praktijklokaal bouw lokaal 11</t>
  </si>
  <si>
    <t>Praktijklokaal bouw - kantoor lokaal 11</t>
  </si>
  <si>
    <t>Praktijklokaal bouw - balie lokaal 11</t>
  </si>
  <si>
    <t>praktijklokaal Transport en Logistiek lokaal 10</t>
  </si>
  <si>
    <t>EHBOruimte</t>
  </si>
  <si>
    <t>008a</t>
  </si>
  <si>
    <t>Kleedruimte gymzaal 8</t>
  </si>
  <si>
    <t>008b</t>
  </si>
  <si>
    <t>Toiletruimte gymzaal 8</t>
  </si>
  <si>
    <t>008c</t>
  </si>
  <si>
    <t>Doucheruimte gymzaal 8</t>
  </si>
  <si>
    <t>Gymzaal 8</t>
  </si>
  <si>
    <t>Toestellenberging gymzaal 8</t>
  </si>
  <si>
    <t>Docentenruimte gymzaal 8</t>
  </si>
  <si>
    <t>008d</t>
  </si>
  <si>
    <t>009a</t>
  </si>
  <si>
    <t>Kleedruimte gymzaal 9</t>
  </si>
  <si>
    <t>009b</t>
  </si>
  <si>
    <t>Toiletruimte gymzaal 9</t>
  </si>
  <si>
    <t>009c</t>
  </si>
  <si>
    <t>009d</t>
  </si>
  <si>
    <t>Doucheruimte gymzaal 9</t>
  </si>
  <si>
    <t>Gymzaal 9</t>
  </si>
  <si>
    <t>Toestellenberging gymzaal 9</t>
  </si>
  <si>
    <t>Docentenruimte gymzaal 9</t>
  </si>
  <si>
    <t>Praktijklokaal muziek lokaal 01</t>
  </si>
  <si>
    <t xml:space="preserve">Trap 0&gt;1 </t>
  </si>
  <si>
    <t>Leer-/ werkplein  OLC</t>
  </si>
  <si>
    <t>002a</t>
  </si>
  <si>
    <t>003a</t>
  </si>
  <si>
    <t>005a</t>
  </si>
  <si>
    <t>Leer-/ werkplein - balie</t>
  </si>
  <si>
    <t>Praktijklokaal kunst en cultuur lokaal 6</t>
  </si>
  <si>
    <t>006a</t>
  </si>
  <si>
    <t>Aula - uitgifte</t>
  </si>
  <si>
    <t>024a</t>
  </si>
  <si>
    <t>024b</t>
  </si>
  <si>
    <t>024c</t>
  </si>
  <si>
    <t>025a</t>
  </si>
  <si>
    <t>026a</t>
  </si>
  <si>
    <t>Toiletruimte leerlingen</t>
  </si>
  <si>
    <t>026b</t>
  </si>
  <si>
    <t>kantoor</t>
  </si>
  <si>
    <t>031a</t>
  </si>
  <si>
    <t>Kantoor docentrum</t>
  </si>
  <si>
    <t>031b</t>
  </si>
  <si>
    <t>Kantoor schoolarts</t>
  </si>
  <si>
    <t>Praktijklokaal techniek (lokaal 14)</t>
  </si>
  <si>
    <t>Wenteltrap</t>
  </si>
  <si>
    <t>Staal</t>
  </si>
  <si>
    <t>z</t>
  </si>
  <si>
    <t>123a</t>
  </si>
  <si>
    <t>Computerlokaal</t>
  </si>
  <si>
    <t xml:space="preserve">Linoleum  </t>
  </si>
  <si>
    <t>110a</t>
  </si>
  <si>
    <t>Theorielokaal natuurkunde</t>
  </si>
  <si>
    <t>111a</t>
  </si>
  <si>
    <t>TOA-ruimte</t>
  </si>
  <si>
    <t>124a</t>
  </si>
  <si>
    <t>102a</t>
  </si>
  <si>
    <t>104a</t>
  </si>
  <si>
    <t>106a</t>
  </si>
  <si>
    <t>108a</t>
  </si>
  <si>
    <t>opslag</t>
  </si>
  <si>
    <t>A. Tussenverdieping</t>
  </si>
  <si>
    <t>062a</t>
  </si>
  <si>
    <t>062b</t>
  </si>
  <si>
    <t>Archief</t>
  </si>
  <si>
    <t>060a</t>
  </si>
  <si>
    <t>060 b</t>
  </si>
  <si>
    <t>060c</t>
  </si>
  <si>
    <t>060d</t>
  </si>
  <si>
    <t>061b</t>
  </si>
  <si>
    <t>062c</t>
  </si>
  <si>
    <t>062d</t>
  </si>
  <si>
    <t>Computerlokaal lokaal 14</t>
  </si>
  <si>
    <t>0.15t</t>
  </si>
  <si>
    <t>016t</t>
  </si>
  <si>
    <t>Tweede verdieping</t>
  </si>
  <si>
    <t>Praktijklokaal BINASK (biologie)</t>
  </si>
  <si>
    <t>210b</t>
  </si>
  <si>
    <t>209a</t>
  </si>
  <si>
    <t>Praktijklokaal handvaardigheid</t>
  </si>
  <si>
    <t>200a</t>
  </si>
  <si>
    <t>121a</t>
  </si>
  <si>
    <t>221b</t>
  </si>
  <si>
    <t>208a</t>
  </si>
  <si>
    <t>209b</t>
  </si>
  <si>
    <t>Derde verdieping</t>
  </si>
  <si>
    <t>0317a</t>
  </si>
  <si>
    <t>Praktijklokaal BINASK (scheikunde)</t>
  </si>
  <si>
    <t>310a</t>
  </si>
  <si>
    <t>317a</t>
  </si>
  <si>
    <t>Schoolbibliotheek</t>
  </si>
  <si>
    <t>1.3</t>
  </si>
  <si>
    <t>Glasstaat gevelglas en separatieglas</t>
  </si>
  <si>
    <t>Glassoort</t>
  </si>
  <si>
    <t>Aanvullende omschrijving</t>
  </si>
  <si>
    <t>Te bewassen m2 oppervlakte</t>
  </si>
  <si>
    <t>Frequentie per jaar</t>
  </si>
  <si>
    <t>m2 prijs</t>
  </si>
  <si>
    <r>
      <t xml:space="preserve">Beurtprijs 
</t>
    </r>
    <r>
      <rPr>
        <b/>
        <sz val="10"/>
        <color indexed="9"/>
        <rFont val="Verdana"/>
        <family val="2"/>
      </rPr>
      <t>(kolom C x kolom E)</t>
    </r>
  </si>
  <si>
    <r>
      <t xml:space="preserve">Totaalprijs glasreiniging </t>
    </r>
    <r>
      <rPr>
        <b/>
        <sz val="10"/>
        <color indexed="9"/>
        <rFont val="Verdana"/>
        <family val="2"/>
      </rPr>
      <t>(kolom D x kolom F)</t>
    </r>
  </si>
  <si>
    <t>Binnenzijde</t>
  </si>
  <si>
    <t>Gevelglas binnenzijde</t>
  </si>
  <si>
    <t>Buitenzijde</t>
  </si>
  <si>
    <t>Gevelglas buitenzijde</t>
  </si>
  <si>
    <t>Separatieglas dubbelzijdig</t>
  </si>
  <si>
    <t>Separatieramen aan beide zijden</t>
  </si>
  <si>
    <t>Spiegels</t>
  </si>
  <si>
    <t xml:space="preserve">Dakglas buitenzijde </t>
  </si>
  <si>
    <t>Dakglas binnenzijde</t>
  </si>
  <si>
    <t>Colorbelglas buitenzijde</t>
  </si>
  <si>
    <t>Aluminium Wings/dakrand</t>
  </si>
  <si>
    <r>
      <t xml:space="preserve">Middels </t>
    </r>
    <r>
      <rPr>
        <sz val="10"/>
        <color rgb="FFFF0000"/>
        <rFont val="Verdana"/>
        <family val="2"/>
      </rPr>
      <t>TGB</t>
    </r>
  </si>
  <si>
    <t>Bereikbaarheidsmiddelen</t>
  </si>
  <si>
    <t>Totale kosten voor bereikbaarheidsmiddelen per jaar</t>
  </si>
  <si>
    <t>Subtotaal</t>
  </si>
  <si>
    <t>Mavo Tielerwaardlaan</t>
  </si>
  <si>
    <t>Gevelramen aan de buitenzijde</t>
  </si>
  <si>
    <t>Gevelramen aan de binnenzijde</t>
  </si>
  <si>
    <t>Houten wanden</t>
  </si>
  <si>
    <t>Houten wanden wassen</t>
  </si>
  <si>
    <t>Afzelia wanden</t>
  </si>
  <si>
    <t>Afzelia wanden wassen</t>
  </si>
  <si>
    <t xml:space="preserve">Aluminium gevelbeplating </t>
  </si>
  <si>
    <t>Aluminium gevelbeplating middels TGB</t>
  </si>
  <si>
    <t>Dakglas aan de buitenzijde</t>
  </si>
  <si>
    <t>Dakglas aan de binnenzijde</t>
  </si>
  <si>
    <t xml:space="preserve">Zonnepanelen </t>
  </si>
  <si>
    <t>Zonnepanelen op het platte dak</t>
  </si>
  <si>
    <t>Gevelbeplating afspuiten</t>
  </si>
  <si>
    <t>Onder gepaste druk afspuiten aluminium gevelbeplating</t>
  </si>
  <si>
    <t>Separatie-glas incl. plakfolie</t>
  </si>
  <si>
    <t>Separatie-glas</t>
  </si>
  <si>
    <t>Glazen bouwstenen (binnen)</t>
  </si>
  <si>
    <t>Koepelglas enkelvoudig</t>
  </si>
  <si>
    <t>Licht-koepels</t>
  </si>
  <si>
    <t>Gevelglas draadglas binnenzijde</t>
  </si>
  <si>
    <t>Gevelglas draadglas buitenzijde</t>
  </si>
  <si>
    <t>Gevelglas melkglas buitenzijde</t>
  </si>
  <si>
    <t>Separatieglas melkglas (binnen)</t>
  </si>
  <si>
    <t>Totaal</t>
  </si>
  <si>
    <t xml:space="preserve">Regie werkzaamheden worden op afroep aangevraagd. </t>
  </si>
  <si>
    <t>Werkzaamheden dienen exclusief BTW als volgt te worden afgeprijsd: Prijs per stuk of prijs per m2 in de betreffende staffel.</t>
  </si>
  <si>
    <t>A. VLOERONDERHOUD</t>
  </si>
  <si>
    <t xml:space="preserve">tot 100 m2 </t>
  </si>
  <si>
    <t>100 - 500 m2</t>
  </si>
  <si>
    <t>Vanaf 500 m2</t>
  </si>
  <si>
    <t>Totaal excl. Btw</t>
  </si>
  <si>
    <t>Diepreinigen (sproeiextractie) van tapijt</t>
  </si>
  <si>
    <t>Dieptereiningen (shamponeren) van tapijt</t>
  </si>
  <si>
    <t>Spotclean tapijt (vlekverwijderen en kauwgom)</t>
  </si>
  <si>
    <t>Stofzuigen harde vloeren</t>
  </si>
  <si>
    <t xml:space="preserve">Moppen van harde vloeren </t>
  </si>
  <si>
    <t xml:space="preserve">Schrobben van harde vloeren </t>
  </si>
  <si>
    <t>Opwrijven van harde vloeren</t>
  </si>
  <si>
    <t>Sprayen en opwrijven van linoleum</t>
  </si>
  <si>
    <t>Conserveren (topcoaten) van linoleum</t>
  </si>
  <si>
    <t>Conserveren (recoaten) van llnoleum</t>
  </si>
  <si>
    <t>Vegen buitenbestrating ruw steen/beton</t>
  </si>
  <si>
    <t>Hogedrukreiniging vloeren buitenterrein (steen/beton)</t>
  </si>
  <si>
    <t>Hogedrukreiniging wanden buitenterrein (steen/beton)</t>
  </si>
  <si>
    <t>Entree/ Buitenterrein onkruid verwijderen</t>
  </si>
  <si>
    <t>Entree/ Buitenterrein vegen en zwerfvuil verwijderen</t>
  </si>
  <si>
    <t xml:space="preserve">Entree / Buitenterrein kauwgom verwijderen </t>
  </si>
  <si>
    <t xml:space="preserve">TOTAAL ONDERDEEL A </t>
  </si>
  <si>
    <t>maximale score:</t>
  </si>
  <si>
    <t>B. BINNENZONWERING</t>
  </si>
  <si>
    <t>Totaal excl. btw</t>
  </si>
  <si>
    <t>Reinigen van horizontale lamellen</t>
  </si>
  <si>
    <t>Reinigen van verticale lamellen</t>
  </si>
  <si>
    <t>TOTAAL ONDERDEEL B</t>
  </si>
  <si>
    <t>C. PLAFONDREINIGING</t>
  </si>
  <si>
    <t>Spinragverwijderen plafond, overkappingen en wanden</t>
  </si>
  <si>
    <t>PLAFONDREINIGING OVERIG</t>
  </si>
  <si>
    <t>tot 10 Stuks</t>
  </si>
  <si>
    <t xml:space="preserve">10 - 50 stuks </t>
  </si>
  <si>
    <t>vanaf 50 stuks</t>
  </si>
  <si>
    <t xml:space="preserve">Luchtroosters buitenzijde reinigen </t>
  </si>
  <si>
    <t>TOTAAL ONDERDEEL C</t>
  </si>
  <si>
    <t xml:space="preserve">D. GEVELREINIGING </t>
  </si>
  <si>
    <t>Reiniging beplating</t>
  </si>
  <si>
    <t>Reinigen Steen</t>
  </si>
  <si>
    <t>Reinigen separatieglas (enkelzijdig)</t>
  </si>
  <si>
    <t>Reinigen gevelglas buitenzijde (enkelzijdig)</t>
  </si>
  <si>
    <t>Reinigen gevelglas binnenzijde (enkelzijdig)</t>
  </si>
  <si>
    <t>GEVELREINIGING OVERIG</t>
  </si>
  <si>
    <t>tot 10 m2</t>
  </si>
  <si>
    <t>10 - 50 m2</t>
  </si>
  <si>
    <t xml:space="preserve">vanaf 100 m2 </t>
  </si>
  <si>
    <t>Prijs per m2 graffiti verwijderen</t>
  </si>
  <si>
    <t>TOTAAL ONDERDEEL D</t>
  </si>
  <si>
    <t>E. BOUW / OPLEVERING</t>
  </si>
  <si>
    <t>Bouwschoonmaak: Geheel reinigen binnenruimten en glas na (ver)bouw(ing)</t>
  </si>
  <si>
    <t>Oplevering schoonmaak: Geheel reinigen binnenruimten en glas na inrichting</t>
  </si>
  <si>
    <t>TOTAAL ONDERDEEL E</t>
  </si>
  <si>
    <t>F. REGIETARIEVEN</t>
  </si>
  <si>
    <t>Door de week 06:00-21:30 u.</t>
  </si>
  <si>
    <t>Door de week 21:30-06:00 u.</t>
  </si>
  <si>
    <t>Vrijdag 21.30- maandag 6.00 u.</t>
  </si>
  <si>
    <t>Schoonmaakkracht</t>
  </si>
  <si>
    <t xml:space="preserve">Specialistisch </t>
  </si>
  <si>
    <t>Objectleiding</t>
  </si>
  <si>
    <t>Servicewerkzaamheden (servies, gastvrouw, ontvangst)</t>
  </si>
  <si>
    <t>TOTAAL ONDERDEEL F</t>
  </si>
  <si>
    <t xml:space="preserve">G. INTERIEUR </t>
  </si>
  <si>
    <t>Tot 100 stuks</t>
  </si>
  <si>
    <t>100 - 200 stuks</t>
  </si>
  <si>
    <t>vanaf 200 stuks</t>
  </si>
  <si>
    <t>Reinigen stoelen (stoffen bekleding)</t>
  </si>
  <si>
    <t>Reinigen stoelen (o.a. hout, kunststof, leer)</t>
  </si>
  <si>
    <t>Reinigen banken (stoffen bekleding)</t>
  </si>
  <si>
    <t>Reinigen banken (o.a. hout, kunststof, leer)</t>
  </si>
  <si>
    <t xml:space="preserve">Reinigen lichtarmaturen </t>
  </si>
  <si>
    <t>Reinigen plafondeilanden met armaturen en roosters</t>
  </si>
  <si>
    <t>TOTAAL ONDERDEEL G</t>
  </si>
  <si>
    <t>H. SANITAIR, KEUKEN EN DIVERSEN</t>
  </si>
  <si>
    <t>tot 3 Stuks</t>
  </si>
  <si>
    <t xml:space="preserve">3-5 stuks </t>
  </si>
  <si>
    <t>vanaf 5 stuks</t>
  </si>
  <si>
    <t>Koelkast geheel reinigen (binnenzijde en buitenzijde)</t>
  </si>
  <si>
    <t>Magnetron geheel reinigen</t>
  </si>
  <si>
    <t>Vaatwasser reinigen (binnenzijde en buitenzijde)</t>
  </si>
  <si>
    <t xml:space="preserve">Vaatwasser in-uitruimen </t>
  </si>
  <si>
    <t>Koffieapparaat/machine buitenzijde reinigen</t>
  </si>
  <si>
    <t xml:space="preserve">Vuilnisbakken buiten ledigen </t>
  </si>
  <si>
    <t>10  - 50 m2</t>
  </si>
  <si>
    <t>Extra toiletronde</t>
  </si>
  <si>
    <t xml:space="preserve">Geheel reinigen van afwasbare wanden </t>
  </si>
  <si>
    <t>Reinigen binnenzijde keukenkasten</t>
  </si>
  <si>
    <t>TOTAAL ONDERDEEL H</t>
  </si>
  <si>
    <t xml:space="preserve">TOTAAL TE SCOREN PUNTEN ALLE ONDERDELEN: </t>
  </si>
  <si>
    <t>TOELICHTING</t>
  </si>
  <si>
    <t>De inschrijver dient de prijzen per onderdeel helemaal in te vullen. Per onderdeel (alle prijzen per onderdeel worden bij elkaar opgeteld) is er een maximaal aantal te behalen punten te scoren (zie kolom G). Het maximaal aantal punten wordt toegekend aan de inschrijver met de laagste prijs op dat onderdeel. De andere inschrijvers krijgen punten toegekend in de verhouding van hun prijs ten opzichte van de laagste prijs op dat onderdeel. De formule die (per onderdeel) gehanteerd wordt is de volgende:</t>
  </si>
  <si>
    <t>(Laagste prijs/prijs inschrijver) x maximaal haalbare aantal punten (2,4,6,8)</t>
  </si>
  <si>
    <t>De punten voor alle onderdelen worden bij elkaar opgeteld. De inschrijver met de meeste punten voor alle onderdelen ontvangt hiervoor het maximaal aantal te behalen punten voor de regiewerkzaamheden zoals vermeld in het aanbestedingsdocument. De andere inschrijvers krijgen punten toegekend in de verhouding van hun aantal punten ten opzichte van het aantal punten van de inschrijver die de meeste punten op alle onderdelen in totaal heeft gescoord. De formule die gehanteerd wordt is de volgende:</t>
  </si>
  <si>
    <t>(Aantal punten inschrijver/aantal punten inschrijver met de meeste punten) x maximaal haalbare aantal punten.</t>
  </si>
  <si>
    <t xml:space="preserve">Lyceum Heiligestraat </t>
  </si>
  <si>
    <t>Lyceum Heiligestraat</t>
  </si>
  <si>
    <t xml:space="preserve">Mavo Tielerwaardlaan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</si>
</sst>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quot;€&quot;\ * #,##0.00_);_(&quot;€&quot;\ * \(#,##0.00\);_(&quot;€&quot;\ * &quot;-&quot;??_);_(@_)"/>
    <numFmt numFmtId="165" formatCode="###,000"/>
    <numFmt numFmtId="166" formatCode="#,##0.00_ ;\-#,##0.00\ "/>
    <numFmt numFmtId="167" formatCode="000"/>
  </numFmts>
  <fonts count="36">
    <font>
      <sz val="10"/>
      <color theme="1"/>
      <name val="Verdana"/>
      <family val="2"/>
    </font>
    <font>
      <sz val="10"/>
      <color theme="1"/>
      <name val="Verdana"/>
      <family val="2"/>
    </font>
    <font>
      <b/>
      <sz val="10"/>
      <color theme="0"/>
      <name val="Verdana"/>
      <family val="2"/>
    </font>
    <font>
      <b/>
      <sz val="10"/>
      <color theme="1"/>
      <name val="Verdana"/>
      <family val="2"/>
    </font>
    <font>
      <sz val="10"/>
      <name val="Arial"/>
      <family val="2"/>
    </font>
    <font>
      <b/>
      <sz val="10"/>
      <color indexed="9"/>
      <name val="Verdana"/>
      <family val="2"/>
    </font>
    <font>
      <b/>
      <sz val="10"/>
      <name val="Verdana"/>
      <family val="2"/>
    </font>
    <font>
      <sz val="10"/>
      <name val="Verdana"/>
      <family val="2"/>
    </font>
    <font>
      <sz val="11"/>
      <color theme="1"/>
      <name val="Calibri"/>
      <family val="2"/>
      <scheme val="minor"/>
    </font>
    <font>
      <sz val="8"/>
      <name val="Verdana"/>
      <family val="2"/>
    </font>
    <font>
      <sz val="9"/>
      <color theme="1"/>
      <name val="Verdana"/>
      <family val="2"/>
    </font>
    <font>
      <sz val="11"/>
      <color theme="1"/>
      <name val="Verdana"/>
      <family val="2"/>
    </font>
    <font>
      <sz val="11"/>
      <color theme="1"/>
      <name val="Trebuchet MS"/>
      <family val="2"/>
    </font>
    <font>
      <b/>
      <sz val="9"/>
      <color theme="0"/>
      <name val="Verdana"/>
      <family val="2"/>
    </font>
    <font>
      <b/>
      <sz val="9"/>
      <color indexed="9"/>
      <name val="Verdana"/>
      <family val="2"/>
    </font>
    <font>
      <sz val="9"/>
      <name val="Verdana"/>
      <family val="2"/>
    </font>
    <font>
      <sz val="9"/>
      <color indexed="8"/>
      <name val="Verdana"/>
      <family val="2"/>
    </font>
    <font>
      <b/>
      <sz val="9"/>
      <name val="Verdana"/>
      <family val="2"/>
    </font>
    <font>
      <b/>
      <sz val="9"/>
      <color theme="1"/>
      <name val="Verdana"/>
      <family val="2"/>
    </font>
    <font>
      <sz val="10"/>
      <name val="Trebuchet MS"/>
      <family val="2"/>
    </font>
    <font>
      <sz val="8"/>
      <color theme="1"/>
      <name val="Verdana"/>
      <family val="2"/>
    </font>
    <font>
      <b/>
      <sz val="12"/>
      <color theme="3"/>
      <name val="Verdana"/>
      <family val="2"/>
    </font>
    <font>
      <b/>
      <i/>
      <sz val="11"/>
      <color theme="3"/>
      <name val="Verdana"/>
      <family val="2"/>
    </font>
    <font>
      <b/>
      <sz val="11"/>
      <color theme="0"/>
      <name val="Verdana"/>
      <family val="2"/>
    </font>
    <font>
      <sz val="11"/>
      <color rgb="FF000000"/>
      <name val="Verdana"/>
      <family val="2"/>
    </font>
    <font>
      <sz val="11"/>
      <name val="Verdana"/>
      <family val="2"/>
    </font>
    <font>
      <sz val="10"/>
      <name val="Arial"/>
      <family val="2"/>
    </font>
    <font>
      <b/>
      <sz val="12"/>
      <color theme="0"/>
      <name val="Verdana"/>
      <family val="2"/>
    </font>
    <font>
      <b/>
      <u/>
      <sz val="10"/>
      <color theme="0"/>
      <name val="Verdana"/>
      <family val="2"/>
    </font>
    <font>
      <sz val="10"/>
      <name val="Geneva"/>
    </font>
    <font>
      <i/>
      <sz val="10"/>
      <name val="Verdana"/>
      <family val="2"/>
    </font>
    <font>
      <b/>
      <i/>
      <sz val="10"/>
      <name val="Verdana"/>
      <family val="2"/>
    </font>
    <font>
      <i/>
      <sz val="8"/>
      <name val="Verdana"/>
      <family val="2"/>
    </font>
    <font>
      <i/>
      <sz val="10"/>
      <color theme="1"/>
      <name val="Verdana"/>
      <family val="2"/>
    </font>
    <font>
      <sz val="10"/>
      <color rgb="FFFF0000"/>
      <name val="Verdana"/>
      <family val="2"/>
    </font>
    <font>
      <sz val="11"/>
      <color rgb="FFFF0000"/>
      <name val="Verdana"/>
      <family val="2"/>
    </font>
  </fonts>
  <fills count="1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rgb="FF1F497D"/>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0000"/>
        <bgColor indexed="64"/>
      </patternFill>
    </fill>
    <fill>
      <patternFill patternType="solid">
        <fgColor rgb="FFDDEBF7"/>
        <bgColor rgb="FF000000"/>
      </patternFill>
    </fill>
    <fill>
      <patternFill patternType="solid">
        <fgColor theme="3"/>
        <bgColor indexed="64"/>
      </patternFill>
    </fill>
    <fill>
      <patternFill patternType="solid">
        <fgColor theme="4"/>
        <bgColor indexed="64"/>
      </patternFill>
    </fill>
    <fill>
      <patternFill patternType="solid">
        <fgColor theme="5"/>
        <bgColor indexed="64"/>
      </patternFill>
    </fill>
    <fill>
      <patternFill patternType="solid">
        <fgColor rgb="FFFFFFFF"/>
        <bgColor rgb="FFFFFFFF"/>
      </patternFill>
    </fill>
    <fill>
      <patternFill patternType="solid">
        <fgColor theme="7"/>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rgb="FF000000"/>
      </left>
      <right style="thin">
        <color rgb="FF000000"/>
      </right>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s>
  <cellStyleXfs count="29">
    <xf numFmtId="0" fontId="0" fillId="0" borderId="0"/>
    <xf numFmtId="44" fontId="1" fillId="0" borderId="0" applyFont="0" applyFill="0" applyBorder="0" applyAlignment="0" applyProtection="0"/>
    <xf numFmtId="0" fontId="4" fillId="0" borderId="0"/>
    <xf numFmtId="0" fontId="4" fillId="0" borderId="0"/>
    <xf numFmtId="0" fontId="8" fillId="0" borderId="0"/>
    <xf numFmtId="0" fontId="4" fillId="0" borderId="0" applyNumberFormat="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applyNumberFormat="0" applyFont="0" applyFill="0" applyBorder="0" applyAlignment="0" applyProtection="0"/>
    <xf numFmtId="0" fontId="29" fillId="0" borderId="0"/>
    <xf numFmtId="0" fontId="29" fillId="0" borderId="0"/>
    <xf numFmtId="43" fontId="1" fillId="0" borderId="0" applyFont="0" applyFill="0" applyBorder="0" applyAlignment="0" applyProtection="0"/>
    <xf numFmtId="165" fontId="20" fillId="13" borderId="33" applyNumberFormat="0" applyAlignment="0" applyProtection="0">
      <alignment horizontal="left" vertical="center" indent="1"/>
    </xf>
    <xf numFmtId="0" fontId="4" fillId="0" borderId="0"/>
  </cellStyleXfs>
  <cellXfs count="254">
    <xf numFmtId="0" fontId="0" fillId="0" borderId="0" xfId="0"/>
    <xf numFmtId="0" fontId="18" fillId="3" borderId="0" xfId="0" applyFont="1" applyFill="1" applyAlignment="1">
      <alignment horizontal="center"/>
    </xf>
    <xf numFmtId="0" fontId="5" fillId="2" borderId="1" xfId="2" applyFont="1" applyFill="1" applyBorder="1"/>
    <xf numFmtId="0" fontId="1" fillId="0" borderId="0" xfId="0" applyFont="1"/>
    <xf numFmtId="0" fontId="5" fillId="2" borderId="1" xfId="2" applyFont="1" applyFill="1" applyBorder="1" applyAlignment="1">
      <alignment horizontal="center"/>
    </xf>
    <xf numFmtId="2" fontId="5" fillId="2" borderId="1" xfId="2" applyNumberFormat="1" applyFont="1" applyFill="1" applyBorder="1"/>
    <xf numFmtId="0" fontId="1" fillId="0" borderId="1" xfId="0" applyFont="1" applyBorder="1"/>
    <xf numFmtId="0" fontId="1" fillId="0" borderId="1" xfId="0" applyFont="1" applyBorder="1" applyAlignment="1">
      <alignment horizontal="center"/>
    </xf>
    <xf numFmtId="2" fontId="1" fillId="0" borderId="1" xfId="0" applyNumberFormat="1"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xf>
    <xf numFmtId="0" fontId="0" fillId="0" borderId="1" xfId="0" applyBorder="1"/>
    <xf numFmtId="0" fontId="1" fillId="0" borderId="0" xfId="0" applyFont="1" applyAlignment="1">
      <alignment horizontal="center" vertical="center"/>
    </xf>
    <xf numFmtId="0" fontId="3" fillId="0" borderId="7" xfId="0" applyFont="1" applyBorder="1" applyAlignment="1">
      <alignment horizontal="center" vertical="center"/>
    </xf>
    <xf numFmtId="0" fontId="3" fillId="0" borderId="18" xfId="0" applyFont="1" applyBorder="1"/>
    <xf numFmtId="0" fontId="1" fillId="0" borderId="13" xfId="0" applyFont="1" applyBorder="1"/>
    <xf numFmtId="0" fontId="1" fillId="0" borderId="16" xfId="0" applyFont="1" applyBorder="1"/>
    <xf numFmtId="4" fontId="3" fillId="0" borderId="19" xfId="0" applyNumberFormat="1" applyFont="1" applyBorder="1" applyAlignment="1">
      <alignment horizontal="center" vertical="center"/>
    </xf>
    <xf numFmtId="0" fontId="5" fillId="2" borderId="1" xfId="2" applyFont="1" applyFill="1" applyBorder="1" applyAlignment="1">
      <alignment horizontal="center" vertical="center"/>
    </xf>
    <xf numFmtId="0" fontId="5" fillId="2" borderId="1" xfId="2" applyFont="1" applyFill="1" applyBorder="1" applyAlignment="1">
      <alignment horizontal="left"/>
    </xf>
    <xf numFmtId="44" fontId="1" fillId="0" borderId="1" xfId="1" applyFont="1" applyBorder="1" applyAlignment="1">
      <alignment horizontal="center"/>
    </xf>
    <xf numFmtId="44" fontId="1" fillId="0" borderId="0" xfId="1" applyFont="1" applyAlignment="1">
      <alignment horizontal="center"/>
    </xf>
    <xf numFmtId="0" fontId="5" fillId="2" borderId="8" xfId="2" applyFont="1" applyFill="1" applyBorder="1" applyAlignment="1">
      <alignment horizontal="center" vertical="center"/>
    </xf>
    <xf numFmtId="0" fontId="10" fillId="3" borderId="0" xfId="0" applyFont="1" applyFill="1"/>
    <xf numFmtId="0" fontId="11" fillId="0" borderId="0" xfId="0" applyFont="1"/>
    <xf numFmtId="0" fontId="12" fillId="3" borderId="0" xfId="0" applyFont="1" applyFill="1" applyAlignment="1">
      <alignment horizontal="center"/>
    </xf>
    <xf numFmtId="0" fontId="12" fillId="3" borderId="0" xfId="0" applyFont="1" applyFill="1"/>
    <xf numFmtId="0" fontId="13" fillId="5" borderId="0" xfId="3" applyFont="1" applyFill="1"/>
    <xf numFmtId="0" fontId="14" fillId="5" borderId="1" xfId="3" applyFont="1" applyFill="1" applyBorder="1" applyAlignment="1">
      <alignment horizontal="center" vertical="top" wrapText="1"/>
    </xf>
    <xf numFmtId="0" fontId="14" fillId="5" borderId="1" xfId="0" applyFont="1" applyFill="1" applyBorder="1" applyAlignment="1">
      <alignment horizontal="left" vertical="top"/>
    </xf>
    <xf numFmtId="0" fontId="15" fillId="0" borderId="1" xfId="3" applyFont="1" applyBorder="1"/>
    <xf numFmtId="164" fontId="16" fillId="6" borderId="1" xfId="6" applyFont="1" applyFill="1" applyBorder="1" applyAlignment="1" applyProtection="1">
      <alignment vertical="top"/>
    </xf>
    <xf numFmtId="164" fontId="16" fillId="6" borderId="8" xfId="6" applyFont="1" applyFill="1" applyBorder="1" applyAlignment="1" applyProtection="1">
      <alignment vertical="top"/>
    </xf>
    <xf numFmtId="164" fontId="16" fillId="7" borderId="1" xfId="6" applyFont="1" applyFill="1" applyBorder="1" applyAlignment="1" applyProtection="1">
      <alignment vertical="top"/>
    </xf>
    <xf numFmtId="164" fontId="16" fillId="7" borderId="4" xfId="6" applyFont="1" applyFill="1" applyBorder="1" applyAlignment="1" applyProtection="1">
      <alignment vertical="top"/>
    </xf>
    <xf numFmtId="0" fontId="17" fillId="3" borderId="0" xfId="3" applyFont="1" applyFill="1"/>
    <xf numFmtId="164" fontId="18" fillId="3" borderId="24" xfId="0" applyNumberFormat="1" applyFont="1" applyFill="1" applyBorder="1"/>
    <xf numFmtId="0" fontId="18" fillId="3" borderId="0" xfId="0" applyFont="1" applyFill="1"/>
    <xf numFmtId="0" fontId="18" fillId="3" borderId="1" xfId="0" applyFont="1" applyFill="1" applyBorder="1" applyAlignment="1">
      <alignment horizontal="center"/>
    </xf>
    <xf numFmtId="0" fontId="14" fillId="5" borderId="8" xfId="3" applyFont="1" applyFill="1" applyBorder="1" applyAlignment="1">
      <alignment horizontal="center" vertical="top" wrapText="1"/>
    </xf>
    <xf numFmtId="0" fontId="13" fillId="5" borderId="1" xfId="3" applyFont="1" applyFill="1" applyBorder="1" applyAlignment="1">
      <alignment wrapText="1"/>
    </xf>
    <xf numFmtId="0" fontId="14" fillId="5" borderId="1" xfId="3" applyFont="1" applyFill="1" applyBorder="1" applyAlignment="1">
      <alignment vertical="top" wrapText="1"/>
    </xf>
    <xf numFmtId="0" fontId="13" fillId="5" borderId="1" xfId="3" applyFont="1" applyFill="1" applyBorder="1" applyAlignment="1">
      <alignment vertical="top" wrapText="1"/>
    </xf>
    <xf numFmtId="0" fontId="15" fillId="0" borderId="1" xfId="3" applyFont="1" applyBorder="1" applyAlignment="1">
      <alignment vertical="top" wrapText="1"/>
    </xf>
    <xf numFmtId="0" fontId="15" fillId="3" borderId="0" xfId="3" applyFont="1" applyFill="1"/>
    <xf numFmtId="0" fontId="19" fillId="3" borderId="0" xfId="3" applyFont="1" applyFill="1"/>
    <xf numFmtId="0" fontId="14" fillId="5" borderId="25" xfId="3" applyFont="1" applyFill="1" applyBorder="1" applyAlignment="1">
      <alignment vertical="top" wrapText="1"/>
    </xf>
    <xf numFmtId="0" fontId="13" fillId="5" borderId="0" xfId="0" applyFont="1" applyFill="1"/>
    <xf numFmtId="0" fontId="15" fillId="3" borderId="0" xfId="3" applyFont="1" applyFill="1" applyAlignment="1">
      <alignment vertical="top" wrapText="1"/>
    </xf>
    <xf numFmtId="0" fontId="17" fillId="5" borderId="1" xfId="3" applyFont="1" applyFill="1" applyBorder="1" applyAlignment="1">
      <alignment vertical="top" wrapText="1"/>
    </xf>
    <xf numFmtId="0" fontId="18" fillId="3" borderId="24" xfId="0" applyFont="1" applyFill="1" applyBorder="1" applyAlignment="1">
      <alignment horizontal="center"/>
    </xf>
    <xf numFmtId="0" fontId="18" fillId="3" borderId="0" xfId="0" applyFont="1" applyFill="1" applyAlignment="1">
      <alignment horizontal="justify" vertical="center"/>
    </xf>
    <xf numFmtId="0" fontId="10" fillId="0" borderId="0" xfId="0" applyFont="1"/>
    <xf numFmtId="0" fontId="10" fillId="3" borderId="0" xfId="0" applyFont="1" applyFill="1" applyAlignment="1">
      <alignment horizontal="justify" vertical="center"/>
    </xf>
    <xf numFmtId="0" fontId="7" fillId="0" borderId="0" xfId="0" applyFont="1" applyAlignment="1">
      <alignment horizontal="center"/>
    </xf>
    <xf numFmtId="0" fontId="21" fillId="0" borderId="0" xfId="0" applyFont="1" applyAlignment="1">
      <alignment horizontal="left" vertical="top"/>
    </xf>
    <xf numFmtId="0" fontId="22" fillId="0" borderId="0" xfId="0" applyFont="1"/>
    <xf numFmtId="0" fontId="24" fillId="9" borderId="1" xfId="0" applyFont="1" applyFill="1" applyBorder="1" applyAlignment="1">
      <alignment vertical="top"/>
    </xf>
    <xf numFmtId="0" fontId="24" fillId="0" borderId="1" xfId="0" applyFont="1" applyBorder="1" applyAlignment="1">
      <alignment vertical="top" wrapText="1"/>
    </xf>
    <xf numFmtId="0" fontId="25" fillId="0" borderId="1" xfId="0" applyFont="1" applyBorder="1" applyAlignment="1">
      <alignment vertical="top" wrapText="1"/>
    </xf>
    <xf numFmtId="0" fontId="3" fillId="0" borderId="23" xfId="0" applyFont="1" applyBorder="1"/>
    <xf numFmtId="0" fontId="3" fillId="0" borderId="7" xfId="0" applyFont="1" applyBorder="1"/>
    <xf numFmtId="4" fontId="3" fillId="0" borderId="7" xfId="0" applyNumberFormat="1" applyFont="1" applyBorder="1" applyAlignment="1">
      <alignment horizontal="center"/>
    </xf>
    <xf numFmtId="0" fontId="3" fillId="0" borderId="7" xfId="0" applyFont="1" applyBorder="1" applyAlignment="1">
      <alignment horizontal="center"/>
    </xf>
    <xf numFmtId="2" fontId="5" fillId="2" borderId="1" xfId="2" applyNumberFormat="1" applyFont="1" applyFill="1" applyBorder="1" applyAlignment="1">
      <alignment horizontal="center"/>
    </xf>
    <xf numFmtId="44" fontId="1" fillId="4" borderId="1" xfId="1" applyFont="1" applyFill="1" applyBorder="1" applyAlignment="1">
      <alignment horizontal="center"/>
    </xf>
    <xf numFmtId="0" fontId="5" fillId="2" borderId="0" xfId="2" applyFont="1" applyFill="1" applyAlignment="1">
      <alignment horizontal="center" vertical="center"/>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xf>
    <xf numFmtId="4" fontId="5" fillId="2" borderId="1" xfId="2" applyNumberFormat="1" applyFont="1" applyFill="1" applyBorder="1" applyAlignment="1">
      <alignment horizontal="center" vertical="center"/>
    </xf>
    <xf numFmtId="4" fontId="1" fillId="0" borderId="0" xfId="0" applyNumberFormat="1" applyFont="1" applyAlignment="1">
      <alignment horizontal="center" vertical="center"/>
    </xf>
    <xf numFmtId="2" fontId="1" fillId="0" borderId="3" xfId="0" applyNumberFormat="1" applyFont="1" applyBorder="1" applyAlignment="1">
      <alignment horizontal="center"/>
    </xf>
    <xf numFmtId="2" fontId="1" fillId="0" borderId="3" xfId="0" applyNumberFormat="1" applyFont="1" applyBorder="1" applyAlignment="1">
      <alignment horizontal="center" vertical="center"/>
    </xf>
    <xf numFmtId="0" fontId="1" fillId="0" borderId="17" xfId="1" applyNumberFormat="1" applyFont="1" applyBorder="1" applyAlignment="1">
      <alignment horizontal="center"/>
    </xf>
    <xf numFmtId="44" fontId="3" fillId="8" borderId="19" xfId="1" applyFont="1" applyFill="1" applyBorder="1" applyAlignment="1">
      <alignment horizontal="center" vertical="center"/>
    </xf>
    <xf numFmtId="44" fontId="3" fillId="0" borderId="7" xfId="1" applyFont="1" applyBorder="1"/>
    <xf numFmtId="0" fontId="1" fillId="0" borderId="26" xfId="0" applyFont="1" applyBorder="1"/>
    <xf numFmtId="0" fontId="11" fillId="10" borderId="25" xfId="0" applyFont="1" applyFill="1" applyBorder="1"/>
    <xf numFmtId="2" fontId="2" fillId="10" borderId="4" xfId="0" applyNumberFormat="1" applyFont="1" applyFill="1" applyBorder="1" applyAlignment="1">
      <alignment horizontal="center" vertical="top" wrapText="1"/>
    </xf>
    <xf numFmtId="2" fontId="28" fillId="10" borderId="4" xfId="0" applyNumberFormat="1" applyFont="1" applyFill="1" applyBorder="1" applyAlignment="1">
      <alignment horizontal="center" vertical="top" wrapText="1"/>
    </xf>
    <xf numFmtId="0" fontId="6" fillId="6" borderId="3" xfId="0" applyFont="1" applyFill="1" applyBorder="1" applyAlignment="1">
      <alignment horizontal="center" vertical="center"/>
    </xf>
    <xf numFmtId="0" fontId="6" fillId="6" borderId="8" xfId="0" applyFont="1" applyFill="1" applyBorder="1" applyAlignment="1">
      <alignment horizontal="left" vertical="center"/>
    </xf>
    <xf numFmtId="4" fontId="7" fillId="6" borderId="22" xfId="0" applyNumberFormat="1" applyFont="1" applyFill="1" applyBorder="1" applyAlignment="1">
      <alignment horizontal="center" vertical="center"/>
    </xf>
    <xf numFmtId="44" fontId="1" fillId="6" borderId="22" xfId="0" applyNumberFormat="1" applyFont="1" applyFill="1" applyBorder="1" applyAlignment="1">
      <alignment vertical="center"/>
    </xf>
    <xf numFmtId="44" fontId="7" fillId="6" borderId="22" xfId="0" applyNumberFormat="1" applyFont="1" applyFill="1" applyBorder="1" applyAlignment="1">
      <alignment horizontal="center" vertical="center"/>
    </xf>
    <xf numFmtId="0" fontId="6" fillId="3" borderId="1" xfId="0" applyFont="1" applyFill="1" applyBorder="1" applyAlignment="1">
      <alignment horizontal="center" vertical="center"/>
    </xf>
    <xf numFmtId="4" fontId="7" fillId="3" borderId="1" xfId="25" applyNumberFormat="1" applyFont="1" applyFill="1" applyBorder="1" applyAlignment="1">
      <alignment horizontal="center" vertical="center"/>
    </xf>
    <xf numFmtId="3" fontId="7" fillId="3" borderId="1" xfId="24" applyNumberFormat="1" applyFont="1" applyFill="1" applyBorder="1" applyAlignment="1">
      <alignment horizontal="center" vertical="center"/>
    </xf>
    <xf numFmtId="44" fontId="1" fillId="4" borderId="1" xfId="1" applyFont="1" applyFill="1" applyBorder="1" applyAlignment="1" applyProtection="1">
      <alignment vertical="center"/>
      <protection locked="0"/>
    </xf>
    <xf numFmtId="44" fontId="1" fillId="3" borderId="1" xfId="0" applyNumberFormat="1" applyFont="1" applyFill="1" applyBorder="1" applyAlignment="1" applyProtection="1">
      <alignment vertical="center"/>
      <protection locked="0"/>
    </xf>
    <xf numFmtId="44" fontId="7" fillId="3" borderId="1" xfId="0" applyNumberFormat="1" applyFont="1" applyFill="1" applyBorder="1" applyAlignment="1" applyProtection="1">
      <alignment horizontal="center" vertical="center"/>
      <protection locked="0"/>
    </xf>
    <xf numFmtId="0" fontId="6" fillId="3" borderId="4" xfId="0" applyFont="1" applyFill="1" applyBorder="1" applyAlignment="1">
      <alignment horizontal="center" vertical="center"/>
    </xf>
    <xf numFmtId="0" fontId="7" fillId="3" borderId="4" xfId="24" applyFont="1" applyFill="1" applyBorder="1" applyAlignment="1">
      <alignment horizontal="right" vertical="center"/>
    </xf>
    <xf numFmtId="3" fontId="7" fillId="3" borderId="4" xfId="24" applyNumberFormat="1" applyFont="1" applyFill="1" applyBorder="1" applyAlignment="1">
      <alignment horizontal="center" vertical="center"/>
    </xf>
    <xf numFmtId="0" fontId="6" fillId="3" borderId="5" xfId="0" applyFont="1" applyFill="1" applyBorder="1" applyAlignment="1">
      <alignment horizontal="center" vertical="center"/>
    </xf>
    <xf numFmtId="0" fontId="7" fillId="3" borderId="6" xfId="24" applyFont="1" applyFill="1" applyBorder="1" applyAlignment="1">
      <alignment horizontal="right" vertical="center"/>
    </xf>
    <xf numFmtId="4" fontId="30" fillId="3" borderId="6" xfId="0" applyNumberFormat="1" applyFont="1" applyFill="1" applyBorder="1" applyAlignment="1">
      <alignment horizontal="center" vertical="center"/>
    </xf>
    <xf numFmtId="3" fontId="7" fillId="3" borderId="6" xfId="24" applyNumberFormat="1" applyFont="1" applyFill="1" applyBorder="1" applyAlignment="1">
      <alignment horizontal="center" vertical="center"/>
    </xf>
    <xf numFmtId="44" fontId="1" fillId="3" borderId="6" xfId="0" applyNumberFormat="1" applyFont="1" applyFill="1" applyBorder="1" applyAlignment="1" applyProtection="1">
      <alignment vertical="center"/>
      <protection locked="0"/>
    </xf>
    <xf numFmtId="0" fontId="6" fillId="6" borderId="10" xfId="0" applyFont="1" applyFill="1" applyBorder="1" applyAlignment="1">
      <alignment horizontal="left" vertical="center"/>
    </xf>
    <xf numFmtId="44" fontId="1" fillId="4" borderId="1" xfId="0" applyNumberFormat="1" applyFont="1" applyFill="1" applyBorder="1" applyAlignment="1" applyProtection="1">
      <alignment vertical="center"/>
      <protection locked="0"/>
    </xf>
    <xf numFmtId="0" fontId="31" fillId="3" borderId="23" xfId="0" applyFont="1" applyFill="1" applyBorder="1" applyAlignment="1">
      <alignment horizontal="center" vertical="center"/>
    </xf>
    <xf numFmtId="0" fontId="30" fillId="3" borderId="7" xfId="24" applyFont="1" applyFill="1" applyBorder="1" applyAlignment="1">
      <alignment horizontal="right" vertical="center"/>
    </xf>
    <xf numFmtId="4" fontId="30" fillId="3" borderId="7" xfId="0" applyNumberFormat="1" applyFont="1" applyFill="1" applyBorder="1" applyAlignment="1">
      <alignment horizontal="center" vertical="center"/>
    </xf>
    <xf numFmtId="4" fontId="32" fillId="3" borderId="7" xfId="0" applyNumberFormat="1" applyFont="1" applyFill="1" applyBorder="1" applyAlignment="1">
      <alignment horizontal="center" vertical="center"/>
    </xf>
    <xf numFmtId="44" fontId="33" fillId="3" borderId="7" xfId="0" applyNumberFormat="1" applyFont="1" applyFill="1" applyBorder="1" applyAlignment="1">
      <alignment vertical="center"/>
    </xf>
    <xf numFmtId="44" fontId="30" fillId="3" borderId="6" xfId="0" applyNumberFormat="1" applyFont="1" applyFill="1" applyBorder="1" applyAlignment="1">
      <alignment horizontal="center" vertical="center"/>
    </xf>
    <xf numFmtId="0" fontId="31" fillId="3" borderId="6" xfId="0" applyFont="1" applyFill="1" applyBorder="1" applyAlignment="1">
      <alignment horizontal="center" vertical="center"/>
    </xf>
    <xf numFmtId="0" fontId="30" fillId="3" borderId="6" xfId="24" applyFont="1" applyFill="1" applyBorder="1" applyAlignment="1">
      <alignment horizontal="right" vertical="center"/>
    </xf>
    <xf numFmtId="44" fontId="33" fillId="3" borderId="6" xfId="0" applyNumberFormat="1" applyFont="1" applyFill="1" applyBorder="1" applyAlignment="1">
      <alignment vertical="center"/>
    </xf>
    <xf numFmtId="0" fontId="6" fillId="6" borderId="1" xfId="0" applyFont="1" applyFill="1" applyBorder="1" applyAlignment="1">
      <alignment horizontal="center" vertical="center"/>
    </xf>
    <xf numFmtId="4" fontId="7" fillId="6" borderId="2" xfId="0" applyNumberFormat="1" applyFont="1" applyFill="1" applyBorder="1" applyAlignment="1">
      <alignment horizontal="center" vertical="center"/>
    </xf>
    <xf numFmtId="44" fontId="1" fillId="6" borderId="2" xfId="0" applyNumberFormat="1" applyFont="1" applyFill="1" applyBorder="1" applyAlignment="1">
      <alignment vertical="center"/>
    </xf>
    <xf numFmtId="44" fontId="7" fillId="6" borderId="2" xfId="0" applyNumberFormat="1" applyFont="1" applyFill="1" applyBorder="1" applyAlignment="1">
      <alignment horizontal="center" vertical="center"/>
    </xf>
    <xf numFmtId="44" fontId="1" fillId="0" borderId="3" xfId="1" applyFont="1" applyBorder="1" applyAlignment="1">
      <alignment horizontal="center"/>
    </xf>
    <xf numFmtId="0" fontId="1" fillId="0" borderId="27" xfId="1" applyNumberFormat="1" applyFont="1" applyBorder="1" applyAlignment="1">
      <alignment horizontal="center"/>
    </xf>
    <xf numFmtId="0" fontId="5" fillId="12" borderId="13" xfId="2" applyFont="1" applyFill="1" applyBorder="1" applyAlignment="1">
      <alignment horizontal="center"/>
    </xf>
    <xf numFmtId="0" fontId="5" fillId="11" borderId="13" xfId="2" applyFont="1" applyFill="1" applyBorder="1"/>
    <xf numFmtId="0" fontId="5" fillId="11" borderId="14" xfId="2" applyFont="1" applyFill="1" applyBorder="1" applyAlignment="1">
      <alignment horizontal="center" vertical="center"/>
    </xf>
    <xf numFmtId="0" fontId="5" fillId="11" borderId="14" xfId="2" applyFont="1" applyFill="1" applyBorder="1" applyAlignment="1">
      <alignment horizontal="center"/>
    </xf>
    <xf numFmtId="0" fontId="5" fillId="11" borderId="15" xfId="2" applyFont="1" applyFill="1" applyBorder="1"/>
    <xf numFmtId="4" fontId="1" fillId="0" borderId="29" xfId="0" applyNumberFormat="1" applyFont="1" applyBorder="1" applyAlignment="1">
      <alignment horizontal="center" vertical="center"/>
    </xf>
    <xf numFmtId="4" fontId="1" fillId="0" borderId="16" xfId="0" applyNumberFormat="1" applyFont="1" applyBorder="1" applyAlignment="1">
      <alignment horizontal="center" vertical="center"/>
    </xf>
    <xf numFmtId="4" fontId="3" fillId="0" borderId="18" xfId="0" applyNumberFormat="1" applyFont="1" applyBorder="1" applyAlignment="1">
      <alignment horizontal="center" vertical="center"/>
    </xf>
    <xf numFmtId="0" fontId="7" fillId="3" borderId="15" xfId="2" applyFont="1" applyFill="1" applyBorder="1"/>
    <xf numFmtId="0" fontId="7" fillId="3" borderId="17" xfId="2" applyFont="1" applyFill="1" applyBorder="1"/>
    <xf numFmtId="0" fontId="6" fillId="3" borderId="20" xfId="2" applyFont="1" applyFill="1" applyBorder="1" applyAlignment="1">
      <alignment horizontal="right"/>
    </xf>
    <xf numFmtId="44" fontId="1" fillId="0" borderId="16" xfId="0" applyNumberFormat="1" applyFont="1" applyBorder="1"/>
    <xf numFmtId="44" fontId="1" fillId="0" borderId="18" xfId="0" applyNumberFormat="1" applyFont="1" applyBorder="1"/>
    <xf numFmtId="0" fontId="1" fillId="0" borderId="32" xfId="0" applyFont="1" applyBorder="1"/>
    <xf numFmtId="0" fontId="1" fillId="0" borderId="32" xfId="0" applyFont="1" applyBorder="1" applyAlignment="1">
      <alignment horizontal="center"/>
    </xf>
    <xf numFmtId="44" fontId="3" fillId="0" borderId="19" xfId="1" applyFont="1" applyFill="1" applyBorder="1" applyAlignment="1">
      <alignment horizontal="center" vertical="center"/>
    </xf>
    <xf numFmtId="44" fontId="1" fillId="0" borderId="0" xfId="0" applyNumberFormat="1" applyFont="1"/>
    <xf numFmtId="0" fontId="3" fillId="0" borderId="0" xfId="0" applyFont="1" applyAlignment="1">
      <alignment horizontal="right"/>
    </xf>
    <xf numFmtId="0" fontId="5" fillId="2" borderId="1" xfId="2" applyFont="1" applyFill="1" applyBorder="1" applyAlignment="1">
      <alignment vertical="top" wrapText="1"/>
    </xf>
    <xf numFmtId="0" fontId="5" fillId="2" borderId="1" xfId="2" applyFont="1" applyFill="1" applyBorder="1" applyAlignment="1">
      <alignment horizontal="left" vertical="top" wrapText="1"/>
    </xf>
    <xf numFmtId="0" fontId="5" fillId="2" borderId="1" xfId="2" applyFont="1" applyFill="1" applyBorder="1" applyAlignment="1">
      <alignment horizontal="center" vertical="top" wrapText="1"/>
    </xf>
    <xf numFmtId="2" fontId="5" fillId="2" borderId="1" xfId="2" applyNumberFormat="1" applyFont="1" applyFill="1" applyBorder="1" applyAlignment="1">
      <alignment vertical="top" wrapText="1"/>
    </xf>
    <xf numFmtId="0" fontId="5" fillId="2" borderId="8" xfId="2" applyFont="1" applyFill="1" applyBorder="1" applyAlignment="1">
      <alignment horizontal="center" vertical="top" wrapText="1"/>
    </xf>
    <xf numFmtId="2" fontId="5" fillId="2" borderId="1" xfId="2" applyNumberFormat="1" applyFont="1" applyFill="1" applyBorder="1" applyAlignment="1">
      <alignment horizontal="center" vertical="top" wrapText="1"/>
    </xf>
    <xf numFmtId="0" fontId="5" fillId="2" borderId="0" xfId="2" applyFont="1" applyFill="1" applyAlignment="1">
      <alignment horizontal="center" vertical="top" wrapText="1"/>
    </xf>
    <xf numFmtId="4" fontId="5" fillId="2" borderId="1" xfId="2" applyNumberFormat="1" applyFont="1" applyFill="1" applyBorder="1" applyAlignment="1">
      <alignment horizontal="center" vertical="top" wrapText="1"/>
    </xf>
    <xf numFmtId="0" fontId="1" fillId="0" borderId="0" xfId="0" applyFont="1" applyAlignment="1">
      <alignment vertical="top" wrapText="1"/>
    </xf>
    <xf numFmtId="0" fontId="0" fillId="0" borderId="0" xfId="0" applyAlignment="1">
      <alignment horizontal="center"/>
    </xf>
    <xf numFmtId="44" fontId="3" fillId="0" borderId="7" xfId="1" applyFont="1" applyBorder="1" applyAlignment="1">
      <alignment horizontal="center"/>
    </xf>
    <xf numFmtId="44" fontId="1" fillId="0" borderId="8" xfId="1" applyFont="1" applyBorder="1"/>
    <xf numFmtId="44" fontId="3" fillId="0" borderId="7" xfId="1" applyFont="1" applyBorder="1" applyAlignment="1">
      <alignment horizontal="center" vertical="center"/>
    </xf>
    <xf numFmtId="44" fontId="1" fillId="0" borderId="8" xfId="1" applyFont="1" applyBorder="1" applyAlignment="1">
      <alignment horizontal="center"/>
    </xf>
    <xf numFmtId="0" fontId="7" fillId="0" borderId="32" xfId="0" applyFont="1" applyBorder="1" applyAlignment="1">
      <alignment horizontal="center" wrapText="1"/>
    </xf>
    <xf numFmtId="0" fontId="7" fillId="4" borderId="32" xfId="0" applyFont="1" applyFill="1" applyBorder="1" applyAlignment="1">
      <alignment horizontal="center" wrapText="1"/>
    </xf>
    <xf numFmtId="0" fontId="7" fillId="0" borderId="32" xfId="0" applyFont="1" applyBorder="1" applyAlignment="1">
      <alignment horizontal="center" vertical="center" wrapText="1"/>
    </xf>
    <xf numFmtId="49" fontId="7" fillId="0" borderId="32" xfId="0" applyNumberFormat="1" applyFont="1" applyBorder="1" applyAlignment="1">
      <alignment horizontal="center" wrapText="1"/>
    </xf>
    <xf numFmtId="2" fontId="7" fillId="0" borderId="1" xfId="0" applyNumberFormat="1"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166" fontId="7" fillId="0" borderId="1" xfId="26" applyNumberFormat="1" applyFont="1" applyFill="1" applyBorder="1" applyAlignment="1">
      <alignment horizontal="center"/>
    </xf>
    <xf numFmtId="0" fontId="7" fillId="0" borderId="32" xfId="0" applyFont="1" applyBorder="1" applyAlignment="1">
      <alignment wrapText="1"/>
    </xf>
    <xf numFmtId="0" fontId="7" fillId="0" borderId="1" xfId="0" applyFont="1" applyBorder="1" applyAlignment="1">
      <alignment horizontal="center" vertical="center"/>
    </xf>
    <xf numFmtId="166" fontId="7" fillId="0" borderId="32" xfId="26" applyNumberFormat="1" applyFont="1" applyBorder="1" applyAlignment="1">
      <alignment horizontal="center" vertical="center" wrapText="1"/>
    </xf>
    <xf numFmtId="2" fontId="5" fillId="2" borderId="8" xfId="2" applyNumberFormat="1" applyFont="1" applyFill="1" applyBorder="1" applyAlignment="1">
      <alignment horizontal="center" vertical="top" wrapText="1"/>
    </xf>
    <xf numFmtId="166" fontId="7" fillId="0" borderId="34" xfId="26" applyNumberFormat="1" applyFont="1" applyBorder="1" applyAlignment="1">
      <alignment horizontal="center" vertical="center" wrapText="1"/>
    </xf>
    <xf numFmtId="166" fontId="7" fillId="0" borderId="35" xfId="26" applyNumberFormat="1" applyFont="1" applyBorder="1" applyAlignment="1">
      <alignment horizontal="center" vertical="center" wrapText="1"/>
    </xf>
    <xf numFmtId="166" fontId="7" fillId="0" borderId="36" xfId="26" applyNumberFormat="1" applyFont="1" applyBorder="1" applyAlignment="1">
      <alignment horizontal="center" vertical="center" wrapText="1"/>
    </xf>
    <xf numFmtId="0" fontId="7" fillId="0" borderId="8" xfId="0" applyFont="1" applyBorder="1" applyAlignment="1">
      <alignment horizontal="center"/>
    </xf>
    <xf numFmtId="0" fontId="7" fillId="0" borderId="37" xfId="0" applyFont="1" applyBorder="1" applyAlignment="1">
      <alignment horizontal="center" wrapText="1"/>
    </xf>
    <xf numFmtId="16" fontId="7" fillId="0" borderId="32" xfId="0" applyNumberFormat="1" applyFont="1" applyBorder="1" applyAlignment="1">
      <alignment horizontal="center" wrapText="1"/>
    </xf>
    <xf numFmtId="2" fontId="7" fillId="0" borderId="37" xfId="26" applyNumberFormat="1" applyFont="1" applyBorder="1" applyAlignment="1">
      <alignment horizontal="center" wrapText="1"/>
    </xf>
    <xf numFmtId="2" fontId="7" fillId="0" borderId="37" xfId="0" applyNumberFormat="1" applyFont="1" applyBorder="1" applyAlignment="1">
      <alignment horizontal="center" wrapText="1"/>
    </xf>
    <xf numFmtId="0" fontId="7" fillId="0" borderId="34" xfId="0" applyFont="1" applyBorder="1" applyAlignment="1">
      <alignment horizontal="center" wrapText="1"/>
    </xf>
    <xf numFmtId="166" fontId="7" fillId="0" borderId="1" xfId="26" applyNumberFormat="1" applyFont="1" applyBorder="1" applyAlignment="1">
      <alignment horizontal="center" vertical="center" wrapText="1"/>
    </xf>
    <xf numFmtId="2" fontId="7" fillId="0" borderId="38" xfId="26" applyNumberFormat="1" applyFont="1" applyBorder="1" applyAlignment="1">
      <alignment horizontal="center" wrapText="1"/>
    </xf>
    <xf numFmtId="2" fontId="7" fillId="0" borderId="39" xfId="26" applyNumberFormat="1" applyFont="1" applyBorder="1" applyAlignment="1">
      <alignment horizontal="center" wrapText="1"/>
    </xf>
    <xf numFmtId="2" fontId="7" fillId="0" borderId="1" xfId="26" applyNumberFormat="1" applyFont="1" applyBorder="1" applyAlignment="1">
      <alignment horizontal="center" wrapText="1"/>
    </xf>
    <xf numFmtId="0" fontId="6" fillId="6" borderId="22" xfId="0" applyFont="1" applyFill="1" applyBorder="1" applyAlignment="1">
      <alignment horizontal="left" vertical="center"/>
    </xf>
    <xf numFmtId="0" fontId="6" fillId="6" borderId="2" xfId="0" applyFont="1" applyFill="1" applyBorder="1" applyAlignment="1">
      <alignment horizontal="left" vertical="center"/>
    </xf>
    <xf numFmtId="0" fontId="7" fillId="0" borderId="1" xfId="28" applyFont="1" applyBorder="1" applyAlignment="1">
      <alignment horizontal="right" vertical="top"/>
    </xf>
    <xf numFmtId="1" fontId="7" fillId="0" borderId="1" xfId="0" applyNumberFormat="1" applyFont="1" applyBorder="1"/>
    <xf numFmtId="1" fontId="7" fillId="0" borderId="3" xfId="0" applyNumberFormat="1" applyFont="1" applyBorder="1"/>
    <xf numFmtId="167" fontId="7" fillId="0" borderId="1" xfId="0" applyNumberFormat="1" applyFont="1" applyBorder="1" applyAlignment="1">
      <alignment horizontal="center"/>
    </xf>
    <xf numFmtId="0" fontId="7" fillId="0" borderId="4" xfId="0" applyFont="1" applyBorder="1" applyAlignment="1">
      <alignment horizontal="center"/>
    </xf>
    <xf numFmtId="167" fontId="7" fillId="0" borderId="3" xfId="0" applyNumberFormat="1" applyFont="1" applyBorder="1" applyAlignment="1">
      <alignment horizontal="center"/>
    </xf>
    <xf numFmtId="167" fontId="7" fillId="3" borderId="1" xfId="0" applyNumberFormat="1" applyFont="1" applyFill="1" applyBorder="1" applyAlignment="1">
      <alignment horizontal="center"/>
    </xf>
    <xf numFmtId="2" fontId="7" fillId="0" borderId="1" xfId="26" applyNumberFormat="1" applyFont="1" applyFill="1" applyBorder="1" applyAlignment="1">
      <alignment horizontal="center"/>
    </xf>
    <xf numFmtId="0" fontId="7" fillId="0" borderId="11" xfId="0" applyFont="1" applyBorder="1" applyAlignment="1">
      <alignment horizontal="center"/>
    </xf>
    <xf numFmtId="0" fontId="7" fillId="0" borderId="32" xfId="0" applyFont="1" applyBorder="1" applyAlignment="1">
      <alignment horizontal="center"/>
    </xf>
    <xf numFmtId="0" fontId="7" fillId="0" borderId="34" xfId="0" applyFont="1" applyBorder="1" applyAlignment="1">
      <alignment horizontal="center"/>
    </xf>
    <xf numFmtId="0" fontId="7" fillId="0" borderId="10" xfId="0" applyFont="1" applyBorder="1" applyAlignment="1">
      <alignment horizontal="center"/>
    </xf>
    <xf numFmtId="0" fontId="1" fillId="0" borderId="36" xfId="0" applyFont="1" applyBorder="1" applyAlignment="1">
      <alignment horizontal="center"/>
    </xf>
    <xf numFmtId="0" fontId="5" fillId="11" borderId="28" xfId="2" applyFont="1" applyFill="1" applyBorder="1" applyAlignment="1">
      <alignment vertical="top"/>
    </xf>
    <xf numFmtId="0" fontId="5" fillId="11" borderId="40" xfId="2" applyFont="1" applyFill="1" applyBorder="1" applyAlignment="1">
      <alignment vertical="top"/>
    </xf>
    <xf numFmtId="0" fontId="5" fillId="11" borderId="41" xfId="2" applyFont="1" applyFill="1" applyBorder="1" applyAlignment="1">
      <alignment vertical="top"/>
    </xf>
    <xf numFmtId="0" fontId="5" fillId="11" borderId="31" xfId="2" applyFont="1" applyFill="1" applyBorder="1" applyAlignment="1">
      <alignment vertical="top"/>
    </xf>
    <xf numFmtId="0" fontId="5" fillId="12" borderId="15" xfId="2" applyFont="1" applyFill="1" applyBorder="1" applyAlignment="1">
      <alignment horizontal="center"/>
    </xf>
    <xf numFmtId="44" fontId="1" fillId="0" borderId="17" xfId="0" applyNumberFormat="1" applyFont="1" applyBorder="1"/>
    <xf numFmtId="44" fontId="3" fillId="8" borderId="20" xfId="1" applyFont="1" applyFill="1" applyBorder="1" applyAlignment="1">
      <alignment horizontal="center" vertical="center"/>
    </xf>
    <xf numFmtId="166" fontId="1" fillId="0" borderId="1" xfId="1" applyNumberFormat="1" applyFont="1" applyBorder="1" applyAlignment="1">
      <alignment horizontal="center" vertical="center"/>
    </xf>
    <xf numFmtId="166" fontId="7" fillId="0" borderId="34" xfId="26" applyNumberFormat="1" applyFont="1" applyFill="1" applyBorder="1" applyAlignment="1">
      <alignment horizontal="center" vertical="center" wrapText="1"/>
    </xf>
    <xf numFmtId="0" fontId="1" fillId="0" borderId="1" xfId="0" applyFont="1" applyBorder="1" applyAlignment="1">
      <alignment horizontal="center" vertical="center"/>
    </xf>
    <xf numFmtId="0" fontId="7" fillId="3" borderId="32" xfId="0" applyFont="1" applyFill="1" applyBorder="1" applyAlignment="1">
      <alignment horizontal="center" wrapText="1"/>
    </xf>
    <xf numFmtId="166" fontId="3" fillId="0" borderId="7" xfId="1" applyNumberFormat="1" applyFont="1" applyBorder="1" applyAlignment="1">
      <alignment horizontal="center" vertical="center"/>
    </xf>
    <xf numFmtId="2" fontId="1" fillId="0" borderId="1" xfId="1" applyNumberFormat="1" applyFont="1" applyBorder="1" applyAlignment="1">
      <alignment horizontal="center" vertical="center"/>
    </xf>
    <xf numFmtId="0" fontId="1" fillId="2" borderId="1" xfId="0" applyFont="1" applyFill="1" applyBorder="1" applyAlignment="1">
      <alignment horizontal="center" vertical="center"/>
    </xf>
    <xf numFmtId="4" fontId="1" fillId="2" borderId="1" xfId="0" applyNumberFormat="1" applyFont="1" applyFill="1" applyBorder="1" applyAlignment="1">
      <alignment horizontal="center" vertical="center"/>
    </xf>
    <xf numFmtId="0" fontId="1" fillId="2" borderId="4" xfId="0" applyFont="1" applyFill="1" applyBorder="1" applyAlignment="1">
      <alignment horizontal="center" vertical="center"/>
    </xf>
    <xf numFmtId="4" fontId="1" fillId="0" borderId="1" xfId="1" applyNumberFormat="1" applyFont="1" applyBorder="1" applyAlignment="1">
      <alignment horizontal="center" vertical="center"/>
    </xf>
    <xf numFmtId="4" fontId="1" fillId="0" borderId="0" xfId="0" applyNumberFormat="1" applyFont="1"/>
    <xf numFmtId="4" fontId="3" fillId="0" borderId="7" xfId="1" applyNumberFormat="1" applyFont="1" applyBorder="1" applyAlignment="1">
      <alignment horizontal="center"/>
    </xf>
    <xf numFmtId="44" fontId="1" fillId="2" borderId="1" xfId="1" applyFont="1" applyFill="1" applyBorder="1" applyAlignment="1">
      <alignment horizontal="center" vertical="center"/>
    </xf>
    <xf numFmtId="44" fontId="1" fillId="4" borderId="1" xfId="1" applyFont="1" applyFill="1" applyBorder="1" applyAlignment="1">
      <alignment horizontal="center" vertical="center"/>
    </xf>
    <xf numFmtId="166" fontId="3" fillId="0" borderId="7" xfId="1" applyNumberFormat="1" applyFont="1" applyBorder="1" applyAlignment="1">
      <alignment horizontal="center"/>
    </xf>
    <xf numFmtId="44" fontId="1" fillId="0" borderId="1" xfId="1" applyFont="1" applyFill="1" applyBorder="1" applyAlignment="1">
      <alignment horizontal="center"/>
    </xf>
    <xf numFmtId="2" fontId="1" fillId="0" borderId="1" xfId="1" applyNumberFormat="1" applyFont="1" applyFill="1" applyBorder="1" applyAlignment="1">
      <alignment horizontal="center" vertical="center"/>
    </xf>
    <xf numFmtId="44" fontId="1" fillId="0" borderId="8" xfId="1" applyFont="1" applyFill="1" applyBorder="1"/>
    <xf numFmtId="4" fontId="1" fillId="0" borderId="1" xfId="1" applyNumberFormat="1" applyFont="1" applyFill="1" applyBorder="1" applyAlignment="1">
      <alignment horizontal="center" vertical="center"/>
    </xf>
    <xf numFmtId="44" fontId="1" fillId="0" borderId="8" xfId="1" applyFont="1" applyFill="1" applyBorder="1" applyAlignment="1">
      <alignment horizontal="center"/>
    </xf>
    <xf numFmtId="44" fontId="1" fillId="0" borderId="1" xfId="1" applyFont="1" applyFill="1" applyBorder="1" applyAlignment="1">
      <alignment horizontal="center" vertical="center"/>
    </xf>
    <xf numFmtId="166" fontId="1" fillId="0" borderId="1" xfId="1" applyNumberFormat="1" applyFont="1" applyFill="1" applyBorder="1" applyAlignment="1">
      <alignment horizontal="center" vertical="center"/>
    </xf>
    <xf numFmtId="44" fontId="1" fillId="2" borderId="1" xfId="0" applyNumberFormat="1" applyFont="1" applyFill="1" applyBorder="1" applyAlignment="1" applyProtection="1">
      <alignment vertical="center"/>
      <protection locked="0"/>
    </xf>
    <xf numFmtId="0" fontId="1" fillId="0" borderId="4" xfId="0" applyFont="1" applyBorder="1"/>
    <xf numFmtId="0" fontId="1" fillId="0" borderId="3" xfId="0" applyFont="1" applyBorder="1"/>
    <xf numFmtId="166" fontId="7" fillId="0" borderId="4" xfId="26" applyNumberFormat="1" applyFont="1" applyBorder="1" applyAlignment="1">
      <alignment horizontal="center" vertical="center" wrapText="1"/>
    </xf>
    <xf numFmtId="166" fontId="7" fillId="0" borderId="3" xfId="26" applyNumberFormat="1" applyFont="1" applyBorder="1" applyAlignment="1">
      <alignment horizontal="center" vertical="center" wrapText="1"/>
    </xf>
    <xf numFmtId="166" fontId="7" fillId="0" borderId="44" xfId="26" applyNumberFormat="1" applyFont="1" applyBorder="1" applyAlignment="1">
      <alignment horizontal="center" vertical="center" wrapText="1"/>
    </xf>
    <xf numFmtId="166" fontId="7" fillId="0" borderId="45" xfId="26" applyNumberFormat="1" applyFont="1" applyBorder="1" applyAlignment="1">
      <alignment horizontal="center" vertical="center" wrapText="1"/>
    </xf>
    <xf numFmtId="2" fontId="7" fillId="0" borderId="3" xfId="26" applyNumberFormat="1" applyFont="1" applyFill="1" applyBorder="1" applyAlignment="1">
      <alignment horizontal="center"/>
    </xf>
    <xf numFmtId="0" fontId="1" fillId="0" borderId="2" xfId="1" applyNumberFormat="1" applyFont="1" applyBorder="1" applyAlignment="1">
      <alignment horizontal="center"/>
    </xf>
    <xf numFmtId="44" fontId="3" fillId="0" borderId="47" xfId="1" applyFont="1" applyFill="1" applyBorder="1" applyAlignment="1">
      <alignment horizontal="center" vertical="center"/>
    </xf>
    <xf numFmtId="0" fontId="5" fillId="14" borderId="30" xfId="2" applyFont="1" applyFill="1" applyBorder="1" applyAlignment="1">
      <alignment horizontal="center" vertical="center"/>
    </xf>
    <xf numFmtId="0" fontId="5" fillId="14" borderId="46" xfId="2" applyFont="1" applyFill="1" applyBorder="1"/>
    <xf numFmtId="44" fontId="1" fillId="0" borderId="22" xfId="1" applyFont="1" applyBorder="1" applyAlignment="1">
      <alignment horizontal="center"/>
    </xf>
    <xf numFmtId="44" fontId="1" fillId="0" borderId="2" xfId="1" applyFont="1" applyBorder="1" applyAlignment="1">
      <alignment horizontal="center"/>
    </xf>
    <xf numFmtId="0" fontId="23" fillId="5" borderId="9" xfId="0" applyFont="1" applyFill="1" applyBorder="1" applyAlignment="1">
      <alignment horizontal="left" vertical="top" wrapText="1"/>
    </xf>
    <xf numFmtId="0" fontId="23" fillId="5" borderId="12" xfId="0" applyFont="1" applyFill="1" applyBorder="1" applyAlignment="1">
      <alignment horizontal="left" vertical="top" wrapText="1"/>
    </xf>
    <xf numFmtId="0" fontId="23" fillId="5" borderId="1" xfId="0" applyFont="1" applyFill="1" applyBorder="1" applyAlignment="1">
      <alignment horizontal="left" vertical="top" wrapText="1"/>
    </xf>
    <xf numFmtId="0" fontId="3" fillId="8" borderId="0" xfId="0" applyFont="1" applyFill="1" applyAlignment="1">
      <alignment horizontal="left"/>
    </xf>
    <xf numFmtId="0" fontId="5" fillId="12" borderId="23" xfId="2" applyFont="1" applyFill="1" applyBorder="1" applyAlignment="1">
      <alignment horizontal="center" vertical="center"/>
    </xf>
    <xf numFmtId="0" fontId="5" fillId="12" borderId="26" xfId="2" applyFont="1" applyFill="1" applyBorder="1" applyAlignment="1">
      <alignment horizontal="center" vertical="center"/>
    </xf>
    <xf numFmtId="0" fontId="5" fillId="11" borderId="42" xfId="2" applyFont="1" applyFill="1" applyBorder="1" applyAlignment="1">
      <alignment horizontal="center" vertical="center"/>
    </xf>
    <xf numFmtId="0" fontId="5" fillId="11" borderId="30" xfId="2" applyFont="1" applyFill="1" applyBorder="1" applyAlignment="1">
      <alignment horizontal="center" vertical="center"/>
    </xf>
    <xf numFmtId="0" fontId="5" fillId="11" borderId="41" xfId="2" applyFont="1" applyFill="1" applyBorder="1" applyAlignment="1">
      <alignment horizontal="center" vertical="center"/>
    </xf>
    <xf numFmtId="0" fontId="5" fillId="12" borderId="42" xfId="2" applyFont="1" applyFill="1" applyBorder="1" applyAlignment="1">
      <alignment horizontal="center" vertical="center"/>
    </xf>
    <xf numFmtId="0" fontId="5" fillId="12" borderId="43" xfId="2" applyFont="1" applyFill="1" applyBorder="1" applyAlignment="1">
      <alignment horizontal="center" vertical="center"/>
    </xf>
    <xf numFmtId="0" fontId="5" fillId="11" borderId="23" xfId="2" applyFont="1" applyFill="1" applyBorder="1" applyAlignment="1">
      <alignment horizontal="center"/>
    </xf>
    <xf numFmtId="0" fontId="5" fillId="11" borderId="26" xfId="2" applyFont="1" applyFill="1" applyBorder="1" applyAlignment="1">
      <alignment horizontal="center"/>
    </xf>
    <xf numFmtId="0" fontId="5" fillId="14" borderId="23" xfId="2" applyFont="1" applyFill="1" applyBorder="1" applyAlignment="1">
      <alignment horizontal="center"/>
    </xf>
    <xf numFmtId="0" fontId="5" fillId="14" borderId="26" xfId="2" applyFont="1" applyFill="1" applyBorder="1" applyAlignment="1">
      <alignment horizontal="center"/>
    </xf>
    <xf numFmtId="0" fontId="27" fillId="10" borderId="9" xfId="0" applyFont="1" applyFill="1" applyBorder="1" applyAlignment="1">
      <alignment horizontal="center" vertical="center"/>
    </xf>
    <xf numFmtId="0" fontId="27" fillId="10" borderId="21" xfId="0" applyFont="1" applyFill="1" applyBorder="1" applyAlignment="1">
      <alignment horizontal="center" vertical="center"/>
    </xf>
    <xf numFmtId="0" fontId="18" fillId="3" borderId="0" xfId="0" applyFont="1" applyFill="1" applyAlignment="1">
      <alignment horizontal="center"/>
    </xf>
    <xf numFmtId="0" fontId="20" fillId="0" borderId="8" xfId="0" applyFont="1" applyBorder="1" applyAlignment="1">
      <alignment horizontal="center" vertical="top" wrapText="1"/>
    </xf>
    <xf numFmtId="0" fontId="20" fillId="0" borderId="2" xfId="0" applyFont="1" applyBorder="1" applyAlignment="1">
      <alignment horizontal="center" vertical="top" wrapText="1"/>
    </xf>
    <xf numFmtId="0" fontId="20" fillId="0" borderId="11" xfId="0" applyFont="1" applyBorder="1" applyAlignment="1">
      <alignment horizontal="center" vertical="top" wrapText="1"/>
    </xf>
    <xf numFmtId="0" fontId="18" fillId="3" borderId="0" xfId="0" applyFont="1" applyFill="1" applyAlignment="1">
      <alignment horizontal="center" vertical="center"/>
    </xf>
    <xf numFmtId="0" fontId="18" fillId="3" borderId="0" xfId="0" applyFont="1" applyFill="1" applyAlignment="1">
      <alignment horizontal="center" vertical="center" wrapText="1"/>
    </xf>
  </cellXfs>
  <cellStyles count="29">
    <cellStyle name="Euro 2" xfId="6" xr:uid="{9FF7CFA1-7022-4209-991E-DFEE5BC2AAF1}"/>
    <cellStyle name="Komma" xfId="26" builtinId="3"/>
    <cellStyle name="Normal" xfId="23" xr:uid="{50314ECA-7238-491E-A284-3DAF032B5DF5}"/>
    <cellStyle name="SAPMemberCell" xfId="27" xr:uid="{C3CDEF11-4044-4ECD-A748-236F4C03E216}"/>
    <cellStyle name="Standaard" xfId="0" builtinId="0"/>
    <cellStyle name="Standaard 10" xfId="2" xr:uid="{D2DA56D8-1687-45EB-A380-98FF869EAD02}"/>
    <cellStyle name="Standaard 2" xfId="3" xr:uid="{53C21E7D-9BE1-4B8D-8796-89897C0414E4}"/>
    <cellStyle name="Standaard 3" xfId="4" xr:uid="{88721639-3E1D-4802-A097-E2861F854825}"/>
    <cellStyle name="Standaard 33" xfId="8" xr:uid="{6531AD23-6029-4476-9A8A-01FA324DBBA6}"/>
    <cellStyle name="Standaard 34" xfId="9" xr:uid="{F92A41F7-51F0-449F-B424-A4C71358B214}"/>
    <cellStyle name="Standaard 35" xfId="11" xr:uid="{DE49EEDF-4A07-48E2-9B47-360CC342282F}"/>
    <cellStyle name="Standaard 36" xfId="12" xr:uid="{64B8B974-3B92-4700-8E1E-B0049B1E2A12}"/>
    <cellStyle name="Standaard 37" xfId="13" xr:uid="{5FAF0911-1BA3-4554-A5D2-CB07B8228A3C}"/>
    <cellStyle name="Standaard 38" xfId="14" xr:uid="{3DC1EAFF-5AFB-44BD-9628-D18919A2E411}"/>
    <cellStyle name="Standaard 39" xfId="15" xr:uid="{B9625C76-4040-4B81-80EA-CCA99E04FAD7}"/>
    <cellStyle name="Standaard 4" xfId="5" xr:uid="{A4B230CD-9361-4D20-A5CC-66726B0EE1C2}"/>
    <cellStyle name="Standaard 4 2" xfId="28" xr:uid="{73CBC4AF-7269-4AB6-AADE-70C991C2C4BE}"/>
    <cellStyle name="Standaard 40" xfId="16" xr:uid="{A4C04737-85A2-481B-AAC2-557A260E76F5}"/>
    <cellStyle name="Standaard 41" xfId="17" xr:uid="{5637E8C6-5C7E-4978-99E3-0D5EFC35A763}"/>
    <cellStyle name="Standaard 42" xfId="18" xr:uid="{603993F5-A624-4847-AB41-B0CDE7EB08BC}"/>
    <cellStyle name="Standaard 43" xfId="19" xr:uid="{031ED539-526E-48A3-AB54-AB75B2515776}"/>
    <cellStyle name="Standaard 44" xfId="20" xr:uid="{46730CF7-2A9C-4751-B6F5-A39643FC3490}"/>
    <cellStyle name="Standaard 45" xfId="21" xr:uid="{F08474AC-9D19-4593-9C3E-1D55AFEAE353}"/>
    <cellStyle name="Standaard 46" xfId="22" xr:uid="{60CBDFCF-9DD7-4B6F-9DB9-971666BA1857}"/>
    <cellStyle name="Standaard 48" xfId="10" xr:uid="{E0EF548B-B6AF-4D08-95E9-5CBE43C68797}"/>
    <cellStyle name="Standaard_Bijlage 21 Matrix smo en glas SNS Noord" xfId="25" xr:uid="{0577FB34-17E8-451B-AB33-C6AAB7C4AFCA}"/>
    <cellStyle name="Standaard_Rev16 Matrices SNS Zuid Totaal tbv Actief Groep" xfId="24" xr:uid="{727FE14D-6A8B-47A0-89AF-CEA2AE1E72B4}"/>
    <cellStyle name="Valuta" xfId="1" builtinId="4"/>
    <cellStyle name="Valuta 2" xfId="7" xr:uid="{0D2F4295-2B7A-4CF1-8BE7-8B44869387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Inge Willems" id="{082ED13B-01E0-4D2D-9A46-FD60E300D8BD}" userId="S::i.willems@lingecollege.nl::bf0e5ed1-179e-4dfe-a7f8-1cef1d9582a5"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1" dT="2025-07-24T08:04:29.78" personId="{082ED13B-01E0-4D2D-9A46-FD60E300D8BD}" id="{1822084D-C336-47A3-8583-A377BB27E8A7}">
    <text>0.11 en 0.11a is 1 lokaal</text>
  </threadedComment>
</ThreadedComments>
</file>

<file path=xl/threadedComments/threadedComment2.xml><?xml version="1.0" encoding="utf-8"?>
<ThreadedComments xmlns="http://schemas.microsoft.com/office/spreadsheetml/2018/threadedcomments" xmlns:x="http://schemas.openxmlformats.org/spreadsheetml/2006/main">
  <threadedComment ref="C6" dT="2025-07-21T11:37:00.58" personId="{082ED13B-01E0-4D2D-9A46-FD60E300D8BD}" id="{C63A9DDC-1B3E-4356-A34D-7224A92DB7FD}">
    <text xml:space="preserve">0-3 is 1 lokaal samen. 1 deel winkel/ praktijk en 1 deel theorie
</text>
  </threadedComment>
  <threadedComment ref="C45" dT="2025-07-21T11:44:23.47" personId="{082ED13B-01E0-4D2D-9A46-FD60E300D8BD}" id="{34D3D9EB-5E56-41AC-BA08-C8811DC6B3D8}">
    <text>Samen 1 lokaal</text>
  </threadedComment>
</ThreadedComment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D96BA-E8CC-45C2-BE2A-BCE068432916}">
  <sheetPr>
    <tabColor theme="7" tint="0.79998168889431442"/>
  </sheetPr>
  <dimension ref="A1:B11"/>
  <sheetViews>
    <sheetView tabSelected="1" workbookViewId="0">
      <selection activeCell="B24" sqref="B24"/>
    </sheetView>
  </sheetViews>
  <sheetFormatPr defaultRowHeight="12.75"/>
  <cols>
    <col min="1" max="1" width="50" customWidth="1"/>
    <col min="2" max="2" width="96.5" customWidth="1"/>
  </cols>
  <sheetData>
    <row r="1" spans="1:2" ht="15">
      <c r="A1" s="55" t="s">
        <v>0</v>
      </c>
      <c r="B1" s="54"/>
    </row>
    <row r="2" spans="1:2">
      <c r="A2" s="54"/>
      <c r="B2" s="54"/>
    </row>
    <row r="3" spans="1:2" ht="14.25">
      <c r="A3" s="56" t="s">
        <v>1</v>
      </c>
      <c r="B3" s="54"/>
    </row>
    <row r="4" spans="1:2">
      <c r="A4" s="54"/>
      <c r="B4" s="54"/>
    </row>
    <row r="5" spans="1:2" ht="14.25">
      <c r="A5" s="231" t="s">
        <v>2</v>
      </c>
      <c r="B5" s="232"/>
    </row>
    <row r="6" spans="1:2" ht="45" customHeight="1">
      <c r="A6" s="233" t="s">
        <v>3</v>
      </c>
      <c r="B6" s="233"/>
    </row>
    <row r="7" spans="1:2" ht="21" customHeight="1">
      <c r="A7" s="233" t="s">
        <v>4</v>
      </c>
      <c r="B7" s="233"/>
    </row>
    <row r="8" spans="1:2" ht="46.5" customHeight="1">
      <c r="A8" s="57" t="s">
        <v>5</v>
      </c>
      <c r="B8" s="58" t="s">
        <v>6</v>
      </c>
    </row>
    <row r="9" spans="1:2" ht="165" customHeight="1">
      <c r="A9" s="57" t="s">
        <v>7</v>
      </c>
      <c r="B9" s="59" t="s">
        <v>8</v>
      </c>
    </row>
    <row r="10" spans="1:2" ht="33.75" customHeight="1">
      <c r="A10" s="57" t="s">
        <v>9</v>
      </c>
      <c r="B10" s="59" t="s">
        <v>10</v>
      </c>
    </row>
    <row r="11" spans="1:2" ht="104.25" customHeight="1">
      <c r="A11" s="57" t="s">
        <v>11</v>
      </c>
      <c r="B11" s="59" t="s">
        <v>12</v>
      </c>
    </row>
  </sheetData>
  <mergeCells count="3">
    <mergeCell ref="A5:B5"/>
    <mergeCell ref="A6:B6"/>
    <mergeCell ref="A7: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A2A84-6254-4526-AC7A-B99C89916A23}">
  <sheetPr>
    <tabColor rgb="FFFF0000"/>
  </sheetPr>
  <dimension ref="A1:J14"/>
  <sheetViews>
    <sheetView workbookViewId="0">
      <selection activeCell="B32" sqref="B32"/>
    </sheetView>
  </sheetViews>
  <sheetFormatPr defaultColWidth="9" defaultRowHeight="12.75"/>
  <cols>
    <col min="1" max="1" width="19.5" style="3" bestFit="1" customWidth="1"/>
    <col min="2" max="2" width="46.75" style="3" customWidth="1"/>
    <col min="3" max="3" width="15.625" style="3" customWidth="1"/>
    <col min="4" max="4" width="17.625" style="3" bestFit="1" customWidth="1"/>
    <col min="5" max="5" width="17.625" style="12" customWidth="1"/>
    <col min="6" max="6" width="17.625" style="3" bestFit="1" customWidth="1"/>
    <col min="7" max="7" width="17.625" style="3" customWidth="1"/>
    <col min="8" max="8" width="19.5" style="3" bestFit="1" customWidth="1"/>
    <col min="9" max="9" width="16.375" style="3" bestFit="1" customWidth="1"/>
    <col min="10" max="10" width="15.125" style="3" bestFit="1" customWidth="1"/>
    <col min="11" max="16384" width="9" style="3"/>
  </cols>
  <sheetData>
    <row r="1" spans="1:10" ht="13.5" thickBot="1">
      <c r="A1" s="189" t="s">
        <v>13</v>
      </c>
      <c r="B1" s="190" t="s">
        <v>14</v>
      </c>
      <c r="C1" s="237" t="s">
        <v>15</v>
      </c>
      <c r="D1" s="238"/>
      <c r="E1" s="238"/>
      <c r="F1" s="238"/>
      <c r="G1" s="239"/>
      <c r="H1" s="227"/>
      <c r="I1" s="240" t="s">
        <v>9</v>
      </c>
      <c r="J1" s="241"/>
    </row>
    <row r="2" spans="1:10" ht="13.5" thickBot="1">
      <c r="A2" s="191"/>
      <c r="B2" s="188"/>
      <c r="C2" s="117" t="s">
        <v>16</v>
      </c>
      <c r="D2" s="118" t="s">
        <v>17</v>
      </c>
      <c r="E2" s="118" t="s">
        <v>18</v>
      </c>
      <c r="F2" s="119" t="s">
        <v>19</v>
      </c>
      <c r="G2" s="120" t="s">
        <v>20</v>
      </c>
      <c r="H2" s="228" t="s">
        <v>21</v>
      </c>
      <c r="I2" s="116" t="s">
        <v>22</v>
      </c>
      <c r="J2" s="192" t="s">
        <v>19</v>
      </c>
    </row>
    <row r="3" spans="1:10">
      <c r="A3" s="15" t="s">
        <v>23</v>
      </c>
      <c r="B3" s="124" t="s">
        <v>24</v>
      </c>
      <c r="C3" s="121">
        <f>'1. Lyceum Heiligestraat '!G148</f>
        <v>8075.800000000002</v>
      </c>
      <c r="D3" s="71"/>
      <c r="E3" s="72"/>
      <c r="F3" s="114"/>
      <c r="G3" s="115">
        <f>F3/12</f>
        <v>0</v>
      </c>
      <c r="H3" s="229">
        <f>'1. Lyceum Heiligestraat '!L148</f>
        <v>0</v>
      </c>
      <c r="I3" s="127">
        <f>Glasbewassing!G13</f>
        <v>0</v>
      </c>
      <c r="J3" s="193">
        <f>Glasbewassing!H13</f>
        <v>0</v>
      </c>
    </row>
    <row r="4" spans="1:10">
      <c r="A4" s="16" t="s">
        <v>25</v>
      </c>
      <c r="B4" s="125" t="s">
        <v>26</v>
      </c>
      <c r="C4" s="122">
        <f>'2. MAVO Tielerwaardlaan'!G98</f>
        <v>3215.9</v>
      </c>
      <c r="D4" s="8"/>
      <c r="E4" s="72"/>
      <c r="F4" s="20"/>
      <c r="G4" s="73">
        <f t="shared" ref="G4:G6" si="0">F4/12</f>
        <v>0</v>
      </c>
      <c r="H4" s="225" t="s">
        <v>27</v>
      </c>
      <c r="I4" s="127">
        <f>Glasbewassing!G26</f>
        <v>0</v>
      </c>
      <c r="J4" s="193">
        <f>Glasbewassing!H26</f>
        <v>0</v>
      </c>
    </row>
    <row r="5" spans="1:10">
      <c r="A5" s="16" t="s">
        <v>28</v>
      </c>
      <c r="B5" s="125" t="s">
        <v>29</v>
      </c>
      <c r="C5" s="122">
        <f>'3. Praktijkonderw. Rozenstraat'!G66</f>
        <v>1872.8100000000002</v>
      </c>
      <c r="D5" s="8"/>
      <c r="E5" s="72"/>
      <c r="F5" s="20"/>
      <c r="G5" s="73">
        <f t="shared" si="0"/>
        <v>0</v>
      </c>
      <c r="H5" s="230">
        <f>'3. Praktijkonderw. Rozenstraat'!M66</f>
        <v>0</v>
      </c>
      <c r="I5" s="127">
        <f>Glasbewassing!G32</f>
        <v>0</v>
      </c>
      <c r="J5" s="193">
        <f>Glasbewassing!H32</f>
        <v>0</v>
      </c>
    </row>
    <row r="6" spans="1:10">
      <c r="A6" s="16" t="s">
        <v>30</v>
      </c>
      <c r="B6" s="125" t="s">
        <v>31</v>
      </c>
      <c r="C6" s="122">
        <f>'4. Beroepscol. Teisterbantlaan'!G264</f>
        <v>13636.195000000012</v>
      </c>
      <c r="D6" s="8"/>
      <c r="E6" s="72"/>
      <c r="F6" s="20"/>
      <c r="G6" s="73">
        <f t="shared" si="0"/>
        <v>0</v>
      </c>
      <c r="H6" s="230">
        <f>'4. Beroepscol. Teisterbantlaan'!M264</f>
        <v>0</v>
      </c>
      <c r="I6" s="127">
        <f>Glasbewassing!G44</f>
        <v>0</v>
      </c>
      <c r="J6" s="193">
        <f>Glasbewassing!H44</f>
        <v>0</v>
      </c>
    </row>
    <row r="7" spans="1:10" ht="13.5" thickBot="1">
      <c r="A7" s="14"/>
      <c r="B7" s="126" t="s">
        <v>32</v>
      </c>
      <c r="C7" s="123">
        <f t="shared" ref="C7:J7" si="1">SUM(C3:C6)</f>
        <v>26800.705000000016</v>
      </c>
      <c r="D7" s="17">
        <f t="shared" si="1"/>
        <v>0</v>
      </c>
      <c r="E7" s="17">
        <f t="shared" si="1"/>
        <v>0</v>
      </c>
      <c r="F7" s="74">
        <f t="shared" si="1"/>
        <v>0</v>
      </c>
      <c r="G7" s="131">
        <f t="shared" si="1"/>
        <v>0</v>
      </c>
      <c r="H7" s="226">
        <f>H3+H5+H6</f>
        <v>0</v>
      </c>
      <c r="I7" s="128">
        <f t="shared" si="1"/>
        <v>0</v>
      </c>
      <c r="J7" s="194">
        <f t="shared" si="1"/>
        <v>0</v>
      </c>
    </row>
    <row r="10" spans="1:10" ht="13.5" thickBot="1">
      <c r="A10" s="234" t="s">
        <v>33</v>
      </c>
      <c r="B10" s="234"/>
    </row>
    <row r="11" spans="1:10" ht="13.5" thickBot="1">
      <c r="A11" s="242" t="s">
        <v>34</v>
      </c>
      <c r="B11" s="243"/>
      <c r="C11" s="132">
        <f>F7</f>
        <v>0</v>
      </c>
    </row>
    <row r="12" spans="1:10" ht="13.5" thickBot="1">
      <c r="A12" s="244" t="s">
        <v>21</v>
      </c>
      <c r="B12" s="245"/>
      <c r="C12" s="132">
        <f>H7</f>
        <v>0</v>
      </c>
    </row>
    <row r="13" spans="1:10" ht="13.5" thickBot="1">
      <c r="A13" s="235" t="s">
        <v>35</v>
      </c>
      <c r="B13" s="236"/>
      <c r="C13" s="132">
        <f>J7</f>
        <v>0</v>
      </c>
    </row>
    <row r="14" spans="1:10">
      <c r="B14" s="133" t="s">
        <v>32</v>
      </c>
      <c r="C14" s="132">
        <f>C11+C13</f>
        <v>0</v>
      </c>
    </row>
  </sheetData>
  <mergeCells count="6">
    <mergeCell ref="A10:B10"/>
    <mergeCell ref="A13:B13"/>
    <mergeCell ref="C1:G1"/>
    <mergeCell ref="I1:J1"/>
    <mergeCell ref="A11:B11"/>
    <mergeCell ref="A12:B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61405-EA17-4DCC-8054-37FE7FA5FACB}">
  <sheetPr>
    <tabColor theme="4"/>
    <pageSetUpPr fitToPage="1"/>
  </sheetPr>
  <dimension ref="A1:O148"/>
  <sheetViews>
    <sheetView zoomScaleNormal="100" workbookViewId="0">
      <pane ySplit="1" topLeftCell="A29" activePane="bottomLeft" state="frozen"/>
      <selection pane="bottomLeft" activeCell="D56" sqref="D56"/>
    </sheetView>
  </sheetViews>
  <sheetFormatPr defaultColWidth="9" defaultRowHeight="12.75"/>
  <cols>
    <col min="1" max="1" width="27.875" style="3" customWidth="1"/>
    <col min="2" max="2" width="15.875" style="3" bestFit="1" customWidth="1"/>
    <col min="3" max="3" width="17.25" style="3" bestFit="1" customWidth="1"/>
    <col min="4" max="4" width="29.25" style="12" bestFit="1" customWidth="1"/>
    <col min="5" max="5" width="28" style="12" customWidth="1"/>
    <col min="6" max="6" width="22.5" style="12" customWidth="1"/>
    <col min="7" max="7" width="14.25" style="3" bestFit="1" customWidth="1"/>
    <col min="8" max="8" width="21.25" style="12" customWidth="1"/>
    <col min="9" max="9" width="14.875" style="10" customWidth="1"/>
    <col min="10" max="10" width="13" style="12" bestFit="1" customWidth="1"/>
    <col min="11" max="11" width="16.25" style="12" bestFit="1" customWidth="1"/>
    <col min="12" max="12" width="16.25" style="12" customWidth="1"/>
    <col min="13" max="13" width="18.75" style="70" bestFit="1" customWidth="1"/>
    <col min="14" max="14" width="20" style="21" bestFit="1" customWidth="1"/>
    <col min="15" max="15" width="53.125" style="3" customWidth="1"/>
    <col min="16" max="16384" width="9" style="3"/>
  </cols>
  <sheetData>
    <row r="1" spans="1:15">
      <c r="A1" s="2" t="s">
        <v>36</v>
      </c>
      <c r="B1" s="19" t="s">
        <v>37</v>
      </c>
      <c r="C1" s="2" t="s">
        <v>38</v>
      </c>
      <c r="D1" s="18" t="s">
        <v>39</v>
      </c>
      <c r="E1" s="18" t="s">
        <v>40</v>
      </c>
      <c r="F1" s="18" t="s">
        <v>41</v>
      </c>
      <c r="G1" s="5" t="s">
        <v>16</v>
      </c>
      <c r="H1" s="22" t="s">
        <v>42</v>
      </c>
      <c r="I1" s="64" t="s">
        <v>43</v>
      </c>
      <c r="J1" s="22" t="s">
        <v>44</v>
      </c>
      <c r="K1" s="66" t="s">
        <v>45</v>
      </c>
      <c r="L1" s="66" t="s">
        <v>46</v>
      </c>
      <c r="M1" s="69" t="s">
        <v>17</v>
      </c>
      <c r="N1" s="4" t="s">
        <v>19</v>
      </c>
      <c r="O1" s="4" t="s">
        <v>47</v>
      </c>
    </row>
    <row r="2" spans="1:15">
      <c r="A2" s="6" t="s">
        <v>839</v>
      </c>
      <c r="B2" s="6" t="s">
        <v>49</v>
      </c>
      <c r="C2" s="148" t="s">
        <v>50</v>
      </c>
      <c r="D2" s="148" t="s">
        <v>51</v>
      </c>
      <c r="E2" s="7" t="s">
        <v>52</v>
      </c>
      <c r="F2" s="152" t="s">
        <v>53</v>
      </c>
      <c r="G2" s="155">
        <v>52.9</v>
      </c>
      <c r="H2" s="148" t="s">
        <v>54</v>
      </c>
      <c r="I2" s="65">
        <v>0</v>
      </c>
      <c r="J2" s="7">
        <v>200</v>
      </c>
      <c r="K2" s="67"/>
      <c r="L2" s="67"/>
      <c r="M2" s="200" t="e">
        <f>G2/K2*J2</f>
        <v>#DIV/0!</v>
      </c>
      <c r="N2" s="145" t="e">
        <f>M2*I2</f>
        <v>#DIV/0!</v>
      </c>
      <c r="O2" s="6"/>
    </row>
    <row r="3" spans="1:15">
      <c r="A3" s="6" t="s">
        <v>839</v>
      </c>
      <c r="B3" s="6" t="s">
        <v>49</v>
      </c>
      <c r="C3" s="148" t="s">
        <v>55</v>
      </c>
      <c r="D3" s="148" t="s">
        <v>56</v>
      </c>
      <c r="E3" s="7" t="s">
        <v>57</v>
      </c>
      <c r="F3" s="152" t="s">
        <v>58</v>
      </c>
      <c r="G3" s="155">
        <v>21.6</v>
      </c>
      <c r="H3" s="148" t="s">
        <v>54</v>
      </c>
      <c r="I3" s="65">
        <v>0</v>
      </c>
      <c r="J3" s="7">
        <v>200</v>
      </c>
      <c r="K3" s="67"/>
      <c r="L3" s="67"/>
      <c r="M3" s="200" t="e">
        <f t="shared" ref="M3:M66" si="0">G3/K3*J3</f>
        <v>#DIV/0!</v>
      </c>
      <c r="N3" s="145" t="e">
        <f t="shared" ref="N3:N66" si="1">M3*I3</f>
        <v>#DIV/0!</v>
      </c>
      <c r="O3" s="6"/>
    </row>
    <row r="4" spans="1:15">
      <c r="A4" s="6" t="s">
        <v>839</v>
      </c>
      <c r="B4" s="6" t="s">
        <v>49</v>
      </c>
      <c r="C4" s="148" t="s">
        <v>59</v>
      </c>
      <c r="D4" s="148" t="s">
        <v>51</v>
      </c>
      <c r="E4" s="7" t="s">
        <v>52</v>
      </c>
      <c r="F4" s="152" t="s">
        <v>53</v>
      </c>
      <c r="G4" s="155">
        <v>54.6</v>
      </c>
      <c r="H4" s="148" t="s">
        <v>54</v>
      </c>
      <c r="I4" s="65">
        <v>0</v>
      </c>
      <c r="J4" s="7">
        <v>200</v>
      </c>
      <c r="K4" s="67"/>
      <c r="L4" s="67"/>
      <c r="M4" s="200" t="e">
        <f t="shared" si="0"/>
        <v>#DIV/0!</v>
      </c>
      <c r="N4" s="145" t="e">
        <f t="shared" si="1"/>
        <v>#DIV/0!</v>
      </c>
      <c r="O4" s="6"/>
    </row>
    <row r="5" spans="1:15">
      <c r="A5" s="6" t="s">
        <v>839</v>
      </c>
      <c r="B5" s="6" t="s">
        <v>49</v>
      </c>
      <c r="C5" s="148" t="s">
        <v>60</v>
      </c>
      <c r="D5" s="148" t="s">
        <v>61</v>
      </c>
      <c r="E5" s="7" t="s">
        <v>52</v>
      </c>
      <c r="F5" s="152" t="s">
        <v>53</v>
      </c>
      <c r="G5" s="155">
        <v>53.3</v>
      </c>
      <c r="H5" s="148" t="s">
        <v>54</v>
      </c>
      <c r="I5" s="65">
        <v>0</v>
      </c>
      <c r="J5" s="7">
        <v>200</v>
      </c>
      <c r="K5" s="67"/>
      <c r="L5" s="67"/>
      <c r="M5" s="200" t="e">
        <f t="shared" si="0"/>
        <v>#DIV/0!</v>
      </c>
      <c r="N5" s="145" t="e">
        <f t="shared" si="1"/>
        <v>#DIV/0!</v>
      </c>
      <c r="O5" s="6"/>
    </row>
    <row r="6" spans="1:15">
      <c r="A6" s="6" t="s">
        <v>839</v>
      </c>
      <c r="B6" s="6" t="s">
        <v>49</v>
      </c>
      <c r="C6" s="148" t="s">
        <v>62</v>
      </c>
      <c r="D6" s="148" t="s">
        <v>51</v>
      </c>
      <c r="E6" s="7" t="s">
        <v>52</v>
      </c>
      <c r="F6" s="152" t="s">
        <v>53</v>
      </c>
      <c r="G6" s="155">
        <v>55.2</v>
      </c>
      <c r="H6" s="148" t="s">
        <v>54</v>
      </c>
      <c r="I6" s="65">
        <v>0</v>
      </c>
      <c r="J6" s="7">
        <v>200</v>
      </c>
      <c r="K6" s="67"/>
      <c r="L6" s="67"/>
      <c r="M6" s="200" t="e">
        <f t="shared" si="0"/>
        <v>#DIV/0!</v>
      </c>
      <c r="N6" s="145" t="e">
        <f t="shared" si="1"/>
        <v>#DIV/0!</v>
      </c>
      <c r="O6" s="6"/>
    </row>
    <row r="7" spans="1:15">
      <c r="A7" s="6" t="s">
        <v>839</v>
      </c>
      <c r="B7" s="6" t="s">
        <v>49</v>
      </c>
      <c r="C7" s="148" t="s">
        <v>63</v>
      </c>
      <c r="D7" s="148" t="s">
        <v>64</v>
      </c>
      <c r="E7" s="7" t="s">
        <v>57</v>
      </c>
      <c r="F7" s="152" t="s">
        <v>58</v>
      </c>
      <c r="G7" s="155">
        <v>10.6</v>
      </c>
      <c r="H7" s="148" t="s">
        <v>54</v>
      </c>
      <c r="I7" s="65">
        <v>0</v>
      </c>
      <c r="J7" s="7">
        <v>200</v>
      </c>
      <c r="K7" s="67"/>
      <c r="L7" s="67"/>
      <c r="M7" s="200" t="e">
        <f t="shared" si="0"/>
        <v>#DIV/0!</v>
      </c>
      <c r="N7" s="145" t="e">
        <f t="shared" si="1"/>
        <v>#DIV/0!</v>
      </c>
      <c r="O7" s="6"/>
    </row>
    <row r="8" spans="1:15">
      <c r="A8" s="6" t="s">
        <v>839</v>
      </c>
      <c r="B8" s="6" t="s">
        <v>49</v>
      </c>
      <c r="C8" s="148" t="s">
        <v>65</v>
      </c>
      <c r="D8" s="148" t="s">
        <v>66</v>
      </c>
      <c r="E8" s="7" t="s">
        <v>57</v>
      </c>
      <c r="F8" s="152" t="s">
        <v>58</v>
      </c>
      <c r="G8" s="155">
        <v>14.2</v>
      </c>
      <c r="H8" s="148" t="s">
        <v>54</v>
      </c>
      <c r="I8" s="65">
        <v>0</v>
      </c>
      <c r="J8" s="7">
        <v>200</v>
      </c>
      <c r="K8" s="67"/>
      <c r="L8" s="67"/>
      <c r="M8" s="200" t="e">
        <f t="shared" si="0"/>
        <v>#DIV/0!</v>
      </c>
      <c r="N8" s="145" t="e">
        <f t="shared" si="1"/>
        <v>#DIV/0!</v>
      </c>
      <c r="O8" s="6"/>
    </row>
    <row r="9" spans="1:15">
      <c r="A9" s="6" t="s">
        <v>839</v>
      </c>
      <c r="B9" s="6" t="s">
        <v>49</v>
      </c>
      <c r="C9" s="148" t="s">
        <v>67</v>
      </c>
      <c r="D9" s="148" t="s">
        <v>56</v>
      </c>
      <c r="E9" s="7" t="s">
        <v>57</v>
      </c>
      <c r="F9" s="152" t="s">
        <v>58</v>
      </c>
      <c r="G9" s="155">
        <v>12.2</v>
      </c>
      <c r="H9" s="148" t="s">
        <v>54</v>
      </c>
      <c r="I9" s="65">
        <v>0</v>
      </c>
      <c r="J9" s="7">
        <v>200</v>
      </c>
      <c r="K9" s="67"/>
      <c r="L9" s="67"/>
      <c r="M9" s="200" t="e">
        <f t="shared" si="0"/>
        <v>#DIV/0!</v>
      </c>
      <c r="N9" s="145" t="e">
        <f t="shared" si="1"/>
        <v>#DIV/0!</v>
      </c>
      <c r="O9" s="6"/>
    </row>
    <row r="10" spans="1:15">
      <c r="A10" s="6" t="s">
        <v>839</v>
      </c>
      <c r="B10" s="6" t="s">
        <v>49</v>
      </c>
      <c r="C10" s="148" t="s">
        <v>68</v>
      </c>
      <c r="D10" s="148" t="s">
        <v>69</v>
      </c>
      <c r="E10" s="7" t="s">
        <v>57</v>
      </c>
      <c r="F10" s="152" t="s">
        <v>58</v>
      </c>
      <c r="G10" s="155">
        <v>27.5</v>
      </c>
      <c r="H10" s="148" t="s">
        <v>54</v>
      </c>
      <c r="I10" s="65">
        <v>0</v>
      </c>
      <c r="J10" s="7">
        <v>200</v>
      </c>
      <c r="K10" s="67"/>
      <c r="L10" s="67"/>
      <c r="M10" s="200" t="e">
        <f t="shared" si="0"/>
        <v>#DIV/0!</v>
      </c>
      <c r="N10" s="145" t="e">
        <f t="shared" si="1"/>
        <v>#DIV/0!</v>
      </c>
      <c r="O10" s="6"/>
    </row>
    <row r="11" spans="1:15">
      <c r="A11" s="6" t="s">
        <v>839</v>
      </c>
      <c r="B11" s="6" t="s">
        <v>49</v>
      </c>
      <c r="C11" s="148" t="s">
        <v>70</v>
      </c>
      <c r="D11" s="148" t="s">
        <v>51</v>
      </c>
      <c r="E11" s="7" t="s">
        <v>52</v>
      </c>
      <c r="F11" s="152" t="s">
        <v>53</v>
      </c>
      <c r="G11" s="155">
        <v>53.3</v>
      </c>
      <c r="H11" s="148" t="s">
        <v>54</v>
      </c>
      <c r="I11" s="65">
        <v>0</v>
      </c>
      <c r="J11" s="7">
        <v>200</v>
      </c>
      <c r="K11" s="67"/>
      <c r="L11" s="67"/>
      <c r="M11" s="200" t="e">
        <f t="shared" si="0"/>
        <v>#DIV/0!</v>
      </c>
      <c r="N11" s="145" t="e">
        <f t="shared" si="1"/>
        <v>#DIV/0!</v>
      </c>
      <c r="O11" s="6"/>
    </row>
    <row r="12" spans="1:15">
      <c r="A12" s="6" t="s">
        <v>839</v>
      </c>
      <c r="B12" s="6" t="s">
        <v>49</v>
      </c>
      <c r="C12" s="148" t="s">
        <v>71</v>
      </c>
      <c r="D12" s="148" t="s">
        <v>51</v>
      </c>
      <c r="E12" s="7" t="s">
        <v>52</v>
      </c>
      <c r="F12" s="152" t="s">
        <v>53</v>
      </c>
      <c r="G12" s="155">
        <v>54.8</v>
      </c>
      <c r="H12" s="148" t="s">
        <v>54</v>
      </c>
      <c r="I12" s="65">
        <v>0</v>
      </c>
      <c r="J12" s="7">
        <v>200</v>
      </c>
      <c r="K12" s="67"/>
      <c r="L12" s="67"/>
      <c r="M12" s="200" t="e">
        <f t="shared" si="0"/>
        <v>#DIV/0!</v>
      </c>
      <c r="N12" s="145" t="e">
        <f t="shared" si="1"/>
        <v>#DIV/0!</v>
      </c>
      <c r="O12" s="6"/>
    </row>
    <row r="13" spans="1:15">
      <c r="A13" s="6" t="s">
        <v>839</v>
      </c>
      <c r="B13" s="6" t="s">
        <v>49</v>
      </c>
      <c r="C13" s="148" t="s">
        <v>72</v>
      </c>
      <c r="D13" s="148" t="s">
        <v>73</v>
      </c>
      <c r="E13" s="7" t="s">
        <v>52</v>
      </c>
      <c r="F13" s="152" t="s">
        <v>53</v>
      </c>
      <c r="G13" s="155">
        <v>52.7</v>
      </c>
      <c r="H13" s="148" t="s">
        <v>54</v>
      </c>
      <c r="I13" s="65">
        <v>0</v>
      </c>
      <c r="J13" s="7">
        <v>200</v>
      </c>
      <c r="K13" s="67"/>
      <c r="L13" s="67"/>
      <c r="M13" s="200" t="e">
        <f t="shared" si="0"/>
        <v>#DIV/0!</v>
      </c>
      <c r="N13" s="145" t="e">
        <f t="shared" si="1"/>
        <v>#DIV/0!</v>
      </c>
      <c r="O13" s="6"/>
    </row>
    <row r="14" spans="1:15">
      <c r="A14" s="6" t="s">
        <v>839</v>
      </c>
      <c r="B14" s="6" t="s">
        <v>49</v>
      </c>
      <c r="C14" s="148" t="s">
        <v>74</v>
      </c>
      <c r="D14" s="148" t="s">
        <v>61</v>
      </c>
      <c r="E14" s="7" t="s">
        <v>75</v>
      </c>
      <c r="F14" s="152" t="s">
        <v>76</v>
      </c>
      <c r="G14" s="155">
        <v>52.5</v>
      </c>
      <c r="H14" s="148" t="s">
        <v>54</v>
      </c>
      <c r="I14" s="65">
        <v>0</v>
      </c>
      <c r="J14" s="7">
        <v>200</v>
      </c>
      <c r="K14" s="67"/>
      <c r="L14" s="67"/>
      <c r="M14" s="200" t="e">
        <f t="shared" si="0"/>
        <v>#DIV/0!</v>
      </c>
      <c r="N14" s="145" t="e">
        <f t="shared" si="1"/>
        <v>#DIV/0!</v>
      </c>
      <c r="O14" s="6"/>
    </row>
    <row r="15" spans="1:15">
      <c r="A15" s="6" t="s">
        <v>839</v>
      </c>
      <c r="B15" s="6" t="s">
        <v>49</v>
      </c>
      <c r="C15" s="148" t="s">
        <v>77</v>
      </c>
      <c r="D15" s="148" t="s">
        <v>78</v>
      </c>
      <c r="E15" s="7" t="s">
        <v>52</v>
      </c>
      <c r="F15" s="152" t="s">
        <v>53</v>
      </c>
      <c r="G15" s="155">
        <v>81.2</v>
      </c>
      <c r="H15" s="148" t="s">
        <v>54</v>
      </c>
      <c r="I15" s="65">
        <v>0</v>
      </c>
      <c r="J15" s="7">
        <v>200</v>
      </c>
      <c r="K15" s="67"/>
      <c r="L15" s="67"/>
      <c r="M15" s="200" t="e">
        <f t="shared" si="0"/>
        <v>#DIV/0!</v>
      </c>
      <c r="N15" s="145" t="e">
        <f t="shared" si="1"/>
        <v>#DIV/0!</v>
      </c>
      <c r="O15" s="6"/>
    </row>
    <row r="16" spans="1:15">
      <c r="A16" s="6" t="s">
        <v>839</v>
      </c>
      <c r="B16" s="6" t="s">
        <v>49</v>
      </c>
      <c r="C16" s="148" t="s">
        <v>79</v>
      </c>
      <c r="D16" s="148" t="s">
        <v>51</v>
      </c>
      <c r="E16" s="7" t="s">
        <v>52</v>
      </c>
      <c r="F16" s="152" t="s">
        <v>53</v>
      </c>
      <c r="G16" s="155">
        <v>52.6</v>
      </c>
      <c r="H16" s="148" t="s">
        <v>54</v>
      </c>
      <c r="I16" s="65">
        <v>0</v>
      </c>
      <c r="J16" s="7">
        <v>200</v>
      </c>
      <c r="K16" s="67"/>
      <c r="L16" s="67"/>
      <c r="M16" s="200" t="e">
        <f t="shared" si="0"/>
        <v>#DIV/0!</v>
      </c>
      <c r="N16" s="145" t="e">
        <f t="shared" si="1"/>
        <v>#DIV/0!</v>
      </c>
      <c r="O16" s="6"/>
    </row>
    <row r="17" spans="1:15">
      <c r="A17" s="6" t="s">
        <v>839</v>
      </c>
      <c r="B17" s="6" t="s">
        <v>49</v>
      </c>
      <c r="C17" s="148" t="s">
        <v>80</v>
      </c>
      <c r="D17" s="148" t="s">
        <v>51</v>
      </c>
      <c r="E17" s="7" t="s">
        <v>52</v>
      </c>
      <c r="F17" s="152" t="s">
        <v>53</v>
      </c>
      <c r="G17" s="155">
        <v>54.9</v>
      </c>
      <c r="H17" s="148" t="s">
        <v>54</v>
      </c>
      <c r="I17" s="65">
        <v>0</v>
      </c>
      <c r="J17" s="7">
        <v>200</v>
      </c>
      <c r="K17" s="67"/>
      <c r="L17" s="67"/>
      <c r="M17" s="200" t="e">
        <f t="shared" si="0"/>
        <v>#DIV/0!</v>
      </c>
      <c r="N17" s="145" t="e">
        <f t="shared" si="1"/>
        <v>#DIV/0!</v>
      </c>
      <c r="O17" s="6"/>
    </row>
    <row r="18" spans="1:15">
      <c r="A18" s="6" t="s">
        <v>839</v>
      </c>
      <c r="B18" s="6" t="s">
        <v>81</v>
      </c>
      <c r="C18" s="148" t="s">
        <v>82</v>
      </c>
      <c r="D18" s="148" t="s">
        <v>66</v>
      </c>
      <c r="E18" s="7" t="s">
        <v>57</v>
      </c>
      <c r="F18" s="152" t="s">
        <v>58</v>
      </c>
      <c r="G18" s="155">
        <v>12.1</v>
      </c>
      <c r="H18" s="148" t="s">
        <v>54</v>
      </c>
      <c r="I18" s="65">
        <v>0</v>
      </c>
      <c r="J18" s="7">
        <v>200</v>
      </c>
      <c r="K18" s="67"/>
      <c r="L18" s="67"/>
      <c r="M18" s="200" t="e">
        <f t="shared" si="0"/>
        <v>#DIV/0!</v>
      </c>
      <c r="N18" s="145" t="e">
        <f t="shared" si="1"/>
        <v>#DIV/0!</v>
      </c>
      <c r="O18" s="6"/>
    </row>
    <row r="19" spans="1:15">
      <c r="A19" s="6" t="s">
        <v>839</v>
      </c>
      <c r="B19" s="6" t="s">
        <v>81</v>
      </c>
      <c r="C19" s="150" t="s">
        <v>83</v>
      </c>
      <c r="D19" s="148" t="s">
        <v>84</v>
      </c>
      <c r="E19" s="7" t="s">
        <v>85</v>
      </c>
      <c r="F19" s="153" t="s">
        <v>86</v>
      </c>
      <c r="G19" s="155">
        <v>8.6</v>
      </c>
      <c r="H19" s="148" t="s">
        <v>54</v>
      </c>
      <c r="I19" s="65">
        <v>0</v>
      </c>
      <c r="J19" s="7">
        <v>1</v>
      </c>
      <c r="K19" s="67"/>
      <c r="L19" s="67"/>
      <c r="M19" s="200" t="e">
        <f t="shared" si="0"/>
        <v>#DIV/0!</v>
      </c>
      <c r="N19" s="145" t="e">
        <f t="shared" si="1"/>
        <v>#DIV/0!</v>
      </c>
      <c r="O19" s="6"/>
    </row>
    <row r="20" spans="1:15">
      <c r="A20" s="6" t="s">
        <v>839</v>
      </c>
      <c r="B20" s="6" t="s">
        <v>81</v>
      </c>
      <c r="C20" s="150" t="s">
        <v>87</v>
      </c>
      <c r="D20" s="148" t="s">
        <v>88</v>
      </c>
      <c r="E20" s="7" t="s">
        <v>57</v>
      </c>
      <c r="F20" s="152" t="s">
        <v>58</v>
      </c>
      <c r="G20" s="155">
        <v>26.8</v>
      </c>
      <c r="H20" s="148" t="s">
        <v>54</v>
      </c>
      <c r="I20" s="65">
        <v>0</v>
      </c>
      <c r="J20" s="7">
        <v>200</v>
      </c>
      <c r="K20" s="67"/>
      <c r="L20" s="67"/>
      <c r="M20" s="200" t="e">
        <f t="shared" si="0"/>
        <v>#DIV/0!</v>
      </c>
      <c r="N20" s="145" t="e">
        <f t="shared" si="1"/>
        <v>#DIV/0!</v>
      </c>
    </row>
    <row r="21" spans="1:15">
      <c r="A21" s="6" t="s">
        <v>839</v>
      </c>
      <c r="B21" s="6" t="s">
        <v>81</v>
      </c>
      <c r="C21" s="150" t="s">
        <v>89</v>
      </c>
      <c r="D21" s="148" t="s">
        <v>56</v>
      </c>
      <c r="E21" s="7" t="s">
        <v>57</v>
      </c>
      <c r="F21" s="152" t="s">
        <v>58</v>
      </c>
      <c r="G21" s="155">
        <v>26.2</v>
      </c>
      <c r="H21" s="148" t="s">
        <v>54</v>
      </c>
      <c r="I21" s="65">
        <v>0</v>
      </c>
      <c r="J21" s="7">
        <v>200</v>
      </c>
      <c r="K21" s="67"/>
      <c r="L21" s="67"/>
      <c r="M21" s="200" t="e">
        <f t="shared" si="0"/>
        <v>#DIV/0!</v>
      </c>
      <c r="N21" s="145" t="e">
        <f t="shared" si="1"/>
        <v>#DIV/0!</v>
      </c>
      <c r="O21" s="6"/>
    </row>
    <row r="22" spans="1:15">
      <c r="A22" s="6" t="s">
        <v>839</v>
      </c>
      <c r="B22" s="6" t="s">
        <v>81</v>
      </c>
      <c r="C22" s="148" t="s">
        <v>90</v>
      </c>
      <c r="D22" s="148" t="s">
        <v>51</v>
      </c>
      <c r="E22" s="7" t="s">
        <v>52</v>
      </c>
      <c r="F22" s="152" t="s">
        <v>53</v>
      </c>
      <c r="G22" s="155">
        <v>54.8</v>
      </c>
      <c r="H22" s="148" t="s">
        <v>54</v>
      </c>
      <c r="I22" s="65">
        <v>0</v>
      </c>
      <c r="J22" s="7">
        <v>200</v>
      </c>
      <c r="K22" s="67"/>
      <c r="L22" s="67"/>
      <c r="M22" s="200" t="e">
        <f t="shared" si="0"/>
        <v>#DIV/0!</v>
      </c>
      <c r="N22" s="145" t="e">
        <f t="shared" si="1"/>
        <v>#DIV/0!</v>
      </c>
      <c r="O22" s="6"/>
    </row>
    <row r="23" spans="1:15">
      <c r="A23" s="6" t="s">
        <v>839</v>
      </c>
      <c r="B23" s="6" t="s">
        <v>81</v>
      </c>
      <c r="C23" s="148" t="s">
        <v>91</v>
      </c>
      <c r="D23" s="148" t="s">
        <v>61</v>
      </c>
      <c r="E23" s="7" t="s">
        <v>52</v>
      </c>
      <c r="F23" s="152" t="s">
        <v>53</v>
      </c>
      <c r="G23" s="155">
        <v>52.6</v>
      </c>
      <c r="H23" s="148" t="s">
        <v>54</v>
      </c>
      <c r="I23" s="65">
        <v>0</v>
      </c>
      <c r="J23" s="7">
        <v>200</v>
      </c>
      <c r="K23" s="67"/>
      <c r="L23" s="67"/>
      <c r="M23" s="200" t="e">
        <f t="shared" si="0"/>
        <v>#DIV/0!</v>
      </c>
      <c r="N23" s="145" t="e">
        <f t="shared" si="1"/>
        <v>#DIV/0!</v>
      </c>
      <c r="O23" s="6"/>
    </row>
    <row r="24" spans="1:15">
      <c r="A24" s="6" t="s">
        <v>839</v>
      </c>
      <c r="B24" s="6" t="s">
        <v>81</v>
      </c>
      <c r="C24" s="148" t="s">
        <v>92</v>
      </c>
      <c r="D24" s="148" t="s">
        <v>51</v>
      </c>
      <c r="E24" s="7" t="s">
        <v>52</v>
      </c>
      <c r="F24" s="152" t="s">
        <v>53</v>
      </c>
      <c r="G24" s="155">
        <v>64.3</v>
      </c>
      <c r="H24" s="148" t="s">
        <v>54</v>
      </c>
      <c r="I24" s="65">
        <v>0</v>
      </c>
      <c r="J24" s="7">
        <v>200</v>
      </c>
      <c r="K24" s="67"/>
      <c r="L24" s="67"/>
      <c r="M24" s="200" t="e">
        <f t="shared" si="0"/>
        <v>#DIV/0!</v>
      </c>
      <c r="N24" s="145" t="e">
        <f t="shared" si="1"/>
        <v>#DIV/0!</v>
      </c>
      <c r="O24" s="6"/>
    </row>
    <row r="25" spans="1:15">
      <c r="A25" s="6" t="s">
        <v>839</v>
      </c>
      <c r="B25" s="6" t="s">
        <v>81</v>
      </c>
      <c r="C25" s="148" t="s">
        <v>93</v>
      </c>
      <c r="D25" s="148" t="s">
        <v>51</v>
      </c>
      <c r="E25" s="7" t="s">
        <v>52</v>
      </c>
      <c r="F25" s="152" t="s">
        <v>53</v>
      </c>
      <c r="G25" s="155">
        <v>59.6</v>
      </c>
      <c r="H25" s="148" t="s">
        <v>54</v>
      </c>
      <c r="I25" s="65">
        <v>0</v>
      </c>
      <c r="J25" s="7">
        <v>200</v>
      </c>
      <c r="K25" s="67"/>
      <c r="L25" s="67"/>
      <c r="M25" s="200" t="e">
        <f t="shared" si="0"/>
        <v>#DIV/0!</v>
      </c>
      <c r="N25" s="145" t="e">
        <f t="shared" si="1"/>
        <v>#DIV/0!</v>
      </c>
      <c r="O25" s="6"/>
    </row>
    <row r="26" spans="1:15">
      <c r="A26" s="6" t="s">
        <v>839</v>
      </c>
      <c r="B26" s="6" t="s">
        <v>81</v>
      </c>
      <c r="C26" s="148" t="s">
        <v>94</v>
      </c>
      <c r="D26" s="148" t="s">
        <v>78</v>
      </c>
      <c r="E26" s="7" t="s">
        <v>52</v>
      </c>
      <c r="F26" s="152" t="s">
        <v>53</v>
      </c>
      <c r="G26" s="155">
        <v>65.2</v>
      </c>
      <c r="H26" s="148" t="s">
        <v>54</v>
      </c>
      <c r="I26" s="65">
        <v>0</v>
      </c>
      <c r="J26" s="7">
        <v>200</v>
      </c>
      <c r="K26" s="67"/>
      <c r="L26" s="67"/>
      <c r="M26" s="200" t="e">
        <f t="shared" si="0"/>
        <v>#DIV/0!</v>
      </c>
      <c r="N26" s="145" t="e">
        <f t="shared" si="1"/>
        <v>#DIV/0!</v>
      </c>
      <c r="O26" s="6"/>
    </row>
    <row r="27" spans="1:15">
      <c r="A27" s="6" t="s">
        <v>839</v>
      </c>
      <c r="B27" s="6" t="s">
        <v>81</v>
      </c>
      <c r="C27" s="148" t="s">
        <v>95</v>
      </c>
      <c r="D27" s="148" t="s">
        <v>96</v>
      </c>
      <c r="E27" s="7" t="s">
        <v>52</v>
      </c>
      <c r="F27" s="152" t="s">
        <v>53</v>
      </c>
      <c r="G27" s="155">
        <v>52.7</v>
      </c>
      <c r="H27" s="148" t="s">
        <v>54</v>
      </c>
      <c r="I27" s="65">
        <v>0</v>
      </c>
      <c r="J27" s="7">
        <v>200</v>
      </c>
      <c r="K27" s="67"/>
      <c r="L27" s="67"/>
      <c r="M27" s="200" t="e">
        <f t="shared" si="0"/>
        <v>#DIV/0!</v>
      </c>
      <c r="N27" s="145" t="e">
        <f t="shared" si="1"/>
        <v>#DIV/0!</v>
      </c>
      <c r="O27" s="6"/>
    </row>
    <row r="28" spans="1:15">
      <c r="A28" s="6" t="s">
        <v>839</v>
      </c>
      <c r="B28" s="6" t="s">
        <v>81</v>
      </c>
      <c r="C28" s="148" t="s">
        <v>97</v>
      </c>
      <c r="D28" s="148" t="s">
        <v>51</v>
      </c>
      <c r="E28" s="7" t="s">
        <v>52</v>
      </c>
      <c r="F28" s="152" t="s">
        <v>53</v>
      </c>
      <c r="G28" s="155">
        <v>65.5</v>
      </c>
      <c r="H28" s="148" t="s">
        <v>54</v>
      </c>
      <c r="I28" s="65">
        <v>0</v>
      </c>
      <c r="J28" s="7">
        <v>200</v>
      </c>
      <c r="K28" s="67"/>
      <c r="L28" s="67"/>
      <c r="M28" s="200" t="e">
        <f t="shared" si="0"/>
        <v>#DIV/0!</v>
      </c>
      <c r="N28" s="145" t="e">
        <f t="shared" si="1"/>
        <v>#DIV/0!</v>
      </c>
      <c r="O28" s="6"/>
    </row>
    <row r="29" spans="1:15">
      <c r="A29" s="6" t="s">
        <v>839</v>
      </c>
      <c r="B29" s="6" t="s">
        <v>81</v>
      </c>
      <c r="C29" s="148" t="s">
        <v>98</v>
      </c>
      <c r="D29" s="148" t="s">
        <v>61</v>
      </c>
      <c r="E29" s="7" t="s">
        <v>52</v>
      </c>
      <c r="F29" s="152" t="s">
        <v>53</v>
      </c>
      <c r="G29" s="155">
        <v>59.1</v>
      </c>
      <c r="H29" s="148" t="s">
        <v>54</v>
      </c>
      <c r="I29" s="65">
        <v>0</v>
      </c>
      <c r="J29" s="7">
        <v>200</v>
      </c>
      <c r="K29" s="67"/>
      <c r="L29" s="67"/>
      <c r="M29" s="200" t="e">
        <f t="shared" si="0"/>
        <v>#DIV/0!</v>
      </c>
      <c r="N29" s="145" t="e">
        <f t="shared" si="1"/>
        <v>#DIV/0!</v>
      </c>
      <c r="O29" s="6"/>
    </row>
    <row r="30" spans="1:15">
      <c r="A30" s="6" t="s">
        <v>839</v>
      </c>
      <c r="B30" s="6" t="s">
        <v>81</v>
      </c>
      <c r="C30" s="148" t="s">
        <v>99</v>
      </c>
      <c r="D30" s="148" t="s">
        <v>51</v>
      </c>
      <c r="E30" s="7" t="s">
        <v>52</v>
      </c>
      <c r="F30" s="152" t="s">
        <v>53</v>
      </c>
      <c r="G30" s="155">
        <v>63.8</v>
      </c>
      <c r="H30" s="148" t="s">
        <v>54</v>
      </c>
      <c r="I30" s="65">
        <v>0</v>
      </c>
      <c r="J30" s="7">
        <v>200</v>
      </c>
      <c r="K30" s="67"/>
      <c r="L30" s="67"/>
      <c r="M30" s="200" t="e">
        <f t="shared" si="0"/>
        <v>#DIV/0!</v>
      </c>
      <c r="N30" s="145" t="e">
        <f t="shared" si="1"/>
        <v>#DIV/0!</v>
      </c>
      <c r="O30" s="6"/>
    </row>
    <row r="31" spans="1:15">
      <c r="A31" s="6" t="s">
        <v>839</v>
      </c>
      <c r="B31" s="6" t="s">
        <v>81</v>
      </c>
      <c r="C31" s="148" t="s">
        <v>100</v>
      </c>
      <c r="D31" s="148" t="s">
        <v>88</v>
      </c>
      <c r="E31" s="7" t="s">
        <v>57</v>
      </c>
      <c r="F31" s="152" t="s">
        <v>58</v>
      </c>
      <c r="G31" s="155">
        <v>26.3</v>
      </c>
      <c r="H31" s="148" t="s">
        <v>54</v>
      </c>
      <c r="I31" s="65">
        <v>0</v>
      </c>
      <c r="J31" s="7">
        <v>200</v>
      </c>
      <c r="K31" s="67"/>
      <c r="L31" s="67"/>
      <c r="M31" s="200" t="e">
        <f t="shared" si="0"/>
        <v>#DIV/0!</v>
      </c>
      <c r="N31" s="145" t="e">
        <f t="shared" si="1"/>
        <v>#DIV/0!</v>
      </c>
      <c r="O31" s="6"/>
    </row>
    <row r="32" spans="1:15">
      <c r="A32" s="6" t="s">
        <v>839</v>
      </c>
      <c r="B32" s="6" t="s">
        <v>81</v>
      </c>
      <c r="C32" s="148" t="s">
        <v>101</v>
      </c>
      <c r="D32" s="148" t="s">
        <v>66</v>
      </c>
      <c r="E32" s="7" t="s">
        <v>57</v>
      </c>
      <c r="F32" s="152" t="s">
        <v>58</v>
      </c>
      <c r="G32" s="155">
        <v>12.3</v>
      </c>
      <c r="H32" s="148" t="s">
        <v>54</v>
      </c>
      <c r="I32" s="65">
        <v>0</v>
      </c>
      <c r="J32" s="7">
        <v>200</v>
      </c>
      <c r="K32" s="67"/>
      <c r="L32" s="67"/>
      <c r="M32" s="200" t="e">
        <f t="shared" si="0"/>
        <v>#DIV/0!</v>
      </c>
      <c r="N32" s="145" t="e">
        <f t="shared" si="1"/>
        <v>#DIV/0!</v>
      </c>
      <c r="O32" s="6"/>
    </row>
    <row r="33" spans="1:15">
      <c r="A33" s="6" t="s">
        <v>839</v>
      </c>
      <c r="B33" s="6" t="s">
        <v>81</v>
      </c>
      <c r="C33" s="148" t="s">
        <v>102</v>
      </c>
      <c r="D33" s="148" t="s">
        <v>103</v>
      </c>
      <c r="E33" s="7" t="s">
        <v>85</v>
      </c>
      <c r="F33" s="153" t="s">
        <v>86</v>
      </c>
      <c r="G33" s="155">
        <v>9.8000000000000007</v>
      </c>
      <c r="H33" s="148" t="s">
        <v>54</v>
      </c>
      <c r="I33" s="65">
        <v>0</v>
      </c>
      <c r="J33" s="7">
        <v>1</v>
      </c>
      <c r="K33" s="67"/>
      <c r="L33" s="67"/>
      <c r="M33" s="200" t="e">
        <f t="shared" si="0"/>
        <v>#DIV/0!</v>
      </c>
      <c r="N33" s="145" t="e">
        <f t="shared" si="1"/>
        <v>#DIV/0!</v>
      </c>
      <c r="O33" s="6"/>
    </row>
    <row r="34" spans="1:15">
      <c r="A34" s="6" t="s">
        <v>839</v>
      </c>
      <c r="B34" s="6" t="s">
        <v>81</v>
      </c>
      <c r="C34" s="148" t="s">
        <v>104</v>
      </c>
      <c r="D34" s="148" t="s">
        <v>51</v>
      </c>
      <c r="E34" s="7" t="s">
        <v>52</v>
      </c>
      <c r="F34" s="152" t="s">
        <v>53</v>
      </c>
      <c r="G34" s="155">
        <v>65.2</v>
      </c>
      <c r="H34" s="148" t="s">
        <v>54</v>
      </c>
      <c r="I34" s="65">
        <v>0</v>
      </c>
      <c r="J34" s="7">
        <v>200</v>
      </c>
      <c r="K34" s="67"/>
      <c r="L34" s="67"/>
      <c r="M34" s="200" t="e">
        <f t="shared" si="0"/>
        <v>#DIV/0!</v>
      </c>
      <c r="N34" s="145" t="e">
        <f t="shared" si="1"/>
        <v>#DIV/0!</v>
      </c>
      <c r="O34" s="6"/>
    </row>
    <row r="35" spans="1:15">
      <c r="A35" s="6" t="s">
        <v>839</v>
      </c>
      <c r="B35" s="6" t="s">
        <v>81</v>
      </c>
      <c r="C35" s="148" t="s">
        <v>105</v>
      </c>
      <c r="D35" s="148" t="s">
        <v>51</v>
      </c>
      <c r="E35" s="7" t="s">
        <v>52</v>
      </c>
      <c r="F35" s="152" t="s">
        <v>53</v>
      </c>
      <c r="G35" s="155">
        <v>59.7</v>
      </c>
      <c r="H35" s="148" t="s">
        <v>54</v>
      </c>
      <c r="I35" s="65">
        <v>0</v>
      </c>
      <c r="J35" s="7">
        <v>200</v>
      </c>
      <c r="K35" s="67"/>
      <c r="L35" s="67"/>
      <c r="M35" s="200" t="e">
        <f t="shared" si="0"/>
        <v>#DIV/0!</v>
      </c>
      <c r="N35" s="145" t="e">
        <f t="shared" si="1"/>
        <v>#DIV/0!</v>
      </c>
      <c r="O35" s="6"/>
    </row>
    <row r="36" spans="1:15">
      <c r="A36" s="6" t="s">
        <v>839</v>
      </c>
      <c r="B36" s="6" t="s">
        <v>81</v>
      </c>
      <c r="C36" s="148" t="s">
        <v>106</v>
      </c>
      <c r="D36" s="148" t="s">
        <v>78</v>
      </c>
      <c r="E36" s="7" t="s">
        <v>52</v>
      </c>
      <c r="F36" s="152" t="s">
        <v>53</v>
      </c>
      <c r="G36" s="155">
        <v>63.3</v>
      </c>
      <c r="H36" s="148" t="s">
        <v>54</v>
      </c>
      <c r="I36" s="65">
        <v>0</v>
      </c>
      <c r="J36" s="7">
        <v>200</v>
      </c>
      <c r="K36" s="67"/>
      <c r="L36" s="67"/>
      <c r="M36" s="200" t="e">
        <f t="shared" si="0"/>
        <v>#DIV/0!</v>
      </c>
      <c r="N36" s="145" t="e">
        <f t="shared" si="1"/>
        <v>#DIV/0!</v>
      </c>
      <c r="O36" s="6"/>
    </row>
    <row r="37" spans="1:15">
      <c r="A37" s="6" t="s">
        <v>839</v>
      </c>
      <c r="B37" s="6" t="s">
        <v>81</v>
      </c>
      <c r="C37" s="148" t="s">
        <v>107</v>
      </c>
      <c r="D37" s="148" t="s">
        <v>56</v>
      </c>
      <c r="E37" s="7" t="s">
        <v>57</v>
      </c>
      <c r="F37" s="152" t="s">
        <v>58</v>
      </c>
      <c r="G37" s="155">
        <v>25.2</v>
      </c>
      <c r="H37" s="148" t="s">
        <v>54</v>
      </c>
      <c r="I37" s="65">
        <v>0</v>
      </c>
      <c r="J37" s="7">
        <v>200</v>
      </c>
      <c r="K37" s="67"/>
      <c r="L37" s="67"/>
      <c r="M37" s="200" t="e">
        <f t="shared" si="0"/>
        <v>#DIV/0!</v>
      </c>
      <c r="N37" s="145" t="e">
        <f t="shared" si="1"/>
        <v>#DIV/0!</v>
      </c>
      <c r="O37" s="6"/>
    </row>
    <row r="38" spans="1:15">
      <c r="A38" s="6" t="s">
        <v>839</v>
      </c>
      <c r="B38" s="6" t="s">
        <v>81</v>
      </c>
      <c r="C38" s="148" t="s">
        <v>108</v>
      </c>
      <c r="D38" s="148" t="s">
        <v>73</v>
      </c>
      <c r="E38" s="7" t="s">
        <v>52</v>
      </c>
      <c r="F38" s="154" t="s">
        <v>53</v>
      </c>
      <c r="G38" s="155">
        <v>52.7</v>
      </c>
      <c r="H38" s="148" t="s">
        <v>54</v>
      </c>
      <c r="I38" s="65">
        <v>0</v>
      </c>
      <c r="J38" s="7">
        <v>200</v>
      </c>
      <c r="K38" s="67"/>
      <c r="L38" s="67"/>
      <c r="M38" s="200" t="e">
        <f t="shared" si="0"/>
        <v>#DIV/0!</v>
      </c>
      <c r="N38" s="145" t="e">
        <f t="shared" si="1"/>
        <v>#DIV/0!</v>
      </c>
      <c r="O38" s="6"/>
    </row>
    <row r="39" spans="1:15">
      <c r="A39" s="6" t="s">
        <v>839</v>
      </c>
      <c r="B39" s="6" t="s">
        <v>109</v>
      </c>
      <c r="C39" s="148" t="s">
        <v>110</v>
      </c>
      <c r="D39" s="148" t="s">
        <v>51</v>
      </c>
      <c r="E39" s="7" t="s">
        <v>52</v>
      </c>
      <c r="F39" s="152" t="s">
        <v>53</v>
      </c>
      <c r="G39" s="155">
        <v>51.8</v>
      </c>
      <c r="H39" s="148" t="s">
        <v>54</v>
      </c>
      <c r="I39" s="65">
        <v>0</v>
      </c>
      <c r="J39" s="7">
        <v>200</v>
      </c>
      <c r="K39" s="67"/>
      <c r="L39" s="67"/>
      <c r="M39" s="200" t="e">
        <f t="shared" si="0"/>
        <v>#DIV/0!</v>
      </c>
      <c r="N39" s="145" t="e">
        <f t="shared" si="1"/>
        <v>#DIV/0!</v>
      </c>
      <c r="O39" s="6"/>
    </row>
    <row r="40" spans="1:15">
      <c r="A40" s="6" t="s">
        <v>839</v>
      </c>
      <c r="B40" s="6" t="s">
        <v>109</v>
      </c>
      <c r="C40" s="148" t="s">
        <v>111</v>
      </c>
      <c r="D40" s="148" t="s">
        <v>88</v>
      </c>
      <c r="E40" s="7" t="s">
        <v>57</v>
      </c>
      <c r="F40" s="152" t="s">
        <v>58</v>
      </c>
      <c r="G40" s="155">
        <v>25.8</v>
      </c>
      <c r="H40" s="148" t="s">
        <v>54</v>
      </c>
      <c r="I40" s="65">
        <v>0</v>
      </c>
      <c r="J40" s="7">
        <v>200</v>
      </c>
      <c r="K40" s="67"/>
      <c r="L40" s="67"/>
      <c r="M40" s="200" t="e">
        <f t="shared" si="0"/>
        <v>#DIV/0!</v>
      </c>
      <c r="N40" s="145" t="e">
        <f t="shared" si="1"/>
        <v>#DIV/0!</v>
      </c>
      <c r="O40" s="6"/>
    </row>
    <row r="41" spans="1:15">
      <c r="A41" s="6" t="s">
        <v>839</v>
      </c>
      <c r="B41" s="6" t="s">
        <v>109</v>
      </c>
      <c r="C41" s="148" t="s">
        <v>112</v>
      </c>
      <c r="D41" s="148" t="s">
        <v>78</v>
      </c>
      <c r="E41" s="7" t="s">
        <v>52</v>
      </c>
      <c r="F41" s="152" t="s">
        <v>53</v>
      </c>
      <c r="G41" s="155">
        <v>63.6</v>
      </c>
      <c r="H41" s="148" t="s">
        <v>54</v>
      </c>
      <c r="I41" s="65">
        <v>0</v>
      </c>
      <c r="J41" s="7">
        <v>200</v>
      </c>
      <c r="K41" s="67"/>
      <c r="L41" s="67"/>
      <c r="M41" s="200" t="e">
        <f t="shared" si="0"/>
        <v>#DIV/0!</v>
      </c>
      <c r="N41" s="145" t="e">
        <f t="shared" si="1"/>
        <v>#DIV/0!</v>
      </c>
      <c r="O41" s="6"/>
    </row>
    <row r="42" spans="1:15">
      <c r="A42" s="6" t="s">
        <v>839</v>
      </c>
      <c r="B42" s="6" t="s">
        <v>109</v>
      </c>
      <c r="C42" s="148" t="s">
        <v>113</v>
      </c>
      <c r="D42" s="148" t="s">
        <v>61</v>
      </c>
      <c r="E42" s="7" t="s">
        <v>75</v>
      </c>
      <c r="F42" s="152" t="s">
        <v>76</v>
      </c>
      <c r="G42" s="155">
        <v>42.8</v>
      </c>
      <c r="H42" s="148" t="s">
        <v>54</v>
      </c>
      <c r="I42" s="65">
        <v>0</v>
      </c>
      <c r="J42" s="7">
        <v>200</v>
      </c>
      <c r="K42" s="67"/>
      <c r="L42" s="67"/>
      <c r="M42" s="200" t="e">
        <f t="shared" si="0"/>
        <v>#DIV/0!</v>
      </c>
      <c r="N42" s="145" t="e">
        <f t="shared" si="1"/>
        <v>#DIV/0!</v>
      </c>
      <c r="O42" s="6"/>
    </row>
    <row r="43" spans="1:15">
      <c r="A43" s="6" t="s">
        <v>839</v>
      </c>
      <c r="B43" s="6" t="s">
        <v>109</v>
      </c>
      <c r="C43" s="148" t="s">
        <v>114</v>
      </c>
      <c r="D43" s="148" t="s">
        <v>51</v>
      </c>
      <c r="E43" s="7" t="s">
        <v>52</v>
      </c>
      <c r="F43" s="152" t="s">
        <v>53</v>
      </c>
      <c r="G43" s="155">
        <v>54.9</v>
      </c>
      <c r="H43" s="148" t="s">
        <v>54</v>
      </c>
      <c r="I43" s="65">
        <v>0</v>
      </c>
      <c r="J43" s="7">
        <v>200</v>
      </c>
      <c r="K43" s="67"/>
      <c r="L43" s="67"/>
      <c r="M43" s="200" t="e">
        <f t="shared" si="0"/>
        <v>#DIV/0!</v>
      </c>
      <c r="N43" s="145" t="e">
        <f t="shared" si="1"/>
        <v>#DIV/0!</v>
      </c>
      <c r="O43" s="6"/>
    </row>
    <row r="44" spans="1:15">
      <c r="A44" s="6" t="s">
        <v>839</v>
      </c>
      <c r="B44" s="6" t="s">
        <v>109</v>
      </c>
      <c r="C44" s="148" t="s">
        <v>115</v>
      </c>
      <c r="D44" s="148" t="s">
        <v>56</v>
      </c>
      <c r="E44" s="7" t="s">
        <v>57</v>
      </c>
      <c r="F44" s="152" t="s">
        <v>58</v>
      </c>
      <c r="G44" s="155">
        <v>26.3</v>
      </c>
      <c r="H44" s="148" t="s">
        <v>54</v>
      </c>
      <c r="I44" s="65">
        <v>0</v>
      </c>
      <c r="J44" s="7">
        <v>200</v>
      </c>
      <c r="K44" s="67"/>
      <c r="L44" s="67"/>
      <c r="M44" s="200" t="e">
        <f t="shared" si="0"/>
        <v>#DIV/0!</v>
      </c>
      <c r="N44" s="145" t="e">
        <f t="shared" si="1"/>
        <v>#DIV/0!</v>
      </c>
      <c r="O44" s="6"/>
    </row>
    <row r="45" spans="1:15">
      <c r="A45" s="6" t="s">
        <v>839</v>
      </c>
      <c r="B45" s="6" t="s">
        <v>109</v>
      </c>
      <c r="C45" s="148" t="s">
        <v>116</v>
      </c>
      <c r="D45" s="148" t="s">
        <v>51</v>
      </c>
      <c r="E45" s="7" t="s">
        <v>52</v>
      </c>
      <c r="F45" s="152" t="s">
        <v>53</v>
      </c>
      <c r="G45" s="155">
        <v>52.9</v>
      </c>
      <c r="H45" s="148" t="s">
        <v>54</v>
      </c>
      <c r="I45" s="65">
        <v>0</v>
      </c>
      <c r="J45" s="7">
        <v>200</v>
      </c>
      <c r="K45" s="67"/>
      <c r="L45" s="67"/>
      <c r="M45" s="200" t="e">
        <f t="shared" si="0"/>
        <v>#DIV/0!</v>
      </c>
      <c r="N45" s="145" t="e">
        <f t="shared" si="1"/>
        <v>#DIV/0!</v>
      </c>
      <c r="O45" s="6"/>
    </row>
    <row r="46" spans="1:15">
      <c r="A46" s="6" t="s">
        <v>839</v>
      </c>
      <c r="B46" s="6" t="s">
        <v>109</v>
      </c>
      <c r="C46" s="148" t="s">
        <v>117</v>
      </c>
      <c r="D46" s="148" t="s">
        <v>51</v>
      </c>
      <c r="E46" s="7" t="s">
        <v>52</v>
      </c>
      <c r="F46" s="152" t="s">
        <v>53</v>
      </c>
      <c r="G46" s="155">
        <v>54.6</v>
      </c>
      <c r="H46" s="148" t="s">
        <v>54</v>
      </c>
      <c r="I46" s="65">
        <v>0</v>
      </c>
      <c r="J46" s="7">
        <v>200</v>
      </c>
      <c r="K46" s="67"/>
      <c r="L46" s="67"/>
      <c r="M46" s="200" t="e">
        <f t="shared" si="0"/>
        <v>#DIV/0!</v>
      </c>
      <c r="N46" s="145" t="e">
        <f t="shared" si="1"/>
        <v>#DIV/0!</v>
      </c>
      <c r="O46" s="6"/>
    </row>
    <row r="47" spans="1:15">
      <c r="A47" s="6" t="s">
        <v>839</v>
      </c>
      <c r="B47" s="6" t="s">
        <v>109</v>
      </c>
      <c r="C47" s="148" t="s">
        <v>118</v>
      </c>
      <c r="D47" s="148" t="s">
        <v>119</v>
      </c>
      <c r="E47" s="7" t="s">
        <v>85</v>
      </c>
      <c r="F47" s="153" t="s">
        <v>86</v>
      </c>
      <c r="G47" s="155">
        <v>19.3</v>
      </c>
      <c r="H47" s="148" t="s">
        <v>54</v>
      </c>
      <c r="I47" s="65">
        <v>0</v>
      </c>
      <c r="J47" s="7">
        <v>1</v>
      </c>
      <c r="K47" s="67"/>
      <c r="L47" s="67"/>
      <c r="M47" s="200" t="e">
        <f t="shared" si="0"/>
        <v>#DIV/0!</v>
      </c>
      <c r="N47" s="145" t="e">
        <f t="shared" si="1"/>
        <v>#DIV/0!</v>
      </c>
      <c r="O47" s="6"/>
    </row>
    <row r="48" spans="1:15">
      <c r="A48" s="6" t="s">
        <v>839</v>
      </c>
      <c r="B48" s="6" t="s">
        <v>109</v>
      </c>
      <c r="C48" s="148" t="s">
        <v>120</v>
      </c>
      <c r="D48" s="148" t="s">
        <v>73</v>
      </c>
      <c r="E48" s="7" t="s">
        <v>52</v>
      </c>
      <c r="F48" s="154" t="s">
        <v>53</v>
      </c>
      <c r="G48" s="155">
        <v>52.7</v>
      </c>
      <c r="H48" s="148" t="s">
        <v>54</v>
      </c>
      <c r="I48" s="65">
        <v>0</v>
      </c>
      <c r="J48" s="7">
        <v>200</v>
      </c>
      <c r="K48" s="67"/>
      <c r="L48" s="67"/>
      <c r="M48" s="200" t="e">
        <f t="shared" si="0"/>
        <v>#DIV/0!</v>
      </c>
      <c r="N48" s="145" t="e">
        <f t="shared" si="1"/>
        <v>#DIV/0!</v>
      </c>
      <c r="O48" s="6"/>
    </row>
    <row r="49" spans="1:15">
      <c r="A49" s="6" t="s">
        <v>839</v>
      </c>
      <c r="B49" s="6" t="s">
        <v>109</v>
      </c>
      <c r="C49" s="148" t="s">
        <v>121</v>
      </c>
      <c r="D49" s="148" t="s">
        <v>51</v>
      </c>
      <c r="E49" s="7" t="s">
        <v>52</v>
      </c>
      <c r="F49" s="152" t="s">
        <v>53</v>
      </c>
      <c r="G49" s="155">
        <v>56.3</v>
      </c>
      <c r="H49" s="148" t="s">
        <v>54</v>
      </c>
      <c r="I49" s="65">
        <v>0</v>
      </c>
      <c r="J49" s="7">
        <v>200</v>
      </c>
      <c r="K49" s="67"/>
      <c r="L49" s="67"/>
      <c r="M49" s="200" t="e">
        <f t="shared" si="0"/>
        <v>#DIV/0!</v>
      </c>
      <c r="N49" s="145" t="e">
        <f t="shared" si="1"/>
        <v>#DIV/0!</v>
      </c>
      <c r="O49" s="6"/>
    </row>
    <row r="50" spans="1:15">
      <c r="A50" s="6" t="s">
        <v>839</v>
      </c>
      <c r="B50" s="6" t="s">
        <v>109</v>
      </c>
      <c r="C50" s="148" t="s">
        <v>122</v>
      </c>
      <c r="D50" s="148" t="s">
        <v>73</v>
      </c>
      <c r="E50" s="7" t="s">
        <v>52</v>
      </c>
      <c r="F50" s="154" t="s">
        <v>53</v>
      </c>
      <c r="G50" s="155">
        <v>78</v>
      </c>
      <c r="H50" s="148" t="s">
        <v>54</v>
      </c>
      <c r="I50" s="65">
        <v>0</v>
      </c>
      <c r="J50" s="7">
        <v>200</v>
      </c>
      <c r="K50" s="67"/>
      <c r="L50" s="67"/>
      <c r="M50" s="200" t="e">
        <f t="shared" si="0"/>
        <v>#DIV/0!</v>
      </c>
      <c r="N50" s="145" t="e">
        <f t="shared" si="1"/>
        <v>#DIV/0!</v>
      </c>
      <c r="O50" s="6"/>
    </row>
    <row r="51" spans="1:15">
      <c r="A51" s="6" t="s">
        <v>839</v>
      </c>
      <c r="B51" s="6" t="s">
        <v>109</v>
      </c>
      <c r="C51" s="148" t="s">
        <v>123</v>
      </c>
      <c r="D51" s="148" t="s">
        <v>56</v>
      </c>
      <c r="E51" s="7" t="s">
        <v>57</v>
      </c>
      <c r="F51" s="152" t="s">
        <v>58</v>
      </c>
      <c r="G51" s="155">
        <v>28.2</v>
      </c>
      <c r="H51" s="148" t="s">
        <v>54</v>
      </c>
      <c r="I51" s="65">
        <v>0</v>
      </c>
      <c r="J51" s="7">
        <v>200</v>
      </c>
      <c r="K51" s="67"/>
      <c r="L51" s="67"/>
      <c r="M51" s="200" t="e">
        <f t="shared" si="0"/>
        <v>#DIV/0!</v>
      </c>
      <c r="N51" s="145" t="e">
        <f t="shared" si="1"/>
        <v>#DIV/0!</v>
      </c>
      <c r="O51" s="6"/>
    </row>
    <row r="52" spans="1:15">
      <c r="A52" s="6" t="s">
        <v>839</v>
      </c>
      <c r="B52" s="6" t="s">
        <v>109</v>
      </c>
      <c r="C52" s="148" t="s">
        <v>124</v>
      </c>
      <c r="D52" s="148" t="s">
        <v>125</v>
      </c>
      <c r="E52" s="7" t="s">
        <v>85</v>
      </c>
      <c r="F52" s="153" t="s">
        <v>86</v>
      </c>
      <c r="G52" s="155">
        <v>15.8</v>
      </c>
      <c r="H52" s="148" t="s">
        <v>54</v>
      </c>
      <c r="I52" s="65">
        <v>0</v>
      </c>
      <c r="J52" s="7">
        <v>1</v>
      </c>
      <c r="K52" s="67"/>
      <c r="L52" s="67"/>
      <c r="M52" s="200" t="e">
        <f t="shared" si="0"/>
        <v>#DIV/0!</v>
      </c>
      <c r="N52" s="145" t="e">
        <f t="shared" si="1"/>
        <v>#DIV/0!</v>
      </c>
      <c r="O52" s="6"/>
    </row>
    <row r="53" spans="1:15">
      <c r="A53" s="6" t="s">
        <v>839</v>
      </c>
      <c r="B53" s="6" t="s">
        <v>109</v>
      </c>
      <c r="C53" s="148" t="s">
        <v>126</v>
      </c>
      <c r="D53" s="148" t="s">
        <v>127</v>
      </c>
      <c r="E53" s="7" t="s">
        <v>85</v>
      </c>
      <c r="F53" s="153" t="s">
        <v>86</v>
      </c>
      <c r="G53" s="155">
        <v>26.1</v>
      </c>
      <c r="H53" s="148" t="s">
        <v>54</v>
      </c>
      <c r="I53" s="65">
        <v>0</v>
      </c>
      <c r="J53" s="7">
        <v>1</v>
      </c>
      <c r="K53" s="67"/>
      <c r="L53" s="67"/>
      <c r="M53" s="200" t="e">
        <f t="shared" si="0"/>
        <v>#DIV/0!</v>
      </c>
      <c r="N53" s="145" t="e">
        <f t="shared" si="1"/>
        <v>#DIV/0!</v>
      </c>
      <c r="O53" s="6"/>
    </row>
    <row r="54" spans="1:15" ht="25.5">
      <c r="A54" s="6" t="s">
        <v>839</v>
      </c>
      <c r="B54" s="6" t="s">
        <v>109</v>
      </c>
      <c r="C54" s="148" t="s">
        <v>128</v>
      </c>
      <c r="D54" s="148" t="s">
        <v>129</v>
      </c>
      <c r="E54" s="7" t="s">
        <v>130</v>
      </c>
      <c r="F54" s="152" t="s">
        <v>131</v>
      </c>
      <c r="G54" s="155">
        <v>32.6</v>
      </c>
      <c r="H54" s="148" t="s">
        <v>54</v>
      </c>
      <c r="I54" s="65">
        <v>0</v>
      </c>
      <c r="J54" s="7">
        <v>200</v>
      </c>
      <c r="K54" s="67"/>
      <c r="L54" s="67"/>
      <c r="M54" s="200" t="e">
        <f t="shared" si="0"/>
        <v>#DIV/0!</v>
      </c>
      <c r="N54" s="145" t="e">
        <f t="shared" si="1"/>
        <v>#DIV/0!</v>
      </c>
      <c r="O54" s="6"/>
    </row>
    <row r="55" spans="1:15">
      <c r="A55" s="6" t="s">
        <v>839</v>
      </c>
      <c r="B55" s="6" t="s">
        <v>109</v>
      </c>
      <c r="C55" s="148" t="s">
        <v>132</v>
      </c>
      <c r="D55" s="148" t="s">
        <v>133</v>
      </c>
      <c r="E55" s="7" t="s">
        <v>130</v>
      </c>
      <c r="F55" s="152" t="s">
        <v>131</v>
      </c>
      <c r="G55" s="155">
        <v>121.6</v>
      </c>
      <c r="H55" s="148" t="s">
        <v>54</v>
      </c>
      <c r="I55" s="65">
        <v>0</v>
      </c>
      <c r="J55" s="7">
        <v>200</v>
      </c>
      <c r="K55" s="67"/>
      <c r="L55" s="67"/>
      <c r="M55" s="200" t="e">
        <f t="shared" si="0"/>
        <v>#DIV/0!</v>
      </c>
      <c r="N55" s="145" t="e">
        <f t="shared" si="1"/>
        <v>#DIV/0!</v>
      </c>
      <c r="O55" s="6"/>
    </row>
    <row r="56" spans="1:15">
      <c r="A56" s="6" t="s">
        <v>839</v>
      </c>
      <c r="B56" s="6" t="s">
        <v>109</v>
      </c>
      <c r="C56" s="148" t="s">
        <v>134</v>
      </c>
      <c r="D56" s="148" t="s">
        <v>135</v>
      </c>
      <c r="E56" s="7" t="s">
        <v>130</v>
      </c>
      <c r="F56" s="152" t="s">
        <v>131</v>
      </c>
      <c r="G56" s="155">
        <v>182.6</v>
      </c>
      <c r="H56" s="148" t="s">
        <v>54</v>
      </c>
      <c r="I56" s="65">
        <v>0</v>
      </c>
      <c r="J56" s="7">
        <v>200</v>
      </c>
      <c r="K56" s="67"/>
      <c r="L56" s="67"/>
      <c r="M56" s="200" t="e">
        <f t="shared" si="0"/>
        <v>#DIV/0!</v>
      </c>
      <c r="N56" s="145" t="e">
        <f t="shared" si="1"/>
        <v>#DIV/0!</v>
      </c>
      <c r="O56" s="6"/>
    </row>
    <row r="57" spans="1:15">
      <c r="A57" s="6" t="s">
        <v>839</v>
      </c>
      <c r="B57" s="6" t="s">
        <v>49</v>
      </c>
      <c r="C57" s="148" t="s">
        <v>136</v>
      </c>
      <c r="D57" s="148" t="s">
        <v>137</v>
      </c>
      <c r="E57" s="7" t="s">
        <v>130</v>
      </c>
      <c r="F57" s="152" t="s">
        <v>131</v>
      </c>
      <c r="G57" s="155">
        <v>71</v>
      </c>
      <c r="H57" s="148" t="s">
        <v>138</v>
      </c>
      <c r="I57" s="65">
        <v>0</v>
      </c>
      <c r="J57" s="7">
        <v>200</v>
      </c>
      <c r="K57" s="67"/>
      <c r="L57" s="201"/>
      <c r="M57" s="200" t="e">
        <f t="shared" si="0"/>
        <v>#DIV/0!</v>
      </c>
      <c r="N57" s="145" t="e">
        <f t="shared" si="1"/>
        <v>#DIV/0!</v>
      </c>
      <c r="O57" s="6"/>
    </row>
    <row r="58" spans="1:15">
      <c r="A58" s="6" t="s">
        <v>839</v>
      </c>
      <c r="B58" s="6" t="s">
        <v>49</v>
      </c>
      <c r="C58" s="150" t="s">
        <v>139</v>
      </c>
      <c r="D58" s="148" t="s">
        <v>140</v>
      </c>
      <c r="E58" s="7" t="s">
        <v>130</v>
      </c>
      <c r="F58" s="152" t="s">
        <v>131</v>
      </c>
      <c r="G58" s="155">
        <v>7.4</v>
      </c>
      <c r="H58" s="148" t="s">
        <v>138</v>
      </c>
      <c r="I58" s="65">
        <v>0</v>
      </c>
      <c r="J58" s="7">
        <v>200</v>
      </c>
      <c r="K58" s="67"/>
      <c r="L58" s="201"/>
      <c r="M58" s="200" t="e">
        <f t="shared" si="0"/>
        <v>#DIV/0!</v>
      </c>
      <c r="N58" s="145" t="e">
        <f t="shared" si="1"/>
        <v>#DIV/0!</v>
      </c>
      <c r="O58" s="6"/>
    </row>
    <row r="59" spans="1:15">
      <c r="A59" s="6" t="s">
        <v>839</v>
      </c>
      <c r="B59" s="6" t="s">
        <v>49</v>
      </c>
      <c r="C59" s="150" t="s">
        <v>141</v>
      </c>
      <c r="D59" s="148" t="s">
        <v>142</v>
      </c>
      <c r="E59" s="7" t="s">
        <v>130</v>
      </c>
      <c r="F59" s="152" t="s">
        <v>131</v>
      </c>
      <c r="G59" s="155">
        <v>7.3</v>
      </c>
      <c r="H59" s="148" t="s">
        <v>138</v>
      </c>
      <c r="I59" s="65">
        <v>0</v>
      </c>
      <c r="J59" s="7">
        <v>200</v>
      </c>
      <c r="K59" s="67"/>
      <c r="L59" s="201"/>
      <c r="M59" s="200" t="e">
        <f t="shared" si="0"/>
        <v>#DIV/0!</v>
      </c>
      <c r="N59" s="145" t="e">
        <f t="shared" si="1"/>
        <v>#DIV/0!</v>
      </c>
      <c r="O59" s="6"/>
    </row>
    <row r="60" spans="1:15">
      <c r="A60" s="6" t="s">
        <v>839</v>
      </c>
      <c r="B60" s="6" t="s">
        <v>49</v>
      </c>
      <c r="C60" s="150" t="s">
        <v>143</v>
      </c>
      <c r="D60" s="148" t="s">
        <v>144</v>
      </c>
      <c r="E60" s="7" t="s">
        <v>130</v>
      </c>
      <c r="F60" s="152" t="s">
        <v>131</v>
      </c>
      <c r="G60" s="155">
        <v>7.5</v>
      </c>
      <c r="H60" s="148" t="s">
        <v>138</v>
      </c>
      <c r="I60" s="65">
        <v>0</v>
      </c>
      <c r="J60" s="7">
        <v>200</v>
      </c>
      <c r="K60" s="67"/>
      <c r="L60" s="201"/>
      <c r="M60" s="200" t="e">
        <f t="shared" si="0"/>
        <v>#DIV/0!</v>
      </c>
      <c r="N60" s="145" t="e">
        <f t="shared" si="1"/>
        <v>#DIV/0!</v>
      </c>
      <c r="O60" s="6"/>
    </row>
    <row r="61" spans="1:15">
      <c r="A61" s="6" t="s">
        <v>839</v>
      </c>
      <c r="B61" s="6" t="s">
        <v>49</v>
      </c>
      <c r="C61" s="150" t="s">
        <v>145</v>
      </c>
      <c r="D61" s="148" t="s">
        <v>146</v>
      </c>
      <c r="E61" s="7" t="s">
        <v>130</v>
      </c>
      <c r="F61" s="152" t="s">
        <v>131</v>
      </c>
      <c r="G61" s="155">
        <v>47.3</v>
      </c>
      <c r="H61" s="148" t="s">
        <v>54</v>
      </c>
      <c r="I61" s="65">
        <v>0</v>
      </c>
      <c r="J61" s="7">
        <v>200</v>
      </c>
      <c r="K61" s="67"/>
      <c r="L61" s="67"/>
      <c r="M61" s="200" t="e">
        <f t="shared" si="0"/>
        <v>#DIV/0!</v>
      </c>
      <c r="N61" s="145" t="e">
        <f t="shared" si="1"/>
        <v>#DIV/0!</v>
      </c>
      <c r="O61" s="6"/>
    </row>
    <row r="62" spans="1:15">
      <c r="A62" s="6" t="s">
        <v>839</v>
      </c>
      <c r="B62" s="6" t="s">
        <v>49</v>
      </c>
      <c r="C62" s="150" t="s">
        <v>147</v>
      </c>
      <c r="D62" s="148" t="s">
        <v>148</v>
      </c>
      <c r="E62" s="7" t="s">
        <v>85</v>
      </c>
      <c r="F62" s="152" t="s">
        <v>86</v>
      </c>
      <c r="G62" s="155">
        <v>4</v>
      </c>
      <c r="H62" s="148" t="s">
        <v>54</v>
      </c>
      <c r="I62" s="65">
        <v>0</v>
      </c>
      <c r="J62" s="7">
        <v>1</v>
      </c>
      <c r="K62" s="67"/>
      <c r="L62" s="67"/>
      <c r="M62" s="200" t="e">
        <f t="shared" si="0"/>
        <v>#DIV/0!</v>
      </c>
      <c r="N62" s="145" t="e">
        <f t="shared" si="1"/>
        <v>#DIV/0!</v>
      </c>
      <c r="O62" s="6"/>
    </row>
    <row r="63" spans="1:15">
      <c r="A63" s="6" t="s">
        <v>839</v>
      </c>
      <c r="B63" s="6" t="s">
        <v>49</v>
      </c>
      <c r="C63" s="150" t="s">
        <v>149</v>
      </c>
      <c r="D63" s="148" t="s">
        <v>150</v>
      </c>
      <c r="E63" s="7" t="s">
        <v>85</v>
      </c>
      <c r="F63" s="153" t="s">
        <v>86</v>
      </c>
      <c r="G63" s="155">
        <v>13.8</v>
      </c>
      <c r="H63" s="148" t="s">
        <v>54</v>
      </c>
      <c r="I63" s="65">
        <v>0</v>
      </c>
      <c r="J63" s="7">
        <v>1</v>
      </c>
      <c r="K63" s="67"/>
      <c r="L63" s="67"/>
      <c r="M63" s="200" t="e">
        <f t="shared" si="0"/>
        <v>#DIV/0!</v>
      </c>
      <c r="N63" s="145" t="e">
        <f t="shared" si="1"/>
        <v>#DIV/0!</v>
      </c>
      <c r="O63" s="6"/>
    </row>
    <row r="64" spans="1:15">
      <c r="A64" s="6" t="s">
        <v>839</v>
      </c>
      <c r="B64" s="6" t="s">
        <v>49</v>
      </c>
      <c r="C64" s="150" t="s">
        <v>151</v>
      </c>
      <c r="D64" s="148" t="s">
        <v>152</v>
      </c>
      <c r="E64" s="7" t="s">
        <v>130</v>
      </c>
      <c r="F64" s="152" t="s">
        <v>131</v>
      </c>
      <c r="G64" s="155">
        <v>134.5</v>
      </c>
      <c r="H64" s="148" t="s">
        <v>54</v>
      </c>
      <c r="I64" s="65">
        <v>0</v>
      </c>
      <c r="J64" s="7">
        <v>200</v>
      </c>
      <c r="K64" s="67"/>
      <c r="L64" s="67"/>
      <c r="M64" s="200" t="e">
        <f t="shared" si="0"/>
        <v>#DIV/0!</v>
      </c>
      <c r="N64" s="145" t="e">
        <f t="shared" si="1"/>
        <v>#DIV/0!</v>
      </c>
      <c r="O64" s="6"/>
    </row>
    <row r="65" spans="1:15">
      <c r="A65" s="6" t="s">
        <v>839</v>
      </c>
      <c r="B65" s="6" t="s">
        <v>49</v>
      </c>
      <c r="C65" s="150" t="s">
        <v>153</v>
      </c>
      <c r="D65" s="148" t="s">
        <v>154</v>
      </c>
      <c r="E65" s="7" t="s">
        <v>52</v>
      </c>
      <c r="F65" s="152" t="s">
        <v>53</v>
      </c>
      <c r="G65" s="155">
        <v>52.7</v>
      </c>
      <c r="H65" s="148" t="s">
        <v>54</v>
      </c>
      <c r="I65" s="65">
        <v>0</v>
      </c>
      <c r="J65" s="7">
        <v>200</v>
      </c>
      <c r="K65" s="67"/>
      <c r="L65" s="67"/>
      <c r="M65" s="200" t="e">
        <f t="shared" si="0"/>
        <v>#DIV/0!</v>
      </c>
      <c r="N65" s="145" t="e">
        <f t="shared" si="1"/>
        <v>#DIV/0!</v>
      </c>
      <c r="O65" s="6"/>
    </row>
    <row r="66" spans="1:15">
      <c r="A66" s="6" t="s">
        <v>839</v>
      </c>
      <c r="B66" s="6" t="s">
        <v>49</v>
      </c>
      <c r="C66" s="150" t="s">
        <v>155</v>
      </c>
      <c r="D66" s="148" t="s">
        <v>156</v>
      </c>
      <c r="E66" s="7" t="s">
        <v>130</v>
      </c>
      <c r="F66" s="152" t="s">
        <v>131</v>
      </c>
      <c r="G66" s="155">
        <v>185.1</v>
      </c>
      <c r="H66" s="148" t="s">
        <v>54</v>
      </c>
      <c r="I66" s="65">
        <v>0</v>
      </c>
      <c r="J66" s="7">
        <v>200</v>
      </c>
      <c r="K66" s="67"/>
      <c r="L66" s="67"/>
      <c r="M66" s="200" t="e">
        <f t="shared" si="0"/>
        <v>#DIV/0!</v>
      </c>
      <c r="N66" s="145" t="e">
        <f t="shared" si="1"/>
        <v>#DIV/0!</v>
      </c>
      <c r="O66" s="6"/>
    </row>
    <row r="67" spans="1:15">
      <c r="A67" s="6" t="s">
        <v>839</v>
      </c>
      <c r="B67" s="6" t="s">
        <v>49</v>
      </c>
      <c r="C67" s="150" t="s">
        <v>157</v>
      </c>
      <c r="D67" s="148" t="s">
        <v>125</v>
      </c>
      <c r="E67" s="7" t="s">
        <v>85</v>
      </c>
      <c r="F67" s="153" t="s">
        <v>86</v>
      </c>
      <c r="G67" s="155">
        <v>12.2</v>
      </c>
      <c r="H67" s="148" t="s">
        <v>54</v>
      </c>
      <c r="I67" s="65">
        <v>0</v>
      </c>
      <c r="J67" s="7">
        <v>1</v>
      </c>
      <c r="K67" s="67"/>
      <c r="L67" s="67"/>
      <c r="M67" s="200" t="e">
        <f t="shared" ref="M67:M122" si="2">G67/K67*J67</f>
        <v>#DIV/0!</v>
      </c>
      <c r="N67" s="145" t="e">
        <f t="shared" ref="N67:N122" si="3">M67*I67</f>
        <v>#DIV/0!</v>
      </c>
      <c r="O67" s="6"/>
    </row>
    <row r="68" spans="1:15">
      <c r="A68" s="6" t="s">
        <v>839</v>
      </c>
      <c r="B68" s="6" t="s">
        <v>49</v>
      </c>
      <c r="C68" s="150" t="s">
        <v>158</v>
      </c>
      <c r="D68" s="148" t="s">
        <v>125</v>
      </c>
      <c r="E68" s="7" t="s">
        <v>85</v>
      </c>
      <c r="F68" s="153" t="s">
        <v>86</v>
      </c>
      <c r="G68" s="155">
        <v>12.8</v>
      </c>
      <c r="H68" s="148" t="s">
        <v>54</v>
      </c>
      <c r="I68" s="65">
        <v>0</v>
      </c>
      <c r="J68" s="7">
        <v>1</v>
      </c>
      <c r="K68" s="67"/>
      <c r="L68" s="67"/>
      <c r="M68" s="200" t="e">
        <f t="shared" si="2"/>
        <v>#DIV/0!</v>
      </c>
      <c r="N68" s="145" t="e">
        <f t="shared" si="3"/>
        <v>#DIV/0!</v>
      </c>
      <c r="O68" s="6"/>
    </row>
    <row r="69" spans="1:15">
      <c r="A69" s="6" t="s">
        <v>839</v>
      </c>
      <c r="B69" s="6" t="s">
        <v>49</v>
      </c>
      <c r="C69" s="150" t="s">
        <v>159</v>
      </c>
      <c r="D69" s="148" t="s">
        <v>125</v>
      </c>
      <c r="E69" s="7" t="s">
        <v>85</v>
      </c>
      <c r="F69" s="153" t="s">
        <v>86</v>
      </c>
      <c r="G69" s="155">
        <v>23.2</v>
      </c>
      <c r="H69" s="148" t="s">
        <v>54</v>
      </c>
      <c r="I69" s="65">
        <v>0</v>
      </c>
      <c r="J69" s="7">
        <v>1</v>
      </c>
      <c r="K69" s="67"/>
      <c r="L69" s="67"/>
      <c r="M69" s="200" t="e">
        <f t="shared" si="2"/>
        <v>#DIV/0!</v>
      </c>
      <c r="N69" s="145" t="e">
        <f t="shared" si="3"/>
        <v>#DIV/0!</v>
      </c>
      <c r="O69" s="6"/>
    </row>
    <row r="70" spans="1:15">
      <c r="A70" s="6" t="s">
        <v>839</v>
      </c>
      <c r="B70" s="6" t="s">
        <v>160</v>
      </c>
      <c r="C70" s="151" t="s">
        <v>161</v>
      </c>
      <c r="D70" s="148" t="s">
        <v>162</v>
      </c>
      <c r="E70" s="7" t="s">
        <v>130</v>
      </c>
      <c r="F70" s="152" t="s">
        <v>131</v>
      </c>
      <c r="G70" s="155">
        <v>272.7</v>
      </c>
      <c r="H70" s="148" t="s">
        <v>54</v>
      </c>
      <c r="I70" s="65">
        <v>0</v>
      </c>
      <c r="J70" s="7">
        <v>200</v>
      </c>
      <c r="K70" s="67"/>
      <c r="L70" s="67"/>
      <c r="M70" s="200" t="e">
        <f t="shared" si="2"/>
        <v>#DIV/0!</v>
      </c>
      <c r="N70" s="145" t="e">
        <f t="shared" si="3"/>
        <v>#DIV/0!</v>
      </c>
      <c r="O70" s="6"/>
    </row>
    <row r="71" spans="1:15">
      <c r="A71" s="6" t="s">
        <v>839</v>
      </c>
      <c r="B71" s="6" t="s">
        <v>160</v>
      </c>
      <c r="C71" s="151" t="s">
        <v>163</v>
      </c>
      <c r="D71" s="148" t="s">
        <v>164</v>
      </c>
      <c r="E71" s="7" t="s">
        <v>130</v>
      </c>
      <c r="F71" s="152" t="s">
        <v>131</v>
      </c>
      <c r="G71" s="155">
        <v>51</v>
      </c>
      <c r="H71" s="148" t="s">
        <v>165</v>
      </c>
      <c r="I71" s="65">
        <v>0</v>
      </c>
      <c r="J71" s="7">
        <v>200</v>
      </c>
      <c r="K71" s="67"/>
      <c r="L71" s="201"/>
      <c r="M71" s="200" t="e">
        <f t="shared" si="2"/>
        <v>#DIV/0!</v>
      </c>
      <c r="N71" s="145" t="e">
        <f t="shared" si="3"/>
        <v>#DIV/0!</v>
      </c>
      <c r="O71" s="6"/>
    </row>
    <row r="72" spans="1:15">
      <c r="A72" s="6" t="s">
        <v>839</v>
      </c>
      <c r="B72" s="6" t="s">
        <v>160</v>
      </c>
      <c r="C72" s="151" t="s">
        <v>166</v>
      </c>
      <c r="D72" s="148" t="s">
        <v>167</v>
      </c>
      <c r="E72" s="7" t="s">
        <v>130</v>
      </c>
      <c r="F72" s="148" t="s">
        <v>131</v>
      </c>
      <c r="G72" s="155">
        <v>73.400000000000006</v>
      </c>
      <c r="H72" s="148" t="s">
        <v>165</v>
      </c>
      <c r="I72" s="65">
        <v>0</v>
      </c>
      <c r="J72" s="7">
        <v>200</v>
      </c>
      <c r="K72" s="67"/>
      <c r="L72" s="201"/>
      <c r="M72" s="200" t="e">
        <f t="shared" si="2"/>
        <v>#DIV/0!</v>
      </c>
      <c r="N72" s="145" t="e">
        <f t="shared" si="3"/>
        <v>#DIV/0!</v>
      </c>
      <c r="O72" s="6"/>
    </row>
    <row r="73" spans="1:15">
      <c r="A73" s="6" t="s">
        <v>839</v>
      </c>
      <c r="B73" s="6" t="s">
        <v>160</v>
      </c>
      <c r="C73" s="151" t="s">
        <v>168</v>
      </c>
      <c r="D73" s="148" t="s">
        <v>169</v>
      </c>
      <c r="E73" s="7" t="s">
        <v>52</v>
      </c>
      <c r="F73" s="152" t="s">
        <v>53</v>
      </c>
      <c r="G73" s="155">
        <v>51.7</v>
      </c>
      <c r="H73" s="148" t="s">
        <v>165</v>
      </c>
      <c r="I73" s="65">
        <v>0</v>
      </c>
      <c r="J73" s="7">
        <v>200</v>
      </c>
      <c r="K73" s="67"/>
      <c r="L73" s="201"/>
      <c r="M73" s="200" t="e">
        <f t="shared" si="2"/>
        <v>#DIV/0!</v>
      </c>
      <c r="N73" s="145" t="e">
        <f t="shared" si="3"/>
        <v>#DIV/0!</v>
      </c>
      <c r="O73" s="6"/>
    </row>
    <row r="74" spans="1:15">
      <c r="A74" s="6" t="s">
        <v>839</v>
      </c>
      <c r="B74" s="6" t="s">
        <v>160</v>
      </c>
      <c r="C74" s="151" t="s">
        <v>170</v>
      </c>
      <c r="D74" s="148" t="s">
        <v>119</v>
      </c>
      <c r="E74" s="7" t="s">
        <v>85</v>
      </c>
      <c r="F74" s="153" t="s">
        <v>86</v>
      </c>
      <c r="G74" s="155">
        <v>4.3</v>
      </c>
      <c r="H74" s="148" t="s">
        <v>54</v>
      </c>
      <c r="I74" s="65">
        <v>0</v>
      </c>
      <c r="J74" s="7">
        <v>1</v>
      </c>
      <c r="K74" s="67"/>
      <c r="L74" s="67"/>
      <c r="M74" s="200" t="e">
        <f t="shared" si="2"/>
        <v>#DIV/0!</v>
      </c>
      <c r="N74" s="145" t="e">
        <f t="shared" si="3"/>
        <v>#DIV/0!</v>
      </c>
      <c r="O74" s="6"/>
    </row>
    <row r="75" spans="1:15">
      <c r="A75" s="6" t="s">
        <v>839</v>
      </c>
      <c r="B75" s="6" t="s">
        <v>160</v>
      </c>
      <c r="C75" s="151" t="s">
        <v>171</v>
      </c>
      <c r="D75" s="148" t="s">
        <v>167</v>
      </c>
      <c r="E75" s="7" t="s">
        <v>130</v>
      </c>
      <c r="F75" s="148" t="s">
        <v>131</v>
      </c>
      <c r="G75" s="155">
        <v>92.6</v>
      </c>
      <c r="H75" s="148" t="s">
        <v>54</v>
      </c>
      <c r="I75" s="65">
        <v>0</v>
      </c>
      <c r="J75" s="7">
        <v>200</v>
      </c>
      <c r="K75" s="67"/>
      <c r="L75" s="67"/>
      <c r="M75" s="200" t="e">
        <f t="shared" si="2"/>
        <v>#DIV/0!</v>
      </c>
      <c r="N75" s="145" t="e">
        <f t="shared" si="3"/>
        <v>#DIV/0!</v>
      </c>
      <c r="O75" s="6"/>
    </row>
    <row r="76" spans="1:15">
      <c r="A76" s="6" t="s">
        <v>839</v>
      </c>
      <c r="B76" s="6" t="s">
        <v>160</v>
      </c>
      <c r="C76" s="151" t="s">
        <v>172</v>
      </c>
      <c r="D76" s="148" t="s">
        <v>173</v>
      </c>
      <c r="E76" s="7"/>
      <c r="F76" s="152" t="s">
        <v>174</v>
      </c>
      <c r="G76" s="155">
        <v>7.7</v>
      </c>
      <c r="H76" s="148" t="s">
        <v>165</v>
      </c>
      <c r="I76" s="210"/>
      <c r="J76" s="7"/>
      <c r="K76" s="197"/>
      <c r="L76" s="197"/>
      <c r="M76" s="211"/>
      <c r="N76" s="212"/>
      <c r="O76" s="6"/>
    </row>
    <row r="77" spans="1:15">
      <c r="A77" s="6" t="s">
        <v>839</v>
      </c>
      <c r="B77" s="6" t="s">
        <v>160</v>
      </c>
      <c r="C77" s="151" t="s">
        <v>175</v>
      </c>
      <c r="D77" s="148" t="s">
        <v>125</v>
      </c>
      <c r="E77" s="7" t="s">
        <v>85</v>
      </c>
      <c r="F77" s="153" t="s">
        <v>86</v>
      </c>
      <c r="G77" s="155">
        <v>104.7</v>
      </c>
      <c r="H77" s="148" t="s">
        <v>165</v>
      </c>
      <c r="I77" s="65">
        <v>0</v>
      </c>
      <c r="J77" s="7">
        <v>1</v>
      </c>
      <c r="K77" s="67"/>
      <c r="L77" s="201"/>
      <c r="M77" s="200" t="e">
        <f t="shared" si="2"/>
        <v>#DIV/0!</v>
      </c>
      <c r="N77" s="145" t="e">
        <f t="shared" si="3"/>
        <v>#DIV/0!</v>
      </c>
      <c r="O77" s="6"/>
    </row>
    <row r="78" spans="1:15">
      <c r="A78" s="6" t="s">
        <v>839</v>
      </c>
      <c r="B78" s="6" t="s">
        <v>49</v>
      </c>
      <c r="C78" s="151" t="s">
        <v>176</v>
      </c>
      <c r="D78" s="148" t="s">
        <v>177</v>
      </c>
      <c r="E78" s="7" t="s">
        <v>52</v>
      </c>
      <c r="F78" s="152" t="s">
        <v>53</v>
      </c>
      <c r="G78" s="155">
        <v>87.5</v>
      </c>
      <c r="H78" s="148" t="s">
        <v>54</v>
      </c>
      <c r="I78" s="65">
        <v>0</v>
      </c>
      <c r="J78" s="7">
        <v>200</v>
      </c>
      <c r="K78" s="67"/>
      <c r="L78" s="67"/>
      <c r="M78" s="200" t="e">
        <f t="shared" si="2"/>
        <v>#DIV/0!</v>
      </c>
      <c r="N78" s="145" t="e">
        <f t="shared" si="3"/>
        <v>#DIV/0!</v>
      </c>
      <c r="O78" s="6"/>
    </row>
    <row r="79" spans="1:15">
      <c r="A79" s="6" t="s">
        <v>839</v>
      </c>
      <c r="B79" s="6" t="s">
        <v>81</v>
      </c>
      <c r="C79" s="151" t="s">
        <v>178</v>
      </c>
      <c r="D79" s="148" t="s">
        <v>179</v>
      </c>
      <c r="E79" s="7" t="s">
        <v>52</v>
      </c>
      <c r="F79" s="154" t="s">
        <v>53</v>
      </c>
      <c r="G79" s="155">
        <v>107.3</v>
      </c>
      <c r="H79" s="148" t="s">
        <v>54</v>
      </c>
      <c r="I79" s="65">
        <v>0</v>
      </c>
      <c r="J79" s="7">
        <v>200</v>
      </c>
      <c r="K79" s="67"/>
      <c r="L79" s="67"/>
      <c r="M79" s="200" t="e">
        <f t="shared" si="2"/>
        <v>#DIV/0!</v>
      </c>
      <c r="N79" s="145" t="e">
        <f t="shared" si="3"/>
        <v>#DIV/0!</v>
      </c>
      <c r="O79" s="6"/>
    </row>
    <row r="80" spans="1:15">
      <c r="A80" s="6" t="s">
        <v>839</v>
      </c>
      <c r="B80" s="6" t="s">
        <v>109</v>
      </c>
      <c r="C80" s="151" t="s">
        <v>180</v>
      </c>
      <c r="D80" s="148" t="s">
        <v>181</v>
      </c>
      <c r="E80" s="7" t="s">
        <v>52</v>
      </c>
      <c r="F80" s="152" t="s">
        <v>53</v>
      </c>
      <c r="G80" s="155">
        <v>55.9</v>
      </c>
      <c r="H80" s="148" t="s">
        <v>54</v>
      </c>
      <c r="I80" s="65">
        <v>0</v>
      </c>
      <c r="J80" s="7">
        <v>200</v>
      </c>
      <c r="K80" s="67"/>
      <c r="L80" s="67"/>
      <c r="M80" s="200" t="e">
        <f t="shared" si="2"/>
        <v>#DIV/0!</v>
      </c>
      <c r="N80" s="145" t="e">
        <f t="shared" si="3"/>
        <v>#DIV/0!</v>
      </c>
      <c r="O80" s="6"/>
    </row>
    <row r="81" spans="1:15">
      <c r="A81" s="6" t="s">
        <v>839</v>
      </c>
      <c r="B81" s="6" t="s">
        <v>49</v>
      </c>
      <c r="C81" s="151" t="s">
        <v>182</v>
      </c>
      <c r="D81" s="148" t="s">
        <v>183</v>
      </c>
      <c r="E81" s="7" t="s">
        <v>57</v>
      </c>
      <c r="F81" s="152" t="s">
        <v>58</v>
      </c>
      <c r="G81" s="155">
        <v>21.1</v>
      </c>
      <c r="H81" s="148" t="s">
        <v>184</v>
      </c>
      <c r="I81" s="65">
        <v>0</v>
      </c>
      <c r="J81" s="7">
        <v>200</v>
      </c>
      <c r="K81" s="67"/>
      <c r="L81" s="201"/>
      <c r="M81" s="200" t="e">
        <f t="shared" si="2"/>
        <v>#DIV/0!</v>
      </c>
      <c r="N81" s="145" t="e">
        <f t="shared" si="3"/>
        <v>#DIV/0!</v>
      </c>
      <c r="O81" s="6"/>
    </row>
    <row r="82" spans="1:15">
      <c r="A82" s="6" t="s">
        <v>839</v>
      </c>
      <c r="B82" s="6" t="s">
        <v>49</v>
      </c>
      <c r="C82" s="151" t="s">
        <v>185</v>
      </c>
      <c r="D82" s="148" t="s">
        <v>186</v>
      </c>
      <c r="E82" s="7" t="s">
        <v>57</v>
      </c>
      <c r="F82" s="152" t="s">
        <v>58</v>
      </c>
      <c r="G82" s="155">
        <v>12.8</v>
      </c>
      <c r="H82" s="148" t="s">
        <v>184</v>
      </c>
      <c r="I82" s="65">
        <v>0</v>
      </c>
      <c r="J82" s="7">
        <v>200</v>
      </c>
      <c r="K82" s="67"/>
      <c r="L82" s="201"/>
      <c r="M82" s="200" t="e">
        <f t="shared" si="2"/>
        <v>#DIV/0!</v>
      </c>
      <c r="N82" s="145" t="e">
        <f t="shared" si="3"/>
        <v>#DIV/0!</v>
      </c>
      <c r="O82" s="6"/>
    </row>
    <row r="83" spans="1:15" ht="25.5">
      <c r="A83" s="6" t="s">
        <v>839</v>
      </c>
      <c r="B83" s="6" t="s">
        <v>49</v>
      </c>
      <c r="C83" s="151" t="s">
        <v>187</v>
      </c>
      <c r="D83" s="148" t="s">
        <v>188</v>
      </c>
      <c r="E83" s="7" t="s">
        <v>57</v>
      </c>
      <c r="F83" s="152" t="s">
        <v>58</v>
      </c>
      <c r="G83" s="155">
        <v>19.8</v>
      </c>
      <c r="H83" s="148" t="s">
        <v>138</v>
      </c>
      <c r="I83" s="65">
        <v>0</v>
      </c>
      <c r="J83" s="7">
        <v>200</v>
      </c>
      <c r="K83" s="67"/>
      <c r="L83" s="201"/>
      <c r="M83" s="200" t="e">
        <f t="shared" si="2"/>
        <v>#DIV/0!</v>
      </c>
      <c r="N83" s="145" t="e">
        <f t="shared" si="3"/>
        <v>#DIV/0!</v>
      </c>
      <c r="O83" s="6"/>
    </row>
    <row r="84" spans="1:15">
      <c r="A84" s="6" t="s">
        <v>839</v>
      </c>
      <c r="B84" s="6" t="s">
        <v>49</v>
      </c>
      <c r="C84" s="148" t="s">
        <v>189</v>
      </c>
      <c r="D84" s="148" t="s">
        <v>190</v>
      </c>
      <c r="E84" s="7" t="s">
        <v>57</v>
      </c>
      <c r="F84" s="148" t="s">
        <v>58</v>
      </c>
      <c r="G84" s="155">
        <v>21.3</v>
      </c>
      <c r="H84" s="148" t="s">
        <v>138</v>
      </c>
      <c r="I84" s="65">
        <v>0</v>
      </c>
      <c r="J84" s="7">
        <v>200</v>
      </c>
      <c r="K84" s="67"/>
      <c r="L84" s="201"/>
      <c r="M84" s="200" t="e">
        <f t="shared" si="2"/>
        <v>#DIV/0!</v>
      </c>
      <c r="N84" s="145" t="e">
        <f t="shared" si="3"/>
        <v>#DIV/0!</v>
      </c>
      <c r="O84" s="6"/>
    </row>
    <row r="85" spans="1:15">
      <c r="A85" s="6" t="s">
        <v>839</v>
      </c>
      <c r="B85" s="6" t="s">
        <v>49</v>
      </c>
      <c r="C85" s="148" t="s">
        <v>191</v>
      </c>
      <c r="D85" s="148" t="s">
        <v>66</v>
      </c>
      <c r="E85" s="7" t="s">
        <v>57</v>
      </c>
      <c r="F85" s="152" t="s">
        <v>58</v>
      </c>
      <c r="G85" s="155">
        <v>22.7</v>
      </c>
      <c r="H85" s="148" t="s">
        <v>138</v>
      </c>
      <c r="I85" s="65">
        <v>0</v>
      </c>
      <c r="J85" s="7">
        <v>200</v>
      </c>
      <c r="K85" s="67"/>
      <c r="L85" s="201"/>
      <c r="M85" s="200" t="e">
        <f t="shared" si="2"/>
        <v>#DIV/0!</v>
      </c>
      <c r="N85" s="145" t="e">
        <f t="shared" si="3"/>
        <v>#DIV/0!</v>
      </c>
      <c r="O85" s="6"/>
    </row>
    <row r="86" spans="1:15">
      <c r="A86" s="6" t="s">
        <v>839</v>
      </c>
      <c r="B86" s="6" t="s">
        <v>81</v>
      </c>
      <c r="C86" s="148" t="s">
        <v>192</v>
      </c>
      <c r="D86" s="148" t="s">
        <v>193</v>
      </c>
      <c r="E86" s="7" t="s">
        <v>57</v>
      </c>
      <c r="F86" s="152" t="s">
        <v>58</v>
      </c>
      <c r="G86" s="155">
        <v>103.1</v>
      </c>
      <c r="H86" s="148" t="s">
        <v>184</v>
      </c>
      <c r="I86" s="65">
        <v>0</v>
      </c>
      <c r="J86" s="7">
        <v>200</v>
      </c>
      <c r="K86" s="67"/>
      <c r="L86" s="201"/>
      <c r="M86" s="200" t="e">
        <f t="shared" si="2"/>
        <v>#DIV/0!</v>
      </c>
      <c r="N86" s="145" t="e">
        <f t="shared" si="3"/>
        <v>#DIV/0!</v>
      </c>
      <c r="O86" s="6"/>
    </row>
    <row r="87" spans="1:15">
      <c r="A87" s="6" t="s">
        <v>839</v>
      </c>
      <c r="B87" s="6" t="s">
        <v>81</v>
      </c>
      <c r="C87" s="151" t="s">
        <v>194</v>
      </c>
      <c r="D87" s="148" t="s">
        <v>195</v>
      </c>
      <c r="E87" s="7" t="s">
        <v>75</v>
      </c>
      <c r="F87" s="152" t="s">
        <v>196</v>
      </c>
      <c r="G87" s="155">
        <v>14.5</v>
      </c>
      <c r="H87" s="148" t="s">
        <v>184</v>
      </c>
      <c r="I87" s="65">
        <v>0</v>
      </c>
      <c r="J87" s="7">
        <v>200</v>
      </c>
      <c r="K87" s="67"/>
      <c r="L87" s="201"/>
      <c r="M87" s="200" t="e">
        <f t="shared" si="2"/>
        <v>#DIV/0!</v>
      </c>
      <c r="N87" s="145" t="e">
        <f t="shared" si="3"/>
        <v>#DIV/0!</v>
      </c>
      <c r="O87" s="6"/>
    </row>
    <row r="88" spans="1:15">
      <c r="A88" s="6" t="s">
        <v>839</v>
      </c>
      <c r="B88" s="6" t="s">
        <v>81</v>
      </c>
      <c r="C88" s="148" t="s">
        <v>197</v>
      </c>
      <c r="D88" s="148" t="s">
        <v>198</v>
      </c>
      <c r="E88" s="7" t="s">
        <v>199</v>
      </c>
      <c r="F88" s="152" t="s">
        <v>200</v>
      </c>
      <c r="G88" s="155">
        <v>6.7</v>
      </c>
      <c r="H88" s="148" t="s">
        <v>201</v>
      </c>
      <c r="I88" s="65">
        <v>0</v>
      </c>
      <c r="J88" s="7">
        <v>400</v>
      </c>
      <c r="K88" s="67"/>
      <c r="L88" s="201"/>
      <c r="M88" s="200" t="e">
        <f t="shared" si="2"/>
        <v>#DIV/0!</v>
      </c>
      <c r="N88" s="145" t="e">
        <f t="shared" si="3"/>
        <v>#DIV/0!</v>
      </c>
      <c r="O88" s="6"/>
    </row>
    <row r="89" spans="1:15">
      <c r="A89" s="6" t="s">
        <v>839</v>
      </c>
      <c r="B89" s="6" t="s">
        <v>81</v>
      </c>
      <c r="C89" s="148" t="s">
        <v>202</v>
      </c>
      <c r="D89" s="148" t="s">
        <v>203</v>
      </c>
      <c r="E89" s="7" t="s">
        <v>199</v>
      </c>
      <c r="F89" s="152" t="s">
        <v>200</v>
      </c>
      <c r="G89" s="155">
        <v>5.7</v>
      </c>
      <c r="H89" s="148" t="s">
        <v>201</v>
      </c>
      <c r="I89" s="65">
        <v>0</v>
      </c>
      <c r="J89" s="7">
        <v>400</v>
      </c>
      <c r="K89" s="67"/>
      <c r="L89" s="201"/>
      <c r="M89" s="200" t="e">
        <f t="shared" si="2"/>
        <v>#DIV/0!</v>
      </c>
      <c r="N89" s="145" t="e">
        <f t="shared" si="3"/>
        <v>#DIV/0!</v>
      </c>
      <c r="O89" s="6"/>
    </row>
    <row r="90" spans="1:15">
      <c r="A90" s="6" t="s">
        <v>839</v>
      </c>
      <c r="B90" s="6" t="s">
        <v>81</v>
      </c>
      <c r="C90" s="148" t="s">
        <v>204</v>
      </c>
      <c r="D90" s="148" t="s">
        <v>205</v>
      </c>
      <c r="E90" s="7" t="s">
        <v>57</v>
      </c>
      <c r="F90" s="152" t="s">
        <v>58</v>
      </c>
      <c r="G90" s="155">
        <v>40.700000000000003</v>
      </c>
      <c r="H90" s="148" t="s">
        <v>138</v>
      </c>
      <c r="I90" s="65">
        <v>0</v>
      </c>
      <c r="J90" s="7">
        <v>200</v>
      </c>
      <c r="K90" s="67"/>
      <c r="L90" s="201"/>
      <c r="M90" s="200" t="e">
        <f t="shared" si="2"/>
        <v>#DIV/0!</v>
      </c>
      <c r="N90" s="145" t="e">
        <f t="shared" si="3"/>
        <v>#DIV/0!</v>
      </c>
      <c r="O90" s="6"/>
    </row>
    <row r="91" spans="1:15">
      <c r="A91" s="6" t="s">
        <v>839</v>
      </c>
      <c r="B91" s="6" t="s">
        <v>81</v>
      </c>
      <c r="C91" s="151" t="s">
        <v>206</v>
      </c>
      <c r="D91" s="148" t="s">
        <v>207</v>
      </c>
      <c r="E91" s="7" t="s">
        <v>57</v>
      </c>
      <c r="F91" s="152" t="s">
        <v>58</v>
      </c>
      <c r="G91" s="155">
        <v>19.3</v>
      </c>
      <c r="H91" s="148" t="s">
        <v>138</v>
      </c>
      <c r="I91" s="65">
        <v>0</v>
      </c>
      <c r="J91" s="7">
        <v>200</v>
      </c>
      <c r="K91" s="67"/>
      <c r="L91" s="201"/>
      <c r="M91" s="200" t="e">
        <f t="shared" si="2"/>
        <v>#DIV/0!</v>
      </c>
      <c r="N91" s="145" t="e">
        <f t="shared" si="3"/>
        <v>#DIV/0!</v>
      </c>
      <c r="O91" s="6"/>
    </row>
    <row r="92" spans="1:15">
      <c r="A92" s="6" t="s">
        <v>839</v>
      </c>
      <c r="B92" s="6" t="s">
        <v>81</v>
      </c>
      <c r="C92" s="148" t="s">
        <v>208</v>
      </c>
      <c r="D92" s="148" t="s">
        <v>209</v>
      </c>
      <c r="E92" s="7" t="s">
        <v>57</v>
      </c>
      <c r="F92" s="148" t="s">
        <v>58</v>
      </c>
      <c r="G92" s="155">
        <v>11.8</v>
      </c>
      <c r="H92" s="148" t="s">
        <v>138</v>
      </c>
      <c r="I92" s="65">
        <v>0</v>
      </c>
      <c r="J92" s="7">
        <v>200</v>
      </c>
      <c r="K92" s="67"/>
      <c r="L92" s="202"/>
      <c r="M92" s="200"/>
      <c r="N92" s="145"/>
      <c r="O92" s="6"/>
    </row>
    <row r="93" spans="1:15">
      <c r="A93" s="6" t="s">
        <v>839</v>
      </c>
      <c r="B93" s="6" t="s">
        <v>81</v>
      </c>
      <c r="C93" s="148" t="s">
        <v>210</v>
      </c>
      <c r="D93" s="148" t="s">
        <v>211</v>
      </c>
      <c r="E93" s="7" t="s">
        <v>57</v>
      </c>
      <c r="F93" s="148" t="s">
        <v>58</v>
      </c>
      <c r="G93" s="155">
        <v>25.3</v>
      </c>
      <c r="H93" s="148" t="s">
        <v>138</v>
      </c>
      <c r="I93" s="65">
        <v>0</v>
      </c>
      <c r="J93" s="7">
        <v>200</v>
      </c>
      <c r="K93" s="67"/>
      <c r="L93" s="201"/>
      <c r="M93" s="200" t="e">
        <f t="shared" si="2"/>
        <v>#DIV/0!</v>
      </c>
      <c r="N93" s="145" t="e">
        <f t="shared" si="3"/>
        <v>#DIV/0!</v>
      </c>
      <c r="O93" s="6"/>
    </row>
    <row r="94" spans="1:15" ht="25.5">
      <c r="A94" s="6" t="s">
        <v>839</v>
      </c>
      <c r="B94" s="6" t="s">
        <v>81</v>
      </c>
      <c r="C94" s="148" t="s">
        <v>212</v>
      </c>
      <c r="D94" s="148" t="s">
        <v>213</v>
      </c>
      <c r="E94" s="7" t="s">
        <v>57</v>
      </c>
      <c r="F94" s="152" t="s">
        <v>58</v>
      </c>
      <c r="G94" s="155">
        <v>19.5</v>
      </c>
      <c r="H94" s="148" t="s">
        <v>138</v>
      </c>
      <c r="I94" s="65">
        <v>0</v>
      </c>
      <c r="J94" s="7">
        <v>200</v>
      </c>
      <c r="K94" s="67"/>
      <c r="L94" s="201"/>
      <c r="M94" s="200" t="e">
        <f t="shared" si="2"/>
        <v>#DIV/0!</v>
      </c>
      <c r="N94" s="145" t="e">
        <f t="shared" si="3"/>
        <v>#DIV/0!</v>
      </c>
      <c r="O94" s="6"/>
    </row>
    <row r="95" spans="1:15" ht="25.5">
      <c r="A95" s="6" t="s">
        <v>839</v>
      </c>
      <c r="B95" s="6" t="s">
        <v>81</v>
      </c>
      <c r="C95" s="151" t="s">
        <v>214</v>
      </c>
      <c r="D95" s="148" t="s">
        <v>215</v>
      </c>
      <c r="E95" s="7" t="s">
        <v>57</v>
      </c>
      <c r="F95" s="152" t="s">
        <v>58</v>
      </c>
      <c r="G95" s="155">
        <v>19.399999999999999</v>
      </c>
      <c r="H95" s="148" t="s">
        <v>138</v>
      </c>
      <c r="I95" s="65">
        <v>0</v>
      </c>
      <c r="J95" s="7">
        <v>200</v>
      </c>
      <c r="K95" s="67"/>
      <c r="L95" s="201"/>
      <c r="M95" s="200" t="e">
        <f t="shared" si="2"/>
        <v>#DIV/0!</v>
      </c>
      <c r="N95" s="145" t="e">
        <f t="shared" si="3"/>
        <v>#DIV/0!</v>
      </c>
      <c r="O95" s="6"/>
    </row>
    <row r="96" spans="1:15">
      <c r="A96" s="6" t="s">
        <v>839</v>
      </c>
      <c r="B96" s="6" t="s">
        <v>81</v>
      </c>
      <c r="C96" s="148" t="s">
        <v>216</v>
      </c>
      <c r="D96" s="148" t="s">
        <v>217</v>
      </c>
      <c r="E96" s="7" t="s">
        <v>52</v>
      </c>
      <c r="F96" s="152" t="s">
        <v>217</v>
      </c>
      <c r="G96" s="155">
        <v>30.8</v>
      </c>
      <c r="H96" s="198" t="s">
        <v>54</v>
      </c>
      <c r="I96" s="65">
        <v>0</v>
      </c>
      <c r="J96" s="7">
        <v>200</v>
      </c>
      <c r="K96" s="67"/>
      <c r="L96" s="67"/>
      <c r="M96" s="200" t="e">
        <f t="shared" si="2"/>
        <v>#DIV/0!</v>
      </c>
      <c r="N96" s="145" t="e">
        <f t="shared" si="3"/>
        <v>#DIV/0!</v>
      </c>
      <c r="O96" s="6"/>
    </row>
    <row r="97" spans="1:15">
      <c r="A97" s="6" t="s">
        <v>839</v>
      </c>
      <c r="B97" s="6" t="s">
        <v>81</v>
      </c>
      <c r="C97" s="148" t="s">
        <v>218</v>
      </c>
      <c r="D97" s="148" t="s">
        <v>219</v>
      </c>
      <c r="E97" s="7" t="s">
        <v>57</v>
      </c>
      <c r="F97" s="152" t="s">
        <v>58</v>
      </c>
      <c r="G97" s="155">
        <v>26.2</v>
      </c>
      <c r="H97" s="148" t="s">
        <v>138</v>
      </c>
      <c r="I97" s="65">
        <v>0</v>
      </c>
      <c r="J97" s="7">
        <v>200</v>
      </c>
      <c r="K97" s="67"/>
      <c r="L97" s="201"/>
      <c r="M97" s="200" t="e">
        <f t="shared" si="2"/>
        <v>#DIV/0!</v>
      </c>
      <c r="N97" s="145" t="e">
        <f t="shared" si="3"/>
        <v>#DIV/0!</v>
      </c>
      <c r="O97" s="6"/>
    </row>
    <row r="98" spans="1:15">
      <c r="A98" s="6" t="s">
        <v>839</v>
      </c>
      <c r="B98" s="6" t="s">
        <v>81</v>
      </c>
      <c r="C98" s="148" t="s">
        <v>220</v>
      </c>
      <c r="D98" s="148" t="s">
        <v>221</v>
      </c>
      <c r="E98" s="7" t="s">
        <v>57</v>
      </c>
      <c r="F98" s="152" t="s">
        <v>58</v>
      </c>
      <c r="G98" s="155">
        <v>26.3</v>
      </c>
      <c r="H98" s="148" t="s">
        <v>138</v>
      </c>
      <c r="I98" s="65">
        <v>0</v>
      </c>
      <c r="J98" s="7">
        <v>200</v>
      </c>
      <c r="K98" s="67"/>
      <c r="L98" s="201"/>
      <c r="M98" s="200" t="e">
        <f t="shared" si="2"/>
        <v>#DIV/0!</v>
      </c>
      <c r="N98" s="145" t="e">
        <f t="shared" si="3"/>
        <v>#DIV/0!</v>
      </c>
      <c r="O98" s="6"/>
    </row>
    <row r="99" spans="1:15">
      <c r="A99" s="6" t="s">
        <v>839</v>
      </c>
      <c r="B99" s="6" t="s">
        <v>81</v>
      </c>
      <c r="C99" s="151" t="s">
        <v>222</v>
      </c>
      <c r="D99" s="148" t="s">
        <v>221</v>
      </c>
      <c r="E99" s="7" t="s">
        <v>57</v>
      </c>
      <c r="F99" s="152" t="s">
        <v>58</v>
      </c>
      <c r="G99" s="155">
        <v>26.3</v>
      </c>
      <c r="H99" s="148" t="s">
        <v>138</v>
      </c>
      <c r="I99" s="65">
        <v>0</v>
      </c>
      <c r="J99" s="7">
        <v>200</v>
      </c>
      <c r="K99" s="67"/>
      <c r="L99" s="201"/>
      <c r="M99" s="200" t="e">
        <f t="shared" si="2"/>
        <v>#DIV/0!</v>
      </c>
      <c r="N99" s="145" t="e">
        <f t="shared" si="3"/>
        <v>#DIV/0!</v>
      </c>
      <c r="O99" s="6"/>
    </row>
    <row r="100" spans="1:15">
      <c r="A100" s="6" t="s">
        <v>839</v>
      </c>
      <c r="B100" s="6" t="s">
        <v>81</v>
      </c>
      <c r="C100" s="148" t="s">
        <v>223</v>
      </c>
      <c r="D100" s="148" t="s">
        <v>221</v>
      </c>
      <c r="E100" s="7" t="s">
        <v>57</v>
      </c>
      <c r="F100" s="152" t="s">
        <v>58</v>
      </c>
      <c r="G100" s="155">
        <v>27.9</v>
      </c>
      <c r="H100" s="148" t="s">
        <v>138</v>
      </c>
      <c r="I100" s="65">
        <v>0</v>
      </c>
      <c r="J100" s="7">
        <v>200</v>
      </c>
      <c r="K100" s="67"/>
      <c r="L100" s="201"/>
      <c r="M100" s="200" t="e">
        <f t="shared" si="2"/>
        <v>#DIV/0!</v>
      </c>
      <c r="N100" s="145" t="e">
        <f t="shared" si="3"/>
        <v>#DIV/0!</v>
      </c>
      <c r="O100" s="6"/>
    </row>
    <row r="101" spans="1:15">
      <c r="A101" s="6" t="s">
        <v>839</v>
      </c>
      <c r="B101" s="6" t="s">
        <v>81</v>
      </c>
      <c r="C101" s="148" t="s">
        <v>224</v>
      </c>
      <c r="D101" s="148" t="s">
        <v>66</v>
      </c>
      <c r="E101" s="7" t="s">
        <v>57</v>
      </c>
      <c r="F101" s="152" t="s">
        <v>58</v>
      </c>
      <c r="G101" s="155">
        <v>14.6</v>
      </c>
      <c r="H101" s="148" t="s">
        <v>138</v>
      </c>
      <c r="I101" s="65">
        <v>0</v>
      </c>
      <c r="J101" s="7">
        <v>200</v>
      </c>
      <c r="K101" s="67"/>
      <c r="L101" s="201"/>
      <c r="M101" s="200" t="e">
        <f t="shared" si="2"/>
        <v>#DIV/0!</v>
      </c>
      <c r="N101" s="145" t="e">
        <f t="shared" si="3"/>
        <v>#DIV/0!</v>
      </c>
      <c r="O101" s="6"/>
    </row>
    <row r="102" spans="1:15">
      <c r="A102" s="6" t="s">
        <v>839</v>
      </c>
      <c r="B102" s="6" t="s">
        <v>81</v>
      </c>
      <c r="C102" s="148" t="s">
        <v>225</v>
      </c>
      <c r="D102" s="148" t="s">
        <v>66</v>
      </c>
      <c r="E102" s="7" t="s">
        <v>57</v>
      </c>
      <c r="F102" s="152" t="s">
        <v>58</v>
      </c>
      <c r="G102" s="155">
        <v>7</v>
      </c>
      <c r="H102" s="148" t="s">
        <v>138</v>
      </c>
      <c r="I102" s="65">
        <v>0</v>
      </c>
      <c r="J102" s="7">
        <v>200</v>
      </c>
      <c r="K102" s="67"/>
      <c r="L102" s="201"/>
      <c r="M102" s="200" t="e">
        <f t="shared" si="2"/>
        <v>#DIV/0!</v>
      </c>
      <c r="N102" s="145" t="e">
        <f t="shared" si="3"/>
        <v>#DIV/0!</v>
      </c>
      <c r="O102" s="6"/>
    </row>
    <row r="103" spans="1:15">
      <c r="A103" s="6" t="s">
        <v>839</v>
      </c>
      <c r="B103" s="6" t="s">
        <v>160</v>
      </c>
      <c r="C103" s="151" t="s">
        <v>226</v>
      </c>
      <c r="D103" s="148" t="s">
        <v>227</v>
      </c>
      <c r="E103" s="7" t="s">
        <v>85</v>
      </c>
      <c r="F103" s="152" t="s">
        <v>86</v>
      </c>
      <c r="G103" s="155">
        <v>24.1</v>
      </c>
      <c r="H103" s="148" t="s">
        <v>165</v>
      </c>
      <c r="I103" s="65">
        <v>0</v>
      </c>
      <c r="J103" s="7">
        <v>1</v>
      </c>
      <c r="K103" s="67"/>
      <c r="L103" s="201"/>
      <c r="M103" s="200" t="e">
        <f t="shared" si="2"/>
        <v>#DIV/0!</v>
      </c>
      <c r="N103" s="145" t="e">
        <f t="shared" si="3"/>
        <v>#DIV/0!</v>
      </c>
      <c r="O103" s="6"/>
    </row>
    <row r="104" spans="1:15">
      <c r="A104" s="6" t="s">
        <v>839</v>
      </c>
      <c r="B104" s="6" t="s">
        <v>160</v>
      </c>
      <c r="C104" s="151" t="s">
        <v>228</v>
      </c>
      <c r="D104" s="148" t="s">
        <v>167</v>
      </c>
      <c r="E104" s="7" t="s">
        <v>130</v>
      </c>
      <c r="F104" s="148" t="s">
        <v>131</v>
      </c>
      <c r="G104" s="155">
        <v>60.1</v>
      </c>
      <c r="H104" s="148" t="s">
        <v>54</v>
      </c>
      <c r="I104" s="65">
        <v>0</v>
      </c>
      <c r="J104" s="7">
        <v>200</v>
      </c>
      <c r="K104" s="67"/>
      <c r="L104" s="67"/>
      <c r="M104" s="200" t="e">
        <f t="shared" si="2"/>
        <v>#DIV/0!</v>
      </c>
      <c r="N104" s="145" t="e">
        <f t="shared" si="3"/>
        <v>#DIV/0!</v>
      </c>
      <c r="O104" s="6"/>
    </row>
    <row r="105" spans="1:15">
      <c r="A105" s="6" t="s">
        <v>839</v>
      </c>
      <c r="B105" s="6" t="s">
        <v>160</v>
      </c>
      <c r="C105" s="151" t="s">
        <v>229</v>
      </c>
      <c r="D105" s="148" t="s">
        <v>125</v>
      </c>
      <c r="E105" s="7" t="s">
        <v>85</v>
      </c>
      <c r="F105" s="153" t="s">
        <v>86</v>
      </c>
      <c r="G105" s="155">
        <v>24.6</v>
      </c>
      <c r="H105" s="148" t="s">
        <v>230</v>
      </c>
      <c r="I105" s="65">
        <v>0</v>
      </c>
      <c r="J105" s="7">
        <v>1</v>
      </c>
      <c r="K105" s="67"/>
      <c r="L105" s="201"/>
      <c r="M105" s="200" t="e">
        <f t="shared" si="2"/>
        <v>#DIV/0!</v>
      </c>
      <c r="N105" s="145" t="e">
        <f t="shared" si="3"/>
        <v>#DIV/0!</v>
      </c>
      <c r="O105" s="6"/>
    </row>
    <row r="106" spans="1:15">
      <c r="A106" s="6" t="s">
        <v>839</v>
      </c>
      <c r="B106" s="6" t="s">
        <v>160</v>
      </c>
      <c r="C106" s="151" t="s">
        <v>231</v>
      </c>
      <c r="D106" s="148" t="s">
        <v>125</v>
      </c>
      <c r="E106" s="7" t="s">
        <v>85</v>
      </c>
      <c r="F106" s="153" t="s">
        <v>86</v>
      </c>
      <c r="G106" s="155">
        <v>12</v>
      </c>
      <c r="H106" s="148" t="s">
        <v>230</v>
      </c>
      <c r="I106" s="65">
        <v>0</v>
      </c>
      <c r="J106" s="7">
        <v>1</v>
      </c>
      <c r="K106" s="67"/>
      <c r="L106" s="201"/>
      <c r="M106" s="200" t="e">
        <f t="shared" si="2"/>
        <v>#DIV/0!</v>
      </c>
      <c r="N106" s="145" t="e">
        <f t="shared" si="3"/>
        <v>#DIV/0!</v>
      </c>
      <c r="O106" s="6"/>
    </row>
    <row r="107" spans="1:15">
      <c r="A107" s="6" t="s">
        <v>839</v>
      </c>
      <c r="B107" s="6" t="s">
        <v>49</v>
      </c>
      <c r="C107" s="151" t="s">
        <v>232</v>
      </c>
      <c r="D107" s="148" t="s">
        <v>233</v>
      </c>
      <c r="E107" s="7" t="s">
        <v>75</v>
      </c>
      <c r="F107" s="152" t="s">
        <v>234</v>
      </c>
      <c r="G107" s="155">
        <v>61.4</v>
      </c>
      <c r="H107" s="148" t="s">
        <v>54</v>
      </c>
      <c r="I107" s="65">
        <v>0</v>
      </c>
      <c r="J107" s="7">
        <v>200</v>
      </c>
      <c r="K107" s="67"/>
      <c r="L107" s="67"/>
      <c r="M107" s="200" t="e">
        <f t="shared" si="2"/>
        <v>#DIV/0!</v>
      </c>
      <c r="N107" s="145" t="e">
        <f t="shared" si="3"/>
        <v>#DIV/0!</v>
      </c>
      <c r="O107" s="6"/>
    </row>
    <row r="108" spans="1:15">
      <c r="A108" s="6" t="s">
        <v>839</v>
      </c>
      <c r="B108" s="6" t="s">
        <v>49</v>
      </c>
      <c r="C108" s="151" t="s">
        <v>235</v>
      </c>
      <c r="D108" s="148" t="s">
        <v>236</v>
      </c>
      <c r="E108" s="7" t="s">
        <v>57</v>
      </c>
      <c r="F108" s="152" t="s">
        <v>58</v>
      </c>
      <c r="G108" s="155">
        <v>12.9</v>
      </c>
      <c r="H108" s="148" t="s">
        <v>184</v>
      </c>
      <c r="I108" s="65">
        <v>0</v>
      </c>
      <c r="J108" s="7">
        <v>200</v>
      </c>
      <c r="K108" s="67"/>
      <c r="L108" s="201"/>
      <c r="M108" s="200" t="e">
        <f t="shared" si="2"/>
        <v>#DIV/0!</v>
      </c>
      <c r="N108" s="145" t="e">
        <f t="shared" si="3"/>
        <v>#DIV/0!</v>
      </c>
      <c r="O108" s="6"/>
    </row>
    <row r="109" spans="1:15">
      <c r="A109" s="6" t="s">
        <v>839</v>
      </c>
      <c r="B109" s="6" t="s">
        <v>49</v>
      </c>
      <c r="C109" s="151" t="s">
        <v>237</v>
      </c>
      <c r="D109" s="148" t="s">
        <v>76</v>
      </c>
      <c r="E109" s="7" t="s">
        <v>75</v>
      </c>
      <c r="F109" s="152" t="s">
        <v>238</v>
      </c>
      <c r="G109" s="155">
        <v>538.6</v>
      </c>
      <c r="H109" s="148" t="s">
        <v>54</v>
      </c>
      <c r="I109" s="65">
        <v>0</v>
      </c>
      <c r="J109" s="7">
        <v>200</v>
      </c>
      <c r="K109" s="67"/>
      <c r="L109" s="67"/>
      <c r="M109" s="200" t="e">
        <f t="shared" si="2"/>
        <v>#DIV/0!</v>
      </c>
      <c r="N109" s="145" t="e">
        <f t="shared" si="3"/>
        <v>#DIV/0!</v>
      </c>
      <c r="O109" s="6"/>
    </row>
    <row r="110" spans="1:15">
      <c r="A110" s="6" t="s">
        <v>839</v>
      </c>
      <c r="B110" s="6" t="s">
        <v>49</v>
      </c>
      <c r="C110" s="151" t="s">
        <v>239</v>
      </c>
      <c r="D110" s="148" t="s">
        <v>240</v>
      </c>
      <c r="E110" s="7" t="s">
        <v>85</v>
      </c>
      <c r="F110" s="152" t="s">
        <v>86</v>
      </c>
      <c r="G110" s="155">
        <v>2.2999999999999998</v>
      </c>
      <c r="H110" s="148" t="s">
        <v>54</v>
      </c>
      <c r="I110" s="65">
        <v>0</v>
      </c>
      <c r="J110" s="7">
        <v>1</v>
      </c>
      <c r="K110" s="67"/>
      <c r="L110" s="67"/>
      <c r="M110" s="200" t="e">
        <f t="shared" si="2"/>
        <v>#DIV/0!</v>
      </c>
      <c r="N110" s="145" t="e">
        <f t="shared" si="3"/>
        <v>#DIV/0!</v>
      </c>
      <c r="O110" s="6"/>
    </row>
    <row r="111" spans="1:15">
      <c r="A111" s="6" t="s">
        <v>839</v>
      </c>
      <c r="B111" s="6" t="s">
        <v>49</v>
      </c>
      <c r="C111" s="151" t="s">
        <v>241</v>
      </c>
      <c r="D111" s="148" t="s">
        <v>242</v>
      </c>
      <c r="E111" s="7" t="s">
        <v>85</v>
      </c>
      <c r="F111" s="153" t="s">
        <v>86</v>
      </c>
      <c r="G111" s="155">
        <v>39.5</v>
      </c>
      <c r="H111" s="148" t="s">
        <v>54</v>
      </c>
      <c r="I111" s="65">
        <v>0</v>
      </c>
      <c r="J111" s="7">
        <v>1</v>
      </c>
      <c r="K111" s="67"/>
      <c r="L111" s="67"/>
      <c r="M111" s="200" t="e">
        <f t="shared" si="2"/>
        <v>#DIV/0!</v>
      </c>
      <c r="N111" s="145" t="e">
        <f t="shared" si="3"/>
        <v>#DIV/0!</v>
      </c>
      <c r="O111" s="6"/>
    </row>
    <row r="112" spans="1:15">
      <c r="A112" s="6" t="s">
        <v>839</v>
      </c>
      <c r="B112" s="6" t="s">
        <v>49</v>
      </c>
      <c r="C112" s="151" t="s">
        <v>243</v>
      </c>
      <c r="D112" s="148" t="s">
        <v>244</v>
      </c>
      <c r="E112" s="7" t="s">
        <v>75</v>
      </c>
      <c r="F112" s="152" t="s">
        <v>245</v>
      </c>
      <c r="G112" s="155">
        <v>38</v>
      </c>
      <c r="H112" s="148" t="s">
        <v>201</v>
      </c>
      <c r="I112" s="65">
        <v>0</v>
      </c>
      <c r="J112" s="7">
        <v>200</v>
      </c>
      <c r="K112" s="67"/>
      <c r="L112" s="201"/>
      <c r="M112" s="200" t="e">
        <f t="shared" si="2"/>
        <v>#DIV/0!</v>
      </c>
      <c r="N112" s="145" t="e">
        <f t="shared" si="3"/>
        <v>#DIV/0!</v>
      </c>
      <c r="O112" s="6"/>
    </row>
    <row r="113" spans="1:15">
      <c r="A113" s="6" t="s">
        <v>839</v>
      </c>
      <c r="B113" s="6" t="s">
        <v>49</v>
      </c>
      <c r="C113" s="151" t="s">
        <v>246</v>
      </c>
      <c r="D113" s="148" t="s">
        <v>247</v>
      </c>
      <c r="E113" s="7" t="s">
        <v>57</v>
      </c>
      <c r="F113" s="148" t="s">
        <v>58</v>
      </c>
      <c r="G113" s="155">
        <v>19.7</v>
      </c>
      <c r="H113" s="148" t="s">
        <v>54</v>
      </c>
      <c r="I113" s="65">
        <v>0</v>
      </c>
      <c r="J113" s="7">
        <v>200</v>
      </c>
      <c r="K113" s="67"/>
      <c r="L113" s="67"/>
      <c r="M113" s="200" t="e">
        <f t="shared" si="2"/>
        <v>#DIV/0!</v>
      </c>
      <c r="N113" s="145" t="e">
        <f t="shared" si="3"/>
        <v>#DIV/0!</v>
      </c>
      <c r="O113" s="6"/>
    </row>
    <row r="114" spans="1:15">
      <c r="A114" s="6" t="s">
        <v>839</v>
      </c>
      <c r="B114" s="6" t="s">
        <v>49</v>
      </c>
      <c r="C114" s="151" t="s">
        <v>248</v>
      </c>
      <c r="D114" s="148" t="s">
        <v>249</v>
      </c>
      <c r="E114" s="7" t="s">
        <v>57</v>
      </c>
      <c r="F114" s="152" t="s">
        <v>58</v>
      </c>
      <c r="G114" s="155">
        <v>19.100000000000001</v>
      </c>
      <c r="H114" s="148" t="s">
        <v>54</v>
      </c>
      <c r="I114" s="65">
        <v>0</v>
      </c>
      <c r="J114" s="7">
        <v>200</v>
      </c>
      <c r="K114" s="67"/>
      <c r="L114" s="67"/>
      <c r="M114" s="200" t="e">
        <f t="shared" si="2"/>
        <v>#DIV/0!</v>
      </c>
      <c r="N114" s="145" t="e">
        <f t="shared" si="3"/>
        <v>#DIV/0!</v>
      </c>
      <c r="O114" s="6"/>
    </row>
    <row r="115" spans="1:15">
      <c r="A115" s="6" t="s">
        <v>839</v>
      </c>
      <c r="B115" s="6" t="s">
        <v>160</v>
      </c>
      <c r="C115" s="151" t="s">
        <v>250</v>
      </c>
      <c r="D115" s="148" t="s">
        <v>251</v>
      </c>
      <c r="E115" s="7" t="s">
        <v>252</v>
      </c>
      <c r="F115" s="154" t="s">
        <v>253</v>
      </c>
      <c r="G115" s="155">
        <v>112.5</v>
      </c>
      <c r="H115" s="148" t="s">
        <v>54</v>
      </c>
      <c r="I115" s="65">
        <v>0</v>
      </c>
      <c r="J115" s="7">
        <v>200</v>
      </c>
      <c r="K115" s="67"/>
      <c r="L115" s="67"/>
      <c r="M115" s="200" t="e">
        <f t="shared" si="2"/>
        <v>#DIV/0!</v>
      </c>
      <c r="N115" s="145" t="e">
        <f t="shared" si="3"/>
        <v>#DIV/0!</v>
      </c>
      <c r="O115" s="6"/>
    </row>
    <row r="116" spans="1:15">
      <c r="A116" s="6" t="s">
        <v>839</v>
      </c>
      <c r="B116" s="6" t="s">
        <v>160</v>
      </c>
      <c r="C116" s="151" t="s">
        <v>254</v>
      </c>
      <c r="D116" s="148" t="s">
        <v>255</v>
      </c>
      <c r="E116" s="7" t="s">
        <v>57</v>
      </c>
      <c r="F116" s="152" t="s">
        <v>58</v>
      </c>
      <c r="G116" s="155">
        <v>12.4</v>
      </c>
      <c r="H116" s="148" t="s">
        <v>54</v>
      </c>
      <c r="I116" s="65">
        <v>0</v>
      </c>
      <c r="J116" s="7">
        <v>200</v>
      </c>
      <c r="K116" s="67"/>
      <c r="L116" s="67"/>
      <c r="M116" s="200" t="e">
        <f t="shared" si="2"/>
        <v>#DIV/0!</v>
      </c>
      <c r="N116" s="145" t="e">
        <f t="shared" si="3"/>
        <v>#DIV/0!</v>
      </c>
      <c r="O116" s="6"/>
    </row>
    <row r="117" spans="1:15">
      <c r="A117" s="6" t="s">
        <v>839</v>
      </c>
      <c r="B117" s="6" t="s">
        <v>160</v>
      </c>
      <c r="C117" s="151" t="s">
        <v>256</v>
      </c>
      <c r="D117" s="148" t="s">
        <v>257</v>
      </c>
      <c r="E117" s="7" t="s">
        <v>75</v>
      </c>
      <c r="F117" s="153" t="s">
        <v>196</v>
      </c>
      <c r="G117" s="155">
        <v>2.1</v>
      </c>
      <c r="H117" s="148" t="s">
        <v>54</v>
      </c>
      <c r="I117" s="65">
        <v>0</v>
      </c>
      <c r="J117" s="7">
        <v>200</v>
      </c>
      <c r="K117" s="67"/>
      <c r="L117" s="67"/>
      <c r="M117" s="200" t="e">
        <f t="shared" si="2"/>
        <v>#DIV/0!</v>
      </c>
      <c r="N117" s="145" t="e">
        <f t="shared" si="3"/>
        <v>#DIV/0!</v>
      </c>
      <c r="O117" s="6"/>
    </row>
    <row r="118" spans="1:15">
      <c r="A118" s="6" t="s">
        <v>839</v>
      </c>
      <c r="B118" s="6" t="s">
        <v>160</v>
      </c>
      <c r="C118" s="151" t="s">
        <v>258</v>
      </c>
      <c r="D118" s="148" t="s">
        <v>257</v>
      </c>
      <c r="E118" s="7" t="s">
        <v>75</v>
      </c>
      <c r="F118" s="153" t="s">
        <v>196</v>
      </c>
      <c r="G118" s="155">
        <v>0.9</v>
      </c>
      <c r="H118" s="148" t="s">
        <v>54</v>
      </c>
      <c r="I118" s="65">
        <v>0</v>
      </c>
      <c r="J118" s="7">
        <v>200</v>
      </c>
      <c r="K118" s="67"/>
      <c r="L118" s="67"/>
      <c r="M118" s="200" t="e">
        <f t="shared" si="2"/>
        <v>#DIV/0!</v>
      </c>
      <c r="N118" s="145" t="e">
        <f t="shared" si="3"/>
        <v>#DIV/0!</v>
      </c>
      <c r="O118" s="6"/>
    </row>
    <row r="119" spans="1:15">
      <c r="A119" s="6" t="s">
        <v>839</v>
      </c>
      <c r="B119" s="6" t="s">
        <v>160</v>
      </c>
      <c r="C119" s="151" t="s">
        <v>259</v>
      </c>
      <c r="D119" s="148" t="s">
        <v>257</v>
      </c>
      <c r="E119" s="7" t="s">
        <v>75</v>
      </c>
      <c r="F119" s="153" t="s">
        <v>196</v>
      </c>
      <c r="G119" s="155">
        <v>0.9</v>
      </c>
      <c r="H119" s="148" t="s">
        <v>54</v>
      </c>
      <c r="I119" s="65">
        <v>0</v>
      </c>
      <c r="J119" s="7">
        <v>200</v>
      </c>
      <c r="K119" s="67"/>
      <c r="L119" s="67"/>
      <c r="M119" s="200" t="e">
        <f t="shared" si="2"/>
        <v>#DIV/0!</v>
      </c>
      <c r="N119" s="145" t="e">
        <f t="shared" si="3"/>
        <v>#DIV/0!</v>
      </c>
      <c r="O119" s="6"/>
    </row>
    <row r="120" spans="1:15">
      <c r="A120" s="6" t="s">
        <v>839</v>
      </c>
      <c r="B120" s="6" t="s">
        <v>160</v>
      </c>
      <c r="C120" s="151" t="s">
        <v>260</v>
      </c>
      <c r="D120" s="148" t="s">
        <v>257</v>
      </c>
      <c r="E120" s="7" t="s">
        <v>75</v>
      </c>
      <c r="F120" s="153" t="s">
        <v>196</v>
      </c>
      <c r="G120" s="155">
        <v>1.8</v>
      </c>
      <c r="H120" s="148" t="s">
        <v>54</v>
      </c>
      <c r="I120" s="65">
        <v>0</v>
      </c>
      <c r="J120" s="7">
        <v>200</v>
      </c>
      <c r="K120" s="67"/>
      <c r="L120" s="67"/>
      <c r="M120" s="200" t="e">
        <f t="shared" si="2"/>
        <v>#DIV/0!</v>
      </c>
      <c r="N120" s="145" t="e">
        <f t="shared" si="3"/>
        <v>#DIV/0!</v>
      </c>
      <c r="O120" s="6"/>
    </row>
    <row r="121" spans="1:15">
      <c r="A121" s="6" t="s">
        <v>839</v>
      </c>
      <c r="B121" s="6" t="s">
        <v>160</v>
      </c>
      <c r="C121" s="151" t="s">
        <v>261</v>
      </c>
      <c r="D121" s="148" t="s">
        <v>262</v>
      </c>
      <c r="E121" s="7" t="s">
        <v>75</v>
      </c>
      <c r="F121" s="153" t="s">
        <v>196</v>
      </c>
      <c r="G121" s="155">
        <v>24.3</v>
      </c>
      <c r="H121" s="148" t="s">
        <v>54</v>
      </c>
      <c r="I121" s="65">
        <v>0</v>
      </c>
      <c r="J121" s="7">
        <v>200</v>
      </c>
      <c r="K121" s="67"/>
      <c r="L121" s="67"/>
      <c r="M121" s="200" t="e">
        <f t="shared" si="2"/>
        <v>#DIV/0!</v>
      </c>
      <c r="N121" s="145" t="e">
        <f t="shared" si="3"/>
        <v>#DIV/0!</v>
      </c>
      <c r="O121" s="6"/>
    </row>
    <row r="122" spans="1:15">
      <c r="A122" s="6" t="s">
        <v>839</v>
      </c>
      <c r="B122" s="6" t="s">
        <v>160</v>
      </c>
      <c r="C122" s="151" t="s">
        <v>263</v>
      </c>
      <c r="D122" s="148" t="s">
        <v>264</v>
      </c>
      <c r="E122" s="7" t="s">
        <v>75</v>
      </c>
      <c r="F122" s="153" t="s">
        <v>196</v>
      </c>
      <c r="G122" s="155">
        <v>20.100000000000001</v>
      </c>
      <c r="H122" s="148" t="s">
        <v>54</v>
      </c>
      <c r="I122" s="65">
        <v>0</v>
      </c>
      <c r="J122" s="7">
        <v>200</v>
      </c>
      <c r="K122" s="68"/>
      <c r="L122" s="68"/>
      <c r="M122" s="200" t="e">
        <f t="shared" si="2"/>
        <v>#DIV/0!</v>
      </c>
      <c r="N122" s="145" t="e">
        <f t="shared" si="3"/>
        <v>#DIV/0!</v>
      </c>
      <c r="O122" s="6"/>
    </row>
    <row r="123" spans="1:15">
      <c r="A123" s="6" t="s">
        <v>839</v>
      </c>
      <c r="B123" s="6" t="s">
        <v>160</v>
      </c>
      <c r="C123" s="151" t="s">
        <v>265</v>
      </c>
      <c r="D123" s="148" t="s">
        <v>266</v>
      </c>
      <c r="E123" s="7" t="s">
        <v>252</v>
      </c>
      <c r="F123" s="154" t="s">
        <v>253</v>
      </c>
      <c r="G123" s="155">
        <v>111</v>
      </c>
      <c r="H123" s="148" t="s">
        <v>54</v>
      </c>
      <c r="I123" s="65">
        <v>0</v>
      </c>
      <c r="J123" s="7">
        <v>200</v>
      </c>
      <c r="K123" s="67"/>
      <c r="L123" s="67"/>
      <c r="M123" s="200" t="e">
        <f t="shared" ref="M123:M147" si="4">G123/K123*J123</f>
        <v>#DIV/0!</v>
      </c>
      <c r="N123" s="145" t="e">
        <f t="shared" ref="N123:N147" si="5">M123*I123</f>
        <v>#DIV/0!</v>
      </c>
      <c r="O123" s="6"/>
    </row>
    <row r="124" spans="1:15">
      <c r="A124" s="6" t="s">
        <v>839</v>
      </c>
      <c r="B124" s="6" t="s">
        <v>160</v>
      </c>
      <c r="C124" s="151" t="s">
        <v>267</v>
      </c>
      <c r="D124" s="148" t="s">
        <v>268</v>
      </c>
      <c r="E124" s="7" t="s">
        <v>252</v>
      </c>
      <c r="F124" s="154" t="s">
        <v>253</v>
      </c>
      <c r="G124" s="155">
        <v>181.9</v>
      </c>
      <c r="H124" s="148" t="s">
        <v>54</v>
      </c>
      <c r="I124" s="65">
        <v>0</v>
      </c>
      <c r="J124" s="7">
        <v>200</v>
      </c>
      <c r="K124" s="67"/>
      <c r="L124" s="67"/>
      <c r="M124" s="200" t="e">
        <f t="shared" si="4"/>
        <v>#DIV/0!</v>
      </c>
      <c r="N124" s="145" t="e">
        <f t="shared" si="5"/>
        <v>#DIV/0!</v>
      </c>
      <c r="O124" s="6"/>
    </row>
    <row r="125" spans="1:15">
      <c r="A125" s="6" t="s">
        <v>839</v>
      </c>
      <c r="B125" s="6" t="s">
        <v>160</v>
      </c>
      <c r="C125" s="151" t="s">
        <v>269</v>
      </c>
      <c r="D125" s="148" t="s">
        <v>125</v>
      </c>
      <c r="E125" s="7" t="s">
        <v>85</v>
      </c>
      <c r="F125" s="153" t="s">
        <v>86</v>
      </c>
      <c r="G125" s="155">
        <v>6.2</v>
      </c>
      <c r="H125" s="148" t="s">
        <v>54</v>
      </c>
      <c r="I125" s="65">
        <v>0</v>
      </c>
      <c r="J125" s="7">
        <v>1</v>
      </c>
      <c r="K125" s="67"/>
      <c r="L125" s="67"/>
      <c r="M125" s="200" t="e">
        <f t="shared" si="4"/>
        <v>#DIV/0!</v>
      </c>
      <c r="N125" s="145" t="e">
        <f t="shared" si="5"/>
        <v>#DIV/0!</v>
      </c>
      <c r="O125" s="6"/>
    </row>
    <row r="126" spans="1:15">
      <c r="A126" s="6" t="s">
        <v>839</v>
      </c>
      <c r="B126" s="6" t="s">
        <v>49</v>
      </c>
      <c r="C126" s="151" t="s">
        <v>270</v>
      </c>
      <c r="D126" s="148" t="s">
        <v>271</v>
      </c>
      <c r="E126" s="7" t="s">
        <v>75</v>
      </c>
      <c r="F126" s="153" t="s">
        <v>196</v>
      </c>
      <c r="G126" s="155">
        <v>44.2</v>
      </c>
      <c r="H126" s="148" t="s">
        <v>201</v>
      </c>
      <c r="I126" s="65">
        <v>0</v>
      </c>
      <c r="J126" s="7">
        <v>200</v>
      </c>
      <c r="K126" s="67"/>
      <c r="L126" s="201"/>
      <c r="M126" s="200" t="e">
        <f t="shared" si="4"/>
        <v>#DIV/0!</v>
      </c>
      <c r="N126" s="145" t="e">
        <f t="shared" si="5"/>
        <v>#DIV/0!</v>
      </c>
      <c r="O126" s="6"/>
    </row>
    <row r="127" spans="1:15">
      <c r="A127" s="6" t="s">
        <v>839</v>
      </c>
      <c r="B127" s="6" t="s">
        <v>49</v>
      </c>
      <c r="C127" s="151" t="s">
        <v>272</v>
      </c>
      <c r="D127" s="148" t="s">
        <v>273</v>
      </c>
      <c r="E127" s="7" t="s">
        <v>252</v>
      </c>
      <c r="F127" s="154" t="s">
        <v>253</v>
      </c>
      <c r="G127" s="155">
        <v>251.8</v>
      </c>
      <c r="H127" s="148" t="s">
        <v>274</v>
      </c>
      <c r="I127" s="65">
        <v>0</v>
      </c>
      <c r="J127" s="7">
        <v>200</v>
      </c>
      <c r="K127" s="67"/>
      <c r="L127" s="201"/>
      <c r="M127" s="200" t="e">
        <f t="shared" si="4"/>
        <v>#DIV/0!</v>
      </c>
      <c r="N127" s="145" t="e">
        <f t="shared" si="5"/>
        <v>#DIV/0!</v>
      </c>
      <c r="O127" s="6"/>
    </row>
    <row r="128" spans="1:15">
      <c r="A128" s="6" t="s">
        <v>839</v>
      </c>
      <c r="B128" s="6" t="s">
        <v>49</v>
      </c>
      <c r="C128" s="151" t="s">
        <v>275</v>
      </c>
      <c r="D128" s="148" t="s">
        <v>276</v>
      </c>
      <c r="E128" s="7" t="s">
        <v>85</v>
      </c>
      <c r="F128" s="153" t="s">
        <v>86</v>
      </c>
      <c r="G128" s="155">
        <v>29.9</v>
      </c>
      <c r="H128" s="148" t="s">
        <v>274</v>
      </c>
      <c r="I128" s="65">
        <v>0</v>
      </c>
      <c r="J128" s="9">
        <v>1</v>
      </c>
      <c r="K128" s="68"/>
      <c r="L128" s="203"/>
      <c r="M128" s="200" t="e">
        <f t="shared" si="4"/>
        <v>#DIV/0!</v>
      </c>
      <c r="N128" s="145" t="e">
        <f t="shared" si="5"/>
        <v>#DIV/0!</v>
      </c>
      <c r="O128" s="6"/>
    </row>
    <row r="129" spans="1:15">
      <c r="A129" s="6" t="s">
        <v>839</v>
      </c>
      <c r="B129" s="6" t="s">
        <v>49</v>
      </c>
      <c r="C129" s="151" t="s">
        <v>277</v>
      </c>
      <c r="D129" s="148" t="s">
        <v>278</v>
      </c>
      <c r="E129" s="7" t="s">
        <v>75</v>
      </c>
      <c r="F129" s="153" t="s">
        <v>196</v>
      </c>
      <c r="G129" s="155">
        <v>20</v>
      </c>
      <c r="H129" s="148" t="s">
        <v>201</v>
      </c>
      <c r="I129" s="65">
        <v>0</v>
      </c>
      <c r="J129" s="7">
        <v>200</v>
      </c>
      <c r="K129" s="67"/>
      <c r="L129" s="201"/>
      <c r="M129" s="200" t="e">
        <f t="shared" si="4"/>
        <v>#DIV/0!</v>
      </c>
      <c r="N129" s="145" t="e">
        <f t="shared" si="5"/>
        <v>#DIV/0!</v>
      </c>
      <c r="O129" s="6"/>
    </row>
    <row r="130" spans="1:15">
      <c r="A130" s="6" t="s">
        <v>839</v>
      </c>
      <c r="B130" s="6" t="s">
        <v>49</v>
      </c>
      <c r="C130" s="151" t="s">
        <v>279</v>
      </c>
      <c r="D130" s="148" t="s">
        <v>271</v>
      </c>
      <c r="E130" s="7" t="s">
        <v>75</v>
      </c>
      <c r="F130" s="153" t="s">
        <v>196</v>
      </c>
      <c r="G130" s="155">
        <v>52.1</v>
      </c>
      <c r="H130" s="148" t="s">
        <v>201</v>
      </c>
      <c r="I130" s="65">
        <v>0</v>
      </c>
      <c r="J130" s="7">
        <v>200</v>
      </c>
      <c r="K130" s="67"/>
      <c r="L130" s="201"/>
      <c r="M130" s="200" t="e">
        <f t="shared" si="4"/>
        <v>#DIV/0!</v>
      </c>
      <c r="N130" s="145" t="e">
        <f t="shared" si="5"/>
        <v>#DIV/0!</v>
      </c>
      <c r="O130" s="6"/>
    </row>
    <row r="131" spans="1:15">
      <c r="A131" s="6" t="s">
        <v>839</v>
      </c>
      <c r="B131" s="6" t="s">
        <v>49</v>
      </c>
      <c r="C131" s="151" t="s">
        <v>280</v>
      </c>
      <c r="D131" s="148" t="s">
        <v>281</v>
      </c>
      <c r="E131" s="7" t="s">
        <v>252</v>
      </c>
      <c r="F131" s="154" t="s">
        <v>253</v>
      </c>
      <c r="G131" s="155">
        <v>251.8</v>
      </c>
      <c r="H131" s="148" t="s">
        <v>274</v>
      </c>
      <c r="I131" s="65">
        <v>0</v>
      </c>
      <c r="J131" s="7">
        <v>200</v>
      </c>
      <c r="K131" s="67"/>
      <c r="L131" s="201"/>
      <c r="M131" s="200" t="e">
        <f t="shared" si="4"/>
        <v>#DIV/0!</v>
      </c>
      <c r="N131" s="145" t="e">
        <f t="shared" si="5"/>
        <v>#DIV/0!</v>
      </c>
      <c r="O131" s="6"/>
    </row>
    <row r="132" spans="1:15">
      <c r="A132" s="6" t="s">
        <v>839</v>
      </c>
      <c r="B132" s="6" t="s">
        <v>49</v>
      </c>
      <c r="C132" s="151" t="s">
        <v>282</v>
      </c>
      <c r="D132" s="148" t="s">
        <v>276</v>
      </c>
      <c r="E132" s="7" t="s">
        <v>85</v>
      </c>
      <c r="F132" s="153" t="s">
        <v>86</v>
      </c>
      <c r="G132" s="155">
        <v>32</v>
      </c>
      <c r="H132" s="148" t="s">
        <v>274</v>
      </c>
      <c r="I132" s="65">
        <v>0</v>
      </c>
      <c r="J132" s="7">
        <v>1</v>
      </c>
      <c r="K132" s="67"/>
      <c r="L132" s="201"/>
      <c r="M132" s="200" t="e">
        <f t="shared" si="4"/>
        <v>#DIV/0!</v>
      </c>
      <c r="N132" s="145" t="e">
        <f t="shared" si="5"/>
        <v>#DIV/0!</v>
      </c>
      <c r="O132" s="6"/>
    </row>
    <row r="133" spans="1:15">
      <c r="A133" s="6" t="s">
        <v>839</v>
      </c>
      <c r="B133" s="6" t="s">
        <v>49</v>
      </c>
      <c r="C133" s="151" t="s">
        <v>283</v>
      </c>
      <c r="D133" s="148" t="s">
        <v>125</v>
      </c>
      <c r="E133" s="7" t="s">
        <v>85</v>
      </c>
      <c r="F133" s="153" t="s">
        <v>86</v>
      </c>
      <c r="G133" s="155">
        <v>16.399999999999999</v>
      </c>
      <c r="H133" s="148" t="s">
        <v>201</v>
      </c>
      <c r="I133" s="65">
        <v>0</v>
      </c>
      <c r="J133" s="7">
        <v>1</v>
      </c>
      <c r="K133" s="67"/>
      <c r="L133" s="201"/>
      <c r="M133" s="200" t="e">
        <f t="shared" si="4"/>
        <v>#DIV/0!</v>
      </c>
      <c r="N133" s="145" t="e">
        <f t="shared" si="5"/>
        <v>#DIV/0!</v>
      </c>
      <c r="O133" s="6"/>
    </row>
    <row r="134" spans="1:15">
      <c r="A134" s="6" t="s">
        <v>839</v>
      </c>
      <c r="B134" s="6" t="s">
        <v>49</v>
      </c>
      <c r="C134" s="151" t="s">
        <v>284</v>
      </c>
      <c r="D134" s="148" t="s">
        <v>271</v>
      </c>
      <c r="E134" s="7" t="s">
        <v>75</v>
      </c>
      <c r="F134" s="153" t="s">
        <v>196</v>
      </c>
      <c r="G134" s="155">
        <v>47.6</v>
      </c>
      <c r="H134" s="148" t="s">
        <v>201</v>
      </c>
      <c r="I134" s="65">
        <v>0</v>
      </c>
      <c r="J134" s="7">
        <v>200</v>
      </c>
      <c r="K134" s="68"/>
      <c r="L134" s="203"/>
      <c r="M134" s="200" t="e">
        <f t="shared" si="4"/>
        <v>#DIV/0!</v>
      </c>
      <c r="N134" s="145" t="e">
        <f t="shared" si="5"/>
        <v>#DIV/0!</v>
      </c>
      <c r="O134" s="6"/>
    </row>
    <row r="135" spans="1:15">
      <c r="A135" s="6" t="s">
        <v>839</v>
      </c>
      <c r="B135" s="6" t="s">
        <v>49</v>
      </c>
      <c r="C135" s="151" t="s">
        <v>285</v>
      </c>
      <c r="D135" s="148" t="s">
        <v>125</v>
      </c>
      <c r="E135" s="7" t="s">
        <v>85</v>
      </c>
      <c r="F135" s="153" t="s">
        <v>86</v>
      </c>
      <c r="G135" s="155">
        <v>4.5999999999999996</v>
      </c>
      <c r="H135" s="148" t="s">
        <v>201</v>
      </c>
      <c r="I135" s="65">
        <v>0</v>
      </c>
      <c r="J135" s="7">
        <v>1</v>
      </c>
      <c r="K135" s="67"/>
      <c r="L135" s="201"/>
      <c r="M135" s="200" t="e">
        <f t="shared" si="4"/>
        <v>#DIV/0!</v>
      </c>
      <c r="N135" s="145" t="e">
        <f t="shared" si="5"/>
        <v>#DIV/0!</v>
      </c>
      <c r="O135" s="6"/>
    </row>
    <row r="136" spans="1:15">
      <c r="A136" s="6" t="s">
        <v>839</v>
      </c>
      <c r="B136" s="6" t="s">
        <v>49</v>
      </c>
      <c r="C136" s="151" t="s">
        <v>286</v>
      </c>
      <c r="D136" s="148" t="s">
        <v>287</v>
      </c>
      <c r="E136" s="7" t="s">
        <v>252</v>
      </c>
      <c r="F136" s="152" t="s">
        <v>253</v>
      </c>
      <c r="G136" s="155">
        <v>251.8</v>
      </c>
      <c r="H136" s="148" t="s">
        <v>274</v>
      </c>
      <c r="I136" s="65">
        <v>0</v>
      </c>
      <c r="J136" s="7">
        <v>200</v>
      </c>
      <c r="K136" s="67"/>
      <c r="L136" s="201"/>
      <c r="M136" s="200" t="e">
        <f t="shared" si="4"/>
        <v>#DIV/0!</v>
      </c>
      <c r="N136" s="145" t="e">
        <f t="shared" si="5"/>
        <v>#DIV/0!</v>
      </c>
      <c r="O136" s="6"/>
    </row>
    <row r="137" spans="1:15">
      <c r="A137" s="6" t="s">
        <v>839</v>
      </c>
      <c r="B137" s="6" t="s">
        <v>49</v>
      </c>
      <c r="C137" s="151" t="s">
        <v>288</v>
      </c>
      <c r="D137" s="148" t="s">
        <v>276</v>
      </c>
      <c r="E137" s="7" t="s">
        <v>85</v>
      </c>
      <c r="F137" s="153" t="s">
        <v>86</v>
      </c>
      <c r="G137" s="155">
        <v>32</v>
      </c>
      <c r="H137" s="148" t="s">
        <v>274</v>
      </c>
      <c r="I137" s="65">
        <v>0</v>
      </c>
      <c r="J137" s="7">
        <v>1</v>
      </c>
      <c r="K137" s="67"/>
      <c r="L137" s="201"/>
      <c r="M137" s="200" t="e">
        <f t="shared" si="4"/>
        <v>#DIV/0!</v>
      </c>
      <c r="N137" s="145" t="e">
        <f t="shared" si="5"/>
        <v>#DIV/0!</v>
      </c>
      <c r="O137" s="6"/>
    </row>
    <row r="138" spans="1:15">
      <c r="A138" s="6" t="s">
        <v>839</v>
      </c>
      <c r="B138" s="6" t="s">
        <v>49</v>
      </c>
      <c r="C138" s="151" t="s">
        <v>289</v>
      </c>
      <c r="D138" s="148" t="s">
        <v>271</v>
      </c>
      <c r="E138" s="7" t="s">
        <v>75</v>
      </c>
      <c r="F138" s="153" t="s">
        <v>196</v>
      </c>
      <c r="G138" s="155">
        <v>38</v>
      </c>
      <c r="H138" s="148" t="s">
        <v>201</v>
      </c>
      <c r="I138" s="65">
        <v>0</v>
      </c>
      <c r="J138" s="7">
        <v>200</v>
      </c>
      <c r="K138" s="67"/>
      <c r="L138" s="201"/>
      <c r="M138" s="200" t="e">
        <f t="shared" si="4"/>
        <v>#DIV/0!</v>
      </c>
      <c r="N138" s="145" t="e">
        <f t="shared" si="5"/>
        <v>#DIV/0!</v>
      </c>
      <c r="O138" s="6"/>
    </row>
    <row r="139" spans="1:15">
      <c r="A139" s="6" t="s">
        <v>839</v>
      </c>
      <c r="B139" s="6"/>
      <c r="C139" s="151"/>
      <c r="D139" s="148" t="s">
        <v>290</v>
      </c>
      <c r="E139" s="7" t="s">
        <v>199</v>
      </c>
      <c r="F139" s="154" t="s">
        <v>200</v>
      </c>
      <c r="G139" s="155">
        <v>115</v>
      </c>
      <c r="H139" s="148" t="s">
        <v>201</v>
      </c>
      <c r="I139" s="65">
        <v>0</v>
      </c>
      <c r="J139" s="7">
        <v>400</v>
      </c>
      <c r="K139" s="67"/>
      <c r="L139" s="201"/>
      <c r="M139" s="200" t="e">
        <f t="shared" si="4"/>
        <v>#DIV/0!</v>
      </c>
      <c r="N139" s="145" t="e">
        <f t="shared" si="5"/>
        <v>#DIV/0!</v>
      </c>
      <c r="O139" s="6"/>
    </row>
    <row r="140" spans="1:15">
      <c r="A140" s="6" t="s">
        <v>839</v>
      </c>
      <c r="B140" s="6" t="s">
        <v>160</v>
      </c>
      <c r="C140" s="151" t="s">
        <v>291</v>
      </c>
      <c r="D140" s="148" t="s">
        <v>292</v>
      </c>
      <c r="E140" s="7" t="s">
        <v>75</v>
      </c>
      <c r="F140" s="152" t="s">
        <v>293</v>
      </c>
      <c r="G140" s="155">
        <v>515.6</v>
      </c>
      <c r="H140" s="148" t="s">
        <v>184</v>
      </c>
      <c r="I140" s="65">
        <v>0</v>
      </c>
      <c r="J140" s="7">
        <v>200</v>
      </c>
      <c r="K140" s="68"/>
      <c r="L140" s="203"/>
      <c r="M140" s="200" t="e">
        <f t="shared" si="4"/>
        <v>#DIV/0!</v>
      </c>
      <c r="N140" s="145" t="e">
        <f t="shared" si="5"/>
        <v>#DIV/0!</v>
      </c>
      <c r="O140" s="6"/>
    </row>
    <row r="141" spans="1:15">
      <c r="A141" s="6" t="s">
        <v>839</v>
      </c>
      <c r="B141" s="6" t="s">
        <v>160</v>
      </c>
      <c r="C141" s="151" t="s">
        <v>294</v>
      </c>
      <c r="D141" s="148" t="s">
        <v>295</v>
      </c>
      <c r="E141" s="7"/>
      <c r="F141" s="152" t="s">
        <v>174</v>
      </c>
      <c r="G141" s="155">
        <v>11.9</v>
      </c>
      <c r="H141" s="148" t="s">
        <v>165</v>
      </c>
      <c r="I141" s="210"/>
      <c r="J141" s="7"/>
      <c r="K141" s="197"/>
      <c r="L141" s="197"/>
      <c r="M141" s="200"/>
      <c r="N141" s="145"/>
      <c r="O141" s="6"/>
    </row>
    <row r="142" spans="1:15">
      <c r="A142" s="6" t="s">
        <v>839</v>
      </c>
      <c r="B142" s="6" t="s">
        <v>160</v>
      </c>
      <c r="C142" s="151" t="s">
        <v>296</v>
      </c>
      <c r="D142" s="148" t="s">
        <v>297</v>
      </c>
      <c r="E142" s="7"/>
      <c r="F142" s="152" t="s">
        <v>174</v>
      </c>
      <c r="G142" s="155">
        <v>11.6</v>
      </c>
      <c r="H142" s="148" t="s">
        <v>165</v>
      </c>
      <c r="I142" s="210"/>
      <c r="J142" s="7"/>
      <c r="K142" s="197"/>
      <c r="L142" s="197"/>
      <c r="M142" s="200"/>
      <c r="N142" s="145"/>
      <c r="O142" s="6"/>
    </row>
    <row r="143" spans="1:15">
      <c r="A143" s="6" t="s">
        <v>839</v>
      </c>
      <c r="B143" s="6"/>
      <c r="C143" s="151"/>
      <c r="D143" s="148" t="s">
        <v>298</v>
      </c>
      <c r="E143" s="7"/>
      <c r="F143" s="152" t="s">
        <v>174</v>
      </c>
      <c r="G143" s="155">
        <v>11.3</v>
      </c>
      <c r="H143" s="148" t="s">
        <v>165</v>
      </c>
      <c r="I143" s="210"/>
      <c r="J143" s="7"/>
      <c r="K143" s="197"/>
      <c r="L143" s="197"/>
      <c r="M143" s="200"/>
      <c r="N143" s="145"/>
      <c r="O143" s="6"/>
    </row>
    <row r="144" spans="1:15">
      <c r="A144" s="6" t="s">
        <v>839</v>
      </c>
      <c r="B144" s="6"/>
      <c r="C144" s="151"/>
      <c r="D144" s="148" t="s">
        <v>299</v>
      </c>
      <c r="E144" s="7" t="s">
        <v>75</v>
      </c>
      <c r="F144" s="152" t="s">
        <v>300</v>
      </c>
      <c r="G144" s="155">
        <v>301</v>
      </c>
      <c r="H144" s="148" t="s">
        <v>301</v>
      </c>
      <c r="I144" s="65">
        <v>0</v>
      </c>
      <c r="J144" s="7">
        <v>200</v>
      </c>
      <c r="K144" s="67"/>
      <c r="L144" s="201"/>
      <c r="M144" s="200" t="e">
        <f t="shared" si="4"/>
        <v>#DIV/0!</v>
      </c>
      <c r="N144" s="145" t="e">
        <f t="shared" si="5"/>
        <v>#DIV/0!</v>
      </c>
      <c r="O144" s="6"/>
    </row>
    <row r="145" spans="1:15">
      <c r="A145" s="6" t="s">
        <v>839</v>
      </c>
      <c r="B145" s="6"/>
      <c r="C145" s="151"/>
      <c r="D145" s="148" t="s">
        <v>302</v>
      </c>
      <c r="E145" s="7"/>
      <c r="F145" s="152" t="s">
        <v>174</v>
      </c>
      <c r="G145" s="155"/>
      <c r="H145" s="148" t="s">
        <v>165</v>
      </c>
      <c r="I145" s="210"/>
      <c r="J145" s="7"/>
      <c r="K145" s="197"/>
      <c r="L145" s="197"/>
      <c r="M145" s="211"/>
      <c r="N145" s="212"/>
      <c r="O145" s="6"/>
    </row>
    <row r="146" spans="1:15">
      <c r="A146" s="6" t="s">
        <v>839</v>
      </c>
      <c r="B146" s="6"/>
      <c r="C146" s="151"/>
      <c r="D146" s="148" t="s">
        <v>303</v>
      </c>
      <c r="E146" s="7" t="s">
        <v>75</v>
      </c>
      <c r="F146" s="152" t="s">
        <v>293</v>
      </c>
      <c r="G146" s="155"/>
      <c r="H146" s="148" t="s">
        <v>54</v>
      </c>
      <c r="I146" s="65">
        <v>0</v>
      </c>
      <c r="J146" s="9">
        <v>200</v>
      </c>
      <c r="K146" s="68"/>
      <c r="L146" s="68"/>
      <c r="M146" s="200" t="e">
        <f t="shared" si="4"/>
        <v>#DIV/0!</v>
      </c>
      <c r="N146" s="145" t="e">
        <f t="shared" si="5"/>
        <v>#DIV/0!</v>
      </c>
      <c r="O146" s="6"/>
    </row>
    <row r="147" spans="1:15" ht="13.5" thickBot="1">
      <c r="A147" s="6" t="s">
        <v>839</v>
      </c>
      <c r="B147" s="6" t="s">
        <v>49</v>
      </c>
      <c r="C147" s="151" t="s">
        <v>304</v>
      </c>
      <c r="D147" s="148" t="s">
        <v>305</v>
      </c>
      <c r="E147" s="7" t="s">
        <v>75</v>
      </c>
      <c r="F147" s="152" t="s">
        <v>293</v>
      </c>
      <c r="G147" s="155">
        <v>84.6</v>
      </c>
      <c r="H147" s="148" t="s">
        <v>54</v>
      </c>
      <c r="I147" s="65">
        <v>0</v>
      </c>
      <c r="J147" s="7">
        <v>200</v>
      </c>
      <c r="K147" s="67"/>
      <c r="L147" s="67"/>
      <c r="M147" s="200" t="e">
        <f t="shared" si="4"/>
        <v>#DIV/0!</v>
      </c>
      <c r="N147" s="145" t="e">
        <f t="shared" si="5"/>
        <v>#DIV/0!</v>
      </c>
      <c r="O147" s="6"/>
    </row>
    <row r="148" spans="1:15" ht="13.5" thickBot="1">
      <c r="A148" s="60" t="s">
        <v>840</v>
      </c>
      <c r="B148" s="61"/>
      <c r="C148" s="61"/>
      <c r="D148" s="63"/>
      <c r="E148" s="63"/>
      <c r="F148" s="63" t="s">
        <v>32</v>
      </c>
      <c r="G148" s="62">
        <f>SUM(G2:G147)</f>
        <v>8075.800000000002</v>
      </c>
      <c r="H148" s="63"/>
      <c r="I148" s="144"/>
      <c r="J148" s="61"/>
      <c r="K148" s="13"/>
      <c r="L148" s="146">
        <f>SUM(L2:L147)</f>
        <v>0</v>
      </c>
      <c r="M148" s="199" t="e">
        <f>SUM(M2:M147)</f>
        <v>#DIV/0!</v>
      </c>
      <c r="N148" s="75" t="e">
        <f>SUM(N2:N147)</f>
        <v>#DIV/0!</v>
      </c>
      <c r="O148" s="76"/>
    </row>
  </sheetData>
  <autoFilter ref="A1:N148" xr:uid="{BB861405-EA17-4DCC-8054-37FE7FA5FACB}"/>
  <phoneticPr fontId="9" type="noConversion"/>
  <pageMargins left="0.7" right="0.7" top="0.75" bottom="0.75" header="0.3" footer="0.3"/>
  <pageSetup paperSize="8" scale="69" fitToHeight="0" orientation="landscape"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6A669-2ECD-451E-AA85-3AB7B3F97396}">
  <sheetPr>
    <tabColor theme="4"/>
  </sheetPr>
  <dimension ref="A1:O98"/>
  <sheetViews>
    <sheetView workbookViewId="0">
      <pane ySplit="1" topLeftCell="A56" activePane="bottomLeft" state="frozen"/>
      <selection activeCell="D1" sqref="D1"/>
      <selection pane="bottomLeft" activeCell="E29" sqref="E29"/>
    </sheetView>
  </sheetViews>
  <sheetFormatPr defaultColWidth="9" defaultRowHeight="12.75" customHeight="1"/>
  <cols>
    <col min="1" max="1" width="22.75" customWidth="1"/>
    <col min="2" max="2" width="21" customWidth="1"/>
    <col min="3" max="3" width="17.25" bestFit="1" customWidth="1"/>
    <col min="4" max="4" width="28" bestFit="1" customWidth="1"/>
    <col min="5" max="5" width="28" customWidth="1"/>
    <col min="6" max="6" width="22.5" customWidth="1"/>
    <col min="7" max="7" width="14.25" bestFit="1" customWidth="1"/>
    <col min="8" max="8" width="14.25" customWidth="1"/>
    <col min="9" max="9" width="21.25" customWidth="1"/>
    <col min="10" max="10" width="15" customWidth="1"/>
    <col min="11" max="11" width="13" bestFit="1" customWidth="1"/>
    <col min="12" max="12" width="16.25" bestFit="1" customWidth="1"/>
    <col min="13" max="13" width="18.75" bestFit="1" customWidth="1"/>
    <col min="14" max="14" width="20" style="143" bestFit="1" customWidth="1"/>
    <col min="15" max="15" width="53.125" customWidth="1"/>
  </cols>
  <sheetData>
    <row r="1" spans="1:15" s="142" customFormat="1" ht="25.5">
      <c r="A1" s="134" t="s">
        <v>36</v>
      </c>
      <c r="B1" s="135" t="s">
        <v>37</v>
      </c>
      <c r="C1" s="134" t="s">
        <v>38</v>
      </c>
      <c r="D1" s="136" t="s">
        <v>39</v>
      </c>
      <c r="E1" s="136" t="s">
        <v>40</v>
      </c>
      <c r="F1" s="136" t="s">
        <v>41</v>
      </c>
      <c r="G1" s="137" t="s">
        <v>16</v>
      </c>
      <c r="H1" s="159" t="s">
        <v>306</v>
      </c>
      <c r="I1" s="138" t="s">
        <v>42</v>
      </c>
      <c r="J1" s="139" t="s">
        <v>307</v>
      </c>
      <c r="K1" s="138" t="s">
        <v>308</v>
      </c>
      <c r="L1" s="140" t="s">
        <v>45</v>
      </c>
      <c r="M1" s="141" t="s">
        <v>17</v>
      </c>
      <c r="N1" s="136" t="s">
        <v>19</v>
      </c>
      <c r="O1" s="136" t="s">
        <v>47</v>
      </c>
    </row>
    <row r="2" spans="1:15" s="3" customFormat="1" ht="12.75" customHeight="1">
      <c r="A2" s="6" t="s">
        <v>841</v>
      </c>
      <c r="B2" s="156" t="s">
        <v>49</v>
      </c>
      <c r="C2" s="151" t="s">
        <v>309</v>
      </c>
      <c r="D2" s="148" t="s">
        <v>310</v>
      </c>
      <c r="E2" s="130" t="s">
        <v>311</v>
      </c>
      <c r="F2" s="153" t="s">
        <v>131</v>
      </c>
      <c r="G2" s="158">
        <v>69</v>
      </c>
      <c r="H2" s="158"/>
      <c r="I2" s="148" t="s">
        <v>312</v>
      </c>
      <c r="J2" s="65">
        <v>0</v>
      </c>
      <c r="K2" s="7">
        <v>200</v>
      </c>
      <c r="L2" s="67"/>
      <c r="M2" s="204" t="e">
        <f t="shared" ref="M2:M30" si="0">G2/L2*K2</f>
        <v>#DIV/0!</v>
      </c>
      <c r="N2" s="147" t="e">
        <f t="shared" ref="N2:N30" si="1">M2*J2</f>
        <v>#DIV/0!</v>
      </c>
      <c r="O2" s="129"/>
    </row>
    <row r="3" spans="1:15" s="3" customFormat="1" ht="12.75" customHeight="1">
      <c r="A3" s="6" t="s">
        <v>841</v>
      </c>
      <c r="B3" s="156" t="s">
        <v>49</v>
      </c>
      <c r="C3" s="151" t="s">
        <v>313</v>
      </c>
      <c r="D3" s="148" t="s">
        <v>314</v>
      </c>
      <c r="E3" s="130" t="s">
        <v>311</v>
      </c>
      <c r="F3" s="153" t="s">
        <v>131</v>
      </c>
      <c r="G3" s="158">
        <v>9.5</v>
      </c>
      <c r="H3" s="158"/>
      <c r="I3" s="148" t="s">
        <v>312</v>
      </c>
      <c r="J3" s="65">
        <v>0</v>
      </c>
      <c r="K3" s="7">
        <v>200</v>
      </c>
      <c r="L3" s="67"/>
      <c r="M3" s="204" t="e">
        <f t="shared" si="0"/>
        <v>#DIV/0!</v>
      </c>
      <c r="N3" s="147" t="e">
        <f t="shared" si="1"/>
        <v>#DIV/0!</v>
      </c>
      <c r="O3" s="129"/>
    </row>
    <row r="4" spans="1:15" s="3" customFormat="1" ht="12.75" customHeight="1">
      <c r="A4" s="6" t="s">
        <v>841</v>
      </c>
      <c r="B4" s="156" t="s">
        <v>49</v>
      </c>
      <c r="C4" s="151" t="s">
        <v>315</v>
      </c>
      <c r="D4" s="148" t="s">
        <v>316</v>
      </c>
      <c r="E4" s="130" t="s">
        <v>85</v>
      </c>
      <c r="F4" s="153" t="s">
        <v>86</v>
      </c>
      <c r="G4" s="158">
        <v>4.5</v>
      </c>
      <c r="H4" s="158"/>
      <c r="I4" s="148" t="s">
        <v>312</v>
      </c>
      <c r="J4" s="65">
        <v>0</v>
      </c>
      <c r="K4" s="7">
        <v>1</v>
      </c>
      <c r="L4" s="67"/>
      <c r="M4" s="204" t="e">
        <f t="shared" si="0"/>
        <v>#DIV/0!</v>
      </c>
      <c r="N4" s="147" t="e">
        <f t="shared" si="1"/>
        <v>#DIV/0!</v>
      </c>
      <c r="O4" s="129"/>
    </row>
    <row r="5" spans="1:15" s="3" customFormat="1" ht="12.75" customHeight="1">
      <c r="A5" s="6" t="s">
        <v>841</v>
      </c>
      <c r="B5" s="156" t="s">
        <v>49</v>
      </c>
      <c r="C5" s="151" t="s">
        <v>317</v>
      </c>
      <c r="D5" s="148" t="s">
        <v>318</v>
      </c>
      <c r="E5" s="130" t="s">
        <v>85</v>
      </c>
      <c r="F5" s="153" t="s">
        <v>86</v>
      </c>
      <c r="G5" s="158">
        <v>22.5</v>
      </c>
      <c r="H5" s="158"/>
      <c r="I5" s="148" t="s">
        <v>312</v>
      </c>
      <c r="J5" s="65">
        <v>0</v>
      </c>
      <c r="K5" s="7">
        <v>1</v>
      </c>
      <c r="L5" s="67"/>
      <c r="M5" s="204" t="e">
        <f t="shared" si="0"/>
        <v>#DIV/0!</v>
      </c>
      <c r="N5" s="147" t="e">
        <f t="shared" si="1"/>
        <v>#DIV/0!</v>
      </c>
      <c r="O5" s="129"/>
    </row>
    <row r="6" spans="1:15" s="3" customFormat="1" ht="12.75" customHeight="1">
      <c r="A6" s="6" t="s">
        <v>841</v>
      </c>
      <c r="B6" s="156" t="s">
        <v>49</v>
      </c>
      <c r="C6" s="151" t="s">
        <v>319</v>
      </c>
      <c r="D6" s="148" t="s">
        <v>320</v>
      </c>
      <c r="E6" s="130" t="s">
        <v>311</v>
      </c>
      <c r="F6" s="154" t="s">
        <v>131</v>
      </c>
      <c r="G6" s="158">
        <v>83.5</v>
      </c>
      <c r="H6" s="158"/>
      <c r="I6" s="148" t="s">
        <v>312</v>
      </c>
      <c r="J6" s="65">
        <v>0</v>
      </c>
      <c r="K6" s="7">
        <v>200</v>
      </c>
      <c r="L6" s="67"/>
      <c r="M6" s="204" t="e">
        <f t="shared" si="0"/>
        <v>#DIV/0!</v>
      </c>
      <c r="N6" s="147" t="e">
        <f t="shared" si="1"/>
        <v>#DIV/0!</v>
      </c>
      <c r="O6" s="129"/>
    </row>
    <row r="7" spans="1:15" s="3" customFormat="1" ht="12.75" customHeight="1">
      <c r="A7" s="6" t="s">
        <v>841</v>
      </c>
      <c r="B7" s="156" t="s">
        <v>49</v>
      </c>
      <c r="C7" s="151" t="s">
        <v>321</v>
      </c>
      <c r="D7" s="148" t="s">
        <v>322</v>
      </c>
      <c r="E7" s="130" t="s">
        <v>85</v>
      </c>
      <c r="F7" s="153" t="s">
        <v>86</v>
      </c>
      <c r="G7" s="158">
        <v>10</v>
      </c>
      <c r="H7" s="158"/>
      <c r="I7" s="148" t="s">
        <v>312</v>
      </c>
      <c r="J7" s="65">
        <v>0</v>
      </c>
      <c r="K7" s="7">
        <v>1</v>
      </c>
      <c r="L7" s="67"/>
      <c r="M7" s="204" t="e">
        <f t="shared" si="0"/>
        <v>#DIV/0!</v>
      </c>
      <c r="N7" s="147" t="e">
        <f t="shared" si="1"/>
        <v>#DIV/0!</v>
      </c>
      <c r="O7" s="129"/>
    </row>
    <row r="8" spans="1:15" s="3" customFormat="1" ht="12.75" customHeight="1">
      <c r="A8" s="6" t="s">
        <v>841</v>
      </c>
      <c r="B8" s="156" t="s">
        <v>49</v>
      </c>
      <c r="C8" s="151" t="s">
        <v>323</v>
      </c>
      <c r="D8" s="148" t="s">
        <v>324</v>
      </c>
      <c r="E8" s="130" t="s">
        <v>85</v>
      </c>
      <c r="F8" s="153" t="s">
        <v>86</v>
      </c>
      <c r="G8" s="158">
        <v>13.5</v>
      </c>
      <c r="H8" s="158"/>
      <c r="I8" s="148" t="s">
        <v>312</v>
      </c>
      <c r="J8" s="65">
        <v>0</v>
      </c>
      <c r="K8" s="7">
        <v>1</v>
      </c>
      <c r="L8" s="67"/>
      <c r="M8" s="204" t="e">
        <f t="shared" si="0"/>
        <v>#DIV/0!</v>
      </c>
      <c r="N8" s="147" t="e">
        <f t="shared" si="1"/>
        <v>#DIV/0!</v>
      </c>
      <c r="O8" s="129"/>
    </row>
    <row r="9" spans="1:15" s="3" customFormat="1" ht="12.75" customHeight="1">
      <c r="A9" s="6" t="s">
        <v>841</v>
      </c>
      <c r="B9" s="156" t="s">
        <v>49</v>
      </c>
      <c r="C9" s="151" t="s">
        <v>325</v>
      </c>
      <c r="D9" s="148" t="s">
        <v>326</v>
      </c>
      <c r="E9" s="130" t="s">
        <v>57</v>
      </c>
      <c r="F9" s="153" t="s">
        <v>58</v>
      </c>
      <c r="G9" s="158">
        <v>9.5</v>
      </c>
      <c r="H9" s="158"/>
      <c r="I9" s="148" t="s">
        <v>312</v>
      </c>
      <c r="J9" s="65">
        <v>0</v>
      </c>
      <c r="K9" s="7">
        <v>200</v>
      </c>
      <c r="L9" s="67"/>
      <c r="M9" s="204" t="e">
        <f t="shared" si="0"/>
        <v>#DIV/0!</v>
      </c>
      <c r="N9" s="147" t="e">
        <f t="shared" si="1"/>
        <v>#DIV/0!</v>
      </c>
      <c r="O9" s="129"/>
    </row>
    <row r="10" spans="1:15" s="3" customFormat="1" ht="12.75" customHeight="1">
      <c r="A10" s="6" t="s">
        <v>841</v>
      </c>
      <c r="B10" s="156" t="s">
        <v>49</v>
      </c>
      <c r="C10" s="151" t="s">
        <v>327</v>
      </c>
      <c r="D10" s="148" t="s">
        <v>328</v>
      </c>
      <c r="E10" s="130" t="s">
        <v>57</v>
      </c>
      <c r="F10" s="153" t="s">
        <v>58</v>
      </c>
      <c r="G10" s="158">
        <v>19</v>
      </c>
      <c r="H10" s="158"/>
      <c r="I10" s="148" t="s">
        <v>312</v>
      </c>
      <c r="J10" s="65">
        <v>0</v>
      </c>
      <c r="K10" s="7">
        <v>200</v>
      </c>
      <c r="L10" s="67"/>
      <c r="M10" s="204" t="e">
        <f t="shared" si="0"/>
        <v>#DIV/0!</v>
      </c>
      <c r="N10" s="147" t="e">
        <f t="shared" si="1"/>
        <v>#DIV/0!</v>
      </c>
      <c r="O10" s="129"/>
    </row>
    <row r="11" spans="1:15" s="3" customFormat="1" ht="12.75" customHeight="1">
      <c r="A11" s="6" t="s">
        <v>841</v>
      </c>
      <c r="B11" s="156" t="s">
        <v>49</v>
      </c>
      <c r="C11" s="151" t="s">
        <v>329</v>
      </c>
      <c r="D11" s="148" t="s">
        <v>330</v>
      </c>
      <c r="E11" s="130" t="s">
        <v>57</v>
      </c>
      <c r="F11" s="157" t="s">
        <v>58</v>
      </c>
      <c r="G11" s="158">
        <v>8.5</v>
      </c>
      <c r="H11" s="158"/>
      <c r="I11" s="148" t="s">
        <v>312</v>
      </c>
      <c r="J11" s="65">
        <v>0</v>
      </c>
      <c r="K11" s="7">
        <v>200</v>
      </c>
      <c r="L11" s="67"/>
      <c r="M11" s="204" t="e">
        <f t="shared" si="0"/>
        <v>#DIV/0!</v>
      </c>
      <c r="N11" s="147" t="e">
        <f t="shared" si="1"/>
        <v>#DIV/0!</v>
      </c>
      <c r="O11" s="129"/>
    </row>
    <row r="12" spans="1:15" s="3" customFormat="1" ht="12.75" customHeight="1">
      <c r="A12" s="6" t="s">
        <v>841</v>
      </c>
      <c r="B12" s="156" t="s">
        <v>49</v>
      </c>
      <c r="C12" s="151" t="s">
        <v>331</v>
      </c>
      <c r="D12" s="148" t="s">
        <v>332</v>
      </c>
      <c r="E12" s="130" t="s">
        <v>57</v>
      </c>
      <c r="F12" s="153" t="s">
        <v>58</v>
      </c>
      <c r="G12" s="158">
        <v>16.5</v>
      </c>
      <c r="H12" s="158"/>
      <c r="I12" s="148" t="s">
        <v>312</v>
      </c>
      <c r="J12" s="65">
        <v>0</v>
      </c>
      <c r="K12" s="7">
        <v>200</v>
      </c>
      <c r="L12" s="67"/>
      <c r="M12" s="204" t="e">
        <f t="shared" si="0"/>
        <v>#DIV/0!</v>
      </c>
      <c r="N12" s="147" t="e">
        <f t="shared" si="1"/>
        <v>#DIV/0!</v>
      </c>
      <c r="O12" s="129"/>
    </row>
    <row r="13" spans="1:15" s="3" customFormat="1" ht="12.75" customHeight="1">
      <c r="A13" s="6" t="s">
        <v>841</v>
      </c>
      <c r="B13" s="156" t="s">
        <v>49</v>
      </c>
      <c r="C13" s="151" t="s">
        <v>333</v>
      </c>
      <c r="D13" s="148" t="s">
        <v>334</v>
      </c>
      <c r="E13" s="130" t="s">
        <v>57</v>
      </c>
      <c r="F13" s="153" t="s">
        <v>58</v>
      </c>
      <c r="G13" s="158">
        <v>17.5</v>
      </c>
      <c r="H13" s="158"/>
      <c r="I13" s="148" t="s">
        <v>312</v>
      </c>
      <c r="J13" s="65">
        <v>0</v>
      </c>
      <c r="K13" s="7">
        <v>200</v>
      </c>
      <c r="L13" s="67"/>
      <c r="M13" s="204" t="e">
        <f t="shared" si="0"/>
        <v>#DIV/0!</v>
      </c>
      <c r="N13" s="147" t="e">
        <f t="shared" si="1"/>
        <v>#DIV/0!</v>
      </c>
      <c r="O13" s="129"/>
    </row>
    <row r="14" spans="1:15" s="3" customFormat="1" ht="25.5">
      <c r="A14" s="6" t="s">
        <v>841</v>
      </c>
      <c r="B14" s="156" t="s">
        <v>49</v>
      </c>
      <c r="C14" s="151" t="s">
        <v>335</v>
      </c>
      <c r="D14" s="148" t="s">
        <v>336</v>
      </c>
      <c r="E14" s="130" t="s">
        <v>57</v>
      </c>
      <c r="F14" s="153" t="s">
        <v>58</v>
      </c>
      <c r="G14" s="158">
        <v>17.5</v>
      </c>
      <c r="H14" s="158"/>
      <c r="I14" s="148" t="s">
        <v>312</v>
      </c>
      <c r="J14" s="65">
        <v>0</v>
      </c>
      <c r="K14" s="7">
        <v>200</v>
      </c>
      <c r="L14" s="67"/>
      <c r="M14" s="204" t="e">
        <f t="shared" si="0"/>
        <v>#DIV/0!</v>
      </c>
      <c r="N14" s="147" t="e">
        <f t="shared" si="1"/>
        <v>#DIV/0!</v>
      </c>
      <c r="O14" s="129"/>
    </row>
    <row r="15" spans="1:15" s="3" customFormat="1" ht="12.75" customHeight="1">
      <c r="A15" s="6" t="s">
        <v>841</v>
      </c>
      <c r="B15" s="156" t="s">
        <v>49</v>
      </c>
      <c r="C15" s="151" t="s">
        <v>337</v>
      </c>
      <c r="D15" s="148" t="s">
        <v>338</v>
      </c>
      <c r="E15" s="130" t="s">
        <v>57</v>
      </c>
      <c r="F15" s="153" t="s">
        <v>58</v>
      </c>
      <c r="G15" s="158">
        <v>15</v>
      </c>
      <c r="H15" s="158"/>
      <c r="I15" s="148" t="s">
        <v>312</v>
      </c>
      <c r="J15" s="65">
        <v>0</v>
      </c>
      <c r="K15" s="7">
        <v>200</v>
      </c>
      <c r="L15" s="67"/>
      <c r="M15" s="204" t="e">
        <f t="shared" si="0"/>
        <v>#DIV/0!</v>
      </c>
      <c r="N15" s="147" t="e">
        <f t="shared" si="1"/>
        <v>#DIV/0!</v>
      </c>
      <c r="O15" s="129"/>
    </row>
    <row r="16" spans="1:15" s="3" customFormat="1" ht="12.75" customHeight="1">
      <c r="A16" s="6" t="s">
        <v>841</v>
      </c>
      <c r="B16" s="156" t="s">
        <v>49</v>
      </c>
      <c r="C16" s="151" t="s">
        <v>339</v>
      </c>
      <c r="D16" s="148" t="s">
        <v>340</v>
      </c>
      <c r="E16" s="130" t="s">
        <v>57</v>
      </c>
      <c r="F16" s="153" t="s">
        <v>58</v>
      </c>
      <c r="G16" s="158">
        <v>23.5</v>
      </c>
      <c r="H16" s="158"/>
      <c r="I16" s="148" t="s">
        <v>312</v>
      </c>
      <c r="J16" s="65">
        <v>0</v>
      </c>
      <c r="K16" s="7">
        <v>200</v>
      </c>
      <c r="L16" s="67"/>
      <c r="M16" s="204" t="e">
        <f t="shared" si="0"/>
        <v>#DIV/0!</v>
      </c>
      <c r="N16" s="147" t="e">
        <f t="shared" si="1"/>
        <v>#DIV/0!</v>
      </c>
      <c r="O16" s="129"/>
    </row>
    <row r="17" spans="1:15" s="3" customFormat="1" ht="12.75" customHeight="1">
      <c r="A17" s="6" t="s">
        <v>841</v>
      </c>
      <c r="B17" s="156" t="s">
        <v>49</v>
      </c>
      <c r="C17" s="151" t="s">
        <v>341</v>
      </c>
      <c r="D17" s="148" t="s">
        <v>342</v>
      </c>
      <c r="E17" s="130" t="s">
        <v>57</v>
      </c>
      <c r="F17" s="153" t="s">
        <v>58</v>
      </c>
      <c r="G17" s="158">
        <v>7.5</v>
      </c>
      <c r="H17" s="158"/>
      <c r="I17" s="148" t="s">
        <v>312</v>
      </c>
      <c r="J17" s="65">
        <v>0</v>
      </c>
      <c r="K17" s="7">
        <v>200</v>
      </c>
      <c r="L17" s="67"/>
      <c r="M17" s="204" t="e">
        <f t="shared" si="0"/>
        <v>#DIV/0!</v>
      </c>
      <c r="N17" s="147" t="e">
        <f t="shared" si="1"/>
        <v>#DIV/0!</v>
      </c>
      <c r="O17" s="129"/>
    </row>
    <row r="18" spans="1:15" s="3" customFormat="1" ht="12.75" customHeight="1">
      <c r="A18" s="6" t="s">
        <v>841</v>
      </c>
      <c r="B18" s="156" t="s">
        <v>49</v>
      </c>
      <c r="C18" s="151" t="s">
        <v>343</v>
      </c>
      <c r="D18" s="148" t="s">
        <v>119</v>
      </c>
      <c r="E18" s="130" t="s">
        <v>85</v>
      </c>
      <c r="F18" s="153" t="s">
        <v>86</v>
      </c>
      <c r="G18" s="158">
        <v>8</v>
      </c>
      <c r="H18" s="158"/>
      <c r="I18" s="148" t="s">
        <v>312</v>
      </c>
      <c r="J18" s="65">
        <v>0</v>
      </c>
      <c r="K18" s="7">
        <v>1</v>
      </c>
      <c r="L18" s="67"/>
      <c r="M18" s="204" t="e">
        <f t="shared" si="0"/>
        <v>#DIV/0!</v>
      </c>
      <c r="N18" s="147" t="e">
        <f t="shared" si="1"/>
        <v>#DIV/0!</v>
      </c>
      <c r="O18" s="129"/>
    </row>
    <row r="19" spans="1:15" s="3" customFormat="1" ht="12.75" customHeight="1">
      <c r="A19" s="6" t="s">
        <v>841</v>
      </c>
      <c r="B19" s="156" t="s">
        <v>49</v>
      </c>
      <c r="C19" s="151" t="s">
        <v>344</v>
      </c>
      <c r="D19" s="148" t="s">
        <v>345</v>
      </c>
      <c r="E19" s="130" t="s">
        <v>57</v>
      </c>
      <c r="F19" s="153" t="s">
        <v>58</v>
      </c>
      <c r="G19" s="158">
        <v>16</v>
      </c>
      <c r="H19" s="158"/>
      <c r="I19" s="148" t="s">
        <v>312</v>
      </c>
      <c r="J19" s="65">
        <v>0</v>
      </c>
      <c r="K19" s="7">
        <v>200</v>
      </c>
      <c r="L19" s="67"/>
      <c r="M19" s="204" t="e">
        <f t="shared" si="0"/>
        <v>#DIV/0!</v>
      </c>
      <c r="N19" s="147" t="e">
        <f t="shared" si="1"/>
        <v>#DIV/0!</v>
      </c>
      <c r="O19" s="129"/>
    </row>
    <row r="20" spans="1:15" s="3" customFormat="1" ht="12.75" customHeight="1">
      <c r="A20" s="6" t="s">
        <v>841</v>
      </c>
      <c r="B20" s="156" t="s">
        <v>49</v>
      </c>
      <c r="C20" s="151" t="s">
        <v>346</v>
      </c>
      <c r="D20" s="148" t="s">
        <v>347</v>
      </c>
      <c r="E20" s="130" t="s">
        <v>57</v>
      </c>
      <c r="F20" s="153" t="s">
        <v>58</v>
      </c>
      <c r="G20" s="158">
        <v>14</v>
      </c>
      <c r="H20" s="158"/>
      <c r="I20" s="148" t="s">
        <v>312</v>
      </c>
      <c r="J20" s="65">
        <v>0</v>
      </c>
      <c r="K20" s="7">
        <v>200</v>
      </c>
      <c r="L20" s="67"/>
      <c r="M20" s="204" t="e">
        <f t="shared" si="0"/>
        <v>#DIV/0!</v>
      </c>
      <c r="N20" s="147" t="e">
        <f t="shared" si="1"/>
        <v>#DIV/0!</v>
      </c>
      <c r="O20" s="129"/>
    </row>
    <row r="21" spans="1:15" s="3" customFormat="1" ht="12.75" customHeight="1">
      <c r="A21" s="6" t="s">
        <v>841</v>
      </c>
      <c r="B21" s="156" t="s">
        <v>49</v>
      </c>
      <c r="C21" s="151" t="s">
        <v>348</v>
      </c>
      <c r="D21" s="148" t="s">
        <v>349</v>
      </c>
      <c r="E21" s="130" t="s">
        <v>75</v>
      </c>
      <c r="F21" s="152" t="s">
        <v>350</v>
      </c>
      <c r="G21" s="158">
        <v>35.5</v>
      </c>
      <c r="H21" s="158"/>
      <c r="I21" s="148" t="s">
        <v>312</v>
      </c>
      <c r="J21" s="65">
        <v>0</v>
      </c>
      <c r="K21" s="7">
        <v>200</v>
      </c>
      <c r="L21" s="67"/>
      <c r="M21" s="204" t="e">
        <f t="shared" si="0"/>
        <v>#DIV/0!</v>
      </c>
      <c r="N21" s="147" t="e">
        <f t="shared" si="1"/>
        <v>#DIV/0!</v>
      </c>
      <c r="O21" s="129"/>
    </row>
    <row r="22" spans="1:15" s="3" customFormat="1" ht="12.75" customHeight="1">
      <c r="A22" s="6" t="s">
        <v>841</v>
      </c>
      <c r="B22" s="156" t="s">
        <v>49</v>
      </c>
      <c r="C22" s="151" t="s">
        <v>351</v>
      </c>
      <c r="D22" s="148" t="s">
        <v>352</v>
      </c>
      <c r="E22" s="130" t="s">
        <v>75</v>
      </c>
      <c r="F22" s="157" t="s">
        <v>76</v>
      </c>
      <c r="G22" s="158">
        <v>257.5</v>
      </c>
      <c r="H22" s="158"/>
      <c r="I22" s="148" t="s">
        <v>312</v>
      </c>
      <c r="J22" s="65">
        <v>0</v>
      </c>
      <c r="K22" s="7">
        <v>200</v>
      </c>
      <c r="L22" s="67"/>
      <c r="M22" s="204" t="e">
        <f t="shared" si="0"/>
        <v>#DIV/0!</v>
      </c>
      <c r="N22" s="147" t="e">
        <f t="shared" si="1"/>
        <v>#DIV/0!</v>
      </c>
      <c r="O22" s="129"/>
    </row>
    <row r="23" spans="1:15" s="3" customFormat="1" ht="12.75" customHeight="1">
      <c r="A23" s="6" t="s">
        <v>841</v>
      </c>
      <c r="B23" s="156" t="s">
        <v>49</v>
      </c>
      <c r="C23" s="151" t="s">
        <v>353</v>
      </c>
      <c r="D23" s="148" t="s">
        <v>354</v>
      </c>
      <c r="E23" s="130" t="s">
        <v>85</v>
      </c>
      <c r="F23" s="153" t="s">
        <v>86</v>
      </c>
      <c r="G23" s="158">
        <v>54</v>
      </c>
      <c r="H23" s="158"/>
      <c r="I23" s="148" t="s">
        <v>312</v>
      </c>
      <c r="J23" s="65">
        <v>0</v>
      </c>
      <c r="K23" s="7">
        <v>1</v>
      </c>
      <c r="L23" s="67"/>
      <c r="M23" s="204" t="e">
        <f t="shared" si="0"/>
        <v>#DIV/0!</v>
      </c>
      <c r="N23" s="147" t="e">
        <f t="shared" si="1"/>
        <v>#DIV/0!</v>
      </c>
      <c r="O23" s="129"/>
    </row>
    <row r="24" spans="1:15" s="3" customFormat="1" ht="12.75" customHeight="1">
      <c r="A24" s="6" t="s">
        <v>841</v>
      </c>
      <c r="B24" s="156" t="s">
        <v>49</v>
      </c>
      <c r="C24" s="151" t="s">
        <v>355</v>
      </c>
      <c r="D24" s="148" t="s">
        <v>356</v>
      </c>
      <c r="E24" s="130" t="s">
        <v>75</v>
      </c>
      <c r="F24" s="153" t="s">
        <v>244</v>
      </c>
      <c r="G24" s="158">
        <v>34.4</v>
      </c>
      <c r="H24" s="158"/>
      <c r="I24" s="148" t="s">
        <v>357</v>
      </c>
      <c r="J24" s="65">
        <v>0</v>
      </c>
      <c r="K24" s="7">
        <v>200</v>
      </c>
      <c r="L24" s="67"/>
      <c r="M24" s="204" t="e">
        <f t="shared" si="0"/>
        <v>#DIV/0!</v>
      </c>
      <c r="N24" s="147" t="e">
        <f t="shared" si="1"/>
        <v>#DIV/0!</v>
      </c>
      <c r="O24" s="129"/>
    </row>
    <row r="25" spans="1:15" s="3" customFormat="1" ht="12.75" customHeight="1">
      <c r="A25" s="6" t="s">
        <v>841</v>
      </c>
      <c r="B25" s="156" t="s">
        <v>49</v>
      </c>
      <c r="C25" s="151" t="s">
        <v>358</v>
      </c>
      <c r="D25" s="148" t="s">
        <v>359</v>
      </c>
      <c r="E25" s="130" t="s">
        <v>199</v>
      </c>
      <c r="F25" s="148" t="s">
        <v>200</v>
      </c>
      <c r="G25" s="158">
        <v>4</v>
      </c>
      <c r="H25" s="158"/>
      <c r="I25" s="148" t="s">
        <v>312</v>
      </c>
      <c r="J25" s="65">
        <v>0</v>
      </c>
      <c r="K25" s="7">
        <v>400</v>
      </c>
      <c r="L25" s="67"/>
      <c r="M25" s="204" t="e">
        <f t="shared" si="0"/>
        <v>#DIV/0!</v>
      </c>
      <c r="N25" s="147" t="e">
        <f t="shared" si="1"/>
        <v>#DIV/0!</v>
      </c>
      <c r="O25" s="129"/>
    </row>
    <row r="26" spans="1:15" s="3" customFormat="1" ht="12.75" customHeight="1">
      <c r="A26" s="6" t="s">
        <v>841</v>
      </c>
      <c r="B26" s="156" t="s">
        <v>49</v>
      </c>
      <c r="C26" s="151" t="s">
        <v>360</v>
      </c>
      <c r="D26" s="148" t="s">
        <v>361</v>
      </c>
      <c r="E26" s="130" t="s">
        <v>199</v>
      </c>
      <c r="F26" s="153" t="s">
        <v>200</v>
      </c>
      <c r="G26" s="158">
        <v>2.5</v>
      </c>
      <c r="H26" s="158"/>
      <c r="I26" s="148" t="s">
        <v>312</v>
      </c>
      <c r="J26" s="65">
        <v>0</v>
      </c>
      <c r="K26" s="7">
        <v>400</v>
      </c>
      <c r="L26" s="67"/>
      <c r="M26" s="204" t="e">
        <f t="shared" si="0"/>
        <v>#DIV/0!</v>
      </c>
      <c r="N26" s="147" t="e">
        <f t="shared" si="1"/>
        <v>#DIV/0!</v>
      </c>
      <c r="O26" s="129"/>
    </row>
    <row r="27" spans="1:15" s="3" customFormat="1" ht="12.75" customHeight="1">
      <c r="A27" s="6" t="s">
        <v>841</v>
      </c>
      <c r="B27" s="156" t="s">
        <v>49</v>
      </c>
      <c r="C27" s="151" t="s">
        <v>362</v>
      </c>
      <c r="D27" s="148" t="s">
        <v>363</v>
      </c>
      <c r="E27" s="130" t="s">
        <v>199</v>
      </c>
      <c r="F27" s="148" t="s">
        <v>200</v>
      </c>
      <c r="G27" s="158">
        <v>3.5</v>
      </c>
      <c r="H27" s="158"/>
      <c r="I27" s="148" t="s">
        <v>312</v>
      </c>
      <c r="J27" s="65">
        <v>0</v>
      </c>
      <c r="K27" s="7">
        <v>400</v>
      </c>
      <c r="L27" s="67"/>
      <c r="M27" s="204" t="e">
        <f t="shared" si="0"/>
        <v>#DIV/0!</v>
      </c>
      <c r="N27" s="147" t="e">
        <f t="shared" si="1"/>
        <v>#DIV/0!</v>
      </c>
      <c r="O27" s="129"/>
    </row>
    <row r="28" spans="1:15" s="3" customFormat="1" ht="12.75" customHeight="1">
      <c r="A28" s="6" t="s">
        <v>841</v>
      </c>
      <c r="B28" s="156" t="s">
        <v>49</v>
      </c>
      <c r="C28" s="151" t="s">
        <v>364</v>
      </c>
      <c r="D28" s="148" t="s">
        <v>365</v>
      </c>
      <c r="E28" s="130" t="s">
        <v>199</v>
      </c>
      <c r="F28" s="153" t="s">
        <v>200</v>
      </c>
      <c r="G28" s="158">
        <v>9.5</v>
      </c>
      <c r="H28" s="158"/>
      <c r="I28" s="148" t="s">
        <v>312</v>
      </c>
      <c r="J28" s="65">
        <v>0</v>
      </c>
      <c r="K28" s="7">
        <v>400</v>
      </c>
      <c r="L28" s="67"/>
      <c r="M28" s="204" t="e">
        <f t="shared" si="0"/>
        <v>#DIV/0!</v>
      </c>
      <c r="N28" s="147" t="e">
        <f t="shared" si="1"/>
        <v>#DIV/0!</v>
      </c>
      <c r="O28" s="129"/>
    </row>
    <row r="29" spans="1:15" s="3" customFormat="1" ht="12.75" customHeight="1">
      <c r="A29" s="6" t="s">
        <v>841</v>
      </c>
      <c r="B29" s="156" t="s">
        <v>49</v>
      </c>
      <c r="C29" s="151" t="s">
        <v>366</v>
      </c>
      <c r="D29" s="148" t="s">
        <v>367</v>
      </c>
      <c r="E29" s="130" t="s">
        <v>199</v>
      </c>
      <c r="F29" s="153" t="s">
        <v>200</v>
      </c>
      <c r="G29" s="158">
        <v>9.5</v>
      </c>
      <c r="H29" s="158"/>
      <c r="I29" s="148" t="s">
        <v>312</v>
      </c>
      <c r="J29" s="65">
        <v>0</v>
      </c>
      <c r="K29" s="7">
        <v>400</v>
      </c>
      <c r="L29" s="67"/>
      <c r="M29" s="204" t="e">
        <f t="shared" si="0"/>
        <v>#DIV/0!</v>
      </c>
      <c r="N29" s="147" t="e">
        <f t="shared" si="1"/>
        <v>#DIV/0!</v>
      </c>
      <c r="O29" s="129"/>
    </row>
    <row r="30" spans="1:15" s="3" customFormat="1" ht="12.75" customHeight="1">
      <c r="A30" s="6" t="s">
        <v>841</v>
      </c>
      <c r="B30" s="156" t="s">
        <v>49</v>
      </c>
      <c r="C30" s="151" t="s">
        <v>368</v>
      </c>
      <c r="D30" s="148" t="s">
        <v>369</v>
      </c>
      <c r="E30" s="130" t="s">
        <v>75</v>
      </c>
      <c r="F30" s="153" t="s">
        <v>369</v>
      </c>
      <c r="G30" s="161">
        <v>3</v>
      </c>
      <c r="H30" s="158"/>
      <c r="I30" s="148" t="s">
        <v>312</v>
      </c>
      <c r="J30" s="65">
        <v>0</v>
      </c>
      <c r="K30" s="7">
        <v>200</v>
      </c>
      <c r="L30" s="67"/>
      <c r="M30" s="204" t="e">
        <f t="shared" si="0"/>
        <v>#DIV/0!</v>
      </c>
      <c r="N30" s="147" t="e">
        <f t="shared" si="1"/>
        <v>#DIV/0!</v>
      </c>
      <c r="O30" s="129"/>
    </row>
    <row r="31" spans="1:15" s="3" customFormat="1" ht="12.75" customHeight="1">
      <c r="A31" s="6" t="s">
        <v>841</v>
      </c>
      <c r="B31" s="156" t="s">
        <v>49</v>
      </c>
      <c r="C31" s="151" t="s">
        <v>370</v>
      </c>
      <c r="D31" s="148" t="s">
        <v>371</v>
      </c>
      <c r="E31" s="130" t="s">
        <v>174</v>
      </c>
      <c r="F31" s="153" t="s">
        <v>174</v>
      </c>
      <c r="G31" s="6"/>
      <c r="H31" s="160">
        <v>4.5</v>
      </c>
      <c r="I31" s="148" t="s">
        <v>372</v>
      </c>
      <c r="J31" s="210"/>
      <c r="K31" s="7"/>
      <c r="L31" s="197"/>
      <c r="M31" s="213"/>
      <c r="N31" s="214"/>
      <c r="O31" s="129"/>
    </row>
    <row r="32" spans="1:15" s="3" customFormat="1" ht="12.75" customHeight="1">
      <c r="A32" s="6" t="s">
        <v>841</v>
      </c>
      <c r="B32" s="156" t="s">
        <v>49</v>
      </c>
      <c r="C32" s="151" t="s">
        <v>373</v>
      </c>
      <c r="D32" s="148" t="s">
        <v>374</v>
      </c>
      <c r="E32" s="130" t="s">
        <v>174</v>
      </c>
      <c r="F32" s="153" t="s">
        <v>174</v>
      </c>
      <c r="G32" s="6"/>
      <c r="H32" s="160">
        <v>14.5</v>
      </c>
      <c r="I32" s="148" t="s">
        <v>372</v>
      </c>
      <c r="J32" s="210"/>
      <c r="K32" s="7"/>
      <c r="L32" s="197"/>
      <c r="M32" s="213"/>
      <c r="N32" s="214"/>
      <c r="O32" s="129"/>
    </row>
    <row r="33" spans="1:15" s="3" customFormat="1" ht="12.75" customHeight="1">
      <c r="A33" s="6" t="s">
        <v>841</v>
      </c>
      <c r="B33" s="156" t="s">
        <v>49</v>
      </c>
      <c r="C33" s="151" t="s">
        <v>375</v>
      </c>
      <c r="D33" s="148" t="s">
        <v>376</v>
      </c>
      <c r="E33" s="130" t="s">
        <v>75</v>
      </c>
      <c r="F33" s="152" t="s">
        <v>300</v>
      </c>
      <c r="G33" s="162">
        <v>23.5</v>
      </c>
      <c r="H33" s="158"/>
      <c r="I33" s="148" t="s">
        <v>312</v>
      </c>
      <c r="J33" s="65">
        <v>0</v>
      </c>
      <c r="K33" s="7">
        <v>200</v>
      </c>
      <c r="L33" s="67"/>
      <c r="M33" s="204" t="e">
        <f>G33/L33*K33</f>
        <v>#DIV/0!</v>
      </c>
      <c r="N33" s="147" t="e">
        <f>M33*J33</f>
        <v>#DIV/0!</v>
      </c>
      <c r="O33" s="129"/>
    </row>
    <row r="34" spans="1:15" s="3" customFormat="1" ht="12.75" customHeight="1">
      <c r="A34" s="6" t="s">
        <v>841</v>
      </c>
      <c r="B34" s="156" t="s">
        <v>49</v>
      </c>
      <c r="C34" s="151" t="s">
        <v>377</v>
      </c>
      <c r="D34" s="148" t="s">
        <v>378</v>
      </c>
      <c r="E34" s="130" t="s">
        <v>75</v>
      </c>
      <c r="F34" s="157" t="s">
        <v>293</v>
      </c>
      <c r="G34" s="162">
        <v>214</v>
      </c>
      <c r="H34" s="160"/>
      <c r="I34" s="148" t="s">
        <v>312</v>
      </c>
      <c r="J34" s="65">
        <v>0</v>
      </c>
      <c r="K34" s="7">
        <v>200</v>
      </c>
      <c r="L34" s="67"/>
      <c r="M34" s="204" t="e">
        <f>G34/L34*K34</f>
        <v>#DIV/0!</v>
      </c>
      <c r="N34" s="147" t="e">
        <f>M34*J34</f>
        <v>#DIV/0!</v>
      </c>
      <c r="O34" s="129"/>
    </row>
    <row r="35" spans="1:15" s="3" customFormat="1" ht="12.75" customHeight="1">
      <c r="A35" s="6" t="s">
        <v>841</v>
      </c>
      <c r="B35" s="156" t="s">
        <v>49</v>
      </c>
      <c r="C35" s="151" t="s">
        <v>379</v>
      </c>
      <c r="D35" s="148" t="s">
        <v>380</v>
      </c>
      <c r="E35" s="130" t="s">
        <v>174</v>
      </c>
      <c r="F35" s="152" t="s">
        <v>174</v>
      </c>
      <c r="G35" s="162"/>
      <c r="H35" s="160">
        <v>2</v>
      </c>
      <c r="I35" s="148" t="s">
        <v>312</v>
      </c>
      <c r="J35" s="210"/>
      <c r="K35" s="7"/>
      <c r="L35" s="197"/>
      <c r="M35" s="213"/>
      <c r="N35" s="214"/>
      <c r="O35" s="129"/>
    </row>
    <row r="36" spans="1:15" s="3" customFormat="1" ht="12.75" customHeight="1">
      <c r="A36" s="6" t="s">
        <v>841</v>
      </c>
      <c r="B36" s="156" t="s">
        <v>49</v>
      </c>
      <c r="C36" s="151" t="s">
        <v>381</v>
      </c>
      <c r="D36" s="148" t="s">
        <v>382</v>
      </c>
      <c r="E36" s="130" t="s">
        <v>75</v>
      </c>
      <c r="F36" s="152" t="s">
        <v>293</v>
      </c>
      <c r="G36" s="162">
        <v>3</v>
      </c>
      <c r="H36" s="160"/>
      <c r="I36" s="148" t="s">
        <v>312</v>
      </c>
      <c r="J36" s="65">
        <v>0</v>
      </c>
      <c r="K36" s="7">
        <v>200</v>
      </c>
      <c r="L36" s="67"/>
      <c r="M36" s="204" t="e">
        <f>G36/L36*K36</f>
        <v>#DIV/0!</v>
      </c>
      <c r="N36" s="147" t="e">
        <f>M36*J36</f>
        <v>#DIV/0!</v>
      </c>
      <c r="O36" s="129"/>
    </row>
    <row r="37" spans="1:15" s="3" customFormat="1" ht="12.75" customHeight="1">
      <c r="A37" s="6" t="s">
        <v>841</v>
      </c>
      <c r="B37" s="156" t="s">
        <v>49</v>
      </c>
      <c r="C37" s="151" t="s">
        <v>383</v>
      </c>
      <c r="D37" s="148" t="s">
        <v>380</v>
      </c>
      <c r="E37" s="130" t="s">
        <v>174</v>
      </c>
      <c r="F37" s="152" t="s">
        <v>174</v>
      </c>
      <c r="G37" s="6"/>
      <c r="H37" s="160">
        <v>2</v>
      </c>
      <c r="I37" s="148" t="s">
        <v>312</v>
      </c>
      <c r="J37" s="210"/>
      <c r="K37" s="7"/>
      <c r="L37" s="197"/>
      <c r="M37" s="213"/>
      <c r="N37" s="214"/>
      <c r="O37" s="129"/>
    </row>
    <row r="38" spans="1:15" s="3" customFormat="1" ht="12.75" customHeight="1">
      <c r="A38" s="6" t="s">
        <v>841</v>
      </c>
      <c r="B38" s="156" t="s">
        <v>49</v>
      </c>
      <c r="C38" s="151" t="s">
        <v>384</v>
      </c>
      <c r="D38" s="148" t="s">
        <v>380</v>
      </c>
      <c r="E38" s="130" t="s">
        <v>174</v>
      </c>
      <c r="F38" s="152" t="s">
        <v>174</v>
      </c>
      <c r="G38" s="6"/>
      <c r="H38" s="160">
        <v>2</v>
      </c>
      <c r="I38" s="148" t="s">
        <v>312</v>
      </c>
      <c r="J38" s="210"/>
      <c r="K38" s="7"/>
      <c r="L38" s="197"/>
      <c r="M38" s="213"/>
      <c r="N38" s="214"/>
      <c r="O38" s="129"/>
    </row>
    <row r="39" spans="1:15" s="3" customFormat="1" ht="12.75" customHeight="1">
      <c r="A39" s="6" t="s">
        <v>841</v>
      </c>
      <c r="B39" s="156" t="s">
        <v>49</v>
      </c>
      <c r="C39" s="151" t="s">
        <v>385</v>
      </c>
      <c r="D39" s="148" t="s">
        <v>380</v>
      </c>
      <c r="E39" s="130" t="s">
        <v>174</v>
      </c>
      <c r="F39" s="152" t="s">
        <v>174</v>
      </c>
      <c r="G39" s="6"/>
      <c r="H39" s="160">
        <v>2</v>
      </c>
      <c r="I39" s="148" t="s">
        <v>312</v>
      </c>
      <c r="J39" s="210"/>
      <c r="K39" s="7"/>
      <c r="L39" s="197"/>
      <c r="M39" s="213"/>
      <c r="N39" s="214"/>
      <c r="O39" s="129"/>
    </row>
    <row r="40" spans="1:15" s="3" customFormat="1" ht="12.75" customHeight="1">
      <c r="A40" s="6" t="s">
        <v>841</v>
      </c>
      <c r="B40" s="156" t="s">
        <v>386</v>
      </c>
      <c r="C40" s="151" t="s">
        <v>387</v>
      </c>
      <c r="D40" s="148" t="s">
        <v>388</v>
      </c>
      <c r="E40" s="130" t="s">
        <v>52</v>
      </c>
      <c r="F40" s="154" t="s">
        <v>53</v>
      </c>
      <c r="G40" s="158">
        <v>78</v>
      </c>
      <c r="H40" s="158"/>
      <c r="I40" s="148" t="s">
        <v>312</v>
      </c>
      <c r="J40" s="65">
        <v>0</v>
      </c>
      <c r="K40" s="7">
        <v>200</v>
      </c>
      <c r="L40" s="67"/>
      <c r="M40" s="204" t="e">
        <f t="shared" ref="M40:M53" si="2">G40/L40*K40</f>
        <v>#DIV/0!</v>
      </c>
      <c r="N40" s="147" t="e">
        <f t="shared" ref="N40:N53" si="3">M40*J40</f>
        <v>#DIV/0!</v>
      </c>
      <c r="O40" s="129"/>
    </row>
    <row r="41" spans="1:15" s="3" customFormat="1" ht="12.75" customHeight="1">
      <c r="A41" s="6" t="s">
        <v>841</v>
      </c>
      <c r="B41" s="156" t="s">
        <v>386</v>
      </c>
      <c r="C41" s="151" t="s">
        <v>389</v>
      </c>
      <c r="D41" s="148" t="s">
        <v>390</v>
      </c>
      <c r="E41" s="130" t="s">
        <v>311</v>
      </c>
      <c r="F41" s="154" t="s">
        <v>131</v>
      </c>
      <c r="G41" s="158">
        <v>16.5</v>
      </c>
      <c r="H41" s="158"/>
      <c r="I41" s="148" t="s">
        <v>312</v>
      </c>
      <c r="J41" s="65">
        <v>0</v>
      </c>
      <c r="K41" s="7">
        <v>200</v>
      </c>
      <c r="L41" s="67"/>
      <c r="M41" s="204" t="e">
        <f t="shared" si="2"/>
        <v>#DIV/0!</v>
      </c>
      <c r="N41" s="147" t="e">
        <f t="shared" si="3"/>
        <v>#DIV/0!</v>
      </c>
      <c r="O41" s="129"/>
    </row>
    <row r="42" spans="1:15" s="3" customFormat="1" ht="12.75" customHeight="1">
      <c r="A42" s="6" t="s">
        <v>841</v>
      </c>
      <c r="B42" s="156" t="s">
        <v>386</v>
      </c>
      <c r="C42" s="151" t="s">
        <v>391</v>
      </c>
      <c r="D42" s="148" t="s">
        <v>51</v>
      </c>
      <c r="E42" s="130" t="s">
        <v>52</v>
      </c>
      <c r="F42" s="154" t="s">
        <v>53</v>
      </c>
      <c r="G42" s="158">
        <v>53</v>
      </c>
      <c r="H42" s="158"/>
      <c r="I42" s="148" t="s">
        <v>312</v>
      </c>
      <c r="J42" s="65">
        <v>0</v>
      </c>
      <c r="K42" s="7">
        <v>200</v>
      </c>
      <c r="L42" s="67"/>
      <c r="M42" s="204" t="e">
        <f t="shared" si="2"/>
        <v>#DIV/0!</v>
      </c>
      <c r="N42" s="147" t="e">
        <f t="shared" si="3"/>
        <v>#DIV/0!</v>
      </c>
      <c r="O42" s="129"/>
    </row>
    <row r="43" spans="1:15" s="3" customFormat="1" ht="12.75" customHeight="1">
      <c r="A43" s="6" t="s">
        <v>841</v>
      </c>
      <c r="B43" s="156" t="s">
        <v>386</v>
      </c>
      <c r="C43" s="151" t="s">
        <v>392</v>
      </c>
      <c r="D43" s="148" t="s">
        <v>51</v>
      </c>
      <c r="E43" s="130" t="s">
        <v>52</v>
      </c>
      <c r="F43" s="154" t="s">
        <v>53</v>
      </c>
      <c r="G43" s="158">
        <v>53</v>
      </c>
      <c r="H43" s="158"/>
      <c r="I43" s="148" t="s">
        <v>312</v>
      </c>
      <c r="J43" s="65">
        <v>0</v>
      </c>
      <c r="K43" s="7">
        <v>200</v>
      </c>
      <c r="L43" s="67"/>
      <c r="M43" s="204" t="e">
        <f t="shared" si="2"/>
        <v>#DIV/0!</v>
      </c>
      <c r="N43" s="147" t="e">
        <f t="shared" si="3"/>
        <v>#DIV/0!</v>
      </c>
      <c r="O43" s="129"/>
    </row>
    <row r="44" spans="1:15" s="3" customFormat="1" ht="12.75" customHeight="1">
      <c r="A44" s="6" t="s">
        <v>841</v>
      </c>
      <c r="B44" s="156" t="s">
        <v>386</v>
      </c>
      <c r="C44" s="151" t="s">
        <v>393</v>
      </c>
      <c r="D44" s="148" t="s">
        <v>394</v>
      </c>
      <c r="E44" s="130" t="s">
        <v>52</v>
      </c>
      <c r="F44" s="154" t="s">
        <v>53</v>
      </c>
      <c r="G44" s="158">
        <v>73.5</v>
      </c>
      <c r="H44" s="158"/>
      <c r="I44" s="148" t="s">
        <v>312</v>
      </c>
      <c r="J44" s="65">
        <v>0</v>
      </c>
      <c r="K44" s="7">
        <v>200</v>
      </c>
      <c r="L44" s="67"/>
      <c r="M44" s="204" t="e">
        <f t="shared" si="2"/>
        <v>#DIV/0!</v>
      </c>
      <c r="N44" s="147" t="e">
        <f t="shared" si="3"/>
        <v>#DIV/0!</v>
      </c>
      <c r="O44" s="129"/>
    </row>
    <row r="45" spans="1:15" s="3" customFormat="1" ht="12.75" customHeight="1">
      <c r="A45" s="6" t="s">
        <v>841</v>
      </c>
      <c r="B45" s="156" t="s">
        <v>386</v>
      </c>
      <c r="C45" s="151" t="s">
        <v>395</v>
      </c>
      <c r="D45" s="148" t="s">
        <v>396</v>
      </c>
      <c r="E45" s="130" t="s">
        <v>57</v>
      </c>
      <c r="F45" s="153" t="s">
        <v>58</v>
      </c>
      <c r="G45" s="158">
        <v>14</v>
      </c>
      <c r="H45" s="158"/>
      <c r="I45" s="148" t="s">
        <v>312</v>
      </c>
      <c r="J45" s="65">
        <v>0</v>
      </c>
      <c r="K45" s="7">
        <v>200</v>
      </c>
      <c r="L45" s="67"/>
      <c r="M45" s="204" t="e">
        <f t="shared" si="2"/>
        <v>#DIV/0!</v>
      </c>
      <c r="N45" s="147" t="e">
        <f t="shared" si="3"/>
        <v>#DIV/0!</v>
      </c>
      <c r="O45" s="129"/>
    </row>
    <row r="46" spans="1:15" s="3" customFormat="1" ht="12.75" customHeight="1">
      <c r="A46" s="6" t="s">
        <v>841</v>
      </c>
      <c r="B46" s="156" t="s">
        <v>386</v>
      </c>
      <c r="C46" s="151" t="s">
        <v>397</v>
      </c>
      <c r="D46" s="148" t="s">
        <v>398</v>
      </c>
      <c r="E46" s="130" t="s">
        <v>311</v>
      </c>
      <c r="F46" s="154" t="s">
        <v>131</v>
      </c>
      <c r="G46" s="158">
        <v>27.5</v>
      </c>
      <c r="H46" s="158"/>
      <c r="I46" s="148" t="s">
        <v>312</v>
      </c>
      <c r="J46" s="65">
        <v>0</v>
      </c>
      <c r="K46" s="7">
        <v>200</v>
      </c>
      <c r="L46" s="67"/>
      <c r="M46" s="204" t="e">
        <f t="shared" si="2"/>
        <v>#DIV/0!</v>
      </c>
      <c r="N46" s="147" t="e">
        <f t="shared" si="3"/>
        <v>#DIV/0!</v>
      </c>
      <c r="O46" s="129"/>
    </row>
    <row r="47" spans="1:15" s="3" customFormat="1" ht="12.75" customHeight="1">
      <c r="A47" s="6" t="s">
        <v>841</v>
      </c>
      <c r="B47" s="156" t="s">
        <v>386</v>
      </c>
      <c r="C47" s="151" t="s">
        <v>399</v>
      </c>
      <c r="D47" s="148" t="s">
        <v>400</v>
      </c>
      <c r="E47" s="130" t="s">
        <v>311</v>
      </c>
      <c r="F47" s="154" t="s">
        <v>131</v>
      </c>
      <c r="G47" s="158">
        <v>78.5</v>
      </c>
      <c r="H47" s="158"/>
      <c r="I47" s="148" t="s">
        <v>312</v>
      </c>
      <c r="J47" s="65">
        <v>0</v>
      </c>
      <c r="K47" s="7">
        <v>200</v>
      </c>
      <c r="L47" s="67"/>
      <c r="M47" s="204" t="e">
        <f t="shared" si="2"/>
        <v>#DIV/0!</v>
      </c>
      <c r="N47" s="147" t="e">
        <f t="shared" si="3"/>
        <v>#DIV/0!</v>
      </c>
      <c r="O47" s="129"/>
    </row>
    <row r="48" spans="1:15" s="3" customFormat="1" ht="12.75" customHeight="1">
      <c r="A48" s="6" t="s">
        <v>841</v>
      </c>
      <c r="B48" s="156" t="s">
        <v>386</v>
      </c>
      <c r="C48" s="151" t="s">
        <v>401</v>
      </c>
      <c r="D48" s="148" t="s">
        <v>402</v>
      </c>
      <c r="E48" s="130" t="s">
        <v>57</v>
      </c>
      <c r="F48" s="153" t="s">
        <v>58</v>
      </c>
      <c r="G48" s="158">
        <v>17.5</v>
      </c>
      <c r="H48" s="158"/>
      <c r="I48" s="148" t="s">
        <v>312</v>
      </c>
      <c r="J48" s="65">
        <v>0</v>
      </c>
      <c r="K48" s="7">
        <v>200</v>
      </c>
      <c r="L48" s="67"/>
      <c r="M48" s="204" t="e">
        <f t="shared" si="2"/>
        <v>#DIV/0!</v>
      </c>
      <c r="N48" s="147" t="e">
        <f t="shared" si="3"/>
        <v>#DIV/0!</v>
      </c>
      <c r="O48" s="129"/>
    </row>
    <row r="49" spans="1:15" s="3" customFormat="1" ht="12.75" customHeight="1">
      <c r="A49" s="6" t="s">
        <v>841</v>
      </c>
      <c r="B49" s="156" t="s">
        <v>386</v>
      </c>
      <c r="C49" s="151" t="s">
        <v>403</v>
      </c>
      <c r="D49" s="148" t="s">
        <v>404</v>
      </c>
      <c r="E49" s="130" t="s">
        <v>75</v>
      </c>
      <c r="F49" s="153" t="s">
        <v>405</v>
      </c>
      <c r="G49" s="158">
        <v>88</v>
      </c>
      <c r="H49" s="158"/>
      <c r="I49" s="148" t="s">
        <v>312</v>
      </c>
      <c r="J49" s="65">
        <v>0</v>
      </c>
      <c r="K49" s="7">
        <v>200</v>
      </c>
      <c r="L49" s="67"/>
      <c r="M49" s="204" t="e">
        <f t="shared" si="2"/>
        <v>#DIV/0!</v>
      </c>
      <c r="N49" s="147" t="e">
        <f t="shared" si="3"/>
        <v>#DIV/0!</v>
      </c>
      <c r="O49" s="129"/>
    </row>
    <row r="50" spans="1:15" s="3" customFormat="1" ht="12.75" customHeight="1">
      <c r="A50" s="6" t="s">
        <v>841</v>
      </c>
      <c r="B50" s="156" t="s">
        <v>386</v>
      </c>
      <c r="C50" s="151" t="s">
        <v>406</v>
      </c>
      <c r="D50" s="148" t="s">
        <v>338</v>
      </c>
      <c r="E50" s="130" t="s">
        <v>57</v>
      </c>
      <c r="F50" s="153" t="s">
        <v>58</v>
      </c>
      <c r="G50" s="158">
        <v>8.5</v>
      </c>
      <c r="H50" s="158"/>
      <c r="I50" s="148" t="s">
        <v>312</v>
      </c>
      <c r="J50" s="65">
        <v>0</v>
      </c>
      <c r="K50" s="7">
        <v>200</v>
      </c>
      <c r="L50" s="67"/>
      <c r="M50" s="204" t="e">
        <f t="shared" si="2"/>
        <v>#DIV/0!</v>
      </c>
      <c r="N50" s="147" t="e">
        <f t="shared" si="3"/>
        <v>#DIV/0!</v>
      </c>
      <c r="O50" s="129"/>
    </row>
    <row r="51" spans="1:15" s="3" customFormat="1" ht="12.75" customHeight="1">
      <c r="A51" s="6" t="s">
        <v>841</v>
      </c>
      <c r="B51" s="156" t="s">
        <v>386</v>
      </c>
      <c r="C51" s="151" t="s">
        <v>407</v>
      </c>
      <c r="D51" s="148" t="s">
        <v>408</v>
      </c>
      <c r="E51" s="130" t="s">
        <v>75</v>
      </c>
      <c r="F51" s="157" t="s">
        <v>76</v>
      </c>
      <c r="G51" s="158">
        <v>117</v>
      </c>
      <c r="H51" s="158"/>
      <c r="I51" s="148" t="s">
        <v>409</v>
      </c>
      <c r="J51" s="65">
        <v>0</v>
      </c>
      <c r="K51" s="7">
        <v>200</v>
      </c>
      <c r="L51" s="67"/>
      <c r="M51" s="204" t="e">
        <f t="shared" si="2"/>
        <v>#DIV/0!</v>
      </c>
      <c r="N51" s="147" t="e">
        <f t="shared" si="3"/>
        <v>#DIV/0!</v>
      </c>
      <c r="O51" s="129"/>
    </row>
    <row r="52" spans="1:15" s="3" customFormat="1" ht="12.75" customHeight="1">
      <c r="A52" s="6" t="s">
        <v>841</v>
      </c>
      <c r="B52" s="156" t="s">
        <v>386</v>
      </c>
      <c r="C52" s="151" t="s">
        <v>410</v>
      </c>
      <c r="D52" s="148" t="s">
        <v>411</v>
      </c>
      <c r="E52" s="130" t="s">
        <v>199</v>
      </c>
      <c r="F52" s="153" t="s">
        <v>200</v>
      </c>
      <c r="G52" s="161">
        <v>8.5</v>
      </c>
      <c r="H52" s="158"/>
      <c r="I52" s="148" t="s">
        <v>357</v>
      </c>
      <c r="J52" s="65">
        <v>0</v>
      </c>
      <c r="K52" s="7">
        <v>400</v>
      </c>
      <c r="L52" s="67"/>
      <c r="M52" s="204" t="e">
        <f t="shared" si="2"/>
        <v>#DIV/0!</v>
      </c>
      <c r="N52" s="147" t="e">
        <f t="shared" si="3"/>
        <v>#DIV/0!</v>
      </c>
      <c r="O52" s="129"/>
    </row>
    <row r="53" spans="1:15" s="3" customFormat="1" ht="12.75" customHeight="1">
      <c r="A53" s="6" t="s">
        <v>841</v>
      </c>
      <c r="B53" s="156" t="s">
        <v>386</v>
      </c>
      <c r="C53" s="151" t="s">
        <v>412</v>
      </c>
      <c r="D53" s="148" t="s">
        <v>365</v>
      </c>
      <c r="E53" s="130" t="s">
        <v>199</v>
      </c>
      <c r="F53" s="153" t="s">
        <v>200</v>
      </c>
      <c r="G53" s="169">
        <v>9</v>
      </c>
      <c r="H53" s="160"/>
      <c r="I53" s="148" t="s">
        <v>357</v>
      </c>
      <c r="J53" s="65">
        <v>0</v>
      </c>
      <c r="K53" s="7">
        <v>400</v>
      </c>
      <c r="L53" s="67"/>
      <c r="M53" s="204" t="e">
        <f t="shared" si="2"/>
        <v>#DIV/0!</v>
      </c>
      <c r="N53" s="147" t="e">
        <f t="shared" si="3"/>
        <v>#DIV/0!</v>
      </c>
      <c r="O53" s="129"/>
    </row>
    <row r="54" spans="1:15" s="3" customFormat="1" ht="12.75" customHeight="1">
      <c r="A54" s="6" t="s">
        <v>841</v>
      </c>
      <c r="B54" s="156" t="s">
        <v>386</v>
      </c>
      <c r="C54" s="151" t="s">
        <v>413</v>
      </c>
      <c r="D54" s="148" t="s">
        <v>359</v>
      </c>
      <c r="E54" s="130" t="s">
        <v>174</v>
      </c>
      <c r="F54" s="153" t="s">
        <v>174</v>
      </c>
      <c r="G54" s="219"/>
      <c r="H54" s="160">
        <v>4</v>
      </c>
      <c r="I54" s="148" t="s">
        <v>312</v>
      </c>
      <c r="J54" s="210"/>
      <c r="K54" s="7"/>
      <c r="L54" s="197"/>
      <c r="M54" s="213"/>
      <c r="N54" s="214"/>
      <c r="O54" s="129"/>
    </row>
    <row r="55" spans="1:15" s="3" customFormat="1" ht="12.75" customHeight="1">
      <c r="A55" s="6" t="s">
        <v>841</v>
      </c>
      <c r="B55" s="156" t="s">
        <v>386</v>
      </c>
      <c r="C55" s="151" t="s">
        <v>414</v>
      </c>
      <c r="D55" s="148" t="s">
        <v>380</v>
      </c>
      <c r="E55" s="130" t="s">
        <v>174</v>
      </c>
      <c r="F55" s="153" t="s">
        <v>174</v>
      </c>
      <c r="G55" s="218"/>
      <c r="H55" s="160">
        <v>2</v>
      </c>
      <c r="I55" s="148" t="s">
        <v>312</v>
      </c>
      <c r="J55" s="210"/>
      <c r="K55" s="7"/>
      <c r="L55" s="197"/>
      <c r="M55" s="213"/>
      <c r="N55" s="214"/>
      <c r="O55" s="129"/>
    </row>
    <row r="56" spans="1:15" s="3" customFormat="1" ht="12.75" customHeight="1">
      <c r="A56" s="6" t="s">
        <v>841</v>
      </c>
      <c r="B56" s="156" t="s">
        <v>386</v>
      </c>
      <c r="C56" s="151" t="s">
        <v>415</v>
      </c>
      <c r="D56" s="148" t="s">
        <v>361</v>
      </c>
      <c r="E56" s="130" t="s">
        <v>199</v>
      </c>
      <c r="F56" s="153" t="s">
        <v>200</v>
      </c>
      <c r="G56" s="169">
        <v>3</v>
      </c>
      <c r="H56" s="160"/>
      <c r="I56" s="148" t="s">
        <v>357</v>
      </c>
      <c r="J56" s="65">
        <v>0</v>
      </c>
      <c r="K56" s="7">
        <v>400</v>
      </c>
      <c r="L56" s="67"/>
      <c r="M56" s="204" t="e">
        <f t="shared" ref="M56:M86" si="4">G56/L56*K56</f>
        <v>#DIV/0!</v>
      </c>
      <c r="N56" s="147" t="e">
        <f t="shared" ref="N56:N86" si="5">M56*J56</f>
        <v>#DIV/0!</v>
      </c>
      <c r="O56" s="129"/>
    </row>
    <row r="57" spans="1:15" s="3" customFormat="1" ht="12.75" customHeight="1">
      <c r="A57" s="6" t="s">
        <v>841</v>
      </c>
      <c r="B57" s="156" t="s">
        <v>386</v>
      </c>
      <c r="C57" s="151" t="s">
        <v>416</v>
      </c>
      <c r="D57" s="148" t="s">
        <v>361</v>
      </c>
      <c r="E57" s="130" t="s">
        <v>199</v>
      </c>
      <c r="F57" s="153" t="s">
        <v>200</v>
      </c>
      <c r="G57" s="169">
        <v>8</v>
      </c>
      <c r="H57" s="160"/>
      <c r="I57" s="148" t="s">
        <v>357</v>
      </c>
      <c r="J57" s="65">
        <v>0</v>
      </c>
      <c r="K57" s="7">
        <v>400</v>
      </c>
      <c r="L57" s="67"/>
      <c r="M57" s="204" t="e">
        <f t="shared" si="4"/>
        <v>#DIV/0!</v>
      </c>
      <c r="N57" s="147" t="e">
        <f t="shared" si="5"/>
        <v>#DIV/0!</v>
      </c>
      <c r="O57" s="129"/>
    </row>
    <row r="58" spans="1:15" s="3" customFormat="1" ht="12.75" customHeight="1">
      <c r="A58" s="6" t="s">
        <v>841</v>
      </c>
      <c r="B58" s="156" t="s">
        <v>386</v>
      </c>
      <c r="C58" s="151" t="s">
        <v>417</v>
      </c>
      <c r="D58" s="148" t="s">
        <v>418</v>
      </c>
      <c r="E58" s="130" t="s">
        <v>174</v>
      </c>
      <c r="F58" s="153" t="s">
        <v>419</v>
      </c>
      <c r="G58" s="162">
        <v>4</v>
      </c>
      <c r="H58" s="158"/>
      <c r="I58" s="148" t="s">
        <v>312</v>
      </c>
      <c r="J58" s="65">
        <v>0</v>
      </c>
      <c r="K58" s="7"/>
      <c r="L58" s="67"/>
      <c r="M58" s="204" t="e">
        <f t="shared" si="4"/>
        <v>#DIV/0!</v>
      </c>
      <c r="N58" s="147" t="e">
        <f t="shared" si="5"/>
        <v>#DIV/0!</v>
      </c>
      <c r="O58" s="129"/>
    </row>
    <row r="59" spans="1:15" s="3" customFormat="1" ht="12.75" customHeight="1">
      <c r="A59" s="6" t="s">
        <v>841</v>
      </c>
      <c r="B59" s="156" t="s">
        <v>386</v>
      </c>
      <c r="C59" s="151" t="s">
        <v>420</v>
      </c>
      <c r="D59" s="148" t="s">
        <v>421</v>
      </c>
      <c r="E59" s="130" t="s">
        <v>174</v>
      </c>
      <c r="F59" s="148" t="s">
        <v>419</v>
      </c>
      <c r="G59" s="158">
        <v>3</v>
      </c>
      <c r="H59" s="158"/>
      <c r="I59" s="148" t="s">
        <v>312</v>
      </c>
      <c r="J59" s="65">
        <v>0</v>
      </c>
      <c r="K59" s="7"/>
      <c r="L59" s="67"/>
      <c r="M59" s="204" t="e">
        <f t="shared" si="4"/>
        <v>#DIV/0!</v>
      </c>
      <c r="N59" s="147" t="e">
        <f t="shared" si="5"/>
        <v>#DIV/0!</v>
      </c>
      <c r="O59" s="129"/>
    </row>
    <row r="60" spans="1:15" s="3" customFormat="1" ht="12.75" customHeight="1">
      <c r="A60" s="6" t="s">
        <v>841</v>
      </c>
      <c r="B60" s="156" t="s">
        <v>386</v>
      </c>
      <c r="C60" s="151" t="s">
        <v>422</v>
      </c>
      <c r="D60" s="148" t="s">
        <v>423</v>
      </c>
      <c r="E60" s="130" t="s">
        <v>52</v>
      </c>
      <c r="F60" s="154" t="s">
        <v>53</v>
      </c>
      <c r="G60" s="158">
        <v>79</v>
      </c>
      <c r="H60" s="158"/>
      <c r="I60" s="148" t="s">
        <v>312</v>
      </c>
      <c r="J60" s="65">
        <v>0</v>
      </c>
      <c r="K60" s="7">
        <v>200</v>
      </c>
      <c r="L60" s="67"/>
      <c r="M60" s="204" t="e">
        <f t="shared" si="4"/>
        <v>#DIV/0!</v>
      </c>
      <c r="N60" s="147" t="e">
        <f t="shared" si="5"/>
        <v>#DIV/0!</v>
      </c>
      <c r="O60" s="129"/>
    </row>
    <row r="61" spans="1:15" s="3" customFormat="1" ht="12.75" customHeight="1">
      <c r="A61" s="6" t="s">
        <v>841</v>
      </c>
      <c r="B61" s="156" t="s">
        <v>386</v>
      </c>
      <c r="C61" s="151" t="s">
        <v>424</v>
      </c>
      <c r="D61" s="148" t="s">
        <v>425</v>
      </c>
      <c r="E61" s="130" t="s">
        <v>75</v>
      </c>
      <c r="F61" s="157" t="s">
        <v>293</v>
      </c>
      <c r="G61" s="158">
        <v>79</v>
      </c>
      <c r="H61" s="158"/>
      <c r="I61" s="148" t="s">
        <v>312</v>
      </c>
      <c r="J61" s="65">
        <v>0</v>
      </c>
      <c r="K61" s="7">
        <v>200</v>
      </c>
      <c r="L61" s="67"/>
      <c r="M61" s="204" t="e">
        <f t="shared" si="4"/>
        <v>#DIV/0!</v>
      </c>
      <c r="N61" s="147" t="e">
        <f t="shared" si="5"/>
        <v>#DIV/0!</v>
      </c>
      <c r="O61" s="129"/>
    </row>
    <row r="62" spans="1:15" s="3" customFormat="1" ht="12.75" customHeight="1">
      <c r="A62" s="6" t="s">
        <v>841</v>
      </c>
      <c r="B62" s="156" t="s">
        <v>386</v>
      </c>
      <c r="C62" s="151" t="s">
        <v>426</v>
      </c>
      <c r="D62" s="148" t="s">
        <v>425</v>
      </c>
      <c r="E62" s="130" t="s">
        <v>75</v>
      </c>
      <c r="F62" s="157" t="s">
        <v>293</v>
      </c>
      <c r="G62" s="158">
        <v>66</v>
      </c>
      <c r="H62" s="158"/>
      <c r="I62" s="148" t="s">
        <v>312</v>
      </c>
      <c r="J62" s="65">
        <v>0</v>
      </c>
      <c r="K62" s="7">
        <v>200</v>
      </c>
      <c r="L62" s="67"/>
      <c r="M62" s="204" t="e">
        <f t="shared" si="4"/>
        <v>#DIV/0!</v>
      </c>
      <c r="N62" s="147" t="e">
        <f t="shared" si="5"/>
        <v>#DIV/0!</v>
      </c>
      <c r="O62" s="129"/>
    </row>
    <row r="63" spans="1:15" s="3" customFormat="1" ht="25.5">
      <c r="A63" s="6" t="s">
        <v>841</v>
      </c>
      <c r="B63" s="156" t="s">
        <v>386</v>
      </c>
      <c r="C63" s="151" t="s">
        <v>427</v>
      </c>
      <c r="D63" s="148" t="s">
        <v>428</v>
      </c>
      <c r="E63" s="130" t="s">
        <v>75</v>
      </c>
      <c r="F63" s="152" t="s">
        <v>300</v>
      </c>
      <c r="G63" s="158">
        <v>23.5</v>
      </c>
      <c r="H63" s="158"/>
      <c r="I63" s="148"/>
      <c r="J63" s="65">
        <v>0</v>
      </c>
      <c r="K63" s="7">
        <v>200</v>
      </c>
      <c r="L63" s="67"/>
      <c r="M63" s="204" t="e">
        <f t="shared" si="4"/>
        <v>#DIV/0!</v>
      </c>
      <c r="N63" s="147" t="e">
        <f t="shared" si="5"/>
        <v>#DIV/0!</v>
      </c>
      <c r="O63" s="129"/>
    </row>
    <row r="64" spans="1:15" s="3" customFormat="1" ht="12.75" customHeight="1">
      <c r="A64" s="6" t="s">
        <v>841</v>
      </c>
      <c r="B64" s="156" t="s">
        <v>386</v>
      </c>
      <c r="C64" s="151" t="s">
        <v>429</v>
      </c>
      <c r="D64" s="148" t="s">
        <v>430</v>
      </c>
      <c r="E64" s="130" t="s">
        <v>75</v>
      </c>
      <c r="F64" s="148" t="s">
        <v>405</v>
      </c>
      <c r="G64" s="158">
        <v>32</v>
      </c>
      <c r="H64" s="158"/>
      <c r="I64" s="148" t="s">
        <v>431</v>
      </c>
      <c r="J64" s="65">
        <v>0</v>
      </c>
      <c r="K64" s="7">
        <v>200</v>
      </c>
      <c r="L64" s="67"/>
      <c r="M64" s="204" t="e">
        <f t="shared" si="4"/>
        <v>#DIV/0!</v>
      </c>
      <c r="N64" s="147" t="e">
        <f t="shared" si="5"/>
        <v>#DIV/0!</v>
      </c>
      <c r="O64" s="129"/>
    </row>
    <row r="65" spans="1:15" s="3" customFormat="1" ht="12.75" customHeight="1">
      <c r="A65" s="6" t="s">
        <v>841</v>
      </c>
      <c r="B65" s="156" t="s">
        <v>432</v>
      </c>
      <c r="C65" s="151" t="s">
        <v>433</v>
      </c>
      <c r="D65" s="148" t="s">
        <v>51</v>
      </c>
      <c r="E65" s="130" t="s">
        <v>52</v>
      </c>
      <c r="F65" s="154" t="s">
        <v>53</v>
      </c>
      <c r="G65" s="158">
        <v>53</v>
      </c>
      <c r="H65" s="158"/>
      <c r="I65" s="148" t="s">
        <v>312</v>
      </c>
      <c r="J65" s="65">
        <v>0</v>
      </c>
      <c r="K65" s="7">
        <v>200</v>
      </c>
      <c r="L65" s="67"/>
      <c r="M65" s="204" t="e">
        <f t="shared" si="4"/>
        <v>#DIV/0!</v>
      </c>
      <c r="N65" s="147" t="e">
        <f t="shared" si="5"/>
        <v>#DIV/0!</v>
      </c>
      <c r="O65" s="129"/>
    </row>
    <row r="66" spans="1:15" s="3" customFormat="1" ht="12.75" customHeight="1">
      <c r="A66" s="6" t="s">
        <v>841</v>
      </c>
      <c r="B66" s="156" t="s">
        <v>432</v>
      </c>
      <c r="C66" s="151" t="s">
        <v>434</v>
      </c>
      <c r="D66" s="148" t="s">
        <v>51</v>
      </c>
      <c r="E66" s="130" t="s">
        <v>52</v>
      </c>
      <c r="F66" s="154" t="s">
        <v>53</v>
      </c>
      <c r="G66" s="158">
        <v>52</v>
      </c>
      <c r="H66" s="158"/>
      <c r="I66" s="148" t="s">
        <v>312</v>
      </c>
      <c r="J66" s="65">
        <v>0</v>
      </c>
      <c r="K66" s="7">
        <v>200</v>
      </c>
      <c r="L66" s="67"/>
      <c r="M66" s="204" t="e">
        <f t="shared" si="4"/>
        <v>#DIV/0!</v>
      </c>
      <c r="N66" s="147" t="e">
        <f t="shared" si="5"/>
        <v>#DIV/0!</v>
      </c>
      <c r="O66" s="129"/>
    </row>
    <row r="67" spans="1:15" s="3" customFormat="1" ht="12.75" customHeight="1">
      <c r="A67" s="6" t="s">
        <v>841</v>
      </c>
      <c r="B67" s="156" t="s">
        <v>432</v>
      </c>
      <c r="C67" s="151" t="s">
        <v>435</v>
      </c>
      <c r="D67" s="148" t="s">
        <v>396</v>
      </c>
      <c r="E67" s="130" t="s">
        <v>57</v>
      </c>
      <c r="F67" s="153" t="s">
        <v>58</v>
      </c>
      <c r="G67" s="158">
        <v>14.5</v>
      </c>
      <c r="H67" s="158"/>
      <c r="I67" s="148" t="s">
        <v>312</v>
      </c>
      <c r="J67" s="65">
        <v>0</v>
      </c>
      <c r="K67" s="7">
        <v>200</v>
      </c>
      <c r="L67" s="67"/>
      <c r="M67" s="204" t="e">
        <f t="shared" si="4"/>
        <v>#DIV/0!</v>
      </c>
      <c r="N67" s="147" t="e">
        <f t="shared" si="5"/>
        <v>#DIV/0!</v>
      </c>
      <c r="O67" s="129"/>
    </row>
    <row r="68" spans="1:15" s="3" customFormat="1" ht="12.75" customHeight="1">
      <c r="A68" s="6" t="s">
        <v>841</v>
      </c>
      <c r="B68" s="156" t="s">
        <v>432</v>
      </c>
      <c r="C68" s="151" t="s">
        <v>436</v>
      </c>
      <c r="D68" s="148" t="s">
        <v>51</v>
      </c>
      <c r="E68" s="130" t="s">
        <v>52</v>
      </c>
      <c r="F68" s="154" t="s">
        <v>53</v>
      </c>
      <c r="G68" s="158">
        <v>53</v>
      </c>
      <c r="H68" s="158"/>
      <c r="I68" s="148" t="s">
        <v>312</v>
      </c>
      <c r="J68" s="65">
        <v>0</v>
      </c>
      <c r="K68" s="7">
        <v>200</v>
      </c>
      <c r="L68" s="67"/>
      <c r="M68" s="204" t="e">
        <f t="shared" si="4"/>
        <v>#DIV/0!</v>
      </c>
      <c r="N68" s="147" t="e">
        <f t="shared" si="5"/>
        <v>#DIV/0!</v>
      </c>
      <c r="O68" s="129"/>
    </row>
    <row r="69" spans="1:15" s="3" customFormat="1" ht="12.75" customHeight="1">
      <c r="A69" s="6" t="s">
        <v>841</v>
      </c>
      <c r="B69" s="156" t="s">
        <v>432</v>
      </c>
      <c r="C69" s="151" t="s">
        <v>437</v>
      </c>
      <c r="D69" s="148" t="s">
        <v>51</v>
      </c>
      <c r="E69" s="130" t="s">
        <v>52</v>
      </c>
      <c r="F69" s="154" t="s">
        <v>53</v>
      </c>
      <c r="G69" s="158">
        <v>54</v>
      </c>
      <c r="H69" s="158"/>
      <c r="I69" s="148" t="s">
        <v>312</v>
      </c>
      <c r="J69" s="65">
        <v>0</v>
      </c>
      <c r="K69" s="7">
        <v>200</v>
      </c>
      <c r="L69" s="67"/>
      <c r="M69" s="204" t="e">
        <f t="shared" si="4"/>
        <v>#DIV/0!</v>
      </c>
      <c r="N69" s="147" t="e">
        <f t="shared" si="5"/>
        <v>#DIV/0!</v>
      </c>
      <c r="O69" s="129"/>
    </row>
    <row r="70" spans="1:15" s="3" customFormat="1" ht="12.75" customHeight="1">
      <c r="A70" s="6" t="s">
        <v>841</v>
      </c>
      <c r="B70" s="156" t="s">
        <v>432</v>
      </c>
      <c r="C70" s="151" t="s">
        <v>438</v>
      </c>
      <c r="D70" s="148" t="s">
        <v>51</v>
      </c>
      <c r="E70" s="130" t="s">
        <v>52</v>
      </c>
      <c r="F70" s="154" t="s">
        <v>53</v>
      </c>
      <c r="G70" s="158">
        <v>54.5</v>
      </c>
      <c r="H70" s="158"/>
      <c r="I70" s="148" t="s">
        <v>312</v>
      </c>
      <c r="J70" s="65">
        <v>0</v>
      </c>
      <c r="K70" s="7">
        <v>200</v>
      </c>
      <c r="L70" s="67"/>
      <c r="M70" s="204" t="e">
        <f t="shared" si="4"/>
        <v>#DIV/0!</v>
      </c>
      <c r="N70" s="147" t="e">
        <f t="shared" si="5"/>
        <v>#DIV/0!</v>
      </c>
      <c r="O70" s="129"/>
    </row>
    <row r="71" spans="1:15" s="3" customFormat="1" ht="12.75" customHeight="1">
      <c r="A71" s="6" t="s">
        <v>841</v>
      </c>
      <c r="B71" s="156" t="s">
        <v>432</v>
      </c>
      <c r="C71" s="151" t="s">
        <v>439</v>
      </c>
      <c r="D71" s="148" t="s">
        <v>51</v>
      </c>
      <c r="E71" s="130" t="s">
        <v>52</v>
      </c>
      <c r="F71" s="154" t="s">
        <v>53</v>
      </c>
      <c r="G71" s="158">
        <v>54.5</v>
      </c>
      <c r="H71" s="158"/>
      <c r="I71" s="148" t="s">
        <v>312</v>
      </c>
      <c r="J71" s="65">
        <v>0</v>
      </c>
      <c r="K71" s="7">
        <v>200</v>
      </c>
      <c r="L71" s="67"/>
      <c r="M71" s="204" t="e">
        <f t="shared" si="4"/>
        <v>#DIV/0!</v>
      </c>
      <c r="N71" s="147" t="e">
        <f t="shared" si="5"/>
        <v>#DIV/0!</v>
      </c>
      <c r="O71" s="129"/>
    </row>
    <row r="72" spans="1:15" s="3" customFormat="1" ht="12.75" customHeight="1">
      <c r="A72" s="6" t="s">
        <v>841</v>
      </c>
      <c r="B72" s="156" t="s">
        <v>432</v>
      </c>
      <c r="C72" s="151" t="s">
        <v>440</v>
      </c>
      <c r="D72" s="148" t="s">
        <v>51</v>
      </c>
      <c r="E72" s="130" t="s">
        <v>52</v>
      </c>
      <c r="F72" s="154" t="s">
        <v>53</v>
      </c>
      <c r="G72" s="158">
        <v>53</v>
      </c>
      <c r="H72" s="158"/>
      <c r="I72" s="148" t="s">
        <v>312</v>
      </c>
      <c r="J72" s="65">
        <v>0</v>
      </c>
      <c r="K72" s="7">
        <v>200</v>
      </c>
      <c r="L72" s="67"/>
      <c r="M72" s="204" t="e">
        <f t="shared" si="4"/>
        <v>#DIV/0!</v>
      </c>
      <c r="N72" s="147" t="e">
        <f t="shared" si="5"/>
        <v>#DIV/0!</v>
      </c>
      <c r="O72" s="129"/>
    </row>
    <row r="73" spans="1:15" s="3" customFormat="1" ht="12.75" customHeight="1">
      <c r="A73" s="6" t="s">
        <v>841</v>
      </c>
      <c r="B73" s="156" t="s">
        <v>432</v>
      </c>
      <c r="C73" s="151" t="s">
        <v>441</v>
      </c>
      <c r="D73" s="148" t="s">
        <v>442</v>
      </c>
      <c r="E73" s="130" t="s">
        <v>57</v>
      </c>
      <c r="F73" s="153" t="s">
        <v>58</v>
      </c>
      <c r="G73" s="158">
        <v>13</v>
      </c>
      <c r="H73" s="158"/>
      <c r="I73" s="148" t="s">
        <v>312</v>
      </c>
      <c r="J73" s="65">
        <v>0</v>
      </c>
      <c r="K73" s="7">
        <v>200</v>
      </c>
      <c r="L73" s="67"/>
      <c r="M73" s="204" t="e">
        <f t="shared" si="4"/>
        <v>#DIV/0!</v>
      </c>
      <c r="N73" s="147" t="e">
        <f t="shared" si="5"/>
        <v>#DIV/0!</v>
      </c>
      <c r="O73" s="129"/>
    </row>
    <row r="74" spans="1:15" s="3" customFormat="1" ht="12.75" customHeight="1">
      <c r="A74" s="6" t="s">
        <v>841</v>
      </c>
      <c r="B74" s="156" t="s">
        <v>432</v>
      </c>
      <c r="C74" s="151" t="s">
        <v>443</v>
      </c>
      <c r="D74" s="148" t="s">
        <v>51</v>
      </c>
      <c r="E74" s="130" t="s">
        <v>52</v>
      </c>
      <c r="F74" s="154" t="s">
        <v>53</v>
      </c>
      <c r="G74" s="158">
        <v>53.5</v>
      </c>
      <c r="H74" s="158"/>
      <c r="I74" s="148" t="s">
        <v>312</v>
      </c>
      <c r="J74" s="65">
        <v>0</v>
      </c>
      <c r="K74" s="7">
        <v>200</v>
      </c>
      <c r="L74" s="67"/>
      <c r="M74" s="204" t="e">
        <f t="shared" si="4"/>
        <v>#DIV/0!</v>
      </c>
      <c r="N74" s="147" t="e">
        <f t="shared" si="5"/>
        <v>#DIV/0!</v>
      </c>
      <c r="O74" s="129"/>
    </row>
    <row r="75" spans="1:15" s="3" customFormat="1" ht="12.75" customHeight="1">
      <c r="A75" s="6" t="s">
        <v>841</v>
      </c>
      <c r="B75" s="156" t="s">
        <v>432</v>
      </c>
      <c r="C75" s="151" t="s">
        <v>444</v>
      </c>
      <c r="D75" s="148" t="s">
        <v>51</v>
      </c>
      <c r="E75" s="130" t="s">
        <v>52</v>
      </c>
      <c r="F75" s="154" t="s">
        <v>53</v>
      </c>
      <c r="G75" s="158">
        <v>53</v>
      </c>
      <c r="H75" s="158"/>
      <c r="I75" s="148" t="s">
        <v>312</v>
      </c>
      <c r="J75" s="65">
        <v>0</v>
      </c>
      <c r="K75" s="7">
        <v>200</v>
      </c>
      <c r="L75" s="67"/>
      <c r="M75" s="204" t="e">
        <f t="shared" si="4"/>
        <v>#DIV/0!</v>
      </c>
      <c r="N75" s="147" t="e">
        <f t="shared" si="5"/>
        <v>#DIV/0!</v>
      </c>
      <c r="O75" s="129"/>
    </row>
    <row r="76" spans="1:15" s="3" customFormat="1" ht="12.75" customHeight="1">
      <c r="A76" s="6" t="s">
        <v>841</v>
      </c>
      <c r="B76" s="156" t="s">
        <v>432</v>
      </c>
      <c r="C76" s="151" t="s">
        <v>445</v>
      </c>
      <c r="D76" s="148" t="s">
        <v>51</v>
      </c>
      <c r="E76" s="130" t="s">
        <v>52</v>
      </c>
      <c r="F76" s="154" t="s">
        <v>53</v>
      </c>
      <c r="G76" s="158">
        <v>51.5</v>
      </c>
      <c r="H76" s="158"/>
      <c r="I76" s="148" t="s">
        <v>312</v>
      </c>
      <c r="J76" s="65">
        <v>0</v>
      </c>
      <c r="K76" s="7">
        <v>200</v>
      </c>
      <c r="L76" s="67"/>
      <c r="M76" s="204" t="e">
        <f t="shared" si="4"/>
        <v>#DIV/0!</v>
      </c>
      <c r="N76" s="147" t="e">
        <f t="shared" si="5"/>
        <v>#DIV/0!</v>
      </c>
      <c r="O76" s="129"/>
    </row>
    <row r="77" spans="1:15" s="3" customFormat="1" ht="12.75" customHeight="1">
      <c r="A77" s="6" t="s">
        <v>841</v>
      </c>
      <c r="B77" s="156" t="s">
        <v>432</v>
      </c>
      <c r="C77" s="151" t="s">
        <v>446</v>
      </c>
      <c r="D77" s="148" t="s">
        <v>51</v>
      </c>
      <c r="E77" s="130" t="s">
        <v>52</v>
      </c>
      <c r="F77" s="154" t="s">
        <v>53</v>
      </c>
      <c r="G77" s="158">
        <v>53.5</v>
      </c>
      <c r="H77" s="158"/>
      <c r="I77" s="148" t="s">
        <v>312</v>
      </c>
      <c r="J77" s="65">
        <v>0</v>
      </c>
      <c r="K77" s="7">
        <v>200</v>
      </c>
      <c r="L77" s="67"/>
      <c r="M77" s="204" t="e">
        <f t="shared" si="4"/>
        <v>#DIV/0!</v>
      </c>
      <c r="N77" s="147" t="e">
        <f t="shared" si="5"/>
        <v>#DIV/0!</v>
      </c>
      <c r="O77" s="129"/>
    </row>
    <row r="78" spans="1:15" s="3" customFormat="1" ht="12.75" customHeight="1">
      <c r="A78" s="6" t="s">
        <v>841</v>
      </c>
      <c r="B78" s="156" t="s">
        <v>432</v>
      </c>
      <c r="C78" s="151" t="s">
        <v>447</v>
      </c>
      <c r="D78" s="148" t="s">
        <v>396</v>
      </c>
      <c r="E78" s="130" t="s">
        <v>57</v>
      </c>
      <c r="F78" s="153" t="s">
        <v>58</v>
      </c>
      <c r="G78" s="158">
        <v>16</v>
      </c>
      <c r="H78" s="158"/>
      <c r="I78" s="148" t="s">
        <v>312</v>
      </c>
      <c r="J78" s="65">
        <v>0</v>
      </c>
      <c r="K78" s="7">
        <v>200</v>
      </c>
      <c r="L78" s="67"/>
      <c r="M78" s="204" t="e">
        <f t="shared" si="4"/>
        <v>#DIV/0!</v>
      </c>
      <c r="N78" s="147" t="e">
        <f t="shared" si="5"/>
        <v>#DIV/0!</v>
      </c>
      <c r="O78" s="129"/>
    </row>
    <row r="79" spans="1:15" s="3" customFormat="1" ht="12.75" customHeight="1">
      <c r="A79" s="6" t="s">
        <v>841</v>
      </c>
      <c r="B79" s="156" t="s">
        <v>432</v>
      </c>
      <c r="C79" s="151" t="s">
        <v>448</v>
      </c>
      <c r="D79" s="148" t="s">
        <v>51</v>
      </c>
      <c r="E79" s="130" t="s">
        <v>52</v>
      </c>
      <c r="F79" s="154" t="s">
        <v>53</v>
      </c>
      <c r="G79" s="158">
        <v>52.5</v>
      </c>
      <c r="H79" s="158"/>
      <c r="I79" s="148" t="s">
        <v>312</v>
      </c>
      <c r="J79" s="65">
        <v>0</v>
      </c>
      <c r="K79" s="7">
        <v>200</v>
      </c>
      <c r="L79" s="67"/>
      <c r="M79" s="204" t="e">
        <f t="shared" si="4"/>
        <v>#DIV/0!</v>
      </c>
      <c r="N79" s="147" t="e">
        <f t="shared" si="5"/>
        <v>#DIV/0!</v>
      </c>
      <c r="O79" s="129"/>
    </row>
    <row r="80" spans="1:15" s="3" customFormat="1" ht="12.75" customHeight="1">
      <c r="A80" s="6" t="s">
        <v>841</v>
      </c>
      <c r="B80" s="156" t="s">
        <v>432</v>
      </c>
      <c r="C80" s="151" t="s">
        <v>449</v>
      </c>
      <c r="D80" s="148" t="s">
        <v>51</v>
      </c>
      <c r="E80" s="130" t="s">
        <v>52</v>
      </c>
      <c r="F80" s="154" t="s">
        <v>53</v>
      </c>
      <c r="G80" s="158">
        <v>52</v>
      </c>
      <c r="H80" s="158"/>
      <c r="I80" s="148" t="s">
        <v>312</v>
      </c>
      <c r="J80" s="65">
        <v>0</v>
      </c>
      <c r="K80" s="7">
        <v>200</v>
      </c>
      <c r="L80" s="67"/>
      <c r="M80" s="204" t="e">
        <f t="shared" si="4"/>
        <v>#DIV/0!</v>
      </c>
      <c r="N80" s="147" t="e">
        <f t="shared" si="5"/>
        <v>#DIV/0!</v>
      </c>
      <c r="O80" s="129"/>
    </row>
    <row r="81" spans="1:15" s="3" customFormat="1" ht="12.75" customHeight="1">
      <c r="A81" s="6" t="s">
        <v>841</v>
      </c>
      <c r="B81" s="156" t="s">
        <v>432</v>
      </c>
      <c r="C81" s="151" t="s">
        <v>450</v>
      </c>
      <c r="D81" s="148" t="s">
        <v>338</v>
      </c>
      <c r="E81" s="130" t="s">
        <v>57</v>
      </c>
      <c r="F81" s="153" t="s">
        <v>58</v>
      </c>
      <c r="G81" s="158">
        <v>10</v>
      </c>
      <c r="H81" s="158"/>
      <c r="I81" s="148" t="s">
        <v>312</v>
      </c>
      <c r="J81" s="65">
        <v>0</v>
      </c>
      <c r="K81" s="7">
        <v>200</v>
      </c>
      <c r="L81" s="67"/>
      <c r="M81" s="204" t="e">
        <f t="shared" si="4"/>
        <v>#DIV/0!</v>
      </c>
      <c r="N81" s="147" t="e">
        <f t="shared" si="5"/>
        <v>#DIV/0!</v>
      </c>
      <c r="O81" s="129"/>
    </row>
    <row r="82" spans="1:15" s="3" customFormat="1" ht="12.75" customHeight="1">
      <c r="A82" s="6" t="s">
        <v>841</v>
      </c>
      <c r="B82" s="156" t="s">
        <v>432</v>
      </c>
      <c r="C82" s="151" t="s">
        <v>451</v>
      </c>
      <c r="D82" s="148" t="s">
        <v>452</v>
      </c>
      <c r="E82" s="130" t="s">
        <v>52</v>
      </c>
      <c r="F82" s="154" t="s">
        <v>53</v>
      </c>
      <c r="G82" s="158">
        <v>85.5</v>
      </c>
      <c r="H82" s="158"/>
      <c r="I82" s="148" t="s">
        <v>312</v>
      </c>
      <c r="J82" s="65">
        <v>0</v>
      </c>
      <c r="K82" s="7">
        <v>200</v>
      </c>
      <c r="L82" s="67"/>
      <c r="M82" s="204" t="e">
        <f t="shared" si="4"/>
        <v>#DIV/0!</v>
      </c>
      <c r="N82" s="147" t="e">
        <f t="shared" si="5"/>
        <v>#DIV/0!</v>
      </c>
      <c r="O82" s="129"/>
    </row>
    <row r="83" spans="1:15" s="3" customFormat="1" ht="12.75" customHeight="1">
      <c r="A83" s="6" t="s">
        <v>841</v>
      </c>
      <c r="B83" s="156" t="s">
        <v>432</v>
      </c>
      <c r="C83" s="151" t="s">
        <v>453</v>
      </c>
      <c r="D83" s="148" t="s">
        <v>454</v>
      </c>
      <c r="E83" s="130" t="s">
        <v>85</v>
      </c>
      <c r="F83" s="153" t="s">
        <v>86</v>
      </c>
      <c r="G83" s="158">
        <v>135</v>
      </c>
      <c r="H83" s="158"/>
      <c r="I83" s="148" t="s">
        <v>312</v>
      </c>
      <c r="J83" s="65">
        <v>0</v>
      </c>
      <c r="K83" s="7">
        <v>1</v>
      </c>
      <c r="L83" s="67"/>
      <c r="M83" s="204" t="e">
        <f t="shared" si="4"/>
        <v>#DIV/0!</v>
      </c>
      <c r="N83" s="147" t="e">
        <f t="shared" si="5"/>
        <v>#DIV/0!</v>
      </c>
      <c r="O83" s="129"/>
    </row>
    <row r="84" spans="1:15" s="3" customFormat="1" ht="12.75" customHeight="1">
      <c r="A84" s="6" t="s">
        <v>841</v>
      </c>
      <c r="B84" s="156" t="s">
        <v>432</v>
      </c>
      <c r="C84" s="151" t="s">
        <v>455</v>
      </c>
      <c r="D84" s="148" t="s">
        <v>456</v>
      </c>
      <c r="E84" s="130" t="s">
        <v>75</v>
      </c>
      <c r="F84" s="152" t="s">
        <v>300</v>
      </c>
      <c r="G84" s="161"/>
      <c r="H84" s="158"/>
      <c r="I84" s="148" t="s">
        <v>312</v>
      </c>
      <c r="J84" s="65">
        <v>0</v>
      </c>
      <c r="K84" s="7">
        <v>200</v>
      </c>
      <c r="L84" s="67"/>
      <c r="M84" s="204" t="e">
        <f t="shared" si="4"/>
        <v>#DIV/0!</v>
      </c>
      <c r="N84" s="147" t="e">
        <f t="shared" si="5"/>
        <v>#DIV/0!</v>
      </c>
      <c r="O84" s="129"/>
    </row>
    <row r="85" spans="1:15" s="3" customFormat="1" ht="12.75" customHeight="1">
      <c r="A85" s="6" t="s">
        <v>841</v>
      </c>
      <c r="B85" s="156" t="s">
        <v>432</v>
      </c>
      <c r="C85" s="151" t="s">
        <v>457</v>
      </c>
      <c r="D85" s="148" t="s">
        <v>458</v>
      </c>
      <c r="E85" s="130" t="s">
        <v>199</v>
      </c>
      <c r="F85" s="153" t="s">
        <v>200</v>
      </c>
      <c r="G85" s="169">
        <v>6</v>
      </c>
      <c r="H85" s="196"/>
      <c r="I85" s="148" t="s">
        <v>357</v>
      </c>
      <c r="J85" s="65">
        <v>0</v>
      </c>
      <c r="K85" s="7">
        <v>400</v>
      </c>
      <c r="L85" s="67"/>
      <c r="M85" s="204" t="e">
        <f t="shared" si="4"/>
        <v>#DIV/0!</v>
      </c>
      <c r="N85" s="147" t="e">
        <f t="shared" si="5"/>
        <v>#DIV/0!</v>
      </c>
      <c r="O85" s="129"/>
    </row>
    <row r="86" spans="1:15" s="3" customFormat="1" ht="12.75" customHeight="1">
      <c r="A86" s="6" t="s">
        <v>841</v>
      </c>
      <c r="B86" s="156" t="s">
        <v>432</v>
      </c>
      <c r="C86" s="151" t="s">
        <v>459</v>
      </c>
      <c r="D86" s="148" t="s">
        <v>460</v>
      </c>
      <c r="E86" s="130" t="s">
        <v>199</v>
      </c>
      <c r="F86" s="153" t="s">
        <v>200</v>
      </c>
      <c r="G86" s="169">
        <v>6</v>
      </c>
      <c r="H86" s="196"/>
      <c r="I86" s="148" t="s">
        <v>357</v>
      </c>
      <c r="J86" s="65">
        <v>0</v>
      </c>
      <c r="K86" s="7">
        <v>400</v>
      </c>
      <c r="L86" s="67"/>
      <c r="M86" s="204" t="e">
        <f t="shared" si="4"/>
        <v>#DIV/0!</v>
      </c>
      <c r="N86" s="147" t="e">
        <f t="shared" si="5"/>
        <v>#DIV/0!</v>
      </c>
      <c r="O86" s="129"/>
    </row>
    <row r="87" spans="1:15" s="3" customFormat="1" ht="12.75" customHeight="1">
      <c r="A87" s="6" t="s">
        <v>841</v>
      </c>
      <c r="B87" s="156" t="s">
        <v>432</v>
      </c>
      <c r="C87" s="151" t="s">
        <v>461</v>
      </c>
      <c r="D87" s="148" t="s">
        <v>369</v>
      </c>
      <c r="E87" s="130" t="s">
        <v>174</v>
      </c>
      <c r="F87" s="153" t="s">
        <v>174</v>
      </c>
      <c r="G87" s="219"/>
      <c r="H87" s="196">
        <v>3</v>
      </c>
      <c r="I87" s="148" t="s">
        <v>312</v>
      </c>
      <c r="J87" s="210"/>
      <c r="K87" s="7"/>
      <c r="L87" s="197"/>
      <c r="M87" s="213"/>
      <c r="N87" s="214"/>
      <c r="O87" s="129"/>
    </row>
    <row r="88" spans="1:15" s="3" customFormat="1" ht="12.75" customHeight="1">
      <c r="A88" s="6" t="s">
        <v>841</v>
      </c>
      <c r="B88" s="156" t="s">
        <v>432</v>
      </c>
      <c r="C88" s="151" t="s">
        <v>462</v>
      </c>
      <c r="D88" s="148" t="s">
        <v>380</v>
      </c>
      <c r="E88" s="130" t="s">
        <v>174</v>
      </c>
      <c r="F88" s="153" t="s">
        <v>174</v>
      </c>
      <c r="G88" s="218"/>
      <c r="H88" s="196">
        <v>4</v>
      </c>
      <c r="I88" s="148" t="s">
        <v>312</v>
      </c>
      <c r="J88" s="210"/>
      <c r="K88" s="7"/>
      <c r="L88" s="197"/>
      <c r="M88" s="213"/>
      <c r="N88" s="214"/>
      <c r="O88" s="129"/>
    </row>
    <row r="89" spans="1:15" s="3" customFormat="1" ht="12.75" customHeight="1">
      <c r="A89" s="6" t="s">
        <v>841</v>
      </c>
      <c r="B89" s="156" t="s">
        <v>432</v>
      </c>
      <c r="C89" s="151" t="s">
        <v>463</v>
      </c>
      <c r="D89" s="148" t="s">
        <v>365</v>
      </c>
      <c r="E89" s="130" t="s">
        <v>199</v>
      </c>
      <c r="F89" s="153" t="s">
        <v>200</v>
      </c>
      <c r="G89" s="169">
        <v>10.5</v>
      </c>
      <c r="H89" s="160"/>
      <c r="I89" s="148" t="s">
        <v>357</v>
      </c>
      <c r="J89" s="65">
        <v>0</v>
      </c>
      <c r="K89" s="7">
        <v>400</v>
      </c>
      <c r="L89" s="67"/>
      <c r="M89" s="204" t="e">
        <f>G89/L89*K89</f>
        <v>#DIV/0!</v>
      </c>
      <c r="N89" s="147" t="e">
        <f>M89*J89</f>
        <v>#DIV/0!</v>
      </c>
      <c r="O89" s="129"/>
    </row>
    <row r="90" spans="1:15" s="3" customFormat="1" ht="12.75" customHeight="1">
      <c r="A90" s="6" t="s">
        <v>841</v>
      </c>
      <c r="B90" s="156" t="s">
        <v>432</v>
      </c>
      <c r="C90" s="151" t="s">
        <v>464</v>
      </c>
      <c r="D90" s="148" t="s">
        <v>411</v>
      </c>
      <c r="E90" s="130" t="s">
        <v>199</v>
      </c>
      <c r="F90" s="153" t="s">
        <v>200</v>
      </c>
      <c r="G90" s="169">
        <v>10</v>
      </c>
      <c r="H90" s="160"/>
      <c r="I90" s="148" t="s">
        <v>357</v>
      </c>
      <c r="J90" s="65">
        <v>0</v>
      </c>
      <c r="K90" s="7">
        <v>400</v>
      </c>
      <c r="L90" s="67"/>
      <c r="M90" s="204" t="e">
        <f>G90/L90*K90</f>
        <v>#DIV/0!</v>
      </c>
      <c r="N90" s="147" t="e">
        <f>M90*J90</f>
        <v>#DIV/0!</v>
      </c>
      <c r="O90" s="129"/>
    </row>
    <row r="91" spans="1:15" s="3" customFormat="1" ht="12.75" customHeight="1">
      <c r="A91" s="6" t="s">
        <v>841</v>
      </c>
      <c r="B91" s="156" t="s">
        <v>432</v>
      </c>
      <c r="C91" s="151" t="s">
        <v>464</v>
      </c>
      <c r="D91" s="148" t="s">
        <v>418</v>
      </c>
      <c r="E91" s="130" t="s">
        <v>174</v>
      </c>
      <c r="F91" s="163" t="s">
        <v>174</v>
      </c>
      <c r="G91" s="219"/>
      <c r="H91" s="160">
        <v>4</v>
      </c>
      <c r="I91" s="148"/>
      <c r="J91" s="210"/>
      <c r="K91" s="7"/>
      <c r="L91" s="197"/>
      <c r="M91" s="213"/>
      <c r="N91" s="214"/>
      <c r="O91" s="129"/>
    </row>
    <row r="92" spans="1:15" s="3" customFormat="1" ht="12.75" customHeight="1">
      <c r="A92" s="6" t="s">
        <v>841</v>
      </c>
      <c r="B92" s="156" t="s">
        <v>432</v>
      </c>
      <c r="C92" s="151" t="s">
        <v>465</v>
      </c>
      <c r="D92" s="148" t="s">
        <v>466</v>
      </c>
      <c r="E92" s="130" t="s">
        <v>174</v>
      </c>
      <c r="F92" s="164" t="s">
        <v>174</v>
      </c>
      <c r="G92" s="6"/>
      <c r="H92" s="160">
        <v>3</v>
      </c>
      <c r="I92" s="148" t="s">
        <v>312</v>
      </c>
      <c r="J92" s="210"/>
      <c r="K92" s="7"/>
      <c r="L92" s="197"/>
      <c r="M92" s="213"/>
      <c r="N92" s="214"/>
      <c r="O92" s="129"/>
    </row>
    <row r="93" spans="1:15" s="3" customFormat="1" ht="12.75" customHeight="1">
      <c r="A93" s="6" t="s">
        <v>841</v>
      </c>
      <c r="B93" s="156" t="s">
        <v>432</v>
      </c>
      <c r="C93" s="151" t="s">
        <v>467</v>
      </c>
      <c r="D93" s="148" t="s">
        <v>468</v>
      </c>
      <c r="E93" s="130" t="s">
        <v>52</v>
      </c>
      <c r="F93" s="154" t="s">
        <v>53</v>
      </c>
      <c r="G93" s="162">
        <v>65</v>
      </c>
      <c r="H93" s="158"/>
      <c r="I93" s="148" t="s">
        <v>312</v>
      </c>
      <c r="J93" s="65">
        <v>0</v>
      </c>
      <c r="K93" s="7">
        <v>200</v>
      </c>
      <c r="L93" s="67"/>
      <c r="M93" s="204" t="e">
        <f>G93/L93*K93</f>
        <v>#DIV/0!</v>
      </c>
      <c r="N93" s="147" t="e">
        <f>M93*J93</f>
        <v>#DIV/0!</v>
      </c>
      <c r="O93" s="129"/>
    </row>
    <row r="94" spans="1:15" s="3" customFormat="1" ht="12.75" customHeight="1">
      <c r="A94" s="6" t="s">
        <v>841</v>
      </c>
      <c r="B94" s="156" t="s">
        <v>432</v>
      </c>
      <c r="C94" s="151" t="s">
        <v>469</v>
      </c>
      <c r="D94" s="148" t="s">
        <v>378</v>
      </c>
      <c r="E94" s="130" t="s">
        <v>75</v>
      </c>
      <c r="F94" s="157" t="s">
        <v>293</v>
      </c>
      <c r="G94" s="158">
        <v>65.5</v>
      </c>
      <c r="H94" s="158"/>
      <c r="I94" s="148" t="s">
        <v>312</v>
      </c>
      <c r="J94" s="65">
        <v>0</v>
      </c>
      <c r="K94" s="7">
        <v>200</v>
      </c>
      <c r="L94" s="67"/>
      <c r="M94" s="204" t="e">
        <f>G94/L94*K94</f>
        <v>#DIV/0!</v>
      </c>
      <c r="N94" s="147" t="e">
        <f>M94*J94</f>
        <v>#DIV/0!</v>
      </c>
      <c r="O94" s="129"/>
    </row>
    <row r="95" spans="1:15" s="3" customFormat="1" ht="12.75" customHeight="1">
      <c r="A95" s="6" t="s">
        <v>841</v>
      </c>
      <c r="B95" s="156" t="s">
        <v>432</v>
      </c>
      <c r="C95" s="151" t="s">
        <v>470</v>
      </c>
      <c r="D95" s="148" t="s">
        <v>425</v>
      </c>
      <c r="E95" s="130" t="s">
        <v>75</v>
      </c>
      <c r="F95" s="157" t="s">
        <v>293</v>
      </c>
      <c r="G95" s="158">
        <v>32</v>
      </c>
      <c r="H95" s="158"/>
      <c r="I95" s="148" t="s">
        <v>312</v>
      </c>
      <c r="J95" s="65">
        <v>0</v>
      </c>
      <c r="K95" s="7">
        <v>200</v>
      </c>
      <c r="L95" s="67"/>
      <c r="M95" s="204" t="e">
        <f>G95/L95*K95</f>
        <v>#DIV/0!</v>
      </c>
      <c r="N95" s="147" t="e">
        <f>M95*J95</f>
        <v>#DIV/0!</v>
      </c>
      <c r="O95" s="129"/>
    </row>
    <row r="96" spans="1:15" s="3" customFormat="1" ht="12.75" customHeight="1">
      <c r="A96" s="6" t="s">
        <v>841</v>
      </c>
      <c r="B96" s="156" t="s">
        <v>432</v>
      </c>
      <c r="C96" s="151" t="s">
        <v>471</v>
      </c>
      <c r="D96" s="148" t="s">
        <v>425</v>
      </c>
      <c r="E96" s="130" t="s">
        <v>75</v>
      </c>
      <c r="F96" s="157" t="s">
        <v>293</v>
      </c>
      <c r="G96" s="158">
        <v>60</v>
      </c>
      <c r="H96" s="158"/>
      <c r="I96" s="148" t="s">
        <v>312</v>
      </c>
      <c r="J96" s="65">
        <v>0</v>
      </c>
      <c r="K96" s="7">
        <v>200</v>
      </c>
      <c r="L96" s="67"/>
      <c r="M96" s="204" t="e">
        <f>G96/L96*K96</f>
        <v>#DIV/0!</v>
      </c>
      <c r="N96" s="147" t="e">
        <f>M96*J96</f>
        <v>#DIV/0!</v>
      </c>
      <c r="O96" s="129"/>
    </row>
    <row r="97" spans="1:15" s="3" customFormat="1" ht="26.25" thickBot="1">
      <c r="A97" s="6" t="s">
        <v>841</v>
      </c>
      <c r="B97" s="156" t="s">
        <v>432</v>
      </c>
      <c r="C97" s="151" t="s">
        <v>472</v>
      </c>
      <c r="D97" s="148" t="s">
        <v>428</v>
      </c>
      <c r="E97" s="130" t="s">
        <v>75</v>
      </c>
      <c r="F97" s="152" t="s">
        <v>300</v>
      </c>
      <c r="G97" s="158">
        <v>18</v>
      </c>
      <c r="H97" s="158"/>
      <c r="I97" s="148"/>
      <c r="J97" s="65">
        <v>0</v>
      </c>
      <c r="K97" s="7">
        <v>200</v>
      </c>
      <c r="L97" s="67"/>
      <c r="M97" s="205"/>
      <c r="O97" s="129"/>
    </row>
    <row r="98" spans="1:15" ht="12.75" customHeight="1" thickBot="1">
      <c r="A98" s="60" t="s">
        <v>841</v>
      </c>
      <c r="B98" s="63"/>
      <c r="C98" s="63"/>
      <c r="D98" s="63"/>
      <c r="E98" s="63"/>
      <c r="F98" s="63" t="s">
        <v>32</v>
      </c>
      <c r="G98" s="62">
        <f>SUM(G2:G97)</f>
        <v>3215.9</v>
      </c>
      <c r="H98" s="62"/>
      <c r="I98" s="63"/>
      <c r="J98" s="63"/>
      <c r="K98" s="61"/>
      <c r="L98" s="13"/>
      <c r="M98" s="206" t="e">
        <f>SUM(M2:M96)</f>
        <v>#DIV/0!</v>
      </c>
      <c r="N98" s="144" t="e">
        <f>SUM(N2:N96)</f>
        <v>#DIV/0!</v>
      </c>
      <c r="O98" s="76"/>
    </row>
  </sheetData>
  <autoFilter ref="A1:O98" xr:uid="{1416A669-2ECD-451E-AA85-3AB7B3F97396}"/>
  <phoneticPr fontId="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06B60-BD33-4DD6-9C7E-9DD7A5E86A12}">
  <sheetPr>
    <tabColor theme="4"/>
  </sheetPr>
  <dimension ref="A1:P66"/>
  <sheetViews>
    <sheetView workbookViewId="0">
      <pane ySplit="1" topLeftCell="A2" activePane="bottomLeft" state="frozen"/>
      <selection pane="bottomLeft" activeCell="C10" sqref="C10"/>
    </sheetView>
  </sheetViews>
  <sheetFormatPr defaultRowHeight="12.75"/>
  <cols>
    <col min="1" max="1" width="34.625" customWidth="1"/>
    <col min="2" max="2" width="21" customWidth="1"/>
    <col min="3" max="3" width="17.25" bestFit="1" customWidth="1"/>
    <col min="4" max="4" width="28" bestFit="1" customWidth="1"/>
    <col min="5" max="5" width="28" customWidth="1"/>
    <col min="6" max="6" width="22.5" customWidth="1"/>
    <col min="7" max="7" width="14.25" bestFit="1" customWidth="1"/>
    <col min="8" max="8" width="14.25" customWidth="1"/>
    <col min="9" max="9" width="21.25" customWidth="1"/>
    <col min="10" max="10" width="15" customWidth="1"/>
    <col min="11" max="11" width="13" bestFit="1" customWidth="1"/>
    <col min="12" max="12" width="16.25" bestFit="1" customWidth="1"/>
    <col min="13" max="13" width="16.25" customWidth="1"/>
    <col min="14" max="14" width="18.75" bestFit="1" customWidth="1"/>
    <col min="15" max="15" width="20" bestFit="1" customWidth="1"/>
    <col min="16" max="16" width="53.125" customWidth="1"/>
  </cols>
  <sheetData>
    <row r="1" spans="1:16" ht="25.5">
      <c r="A1" s="134" t="s">
        <v>36</v>
      </c>
      <c r="B1" s="135" t="s">
        <v>37</v>
      </c>
      <c r="C1" s="134" t="s">
        <v>38</v>
      </c>
      <c r="D1" s="136" t="s">
        <v>39</v>
      </c>
      <c r="E1" s="136" t="s">
        <v>40</v>
      </c>
      <c r="F1" s="136" t="s">
        <v>41</v>
      </c>
      <c r="G1" s="137" t="s">
        <v>16</v>
      </c>
      <c r="H1" s="159" t="s">
        <v>306</v>
      </c>
      <c r="I1" s="138" t="s">
        <v>42</v>
      </c>
      <c r="J1" s="139" t="s">
        <v>307</v>
      </c>
      <c r="K1" s="138" t="s">
        <v>308</v>
      </c>
      <c r="L1" s="140" t="s">
        <v>45</v>
      </c>
      <c r="M1" s="140" t="s">
        <v>46</v>
      </c>
      <c r="N1" s="141" t="s">
        <v>17</v>
      </c>
      <c r="O1" s="136" t="s">
        <v>19</v>
      </c>
      <c r="P1" s="136" t="s">
        <v>47</v>
      </c>
    </row>
    <row r="2" spans="1:16">
      <c r="A2" s="6" t="s">
        <v>473</v>
      </c>
      <c r="B2" s="156" t="s">
        <v>49</v>
      </c>
      <c r="C2" s="148" t="s">
        <v>474</v>
      </c>
      <c r="D2" s="148" t="s">
        <v>350</v>
      </c>
      <c r="E2" s="130" t="s">
        <v>75</v>
      </c>
      <c r="F2" s="152" t="s">
        <v>350</v>
      </c>
      <c r="G2" s="166">
        <v>8.77</v>
      </c>
      <c r="H2" s="169"/>
      <c r="I2" s="168" t="s">
        <v>475</v>
      </c>
      <c r="J2" s="65">
        <v>0</v>
      </c>
      <c r="K2" s="7">
        <v>200</v>
      </c>
      <c r="L2" s="67"/>
      <c r="M2" s="207"/>
      <c r="N2" s="195" t="e">
        <f>G2/L2*#REF!</f>
        <v>#DIV/0!</v>
      </c>
      <c r="O2" s="147" t="e">
        <f t="shared" ref="O2:O4" si="0">N2*J2</f>
        <v>#DIV/0!</v>
      </c>
      <c r="P2" s="129"/>
    </row>
    <row r="3" spans="1:16">
      <c r="A3" s="6" t="s">
        <v>473</v>
      </c>
      <c r="B3" s="156" t="s">
        <v>49</v>
      </c>
      <c r="C3" s="148" t="s">
        <v>474</v>
      </c>
      <c r="D3" s="148" t="s">
        <v>476</v>
      </c>
      <c r="E3" s="130" t="s">
        <v>75</v>
      </c>
      <c r="F3" s="152" t="s">
        <v>293</v>
      </c>
      <c r="G3" s="166">
        <v>233.41</v>
      </c>
      <c r="H3" s="169"/>
      <c r="I3" s="168" t="s">
        <v>54</v>
      </c>
      <c r="J3" s="65">
        <v>0</v>
      </c>
      <c r="K3" s="7">
        <v>200</v>
      </c>
      <c r="L3" s="67"/>
      <c r="M3" s="208"/>
      <c r="N3" s="195" t="e">
        <f>G3/L3*#REF!</f>
        <v>#DIV/0!</v>
      </c>
      <c r="O3" s="147" t="e">
        <f t="shared" si="0"/>
        <v>#DIV/0!</v>
      </c>
      <c r="P3" s="129"/>
    </row>
    <row r="4" spans="1:16">
      <c r="A4" s="6" t="s">
        <v>473</v>
      </c>
      <c r="B4" s="156" t="s">
        <v>49</v>
      </c>
      <c r="C4" s="148" t="s">
        <v>477</v>
      </c>
      <c r="D4" s="148" t="s">
        <v>478</v>
      </c>
      <c r="E4" s="130" t="s">
        <v>57</v>
      </c>
      <c r="F4" s="153" t="s">
        <v>58</v>
      </c>
      <c r="G4" s="166">
        <v>19.11</v>
      </c>
      <c r="H4" s="169"/>
      <c r="I4" s="168" t="s">
        <v>54</v>
      </c>
      <c r="J4" s="65">
        <v>0</v>
      </c>
      <c r="K4" s="7">
        <v>200</v>
      </c>
      <c r="L4" s="67"/>
      <c r="M4" s="208"/>
      <c r="N4" s="195" t="e">
        <f>G4/L4*#REF!</f>
        <v>#DIV/0!</v>
      </c>
      <c r="O4" s="147" t="e">
        <f t="shared" si="0"/>
        <v>#DIV/0!</v>
      </c>
      <c r="P4" s="129"/>
    </row>
    <row r="5" spans="1:16">
      <c r="A5" s="6" t="s">
        <v>473</v>
      </c>
      <c r="B5" s="156" t="s">
        <v>49</v>
      </c>
      <c r="C5" s="148" t="s">
        <v>479</v>
      </c>
      <c r="D5" s="148" t="s">
        <v>480</v>
      </c>
      <c r="E5" s="130" t="s">
        <v>174</v>
      </c>
      <c r="F5" s="153" t="s">
        <v>174</v>
      </c>
      <c r="H5" s="172">
        <v>5.45</v>
      </c>
      <c r="I5" s="168" t="s">
        <v>54</v>
      </c>
      <c r="J5" s="210"/>
      <c r="K5" s="7"/>
      <c r="L5" s="197"/>
      <c r="M5" s="215"/>
      <c r="N5" s="216"/>
      <c r="O5" s="214"/>
      <c r="P5" s="129"/>
    </row>
    <row r="6" spans="1:16">
      <c r="A6" s="6" t="s">
        <v>473</v>
      </c>
      <c r="B6" s="156" t="s">
        <v>49</v>
      </c>
      <c r="C6" s="148" t="s">
        <v>481</v>
      </c>
      <c r="D6" s="148" t="s">
        <v>482</v>
      </c>
      <c r="E6" s="130" t="s">
        <v>311</v>
      </c>
      <c r="F6" s="153" t="s">
        <v>483</v>
      </c>
      <c r="G6" s="167">
        <v>21</v>
      </c>
      <c r="H6" s="11"/>
      <c r="I6" s="168" t="s">
        <v>54</v>
      </c>
      <c r="J6" s="65">
        <v>0</v>
      </c>
      <c r="K6" s="7">
        <v>200</v>
      </c>
      <c r="L6" s="67"/>
      <c r="M6" s="208"/>
      <c r="N6" s="195" t="e">
        <f>G6/L6*#REF!</f>
        <v>#DIV/0!</v>
      </c>
      <c r="O6" s="147" t="e">
        <f t="shared" ref="O6:O63" si="1">N6*J6</f>
        <v>#DIV/0!</v>
      </c>
      <c r="P6" s="129"/>
    </row>
    <row r="7" spans="1:16">
      <c r="A7" s="6" t="s">
        <v>473</v>
      </c>
      <c r="B7" s="156" t="s">
        <v>49</v>
      </c>
      <c r="C7" s="148" t="s">
        <v>481</v>
      </c>
      <c r="D7" s="148" t="s">
        <v>482</v>
      </c>
      <c r="E7" s="130" t="s">
        <v>311</v>
      </c>
      <c r="F7" s="153" t="s">
        <v>131</v>
      </c>
      <c r="G7" s="167">
        <v>24.37</v>
      </c>
      <c r="H7" s="11"/>
      <c r="I7" s="168" t="s">
        <v>54</v>
      </c>
      <c r="J7" s="65">
        <v>0</v>
      </c>
      <c r="K7" s="7">
        <v>200</v>
      </c>
      <c r="L7" s="67"/>
      <c r="M7" s="208"/>
      <c r="N7" s="195" t="e">
        <f>G7/L7*#REF!</f>
        <v>#DIV/0!</v>
      </c>
      <c r="O7" s="147" t="e">
        <f t="shared" si="1"/>
        <v>#DIV/0!</v>
      </c>
      <c r="P7" s="129"/>
    </row>
    <row r="8" spans="1:16">
      <c r="A8" s="6" t="s">
        <v>473</v>
      </c>
      <c r="B8" s="156" t="s">
        <v>49</v>
      </c>
      <c r="C8" s="148" t="s">
        <v>481</v>
      </c>
      <c r="D8" s="148" t="s">
        <v>482</v>
      </c>
      <c r="E8" s="130" t="s">
        <v>311</v>
      </c>
      <c r="F8" s="153" t="s">
        <v>131</v>
      </c>
      <c r="G8" s="167">
        <v>20.75</v>
      </c>
      <c r="H8" s="11"/>
      <c r="I8" s="168" t="s">
        <v>54</v>
      </c>
      <c r="J8" s="65">
        <v>0</v>
      </c>
      <c r="K8" s="7">
        <v>200</v>
      </c>
      <c r="L8" s="67"/>
      <c r="M8" s="208"/>
      <c r="N8" s="195" t="e">
        <f>G8/L8*#REF!</f>
        <v>#DIV/0!</v>
      </c>
      <c r="O8" s="147" t="e">
        <f t="shared" si="1"/>
        <v>#DIV/0!</v>
      </c>
      <c r="P8" s="129"/>
    </row>
    <row r="9" spans="1:16">
      <c r="A9" s="6" t="s">
        <v>473</v>
      </c>
      <c r="B9" s="156" t="s">
        <v>49</v>
      </c>
      <c r="C9" s="148" t="s">
        <v>481</v>
      </c>
      <c r="D9" s="148" t="s">
        <v>482</v>
      </c>
      <c r="E9" s="130" t="s">
        <v>311</v>
      </c>
      <c r="F9" s="153" t="s">
        <v>131</v>
      </c>
      <c r="G9" s="167">
        <v>21.42</v>
      </c>
      <c r="H9" s="11"/>
      <c r="I9" s="168" t="s">
        <v>54</v>
      </c>
      <c r="J9" s="65">
        <v>0</v>
      </c>
      <c r="K9" s="7">
        <v>200</v>
      </c>
      <c r="L9" s="67"/>
      <c r="M9" s="208"/>
      <c r="N9" s="195" t="e">
        <f>G9/L9*#REF!</f>
        <v>#DIV/0!</v>
      </c>
      <c r="O9" s="147" t="e">
        <f t="shared" si="1"/>
        <v>#DIV/0!</v>
      </c>
      <c r="P9" s="129"/>
    </row>
    <row r="10" spans="1:16">
      <c r="A10" s="6" t="s">
        <v>473</v>
      </c>
      <c r="B10" s="156" t="s">
        <v>49</v>
      </c>
      <c r="C10" s="148" t="s">
        <v>484</v>
      </c>
      <c r="D10" s="148" t="s">
        <v>485</v>
      </c>
      <c r="E10" s="130" t="s">
        <v>75</v>
      </c>
      <c r="F10" s="152" t="s">
        <v>293</v>
      </c>
      <c r="G10" s="166">
        <v>66.7</v>
      </c>
      <c r="H10" s="11"/>
      <c r="I10" s="168" t="s">
        <v>54</v>
      </c>
      <c r="J10" s="65">
        <v>0</v>
      </c>
      <c r="K10" s="7">
        <v>200</v>
      </c>
      <c r="L10" s="67"/>
      <c r="M10" s="208"/>
      <c r="N10" s="195" t="e">
        <f>G10/L10*#REF!</f>
        <v>#DIV/0!</v>
      </c>
      <c r="O10" s="147" t="e">
        <f t="shared" si="1"/>
        <v>#DIV/0!</v>
      </c>
      <c r="P10" s="129"/>
    </row>
    <row r="11" spans="1:16">
      <c r="A11" s="6" t="s">
        <v>473</v>
      </c>
      <c r="B11" s="156" t="s">
        <v>49</v>
      </c>
      <c r="C11" s="148" t="s">
        <v>486</v>
      </c>
      <c r="D11" s="148" t="s">
        <v>51</v>
      </c>
      <c r="E11" s="130" t="s">
        <v>52</v>
      </c>
      <c r="F11" s="154" t="s">
        <v>53</v>
      </c>
      <c r="G11" s="166">
        <v>53.87</v>
      </c>
      <c r="H11" s="11"/>
      <c r="I11" s="168" t="s">
        <v>54</v>
      </c>
      <c r="J11" s="65">
        <v>0</v>
      </c>
      <c r="K11" s="7">
        <v>200</v>
      </c>
      <c r="L11" s="67"/>
      <c r="M11" s="208"/>
      <c r="N11" s="195" t="e">
        <f>G11/L11*#REF!</f>
        <v>#DIV/0!</v>
      </c>
      <c r="O11" s="147" t="e">
        <f t="shared" si="1"/>
        <v>#DIV/0!</v>
      </c>
      <c r="P11" s="129"/>
    </row>
    <row r="12" spans="1:16">
      <c r="A12" s="6" t="s">
        <v>473</v>
      </c>
      <c r="B12" s="156" t="s">
        <v>49</v>
      </c>
      <c r="C12" s="148" t="s">
        <v>487</v>
      </c>
      <c r="D12" s="148" t="s">
        <v>51</v>
      </c>
      <c r="E12" s="130" t="s">
        <v>52</v>
      </c>
      <c r="F12" s="154" t="s">
        <v>53</v>
      </c>
      <c r="G12" s="166">
        <v>53.93</v>
      </c>
      <c r="H12" s="11"/>
      <c r="I12" s="168" t="s">
        <v>54</v>
      </c>
      <c r="J12" s="65">
        <v>0</v>
      </c>
      <c r="K12" s="7">
        <v>200</v>
      </c>
      <c r="L12" s="67"/>
      <c r="M12" s="208"/>
      <c r="N12" s="195" t="e">
        <f>G12/L12*#REF!</f>
        <v>#DIV/0!</v>
      </c>
      <c r="O12" s="147" t="e">
        <f t="shared" si="1"/>
        <v>#DIV/0!</v>
      </c>
      <c r="P12" s="129"/>
    </row>
    <row r="13" spans="1:16">
      <c r="A13" s="6" t="s">
        <v>473</v>
      </c>
      <c r="B13" s="156" t="s">
        <v>49</v>
      </c>
      <c r="C13" s="148" t="s">
        <v>488</v>
      </c>
      <c r="D13" s="148" t="s">
        <v>489</v>
      </c>
      <c r="E13" s="130" t="s">
        <v>75</v>
      </c>
      <c r="F13" s="152" t="s">
        <v>300</v>
      </c>
      <c r="G13" s="166">
        <v>9.89</v>
      </c>
      <c r="H13" s="11"/>
      <c r="I13" s="168" t="s">
        <v>490</v>
      </c>
      <c r="J13" s="65">
        <v>0</v>
      </c>
      <c r="K13" s="7">
        <v>200</v>
      </c>
      <c r="L13" s="67"/>
      <c r="M13" s="207"/>
      <c r="N13" s="195" t="e">
        <f>G13/L13*#REF!</f>
        <v>#DIV/0!</v>
      </c>
      <c r="O13" s="147" t="e">
        <f t="shared" si="1"/>
        <v>#DIV/0!</v>
      </c>
      <c r="P13" s="129"/>
    </row>
    <row r="14" spans="1:16">
      <c r="A14" s="6" t="s">
        <v>473</v>
      </c>
      <c r="B14" s="156" t="s">
        <v>49</v>
      </c>
      <c r="C14" s="148" t="s">
        <v>491</v>
      </c>
      <c r="D14" s="148" t="s">
        <v>492</v>
      </c>
      <c r="E14" s="130" t="s">
        <v>199</v>
      </c>
      <c r="F14" s="153" t="s">
        <v>200</v>
      </c>
      <c r="G14" s="166">
        <v>4.9400000000000004</v>
      </c>
      <c r="H14" s="11"/>
      <c r="I14" s="168" t="s">
        <v>201</v>
      </c>
      <c r="J14" s="65">
        <v>0</v>
      </c>
      <c r="K14" s="7">
        <v>200</v>
      </c>
      <c r="L14" s="67"/>
      <c r="M14" s="207"/>
      <c r="N14" s="195" t="e">
        <f>G14/L14*#REF!</f>
        <v>#DIV/0!</v>
      </c>
      <c r="O14" s="147" t="e">
        <f t="shared" si="1"/>
        <v>#DIV/0!</v>
      </c>
      <c r="P14" s="129"/>
    </row>
    <row r="15" spans="1:16">
      <c r="A15" s="6" t="s">
        <v>473</v>
      </c>
      <c r="B15" s="156" t="s">
        <v>49</v>
      </c>
      <c r="C15" s="148" t="s">
        <v>493</v>
      </c>
      <c r="D15" s="148" t="s">
        <v>492</v>
      </c>
      <c r="E15" s="130" t="s">
        <v>199</v>
      </c>
      <c r="F15" s="153" t="s">
        <v>200</v>
      </c>
      <c r="G15" s="166">
        <v>4.95</v>
      </c>
      <c r="H15" s="11"/>
      <c r="I15" s="168" t="s">
        <v>201</v>
      </c>
      <c r="J15" s="65">
        <v>0</v>
      </c>
      <c r="K15" s="7">
        <v>200</v>
      </c>
      <c r="L15" s="67"/>
      <c r="M15" s="207"/>
      <c r="N15" s="195" t="e">
        <f>G15/L15*#REF!</f>
        <v>#DIV/0!</v>
      </c>
      <c r="O15" s="147" t="e">
        <f t="shared" si="1"/>
        <v>#DIV/0!</v>
      </c>
      <c r="P15" s="129"/>
    </row>
    <row r="16" spans="1:16">
      <c r="A16" s="6" t="s">
        <v>473</v>
      </c>
      <c r="B16" s="156" t="s">
        <v>49</v>
      </c>
      <c r="C16" s="148" t="s">
        <v>494</v>
      </c>
      <c r="D16" s="148" t="s">
        <v>51</v>
      </c>
      <c r="E16" s="130" t="s">
        <v>52</v>
      </c>
      <c r="F16" s="154" t="s">
        <v>53</v>
      </c>
      <c r="G16" s="170">
        <v>52.5</v>
      </c>
      <c r="H16" s="11"/>
      <c r="I16" s="168" t="s">
        <v>54</v>
      </c>
      <c r="J16" s="65">
        <v>0</v>
      </c>
      <c r="K16" s="7">
        <v>200</v>
      </c>
      <c r="L16" s="67"/>
      <c r="M16" s="208"/>
      <c r="N16" s="195" t="e">
        <f>G16/L16*#REF!</f>
        <v>#DIV/0!</v>
      </c>
      <c r="O16" s="147" t="e">
        <f t="shared" si="1"/>
        <v>#DIV/0!</v>
      </c>
      <c r="P16" s="129"/>
    </row>
    <row r="17" spans="1:16">
      <c r="A17" s="6" t="s">
        <v>473</v>
      </c>
      <c r="B17" s="156" t="s">
        <v>49</v>
      </c>
      <c r="C17" s="148" t="s">
        <v>484</v>
      </c>
      <c r="D17" s="148" t="s">
        <v>371</v>
      </c>
      <c r="E17" s="130" t="s">
        <v>174</v>
      </c>
      <c r="F17" s="164" t="s">
        <v>174</v>
      </c>
      <c r="G17" s="11"/>
      <c r="H17" s="172">
        <v>1.91</v>
      </c>
      <c r="I17" s="168" t="s">
        <v>54</v>
      </c>
      <c r="J17" s="210"/>
      <c r="K17" s="7"/>
      <c r="L17" s="197"/>
      <c r="M17" s="215"/>
      <c r="N17" s="216"/>
      <c r="O17" s="214"/>
      <c r="P17" s="129"/>
    </row>
    <row r="18" spans="1:16">
      <c r="A18" s="6" t="s">
        <v>473</v>
      </c>
      <c r="B18" s="156" t="s">
        <v>49</v>
      </c>
      <c r="C18" s="148" t="s">
        <v>484</v>
      </c>
      <c r="D18" s="148" t="s">
        <v>466</v>
      </c>
      <c r="E18" s="130" t="s">
        <v>174</v>
      </c>
      <c r="F18" s="163" t="s">
        <v>174</v>
      </c>
      <c r="G18" s="11"/>
      <c r="H18" s="172">
        <v>2.4</v>
      </c>
      <c r="I18" s="168" t="s">
        <v>54</v>
      </c>
      <c r="J18" s="210"/>
      <c r="K18" s="7"/>
      <c r="L18" s="197"/>
      <c r="M18" s="215"/>
      <c r="N18" s="216"/>
      <c r="O18" s="214"/>
      <c r="P18" s="129"/>
    </row>
    <row r="19" spans="1:16">
      <c r="A19" s="6" t="s">
        <v>473</v>
      </c>
      <c r="B19" s="156" t="s">
        <v>49</v>
      </c>
      <c r="C19" s="148" t="s">
        <v>495</v>
      </c>
      <c r="D19" s="148" t="s">
        <v>496</v>
      </c>
      <c r="E19" s="130" t="s">
        <v>311</v>
      </c>
      <c r="F19" s="153" t="s">
        <v>131</v>
      </c>
      <c r="G19" s="171">
        <v>59.09</v>
      </c>
      <c r="H19" s="11"/>
      <c r="I19" s="168" t="s">
        <v>165</v>
      </c>
      <c r="J19" s="65">
        <v>0</v>
      </c>
      <c r="K19" s="7">
        <v>200</v>
      </c>
      <c r="L19" s="67"/>
      <c r="M19" s="207"/>
      <c r="N19" s="195" t="e">
        <f>G19/L19*#REF!</f>
        <v>#DIV/0!</v>
      </c>
      <c r="O19" s="147" t="e">
        <f t="shared" si="1"/>
        <v>#DIV/0!</v>
      </c>
      <c r="P19" s="129"/>
    </row>
    <row r="20" spans="1:16">
      <c r="A20" s="6" t="s">
        <v>473</v>
      </c>
      <c r="B20" s="156" t="s">
        <v>49</v>
      </c>
      <c r="C20" s="148" t="s">
        <v>497</v>
      </c>
      <c r="D20" s="148" t="s">
        <v>498</v>
      </c>
      <c r="E20" s="130" t="s">
        <v>311</v>
      </c>
      <c r="F20" s="153" t="s">
        <v>131</v>
      </c>
      <c r="G20" s="166">
        <v>150.58000000000001</v>
      </c>
      <c r="H20" s="11"/>
      <c r="I20" s="168" t="s">
        <v>165</v>
      </c>
      <c r="J20" s="65">
        <v>0</v>
      </c>
      <c r="K20" s="7">
        <v>200</v>
      </c>
      <c r="L20" s="67"/>
      <c r="M20" s="207"/>
      <c r="N20" s="195" t="e">
        <f>G20/L20*#REF!</f>
        <v>#DIV/0!</v>
      </c>
      <c r="O20" s="147" t="e">
        <f t="shared" si="1"/>
        <v>#DIV/0!</v>
      </c>
      <c r="P20" s="129"/>
    </row>
    <row r="21" spans="1:16">
      <c r="A21" s="6" t="s">
        <v>473</v>
      </c>
      <c r="B21" s="156" t="s">
        <v>49</v>
      </c>
      <c r="C21" s="148" t="s">
        <v>499</v>
      </c>
      <c r="D21" s="148" t="s">
        <v>500</v>
      </c>
      <c r="E21" s="130" t="s">
        <v>85</v>
      </c>
      <c r="F21" s="153" t="s">
        <v>86</v>
      </c>
      <c r="G21" s="166">
        <v>5.95</v>
      </c>
      <c r="H21" s="11"/>
      <c r="I21" s="168" t="s">
        <v>54</v>
      </c>
      <c r="J21" s="65">
        <v>0</v>
      </c>
      <c r="K21" s="7">
        <v>1</v>
      </c>
      <c r="L21" s="67"/>
      <c r="M21" s="208"/>
      <c r="N21" s="195" t="e">
        <f>G21/L21*#REF!</f>
        <v>#DIV/0!</v>
      </c>
      <c r="O21" s="147" t="e">
        <f t="shared" si="1"/>
        <v>#DIV/0!</v>
      </c>
      <c r="P21" s="129"/>
    </row>
    <row r="22" spans="1:16">
      <c r="A22" s="6" t="s">
        <v>473</v>
      </c>
      <c r="B22" s="156" t="s">
        <v>49</v>
      </c>
      <c r="C22" s="148" t="s">
        <v>501</v>
      </c>
      <c r="D22" s="148" t="s">
        <v>500</v>
      </c>
      <c r="E22" s="130" t="s">
        <v>85</v>
      </c>
      <c r="F22" s="153" t="s">
        <v>86</v>
      </c>
      <c r="G22" s="166">
        <v>8.67</v>
      </c>
      <c r="H22" s="11"/>
      <c r="I22" s="168" t="s">
        <v>54</v>
      </c>
      <c r="J22" s="65">
        <v>0</v>
      </c>
      <c r="K22" s="7">
        <v>1</v>
      </c>
      <c r="L22" s="67"/>
      <c r="M22" s="208"/>
      <c r="N22" s="195" t="e">
        <f>G22/L22*#REF!</f>
        <v>#DIV/0!</v>
      </c>
      <c r="O22" s="147" t="e">
        <f t="shared" si="1"/>
        <v>#DIV/0!</v>
      </c>
      <c r="P22" s="129"/>
    </row>
    <row r="23" spans="1:16">
      <c r="A23" s="6" t="s">
        <v>473</v>
      </c>
      <c r="B23" s="156" t="s">
        <v>49</v>
      </c>
      <c r="C23" s="148" t="s">
        <v>502</v>
      </c>
      <c r="D23" s="148" t="s">
        <v>503</v>
      </c>
      <c r="E23" s="130" t="s">
        <v>57</v>
      </c>
      <c r="F23" s="153" t="s">
        <v>58</v>
      </c>
      <c r="G23" s="166">
        <v>19.62</v>
      </c>
      <c r="H23" s="11"/>
      <c r="I23" s="168" t="s">
        <v>54</v>
      </c>
      <c r="J23" s="65">
        <v>0</v>
      </c>
      <c r="K23" s="7">
        <v>200</v>
      </c>
      <c r="L23" s="67"/>
      <c r="M23" s="208"/>
      <c r="N23" s="195" t="e">
        <f>G23/L23*#REF!</f>
        <v>#DIV/0!</v>
      </c>
      <c r="O23" s="147" t="e">
        <f t="shared" si="1"/>
        <v>#DIV/0!</v>
      </c>
      <c r="P23" s="129"/>
    </row>
    <row r="24" spans="1:16">
      <c r="A24" s="6" t="s">
        <v>473</v>
      </c>
      <c r="B24" s="156" t="s">
        <v>49</v>
      </c>
      <c r="C24" s="148">
        <v>0.34</v>
      </c>
      <c r="D24" s="148" t="s">
        <v>504</v>
      </c>
      <c r="E24" s="130" t="s">
        <v>199</v>
      </c>
      <c r="F24" s="153" t="s">
        <v>200</v>
      </c>
      <c r="G24" s="166">
        <v>4.3899999999999997</v>
      </c>
      <c r="H24" s="11"/>
      <c r="I24" s="168" t="s">
        <v>201</v>
      </c>
      <c r="J24" s="65">
        <v>0</v>
      </c>
      <c r="K24" s="7">
        <v>200</v>
      </c>
      <c r="L24" s="67"/>
      <c r="M24" s="207"/>
      <c r="N24" s="195" t="e">
        <f>G24/L24*#REF!</f>
        <v>#DIV/0!</v>
      </c>
      <c r="O24" s="147" t="e">
        <f t="shared" si="1"/>
        <v>#DIV/0!</v>
      </c>
      <c r="P24" s="129"/>
    </row>
    <row r="25" spans="1:16">
      <c r="A25" s="6" t="s">
        <v>473</v>
      </c>
      <c r="B25" s="156" t="s">
        <v>49</v>
      </c>
      <c r="C25" s="148" t="s">
        <v>505</v>
      </c>
      <c r="D25" s="148" t="s">
        <v>506</v>
      </c>
      <c r="E25" s="130" t="s">
        <v>75</v>
      </c>
      <c r="F25" s="153" t="s">
        <v>507</v>
      </c>
      <c r="G25" s="166">
        <v>6.48</v>
      </c>
      <c r="H25" s="11"/>
      <c r="I25" s="168" t="s">
        <v>54</v>
      </c>
      <c r="J25" s="65">
        <v>0</v>
      </c>
      <c r="K25" s="7">
        <v>1</v>
      </c>
      <c r="L25" s="67"/>
      <c r="M25" s="208"/>
      <c r="N25" s="195" t="e">
        <f>G25/L25*#REF!</f>
        <v>#DIV/0!</v>
      </c>
      <c r="O25" s="147" t="e">
        <f t="shared" si="1"/>
        <v>#DIV/0!</v>
      </c>
      <c r="P25" s="129"/>
    </row>
    <row r="26" spans="1:16">
      <c r="A26" s="6" t="s">
        <v>473</v>
      </c>
      <c r="B26" s="156" t="s">
        <v>49</v>
      </c>
      <c r="C26" s="148" t="s">
        <v>508</v>
      </c>
      <c r="D26" s="148" t="s">
        <v>506</v>
      </c>
      <c r="E26" s="130" t="s">
        <v>75</v>
      </c>
      <c r="F26" s="153" t="s">
        <v>507</v>
      </c>
      <c r="G26" s="166">
        <v>8.99</v>
      </c>
      <c r="H26" s="11"/>
      <c r="I26" s="168" t="s">
        <v>54</v>
      </c>
      <c r="J26" s="65">
        <v>0</v>
      </c>
      <c r="K26" s="7">
        <v>200</v>
      </c>
      <c r="L26" s="67"/>
      <c r="M26" s="208"/>
      <c r="N26" s="195" t="e">
        <f>G26/L26*#REF!</f>
        <v>#DIV/0!</v>
      </c>
      <c r="O26" s="147" t="e">
        <f t="shared" si="1"/>
        <v>#DIV/0!</v>
      </c>
      <c r="P26" s="129"/>
    </row>
    <row r="27" spans="1:16">
      <c r="A27" s="6" t="s">
        <v>473</v>
      </c>
      <c r="B27" s="156" t="s">
        <v>49</v>
      </c>
      <c r="C27" s="148" t="s">
        <v>509</v>
      </c>
      <c r="D27" s="148" t="s">
        <v>506</v>
      </c>
      <c r="E27" s="130" t="s">
        <v>75</v>
      </c>
      <c r="F27" s="153" t="s">
        <v>507</v>
      </c>
      <c r="G27" s="166">
        <v>19.05</v>
      </c>
      <c r="H27" s="11"/>
      <c r="I27" s="168" t="s">
        <v>54</v>
      </c>
      <c r="J27" s="65">
        <v>0</v>
      </c>
      <c r="K27" s="7">
        <v>200</v>
      </c>
      <c r="L27" s="67"/>
      <c r="M27" s="208"/>
      <c r="N27" s="195" t="e">
        <f>G27/L27*#REF!</f>
        <v>#DIV/0!</v>
      </c>
      <c r="O27" s="147" t="e">
        <f t="shared" si="1"/>
        <v>#DIV/0!</v>
      </c>
      <c r="P27" s="129"/>
    </row>
    <row r="28" spans="1:16">
      <c r="A28" s="6" t="s">
        <v>473</v>
      </c>
      <c r="B28" s="156" t="s">
        <v>49</v>
      </c>
      <c r="C28" s="148" t="s">
        <v>510</v>
      </c>
      <c r="D28" s="148" t="s">
        <v>503</v>
      </c>
      <c r="E28" s="130" t="s">
        <v>57</v>
      </c>
      <c r="F28" s="153" t="s">
        <v>58</v>
      </c>
      <c r="G28" s="166">
        <v>10.56</v>
      </c>
      <c r="H28" s="11"/>
      <c r="I28" s="168" t="s">
        <v>54</v>
      </c>
      <c r="J28" s="65">
        <v>0</v>
      </c>
      <c r="K28" s="7">
        <v>200</v>
      </c>
      <c r="L28" s="67"/>
      <c r="M28" s="208"/>
      <c r="N28" s="195" t="e">
        <f>G28/L28*#REF!</f>
        <v>#DIV/0!</v>
      </c>
      <c r="O28" s="147" t="e">
        <f t="shared" si="1"/>
        <v>#DIV/0!</v>
      </c>
      <c r="P28" s="129"/>
    </row>
    <row r="29" spans="1:16">
      <c r="A29" s="6" t="s">
        <v>473</v>
      </c>
      <c r="B29" s="156" t="s">
        <v>49</v>
      </c>
      <c r="C29" s="148" t="s">
        <v>511</v>
      </c>
      <c r="D29" s="148" t="s">
        <v>503</v>
      </c>
      <c r="E29" s="130" t="s">
        <v>57</v>
      </c>
      <c r="F29" s="153" t="s">
        <v>58</v>
      </c>
      <c r="G29" s="166">
        <v>11.17</v>
      </c>
      <c r="H29" s="11"/>
      <c r="I29" s="168" t="s">
        <v>54</v>
      </c>
      <c r="J29" s="65">
        <v>0</v>
      </c>
      <c r="K29" s="7">
        <v>200</v>
      </c>
      <c r="L29" s="67"/>
      <c r="M29" s="208"/>
      <c r="N29" s="195" t="e">
        <f>G29/L29*#REF!</f>
        <v>#DIV/0!</v>
      </c>
      <c r="O29" s="147" t="e">
        <f t="shared" si="1"/>
        <v>#DIV/0!</v>
      </c>
      <c r="P29" s="129"/>
    </row>
    <row r="30" spans="1:16">
      <c r="A30" s="6" t="s">
        <v>473</v>
      </c>
      <c r="B30" s="156" t="s">
        <v>49</v>
      </c>
      <c r="C30" s="148" t="s">
        <v>512</v>
      </c>
      <c r="D30" s="148" t="s">
        <v>350</v>
      </c>
      <c r="E30" s="130" t="s">
        <v>75</v>
      </c>
      <c r="F30" s="152" t="s">
        <v>350</v>
      </c>
      <c r="G30" s="166">
        <v>2</v>
      </c>
      <c r="H30" s="11"/>
      <c r="I30" s="168" t="s">
        <v>475</v>
      </c>
      <c r="J30" s="65">
        <v>0</v>
      </c>
      <c r="K30" s="7">
        <v>200</v>
      </c>
      <c r="L30" s="67"/>
      <c r="M30" s="207"/>
      <c r="N30" s="195" t="e">
        <f>G30/L30*#REF!</f>
        <v>#DIV/0!</v>
      </c>
      <c r="O30" s="147" t="e">
        <f t="shared" si="1"/>
        <v>#DIV/0!</v>
      </c>
      <c r="P30" s="129"/>
    </row>
    <row r="31" spans="1:16">
      <c r="A31" s="6" t="s">
        <v>473</v>
      </c>
      <c r="B31" s="156" t="s">
        <v>49</v>
      </c>
      <c r="C31" s="148" t="s">
        <v>512</v>
      </c>
      <c r="D31" s="148" t="s">
        <v>350</v>
      </c>
      <c r="E31" s="130" t="s">
        <v>75</v>
      </c>
      <c r="F31" s="152" t="s">
        <v>350</v>
      </c>
      <c r="G31" s="166">
        <v>13.38</v>
      </c>
      <c r="H31" s="11"/>
      <c r="I31" s="168" t="s">
        <v>54</v>
      </c>
      <c r="J31" s="65">
        <v>0</v>
      </c>
      <c r="K31" s="7">
        <v>200</v>
      </c>
      <c r="L31" s="67"/>
      <c r="M31" s="208"/>
      <c r="N31" s="195" t="e">
        <f>G31/L31*#REF!</f>
        <v>#DIV/0!</v>
      </c>
      <c r="O31" s="147" t="e">
        <f t="shared" si="1"/>
        <v>#DIV/0!</v>
      </c>
      <c r="P31" s="129"/>
    </row>
    <row r="32" spans="1:16">
      <c r="A32" s="6" t="s">
        <v>473</v>
      </c>
      <c r="B32" s="156" t="s">
        <v>49</v>
      </c>
      <c r="C32" s="148" t="s">
        <v>513</v>
      </c>
      <c r="D32" s="148" t="s">
        <v>76</v>
      </c>
      <c r="E32" s="130" t="s">
        <v>75</v>
      </c>
      <c r="F32" s="157" t="s">
        <v>76</v>
      </c>
      <c r="G32" s="166">
        <v>218.82</v>
      </c>
      <c r="H32" s="11"/>
      <c r="I32" s="168" t="s">
        <v>54</v>
      </c>
      <c r="J32" s="65">
        <v>0</v>
      </c>
      <c r="K32" s="7">
        <v>200</v>
      </c>
      <c r="L32" s="67"/>
      <c r="M32" s="208"/>
      <c r="N32" s="195" t="e">
        <f>G32/L32*#REF!</f>
        <v>#DIV/0!</v>
      </c>
      <c r="O32" s="147" t="e">
        <f t="shared" si="1"/>
        <v>#DIV/0!</v>
      </c>
      <c r="P32" s="129"/>
    </row>
    <row r="33" spans="1:16">
      <c r="A33" s="6" t="s">
        <v>473</v>
      </c>
      <c r="B33" s="156" t="s">
        <v>49</v>
      </c>
      <c r="C33" s="148" t="s">
        <v>514</v>
      </c>
      <c r="D33" s="148" t="s">
        <v>193</v>
      </c>
      <c r="E33" s="130" t="s">
        <v>57</v>
      </c>
      <c r="F33" s="153" t="s">
        <v>58</v>
      </c>
      <c r="G33" s="166">
        <v>44.94</v>
      </c>
      <c r="H33" s="11"/>
      <c r="I33" s="168" t="s">
        <v>54</v>
      </c>
      <c r="J33" s="65">
        <v>0</v>
      </c>
      <c r="K33" s="7">
        <v>200</v>
      </c>
      <c r="L33" s="67"/>
      <c r="M33" s="208"/>
      <c r="N33" s="195" t="e">
        <f>G33/L33*#REF!</f>
        <v>#DIV/0!</v>
      </c>
      <c r="O33" s="147" t="e">
        <f t="shared" si="1"/>
        <v>#DIV/0!</v>
      </c>
      <c r="P33" s="129"/>
    </row>
    <row r="34" spans="1:16">
      <c r="A34" s="6" t="s">
        <v>473</v>
      </c>
      <c r="B34" s="156" t="s">
        <v>49</v>
      </c>
      <c r="C34" s="148" t="s">
        <v>515</v>
      </c>
      <c r="D34" s="148" t="s">
        <v>371</v>
      </c>
      <c r="E34" s="130" t="s">
        <v>174</v>
      </c>
      <c r="F34" s="148" t="s">
        <v>174</v>
      </c>
      <c r="G34" s="11"/>
      <c r="H34" s="172">
        <v>32.659999999999997</v>
      </c>
      <c r="I34" s="168" t="s">
        <v>165</v>
      </c>
      <c r="J34" s="210"/>
      <c r="K34" s="7"/>
      <c r="L34" s="197"/>
      <c r="M34" s="215"/>
      <c r="N34" s="216"/>
      <c r="O34" s="214"/>
      <c r="P34" s="129"/>
    </row>
    <row r="35" spans="1:16">
      <c r="A35" s="6" t="s">
        <v>473</v>
      </c>
      <c r="B35" s="156" t="s">
        <v>49</v>
      </c>
      <c r="C35" s="148" t="s">
        <v>516</v>
      </c>
      <c r="D35" s="148" t="s">
        <v>517</v>
      </c>
      <c r="E35" s="130" t="s">
        <v>199</v>
      </c>
      <c r="F35" s="153" t="s">
        <v>200</v>
      </c>
      <c r="G35" s="166">
        <v>3.62</v>
      </c>
      <c r="H35" s="11"/>
      <c r="I35" s="168" t="s">
        <v>201</v>
      </c>
      <c r="J35" s="65">
        <v>0</v>
      </c>
      <c r="K35" s="7">
        <v>200</v>
      </c>
      <c r="L35" s="67"/>
      <c r="M35" s="207"/>
      <c r="N35" s="195" t="e">
        <f>G35/L35*#REF!</f>
        <v>#DIV/0!</v>
      </c>
      <c r="O35" s="147" t="e">
        <f t="shared" si="1"/>
        <v>#DIV/0!</v>
      </c>
      <c r="P35" s="129"/>
    </row>
    <row r="36" spans="1:16">
      <c r="A36" s="6" t="s">
        <v>473</v>
      </c>
      <c r="B36" s="156" t="s">
        <v>49</v>
      </c>
      <c r="C36" s="148" t="s">
        <v>518</v>
      </c>
      <c r="D36" s="148" t="s">
        <v>503</v>
      </c>
      <c r="E36" s="130" t="s">
        <v>57</v>
      </c>
      <c r="F36" s="153" t="s">
        <v>58</v>
      </c>
      <c r="G36" s="166">
        <v>23.09</v>
      </c>
      <c r="H36" s="11"/>
      <c r="I36" s="168" t="s">
        <v>54</v>
      </c>
      <c r="J36" s="65">
        <v>0</v>
      </c>
      <c r="K36" s="7">
        <v>200</v>
      </c>
      <c r="L36" s="67"/>
      <c r="M36" s="208"/>
      <c r="N36" s="195" t="e">
        <f>G36/L36*#REF!</f>
        <v>#DIV/0!</v>
      </c>
      <c r="O36" s="147" t="e">
        <f t="shared" si="1"/>
        <v>#DIV/0!</v>
      </c>
      <c r="P36" s="129"/>
    </row>
    <row r="37" spans="1:16">
      <c r="A37" s="6" t="s">
        <v>473</v>
      </c>
      <c r="B37" s="156" t="s">
        <v>49</v>
      </c>
      <c r="C37" s="148" t="s">
        <v>519</v>
      </c>
      <c r="D37" s="148" t="s">
        <v>503</v>
      </c>
      <c r="E37" s="130" t="s">
        <v>57</v>
      </c>
      <c r="F37" s="153" t="s">
        <v>58</v>
      </c>
      <c r="G37" s="166">
        <v>22.98</v>
      </c>
      <c r="H37" s="11"/>
      <c r="I37" s="168" t="s">
        <v>54</v>
      </c>
      <c r="J37" s="65">
        <v>0</v>
      </c>
      <c r="K37" s="7">
        <v>200</v>
      </c>
      <c r="L37" s="67"/>
      <c r="M37" s="208"/>
      <c r="N37" s="195" t="e">
        <f>G37/L37*#REF!</f>
        <v>#DIV/0!</v>
      </c>
      <c r="O37" s="147" t="e">
        <f t="shared" si="1"/>
        <v>#DIV/0!</v>
      </c>
      <c r="P37" s="129"/>
    </row>
    <row r="38" spans="1:16">
      <c r="A38" s="6" t="s">
        <v>473</v>
      </c>
      <c r="B38" s="156" t="s">
        <v>49</v>
      </c>
      <c r="C38" s="148" t="s">
        <v>520</v>
      </c>
      <c r="D38" s="148" t="s">
        <v>503</v>
      </c>
      <c r="E38" s="130" t="s">
        <v>57</v>
      </c>
      <c r="F38" s="153" t="s">
        <v>58</v>
      </c>
      <c r="G38" s="166">
        <v>16.29</v>
      </c>
      <c r="H38" s="11"/>
      <c r="I38" s="168" t="s">
        <v>54</v>
      </c>
      <c r="J38" s="65">
        <v>0</v>
      </c>
      <c r="K38" s="7">
        <v>200</v>
      </c>
      <c r="L38" s="67"/>
      <c r="M38" s="208"/>
      <c r="N38" s="195" t="e">
        <f>G38/L38*#REF!</f>
        <v>#DIV/0!</v>
      </c>
      <c r="O38" s="147" t="e">
        <f t="shared" si="1"/>
        <v>#DIV/0!</v>
      </c>
      <c r="P38" s="129"/>
    </row>
    <row r="39" spans="1:16">
      <c r="A39" s="6" t="s">
        <v>473</v>
      </c>
      <c r="B39" s="156" t="s">
        <v>49</v>
      </c>
      <c r="C39" s="148" t="s">
        <v>521</v>
      </c>
      <c r="D39" s="152" t="s">
        <v>66</v>
      </c>
      <c r="E39" s="130" t="s">
        <v>57</v>
      </c>
      <c r="F39" s="153" t="s">
        <v>58</v>
      </c>
      <c r="G39" s="166">
        <v>5.01</v>
      </c>
      <c r="H39" s="11"/>
      <c r="I39" s="168" t="s">
        <v>54</v>
      </c>
      <c r="J39" s="65">
        <v>0</v>
      </c>
      <c r="K39" s="7">
        <v>200</v>
      </c>
      <c r="L39" s="67"/>
      <c r="M39" s="208"/>
      <c r="N39" s="195" t="e">
        <f>G39/L39*#REF!</f>
        <v>#DIV/0!</v>
      </c>
      <c r="O39" s="147" t="e">
        <f t="shared" si="1"/>
        <v>#DIV/0!</v>
      </c>
      <c r="P39" s="129"/>
    </row>
    <row r="40" spans="1:16">
      <c r="A40" s="6" t="s">
        <v>473</v>
      </c>
      <c r="B40" s="156" t="s">
        <v>49</v>
      </c>
      <c r="C40" s="148" t="s">
        <v>522</v>
      </c>
      <c r="D40" s="148" t="s">
        <v>485</v>
      </c>
      <c r="E40" s="130" t="s">
        <v>75</v>
      </c>
      <c r="F40" s="152" t="s">
        <v>293</v>
      </c>
      <c r="G40" s="166">
        <v>4</v>
      </c>
      <c r="H40" s="11"/>
      <c r="I40" s="168" t="s">
        <v>54</v>
      </c>
      <c r="J40" s="65">
        <v>0</v>
      </c>
      <c r="K40" s="7">
        <v>200</v>
      </c>
      <c r="L40" s="67"/>
      <c r="M40" s="208"/>
      <c r="N40" s="195" t="e">
        <f>G40/L40*#REF!</f>
        <v>#DIV/0!</v>
      </c>
      <c r="O40" s="147" t="e">
        <f t="shared" si="1"/>
        <v>#DIV/0!</v>
      </c>
      <c r="P40" s="129"/>
    </row>
    <row r="41" spans="1:16">
      <c r="A41" s="6" t="s">
        <v>473</v>
      </c>
      <c r="B41" s="156" t="s">
        <v>49</v>
      </c>
      <c r="C41" s="148" t="s">
        <v>484</v>
      </c>
      <c r="D41" s="148" t="s">
        <v>523</v>
      </c>
      <c r="E41" s="130" t="s">
        <v>174</v>
      </c>
      <c r="F41" s="153" t="s">
        <v>174</v>
      </c>
      <c r="G41" s="11"/>
      <c r="H41" s="172">
        <v>1</v>
      </c>
      <c r="I41" s="168" t="s">
        <v>165</v>
      </c>
      <c r="J41" s="210"/>
      <c r="K41" s="7"/>
      <c r="L41" s="197"/>
      <c r="M41" s="215"/>
      <c r="N41" s="216"/>
      <c r="O41" s="214"/>
      <c r="P41" s="129"/>
    </row>
    <row r="42" spans="1:16">
      <c r="A42" s="6" t="s">
        <v>473</v>
      </c>
      <c r="B42" s="156" t="s">
        <v>49</v>
      </c>
      <c r="C42" s="148" t="s">
        <v>524</v>
      </c>
      <c r="D42" s="148" t="s">
        <v>503</v>
      </c>
      <c r="E42" s="130" t="s">
        <v>57</v>
      </c>
      <c r="F42" s="153" t="s">
        <v>58</v>
      </c>
      <c r="G42" s="166">
        <v>6.25</v>
      </c>
      <c r="H42" s="11"/>
      <c r="I42" s="168" t="s">
        <v>54</v>
      </c>
      <c r="J42" s="65">
        <v>0</v>
      </c>
      <c r="K42" s="7">
        <v>200</v>
      </c>
      <c r="L42" s="67"/>
      <c r="M42" s="208"/>
      <c r="N42" s="195" t="e">
        <f>G42/L42*#REF!</f>
        <v>#DIV/0!</v>
      </c>
      <c r="O42" s="147" t="e">
        <f t="shared" si="1"/>
        <v>#DIV/0!</v>
      </c>
      <c r="P42" s="129"/>
    </row>
    <row r="43" spans="1:16">
      <c r="A43" s="6" t="s">
        <v>473</v>
      </c>
      <c r="B43" s="156" t="s">
        <v>49</v>
      </c>
      <c r="C43" s="148" t="s">
        <v>525</v>
      </c>
      <c r="D43" s="148" t="s">
        <v>503</v>
      </c>
      <c r="E43" s="130" t="s">
        <v>57</v>
      </c>
      <c r="F43" s="153" t="s">
        <v>58</v>
      </c>
      <c r="G43" s="166">
        <v>4.24</v>
      </c>
      <c r="H43" s="11"/>
      <c r="I43" s="168" t="s">
        <v>54</v>
      </c>
      <c r="J43" s="65">
        <v>0</v>
      </c>
      <c r="K43" s="7">
        <v>200</v>
      </c>
      <c r="L43" s="67"/>
      <c r="M43" s="208"/>
      <c r="N43" s="195" t="e">
        <f>G43/L43*#REF!</f>
        <v>#DIV/0!</v>
      </c>
      <c r="O43" s="147" t="e">
        <f t="shared" si="1"/>
        <v>#DIV/0!</v>
      </c>
      <c r="P43" s="129"/>
    </row>
    <row r="44" spans="1:16">
      <c r="A44" s="6" t="s">
        <v>473</v>
      </c>
      <c r="B44" s="156" t="s">
        <v>49</v>
      </c>
      <c r="C44" s="148" t="s">
        <v>526</v>
      </c>
      <c r="D44" s="148" t="s">
        <v>503</v>
      </c>
      <c r="E44" s="130" t="s">
        <v>57</v>
      </c>
      <c r="F44" s="153" t="s">
        <v>58</v>
      </c>
      <c r="G44" s="166">
        <v>14.53</v>
      </c>
      <c r="H44" s="11"/>
      <c r="I44" s="168" t="s">
        <v>54</v>
      </c>
      <c r="J44" s="65">
        <v>0</v>
      </c>
      <c r="K44" s="7">
        <v>200</v>
      </c>
      <c r="L44" s="67"/>
      <c r="M44" s="208"/>
      <c r="N44" s="195" t="e">
        <f>G44/L44*#REF!</f>
        <v>#DIV/0!</v>
      </c>
      <c r="O44" s="147" t="e">
        <f t="shared" si="1"/>
        <v>#DIV/0!</v>
      </c>
      <c r="P44" s="129"/>
    </row>
    <row r="45" spans="1:16">
      <c r="A45" s="6" t="s">
        <v>473</v>
      </c>
      <c r="B45" s="156" t="s">
        <v>49</v>
      </c>
      <c r="C45" s="149" t="s">
        <v>527</v>
      </c>
      <c r="D45" s="148" t="s">
        <v>528</v>
      </c>
      <c r="E45" s="130" t="s">
        <v>311</v>
      </c>
      <c r="F45" s="153" t="s">
        <v>131</v>
      </c>
      <c r="G45" s="166">
        <v>101</v>
      </c>
      <c r="H45" s="11"/>
      <c r="I45" s="168" t="s">
        <v>201</v>
      </c>
      <c r="J45" s="65">
        <v>0</v>
      </c>
      <c r="K45" s="7">
        <v>200</v>
      </c>
      <c r="L45" s="67"/>
      <c r="M45" s="207"/>
      <c r="N45" s="195" t="e">
        <f>G45/L45*#REF!</f>
        <v>#DIV/0!</v>
      </c>
      <c r="O45" s="147" t="e">
        <f t="shared" si="1"/>
        <v>#DIV/0!</v>
      </c>
      <c r="P45" s="129"/>
    </row>
    <row r="46" spans="1:16">
      <c r="A46" s="6" t="s">
        <v>473</v>
      </c>
      <c r="B46" s="156" t="s">
        <v>49</v>
      </c>
      <c r="C46" s="148" t="s">
        <v>527</v>
      </c>
      <c r="D46" s="148" t="s">
        <v>500</v>
      </c>
      <c r="E46" s="130" t="s">
        <v>85</v>
      </c>
      <c r="F46" s="153" t="s">
        <v>86</v>
      </c>
      <c r="G46" s="166">
        <v>2.97</v>
      </c>
      <c r="H46" s="11"/>
      <c r="I46" s="168" t="s">
        <v>201</v>
      </c>
      <c r="J46" s="65">
        <v>0</v>
      </c>
      <c r="K46" s="7">
        <v>1</v>
      </c>
      <c r="L46" s="67"/>
      <c r="M46" s="207"/>
      <c r="N46" s="195" t="e">
        <f>G46/L46*#REF!</f>
        <v>#DIV/0!</v>
      </c>
      <c r="O46" s="147" t="e">
        <f t="shared" si="1"/>
        <v>#DIV/0!</v>
      </c>
      <c r="P46" s="129"/>
    </row>
    <row r="47" spans="1:16">
      <c r="A47" s="6" t="s">
        <v>473</v>
      </c>
      <c r="B47" s="156" t="s">
        <v>49</v>
      </c>
      <c r="C47" s="148" t="s">
        <v>527</v>
      </c>
      <c r="D47" s="148" t="s">
        <v>500</v>
      </c>
      <c r="E47" s="130" t="s">
        <v>85</v>
      </c>
      <c r="F47" s="153" t="s">
        <v>86</v>
      </c>
      <c r="G47" s="166">
        <v>3.01</v>
      </c>
      <c r="H47" s="11"/>
      <c r="I47" s="168" t="s">
        <v>201</v>
      </c>
      <c r="J47" s="65">
        <v>0</v>
      </c>
      <c r="K47" s="7">
        <v>1</v>
      </c>
      <c r="L47" s="67"/>
      <c r="M47" s="207"/>
      <c r="N47" s="195" t="e">
        <f>G47/L47*#REF!</f>
        <v>#DIV/0!</v>
      </c>
      <c r="O47" s="147" t="e">
        <f t="shared" si="1"/>
        <v>#DIV/0!</v>
      </c>
      <c r="P47" s="129"/>
    </row>
    <row r="48" spans="1:16">
      <c r="A48" s="6" t="s">
        <v>473</v>
      </c>
      <c r="B48" s="156" t="s">
        <v>49</v>
      </c>
      <c r="C48" s="149" t="s">
        <v>527</v>
      </c>
      <c r="D48" s="148" t="s">
        <v>529</v>
      </c>
      <c r="E48" s="130" t="s">
        <v>311</v>
      </c>
      <c r="F48" s="153" t="s">
        <v>131</v>
      </c>
      <c r="G48" s="166">
        <v>53.68</v>
      </c>
      <c r="H48" s="11"/>
      <c r="I48" s="168" t="s">
        <v>201</v>
      </c>
      <c r="J48" s="65">
        <v>0</v>
      </c>
      <c r="K48" s="7">
        <v>200</v>
      </c>
      <c r="L48" s="67"/>
      <c r="M48" s="207"/>
      <c r="N48" s="195" t="e">
        <f>G48/L48*#REF!</f>
        <v>#DIV/0!</v>
      </c>
      <c r="O48" s="147" t="e">
        <f t="shared" si="1"/>
        <v>#DIV/0!</v>
      </c>
      <c r="P48" s="129"/>
    </row>
    <row r="49" spans="1:16">
      <c r="A49" s="6" t="s">
        <v>473</v>
      </c>
      <c r="B49" s="156" t="s">
        <v>49</v>
      </c>
      <c r="C49" s="148" t="s">
        <v>530</v>
      </c>
      <c r="D49" s="148" t="s">
        <v>489</v>
      </c>
      <c r="E49" s="130" t="s">
        <v>75</v>
      </c>
      <c r="F49" s="152" t="s">
        <v>300</v>
      </c>
      <c r="G49" s="166">
        <v>9.89</v>
      </c>
      <c r="H49" s="11"/>
      <c r="I49" s="168" t="s">
        <v>184</v>
      </c>
      <c r="J49" s="65">
        <v>0</v>
      </c>
      <c r="K49" s="7">
        <v>200</v>
      </c>
      <c r="L49" s="67"/>
      <c r="M49" s="207"/>
      <c r="N49" s="195" t="e">
        <f>G49/L49*#REF!</f>
        <v>#DIV/0!</v>
      </c>
      <c r="O49" s="147" t="e">
        <f t="shared" si="1"/>
        <v>#DIV/0!</v>
      </c>
      <c r="P49" s="129"/>
    </row>
    <row r="50" spans="1:16">
      <c r="A50" s="6" t="s">
        <v>473</v>
      </c>
      <c r="B50" s="156" t="s">
        <v>49</v>
      </c>
      <c r="C50" s="148" t="s">
        <v>531</v>
      </c>
      <c r="D50" s="148" t="s">
        <v>492</v>
      </c>
      <c r="E50" s="130" t="s">
        <v>199</v>
      </c>
      <c r="F50" s="153" t="s">
        <v>200</v>
      </c>
      <c r="G50" s="166">
        <v>4.9400000000000004</v>
      </c>
      <c r="H50" s="11"/>
      <c r="I50" s="168" t="s">
        <v>201</v>
      </c>
      <c r="J50" s="65">
        <v>0</v>
      </c>
      <c r="K50" s="7">
        <v>200</v>
      </c>
      <c r="L50" s="67"/>
      <c r="M50" s="207"/>
      <c r="N50" s="195" t="e">
        <f>G50/L50*#REF!</f>
        <v>#DIV/0!</v>
      </c>
      <c r="O50" s="147" t="e">
        <f t="shared" si="1"/>
        <v>#DIV/0!</v>
      </c>
      <c r="P50" s="129"/>
    </row>
    <row r="51" spans="1:16">
      <c r="A51" s="6" t="s">
        <v>473</v>
      </c>
      <c r="B51" s="156" t="s">
        <v>49</v>
      </c>
      <c r="C51" s="148" t="s">
        <v>474</v>
      </c>
      <c r="D51" s="148" t="s">
        <v>492</v>
      </c>
      <c r="E51" s="130" t="s">
        <v>199</v>
      </c>
      <c r="F51" s="153" t="s">
        <v>200</v>
      </c>
      <c r="G51" s="166">
        <v>4.95</v>
      </c>
      <c r="H51" s="11"/>
      <c r="I51" s="168" t="s">
        <v>201</v>
      </c>
      <c r="J51" s="65">
        <v>0</v>
      </c>
      <c r="K51" s="7">
        <v>200</v>
      </c>
      <c r="L51" s="67"/>
      <c r="M51" s="207"/>
      <c r="N51" s="195" t="e">
        <f>G51/L51*#REF!</f>
        <v>#DIV/0!</v>
      </c>
      <c r="O51" s="147" t="e">
        <f t="shared" si="1"/>
        <v>#DIV/0!</v>
      </c>
      <c r="P51" s="129"/>
    </row>
    <row r="52" spans="1:16">
      <c r="A52" s="6" t="s">
        <v>473</v>
      </c>
      <c r="B52" s="156" t="s">
        <v>386</v>
      </c>
      <c r="C52" s="148" t="s">
        <v>522</v>
      </c>
      <c r="D52" s="148" t="s">
        <v>485</v>
      </c>
      <c r="E52" s="130" t="s">
        <v>75</v>
      </c>
      <c r="F52" s="152" t="s">
        <v>293</v>
      </c>
      <c r="G52" s="166">
        <v>22.3</v>
      </c>
      <c r="H52" s="11"/>
      <c r="I52" s="168" t="s">
        <v>54</v>
      </c>
      <c r="J52" s="65">
        <v>0</v>
      </c>
      <c r="K52" s="7">
        <v>200</v>
      </c>
      <c r="L52" s="67"/>
      <c r="M52" s="208"/>
      <c r="N52" s="195" t="e">
        <f>G52/L52*#REF!</f>
        <v>#DIV/0!</v>
      </c>
      <c r="O52" s="147" t="e">
        <f t="shared" si="1"/>
        <v>#DIV/0!</v>
      </c>
      <c r="P52" s="129"/>
    </row>
    <row r="53" spans="1:16">
      <c r="A53" s="6" t="s">
        <v>473</v>
      </c>
      <c r="B53" s="156" t="s">
        <v>386</v>
      </c>
      <c r="C53" s="148" t="s">
        <v>532</v>
      </c>
      <c r="D53" s="148" t="s">
        <v>466</v>
      </c>
      <c r="E53" s="130" t="s">
        <v>174</v>
      </c>
      <c r="F53" s="153" t="s">
        <v>174</v>
      </c>
      <c r="G53" s="11"/>
      <c r="H53" s="172">
        <v>4.9400000000000004</v>
      </c>
      <c r="I53" s="168" t="s">
        <v>54</v>
      </c>
      <c r="J53" s="210"/>
      <c r="K53" s="7"/>
      <c r="L53" s="197"/>
      <c r="M53" s="215"/>
      <c r="N53" s="216"/>
      <c r="O53" s="214"/>
      <c r="P53" s="129"/>
    </row>
    <row r="54" spans="1:16">
      <c r="A54" s="6" t="s">
        <v>473</v>
      </c>
      <c r="B54" s="156" t="s">
        <v>386</v>
      </c>
      <c r="C54" s="165" t="s">
        <v>533</v>
      </c>
      <c r="D54" s="148" t="s">
        <v>51</v>
      </c>
      <c r="E54" s="130" t="s">
        <v>52</v>
      </c>
      <c r="F54" s="154" t="s">
        <v>53</v>
      </c>
      <c r="G54" s="166">
        <v>52.5</v>
      </c>
      <c r="H54" s="11"/>
      <c r="I54" s="168" t="s">
        <v>54</v>
      </c>
      <c r="J54" s="65">
        <v>0</v>
      </c>
      <c r="K54" s="7">
        <v>200</v>
      </c>
      <c r="L54" s="67"/>
      <c r="M54" s="208"/>
      <c r="N54" s="195" t="e">
        <f>G54/L54*#REF!</f>
        <v>#DIV/0!</v>
      </c>
      <c r="O54" s="147" t="e">
        <f t="shared" si="1"/>
        <v>#DIV/0!</v>
      </c>
      <c r="P54" s="129"/>
    </row>
    <row r="55" spans="1:16">
      <c r="A55" s="6" t="s">
        <v>473</v>
      </c>
      <c r="B55" s="156" t="s">
        <v>386</v>
      </c>
      <c r="C55" s="165" t="s">
        <v>534</v>
      </c>
      <c r="D55" s="148" t="s">
        <v>492</v>
      </c>
      <c r="E55" s="130" t="s">
        <v>199</v>
      </c>
      <c r="F55" s="153" t="s">
        <v>200</v>
      </c>
      <c r="G55" s="166">
        <v>4.9400000000000004</v>
      </c>
      <c r="H55" s="11"/>
      <c r="I55" s="168" t="s">
        <v>201</v>
      </c>
      <c r="J55" s="65">
        <v>0</v>
      </c>
      <c r="K55" s="7">
        <v>200</v>
      </c>
      <c r="L55" s="67"/>
      <c r="M55" s="207"/>
      <c r="N55" s="195" t="e">
        <f>G55/L55*#REF!</f>
        <v>#DIV/0!</v>
      </c>
      <c r="O55" s="147" t="e">
        <f t="shared" si="1"/>
        <v>#DIV/0!</v>
      </c>
      <c r="P55" s="129"/>
    </row>
    <row r="56" spans="1:16">
      <c r="A56" s="6" t="s">
        <v>473</v>
      </c>
      <c r="B56" s="156" t="s">
        <v>386</v>
      </c>
      <c r="C56" s="148" t="s">
        <v>535</v>
      </c>
      <c r="D56" s="148" t="s">
        <v>51</v>
      </c>
      <c r="E56" s="130" t="s">
        <v>52</v>
      </c>
      <c r="F56" s="154" t="s">
        <v>53</v>
      </c>
      <c r="G56" s="166">
        <v>106.24</v>
      </c>
      <c r="H56" s="11"/>
      <c r="I56" s="168" t="s">
        <v>54</v>
      </c>
      <c r="J56" s="65">
        <v>0</v>
      </c>
      <c r="K56" s="7">
        <v>200</v>
      </c>
      <c r="L56" s="67"/>
      <c r="M56" s="208"/>
      <c r="N56" s="195" t="e">
        <f>G56/L56*#REF!</f>
        <v>#DIV/0!</v>
      </c>
      <c r="O56" s="147" t="e">
        <f t="shared" si="1"/>
        <v>#DIV/0!</v>
      </c>
      <c r="P56" s="129"/>
    </row>
    <row r="57" spans="1:16">
      <c r="A57" s="6" t="s">
        <v>473</v>
      </c>
      <c r="B57" s="156" t="s">
        <v>386</v>
      </c>
      <c r="C57" s="148" t="s">
        <v>536</v>
      </c>
      <c r="D57" s="148" t="s">
        <v>51</v>
      </c>
      <c r="E57" s="130" t="s">
        <v>52</v>
      </c>
      <c r="F57" s="154" t="s">
        <v>53</v>
      </c>
      <c r="G57" s="166"/>
      <c r="H57" s="11"/>
      <c r="I57" s="168" t="s">
        <v>54</v>
      </c>
      <c r="J57" s="65">
        <v>0</v>
      </c>
      <c r="K57" s="7">
        <v>200</v>
      </c>
      <c r="L57" s="67"/>
      <c r="M57" s="208"/>
      <c r="N57" s="195" t="e">
        <f>G57/L57*#REF!</f>
        <v>#DIV/0!</v>
      </c>
      <c r="O57" s="147" t="e">
        <f t="shared" si="1"/>
        <v>#DIV/0!</v>
      </c>
      <c r="P57" s="129"/>
    </row>
    <row r="58" spans="1:16">
      <c r="A58" s="6" t="s">
        <v>473</v>
      </c>
      <c r="B58" s="156" t="s">
        <v>386</v>
      </c>
      <c r="C58" s="148" t="s">
        <v>537</v>
      </c>
      <c r="D58" s="148" t="s">
        <v>485</v>
      </c>
      <c r="E58" s="130" t="s">
        <v>75</v>
      </c>
      <c r="F58" s="152" t="s">
        <v>293</v>
      </c>
      <c r="G58" s="166">
        <v>20.399999999999999</v>
      </c>
      <c r="H58" s="11"/>
      <c r="I58" s="168" t="s">
        <v>54</v>
      </c>
      <c r="J58" s="65">
        <v>0</v>
      </c>
      <c r="K58" s="7">
        <v>200</v>
      </c>
      <c r="L58" s="67"/>
      <c r="M58" s="208"/>
      <c r="N58" s="195" t="e">
        <f>G58/L58*#REF!</f>
        <v>#DIV/0!</v>
      </c>
      <c r="O58" s="147" t="e">
        <f t="shared" si="1"/>
        <v>#DIV/0!</v>
      </c>
      <c r="P58" s="129"/>
    </row>
    <row r="59" spans="1:16">
      <c r="A59" s="6" t="s">
        <v>473</v>
      </c>
      <c r="B59" s="156" t="s">
        <v>386</v>
      </c>
      <c r="C59" s="148" t="s">
        <v>538</v>
      </c>
      <c r="D59" s="148" t="s">
        <v>500</v>
      </c>
      <c r="E59" s="130" t="s">
        <v>85</v>
      </c>
      <c r="F59" s="153" t="s">
        <v>86</v>
      </c>
      <c r="G59" s="166">
        <v>10.33</v>
      </c>
      <c r="H59" s="11"/>
      <c r="I59" s="168" t="s">
        <v>54</v>
      </c>
      <c r="J59" s="65">
        <v>0</v>
      </c>
      <c r="K59" s="7">
        <v>1</v>
      </c>
      <c r="L59" s="67"/>
      <c r="M59" s="208"/>
      <c r="N59" s="195" t="e">
        <f>G59/L59*#REF!</f>
        <v>#DIV/0!</v>
      </c>
      <c r="O59" s="147" t="e">
        <f t="shared" si="1"/>
        <v>#DIV/0!</v>
      </c>
      <c r="P59" s="129"/>
    </row>
    <row r="60" spans="1:16">
      <c r="A60" s="6" t="s">
        <v>473</v>
      </c>
      <c r="B60" s="156" t="s">
        <v>386</v>
      </c>
      <c r="C60" s="148" t="s">
        <v>539</v>
      </c>
      <c r="D60" s="148" t="s">
        <v>500</v>
      </c>
      <c r="E60" s="130" t="s">
        <v>85</v>
      </c>
      <c r="F60" s="153" t="s">
        <v>86</v>
      </c>
      <c r="G60" s="166">
        <v>10.32</v>
      </c>
      <c r="H60" s="11"/>
      <c r="I60" s="168" t="s">
        <v>54</v>
      </c>
      <c r="J60" s="65">
        <v>0</v>
      </c>
      <c r="K60" s="7">
        <v>1</v>
      </c>
      <c r="L60" s="67"/>
      <c r="M60" s="208"/>
      <c r="N60" s="195" t="e">
        <f>G60/L60*#REF!</f>
        <v>#DIV/0!</v>
      </c>
      <c r="O60" s="147" t="e">
        <f t="shared" si="1"/>
        <v>#DIV/0!</v>
      </c>
      <c r="P60" s="129"/>
    </row>
    <row r="61" spans="1:16">
      <c r="A61" s="6" t="s">
        <v>473</v>
      </c>
      <c r="B61" s="156" t="s">
        <v>386</v>
      </c>
      <c r="C61" s="148" t="s">
        <v>540</v>
      </c>
      <c r="D61" s="148" t="s">
        <v>51</v>
      </c>
      <c r="E61" s="130" t="s">
        <v>52</v>
      </c>
      <c r="F61" s="154" t="s">
        <v>53</v>
      </c>
      <c r="G61" s="166">
        <v>106.29</v>
      </c>
      <c r="H61" s="11"/>
      <c r="I61" s="168" t="s">
        <v>54</v>
      </c>
      <c r="J61" s="65">
        <v>0</v>
      </c>
      <c r="K61" s="7">
        <v>200</v>
      </c>
      <c r="L61" s="67"/>
      <c r="M61" s="208"/>
      <c r="N61" s="195" t="e">
        <f>G61/L61*#REF!</f>
        <v>#DIV/0!</v>
      </c>
      <c r="O61" s="147" t="e">
        <f t="shared" si="1"/>
        <v>#DIV/0!</v>
      </c>
      <c r="P61" s="129"/>
    </row>
    <row r="62" spans="1:16">
      <c r="A62" s="6" t="s">
        <v>473</v>
      </c>
      <c r="B62" s="156" t="s">
        <v>386</v>
      </c>
      <c r="C62" s="148" t="s">
        <v>537</v>
      </c>
      <c r="D62" s="148" t="s">
        <v>485</v>
      </c>
      <c r="E62" s="130" t="s">
        <v>75</v>
      </c>
      <c r="F62" s="152" t="s">
        <v>293</v>
      </c>
      <c r="G62" s="166">
        <v>22.3</v>
      </c>
      <c r="H62" s="11"/>
      <c r="I62" s="168" t="s">
        <v>54</v>
      </c>
      <c r="J62" s="65">
        <v>0</v>
      </c>
      <c r="K62" s="7">
        <v>200</v>
      </c>
      <c r="L62" s="67"/>
      <c r="M62" s="208"/>
      <c r="N62" s="195" t="e">
        <f>G62/L62*#REF!</f>
        <v>#DIV/0!</v>
      </c>
      <c r="O62" s="147" t="e">
        <f t="shared" si="1"/>
        <v>#DIV/0!</v>
      </c>
      <c r="P62" s="129"/>
    </row>
    <row r="63" spans="1:16">
      <c r="A63" s="6" t="s">
        <v>473</v>
      </c>
      <c r="B63" s="156" t="s">
        <v>386</v>
      </c>
      <c r="C63" s="148" t="s">
        <v>541</v>
      </c>
      <c r="D63" s="148" t="s">
        <v>492</v>
      </c>
      <c r="E63" s="130" t="s">
        <v>199</v>
      </c>
      <c r="F63" s="153" t="s">
        <v>200</v>
      </c>
      <c r="G63" s="166">
        <v>4.9400000000000004</v>
      </c>
      <c r="H63" s="11"/>
      <c r="I63" s="168" t="s">
        <v>201</v>
      </c>
      <c r="J63" s="65">
        <v>0</v>
      </c>
      <c r="K63" s="7">
        <v>200</v>
      </c>
      <c r="L63" s="67"/>
      <c r="M63" s="207"/>
      <c r="N63" s="195" t="e">
        <f>G63/L63*#REF!</f>
        <v>#DIV/0!</v>
      </c>
      <c r="O63" s="147" t="e">
        <f t="shared" si="1"/>
        <v>#DIV/0!</v>
      </c>
      <c r="P63" s="129"/>
    </row>
    <row r="64" spans="1:16">
      <c r="A64" s="6" t="s">
        <v>473</v>
      </c>
      <c r="B64" s="156" t="s">
        <v>386</v>
      </c>
      <c r="C64" s="148" t="s">
        <v>532</v>
      </c>
      <c r="D64" s="148" t="s">
        <v>466</v>
      </c>
      <c r="E64" s="130" t="s">
        <v>174</v>
      </c>
      <c r="F64" s="153" t="s">
        <v>174</v>
      </c>
      <c r="G64" s="11"/>
      <c r="H64" s="172">
        <v>4.9400000000000004</v>
      </c>
      <c r="I64" s="168" t="s">
        <v>54</v>
      </c>
      <c r="J64" s="210"/>
      <c r="K64" s="7"/>
      <c r="L64" s="197"/>
      <c r="M64" s="215"/>
      <c r="N64" s="216"/>
      <c r="O64" s="214"/>
      <c r="P64" s="129"/>
    </row>
    <row r="65" spans="1:16" ht="13.5" thickBot="1">
      <c r="A65" s="6" t="s">
        <v>473</v>
      </c>
      <c r="B65" s="156" t="s">
        <v>386</v>
      </c>
      <c r="C65" s="148" t="s">
        <v>542</v>
      </c>
      <c r="D65" s="148" t="s">
        <v>51</v>
      </c>
      <c r="E65" s="130" t="s">
        <v>52</v>
      </c>
      <c r="F65" s="154" t="s">
        <v>53</v>
      </c>
      <c r="G65" s="166">
        <v>52.5</v>
      </c>
      <c r="H65" s="11"/>
      <c r="I65" s="168" t="s">
        <v>54</v>
      </c>
      <c r="J65" s="65">
        <v>0</v>
      </c>
      <c r="K65" s="7">
        <v>200</v>
      </c>
      <c r="L65" s="67"/>
      <c r="M65" s="208"/>
      <c r="N65" s="195" t="e">
        <f>G65/L65*#REF!</f>
        <v>#DIV/0!</v>
      </c>
      <c r="O65" s="147" t="e">
        <f t="shared" ref="O65" si="2">N65*J65</f>
        <v>#DIV/0!</v>
      </c>
      <c r="P65" s="129"/>
    </row>
    <row r="66" spans="1:16" ht="13.5" thickBot="1">
      <c r="A66" s="60" t="s">
        <v>473</v>
      </c>
      <c r="B66" s="63"/>
      <c r="C66" s="63"/>
      <c r="D66" s="63"/>
      <c r="E66" s="63"/>
      <c r="F66" s="63" t="s">
        <v>32</v>
      </c>
      <c r="G66" s="62">
        <f>SUM(G2:G65)</f>
        <v>1872.8100000000002</v>
      </c>
      <c r="H66" s="63"/>
      <c r="I66" s="63"/>
      <c r="J66" s="63"/>
      <c r="K66" s="61"/>
      <c r="L66" s="13"/>
      <c r="M66" s="144">
        <f>SUM(M2:M65)</f>
        <v>0</v>
      </c>
      <c r="N66" s="209" t="e">
        <f>SUM(N2:N65)</f>
        <v>#DIV/0!</v>
      </c>
      <c r="O66" s="144" t="e">
        <f>SUM(O2:O65)</f>
        <v>#DIV/0!</v>
      </c>
      <c r="P66" s="76"/>
    </row>
  </sheetData>
  <autoFilter ref="A1:P66" xr:uid="{18E06B60-BD33-4DD6-9C7E-9DD7A5E86A12}"/>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FE510-BAA7-42E5-A0BC-1E5A03A857B1}">
  <sheetPr>
    <tabColor theme="4"/>
  </sheetPr>
  <dimension ref="A1:P264"/>
  <sheetViews>
    <sheetView workbookViewId="0">
      <pane ySplit="1" topLeftCell="A270" activePane="bottomLeft" state="frozen"/>
      <selection pane="bottomLeft" activeCell="A9" sqref="A9"/>
    </sheetView>
  </sheetViews>
  <sheetFormatPr defaultRowHeight="12.75"/>
  <cols>
    <col min="1" max="1" width="29" customWidth="1"/>
    <col min="2" max="2" width="17.625" customWidth="1"/>
    <col min="3" max="3" width="17.25" bestFit="1" customWidth="1"/>
    <col min="4" max="4" width="39.25" bestFit="1" customWidth="1"/>
    <col min="5" max="5" width="28" customWidth="1"/>
    <col min="6" max="6" width="22.5" customWidth="1"/>
    <col min="7" max="7" width="14.25" bestFit="1" customWidth="1"/>
    <col min="8" max="8" width="14.25" customWidth="1"/>
    <col min="9" max="9" width="21.25" customWidth="1"/>
    <col min="10" max="10" width="15" customWidth="1"/>
    <col min="11" max="11" width="13" bestFit="1" customWidth="1"/>
    <col min="12" max="12" width="16.25" bestFit="1" customWidth="1"/>
    <col min="13" max="13" width="16.25" customWidth="1"/>
    <col min="14" max="14" width="18.75" bestFit="1" customWidth="1"/>
    <col min="15" max="15" width="20" bestFit="1" customWidth="1"/>
    <col min="16" max="16" width="53.125" customWidth="1"/>
  </cols>
  <sheetData>
    <row r="1" spans="1:16" ht="25.5">
      <c r="A1" s="134" t="s">
        <v>36</v>
      </c>
      <c r="B1" s="135" t="s">
        <v>37</v>
      </c>
      <c r="C1" s="134" t="s">
        <v>38</v>
      </c>
      <c r="D1" s="136" t="s">
        <v>39</v>
      </c>
      <c r="E1" s="136" t="s">
        <v>40</v>
      </c>
      <c r="F1" s="136" t="s">
        <v>41</v>
      </c>
      <c r="G1" s="137" t="s">
        <v>16</v>
      </c>
      <c r="H1" s="159" t="s">
        <v>306</v>
      </c>
      <c r="I1" s="138" t="s">
        <v>42</v>
      </c>
      <c r="J1" s="139" t="s">
        <v>307</v>
      </c>
      <c r="K1" s="138" t="s">
        <v>308</v>
      </c>
      <c r="L1" s="140" t="s">
        <v>45</v>
      </c>
      <c r="M1" s="140" t="s">
        <v>46</v>
      </c>
      <c r="N1" s="141" t="s">
        <v>17</v>
      </c>
      <c r="O1" s="136" t="s">
        <v>19</v>
      </c>
      <c r="P1" s="136" t="s">
        <v>47</v>
      </c>
    </row>
    <row r="2" spans="1:16">
      <c r="A2" s="6" t="s">
        <v>543</v>
      </c>
      <c r="B2" s="176" t="s">
        <v>49</v>
      </c>
      <c r="C2" s="178" t="s">
        <v>544</v>
      </c>
      <c r="D2" s="152" t="s">
        <v>350</v>
      </c>
      <c r="E2" s="130" t="s">
        <v>75</v>
      </c>
      <c r="F2" s="152" t="s">
        <v>350</v>
      </c>
      <c r="G2" s="182">
        <v>16</v>
      </c>
      <c r="H2" s="158"/>
      <c r="I2" s="153" t="s">
        <v>545</v>
      </c>
      <c r="J2" s="65">
        <v>0</v>
      </c>
      <c r="K2" s="7">
        <v>200</v>
      </c>
      <c r="L2" s="67"/>
      <c r="M2" s="207"/>
      <c r="N2" s="195" t="e">
        <f t="shared" ref="N2" si="0">G2/L2*K2</f>
        <v>#DIV/0!</v>
      </c>
      <c r="O2" s="147" t="e">
        <f t="shared" ref="O2" si="1">N2*J2</f>
        <v>#DIV/0!</v>
      </c>
      <c r="P2" s="129"/>
    </row>
    <row r="3" spans="1:16">
      <c r="A3" s="6" t="s">
        <v>543</v>
      </c>
      <c r="B3" s="176" t="s">
        <v>49</v>
      </c>
      <c r="C3" s="178">
        <v>30</v>
      </c>
      <c r="D3" s="152" t="s">
        <v>476</v>
      </c>
      <c r="E3" s="130" t="s">
        <v>75</v>
      </c>
      <c r="F3" s="152" t="s">
        <v>293</v>
      </c>
      <c r="G3" s="182">
        <v>692.51</v>
      </c>
      <c r="H3" s="158"/>
      <c r="I3" s="153" t="s">
        <v>54</v>
      </c>
      <c r="J3" s="65">
        <v>0</v>
      </c>
      <c r="K3" s="7">
        <v>200</v>
      </c>
      <c r="L3" s="67"/>
      <c r="M3" s="208"/>
      <c r="N3" s="195" t="e">
        <f t="shared" ref="N3:N66" si="2">G3/L3*K3</f>
        <v>#DIV/0!</v>
      </c>
      <c r="O3" s="147" t="e">
        <f t="shared" ref="O3:O66" si="3">N3*J3</f>
        <v>#DIV/0!</v>
      </c>
      <c r="P3" s="129"/>
    </row>
    <row r="4" spans="1:16">
      <c r="A4" s="6" t="s">
        <v>543</v>
      </c>
      <c r="B4" s="176" t="s">
        <v>49</v>
      </c>
      <c r="C4" s="178">
        <v>31</v>
      </c>
      <c r="D4" s="152" t="s">
        <v>546</v>
      </c>
      <c r="E4" s="130" t="s">
        <v>57</v>
      </c>
      <c r="F4" s="152" t="s">
        <v>58</v>
      </c>
      <c r="G4" s="182">
        <v>15</v>
      </c>
      <c r="H4" s="158"/>
      <c r="I4" s="153" t="s">
        <v>54</v>
      </c>
      <c r="J4" s="65">
        <v>0</v>
      </c>
      <c r="K4" s="7">
        <v>200</v>
      </c>
      <c r="L4" s="67"/>
      <c r="M4" s="208"/>
      <c r="N4" s="195" t="e">
        <f t="shared" si="2"/>
        <v>#DIV/0!</v>
      </c>
      <c r="O4" s="147" t="e">
        <f t="shared" si="3"/>
        <v>#DIV/0!</v>
      </c>
      <c r="P4" s="129"/>
    </row>
    <row r="5" spans="1:16">
      <c r="A5" s="6" t="s">
        <v>543</v>
      </c>
      <c r="B5" s="176" t="s">
        <v>49</v>
      </c>
      <c r="C5" s="178">
        <v>34</v>
      </c>
      <c r="D5" s="152" t="s">
        <v>300</v>
      </c>
      <c r="E5" s="130" t="s">
        <v>75</v>
      </c>
      <c r="F5" s="152" t="s">
        <v>300</v>
      </c>
      <c r="G5" s="182">
        <v>7.59</v>
      </c>
      <c r="H5" s="158"/>
      <c r="I5" s="153" t="s">
        <v>547</v>
      </c>
      <c r="J5" s="65">
        <v>0</v>
      </c>
      <c r="K5" s="7">
        <v>200</v>
      </c>
      <c r="L5" s="67"/>
      <c r="M5" s="207"/>
      <c r="N5" s="195" t="e">
        <f t="shared" si="2"/>
        <v>#DIV/0!</v>
      </c>
      <c r="O5" s="147" t="e">
        <f t="shared" si="3"/>
        <v>#DIV/0!</v>
      </c>
      <c r="P5" s="129"/>
    </row>
    <row r="6" spans="1:16">
      <c r="A6" s="6" t="s">
        <v>543</v>
      </c>
      <c r="B6" s="176" t="s">
        <v>49</v>
      </c>
      <c r="C6" s="178">
        <v>43</v>
      </c>
      <c r="D6" s="153" t="s">
        <v>300</v>
      </c>
      <c r="E6" s="130" t="s">
        <v>75</v>
      </c>
      <c r="F6" s="152" t="s">
        <v>300</v>
      </c>
      <c r="G6" s="182">
        <v>17.48</v>
      </c>
      <c r="H6" s="158"/>
      <c r="I6" s="153" t="s">
        <v>548</v>
      </c>
      <c r="J6" s="65">
        <v>0</v>
      </c>
      <c r="K6" s="7">
        <v>200</v>
      </c>
      <c r="L6" s="67"/>
      <c r="M6" s="207"/>
      <c r="N6" s="195" t="e">
        <f t="shared" si="2"/>
        <v>#DIV/0!</v>
      </c>
      <c r="O6" s="147" t="e">
        <f t="shared" si="3"/>
        <v>#DIV/0!</v>
      </c>
      <c r="P6" s="129"/>
    </row>
    <row r="7" spans="1:16">
      <c r="A7" s="6" t="s">
        <v>543</v>
      </c>
      <c r="B7" s="176" t="s">
        <v>49</v>
      </c>
      <c r="C7" s="178" t="s">
        <v>484</v>
      </c>
      <c r="D7" s="153" t="s">
        <v>369</v>
      </c>
      <c r="E7" s="130" t="s">
        <v>75</v>
      </c>
      <c r="F7" s="153" t="s">
        <v>369</v>
      </c>
      <c r="G7" s="182">
        <v>1.5</v>
      </c>
      <c r="H7" s="158"/>
      <c r="I7" s="153" t="s">
        <v>54</v>
      </c>
      <c r="J7" s="65">
        <v>0</v>
      </c>
      <c r="K7" s="7">
        <v>120</v>
      </c>
      <c r="L7" s="67"/>
      <c r="M7" s="208"/>
      <c r="N7" s="195" t="e">
        <f t="shared" si="2"/>
        <v>#DIV/0!</v>
      </c>
      <c r="O7" s="147" t="e">
        <f t="shared" si="3"/>
        <v>#DIV/0!</v>
      </c>
      <c r="P7" s="129"/>
    </row>
    <row r="8" spans="1:16">
      <c r="A8" s="6" t="s">
        <v>543</v>
      </c>
      <c r="B8" s="176" t="s">
        <v>49</v>
      </c>
      <c r="C8" s="178">
        <v>34</v>
      </c>
      <c r="D8" s="153" t="s">
        <v>350</v>
      </c>
      <c r="E8" s="130" t="s">
        <v>75</v>
      </c>
      <c r="F8" s="152" t="s">
        <v>350</v>
      </c>
      <c r="G8" s="182">
        <v>7.8</v>
      </c>
      <c r="H8" s="158"/>
      <c r="I8" s="153" t="s">
        <v>545</v>
      </c>
      <c r="J8" s="65">
        <v>0</v>
      </c>
      <c r="K8" s="7">
        <v>200</v>
      </c>
      <c r="L8" s="67"/>
      <c r="M8" s="207"/>
      <c r="N8" s="195" t="e">
        <f t="shared" si="2"/>
        <v>#DIV/0!</v>
      </c>
      <c r="O8" s="147" t="e">
        <f t="shared" si="3"/>
        <v>#DIV/0!</v>
      </c>
      <c r="P8" s="129"/>
    </row>
    <row r="9" spans="1:16">
      <c r="A9" s="6" t="s">
        <v>543</v>
      </c>
      <c r="B9" s="176" t="s">
        <v>49</v>
      </c>
      <c r="C9" s="178">
        <v>35</v>
      </c>
      <c r="D9" s="153" t="s">
        <v>503</v>
      </c>
      <c r="E9" s="130" t="s">
        <v>57</v>
      </c>
      <c r="F9" s="153" t="s">
        <v>58</v>
      </c>
      <c r="G9" s="182">
        <v>21.84</v>
      </c>
      <c r="H9" s="158"/>
      <c r="I9" s="153" t="s">
        <v>138</v>
      </c>
      <c r="J9" s="65">
        <v>0</v>
      </c>
      <c r="K9" s="7">
        <v>200</v>
      </c>
      <c r="L9" s="67"/>
      <c r="M9" s="207"/>
      <c r="N9" s="195" t="e">
        <f t="shared" si="2"/>
        <v>#DIV/0!</v>
      </c>
      <c r="O9" s="147" t="e">
        <f t="shared" si="3"/>
        <v>#DIV/0!</v>
      </c>
      <c r="P9" s="129"/>
    </row>
    <row r="10" spans="1:16">
      <c r="A10" s="6" t="s">
        <v>543</v>
      </c>
      <c r="B10" s="176" t="s">
        <v>49</v>
      </c>
      <c r="C10" s="152" t="s">
        <v>484</v>
      </c>
      <c r="D10" s="179" t="s">
        <v>485</v>
      </c>
      <c r="E10" s="130" t="s">
        <v>75</v>
      </c>
      <c r="F10" s="152" t="s">
        <v>293</v>
      </c>
      <c r="G10" s="182">
        <v>50.84</v>
      </c>
      <c r="H10" s="158"/>
      <c r="I10" s="153" t="s">
        <v>54</v>
      </c>
      <c r="J10" s="65">
        <v>0</v>
      </c>
      <c r="K10" s="7">
        <v>200</v>
      </c>
      <c r="L10" s="67"/>
      <c r="M10" s="208"/>
      <c r="N10" s="195" t="e">
        <f t="shared" si="2"/>
        <v>#DIV/0!</v>
      </c>
      <c r="O10" s="147" t="e">
        <f t="shared" si="3"/>
        <v>#DIV/0!</v>
      </c>
      <c r="P10" s="129"/>
    </row>
    <row r="11" spans="1:16">
      <c r="A11" s="6" t="s">
        <v>543</v>
      </c>
      <c r="B11" s="176" t="s">
        <v>49</v>
      </c>
      <c r="C11" s="178" t="s">
        <v>484</v>
      </c>
      <c r="D11" s="153" t="s">
        <v>549</v>
      </c>
      <c r="E11" s="130" t="s">
        <v>75</v>
      </c>
      <c r="F11" s="152" t="s">
        <v>300</v>
      </c>
      <c r="G11" s="182">
        <v>4</v>
      </c>
      <c r="H11" s="158"/>
      <c r="I11" s="183" t="s">
        <v>54</v>
      </c>
      <c r="J11" s="65">
        <v>0</v>
      </c>
      <c r="K11" s="7">
        <v>200</v>
      </c>
      <c r="L11" s="67"/>
      <c r="M11" s="208"/>
      <c r="N11" s="195" t="e">
        <f t="shared" si="2"/>
        <v>#DIV/0!</v>
      </c>
      <c r="O11" s="147" t="e">
        <f t="shared" si="3"/>
        <v>#DIV/0!</v>
      </c>
      <c r="P11" s="129"/>
    </row>
    <row r="12" spans="1:16">
      <c r="A12" s="6" t="s">
        <v>543</v>
      </c>
      <c r="B12" s="176" t="s">
        <v>49</v>
      </c>
      <c r="C12" s="180">
        <v>37</v>
      </c>
      <c r="D12" s="154" t="s">
        <v>503</v>
      </c>
      <c r="E12" s="130" t="s">
        <v>57</v>
      </c>
      <c r="F12" s="153" t="s">
        <v>58</v>
      </c>
      <c r="G12" s="182">
        <v>4.93</v>
      </c>
      <c r="H12" s="158"/>
      <c r="I12" s="153" t="s">
        <v>138</v>
      </c>
      <c r="J12" s="65">
        <v>0</v>
      </c>
      <c r="K12" s="7">
        <v>200</v>
      </c>
      <c r="L12" s="67"/>
      <c r="M12" s="207"/>
      <c r="N12" s="195" t="e">
        <f t="shared" si="2"/>
        <v>#DIV/0!</v>
      </c>
      <c r="O12" s="147" t="e">
        <f t="shared" si="3"/>
        <v>#DIV/0!</v>
      </c>
      <c r="P12" s="129"/>
    </row>
    <row r="13" spans="1:16">
      <c r="A13" s="6" t="s">
        <v>543</v>
      </c>
      <c r="B13" s="176" t="s">
        <v>49</v>
      </c>
      <c r="C13" s="178" t="s">
        <v>484</v>
      </c>
      <c r="D13" s="153" t="s">
        <v>485</v>
      </c>
      <c r="E13" s="130" t="s">
        <v>75</v>
      </c>
      <c r="F13" s="152" t="s">
        <v>293</v>
      </c>
      <c r="G13" s="182">
        <v>96.12</v>
      </c>
      <c r="H13" s="158"/>
      <c r="I13" s="153" t="s">
        <v>548</v>
      </c>
      <c r="J13" s="65">
        <v>0</v>
      </c>
      <c r="K13" s="7">
        <v>200</v>
      </c>
      <c r="L13" s="67"/>
      <c r="M13" s="207"/>
      <c r="N13" s="195" t="e">
        <f t="shared" si="2"/>
        <v>#DIV/0!</v>
      </c>
      <c r="O13" s="147" t="e">
        <f t="shared" si="3"/>
        <v>#DIV/0!</v>
      </c>
      <c r="P13" s="129"/>
    </row>
    <row r="14" spans="1:16">
      <c r="A14" s="6" t="s">
        <v>543</v>
      </c>
      <c r="B14" s="176" t="s">
        <v>49</v>
      </c>
      <c r="C14" s="178">
        <v>43</v>
      </c>
      <c r="D14" s="153" t="s">
        <v>550</v>
      </c>
      <c r="E14" s="130" t="s">
        <v>75</v>
      </c>
      <c r="F14" s="153" t="s">
        <v>300</v>
      </c>
      <c r="G14" s="182">
        <v>8.19</v>
      </c>
      <c r="H14" s="158"/>
      <c r="I14" s="153" t="s">
        <v>548</v>
      </c>
      <c r="J14" s="65">
        <v>0</v>
      </c>
      <c r="K14" s="7">
        <v>200</v>
      </c>
      <c r="L14" s="67"/>
      <c r="M14" s="207"/>
      <c r="N14" s="195" t="e">
        <f t="shared" si="2"/>
        <v>#DIV/0!</v>
      </c>
      <c r="O14" s="147" t="e">
        <f t="shared" si="3"/>
        <v>#DIV/0!</v>
      </c>
      <c r="P14" s="129"/>
    </row>
    <row r="15" spans="1:16">
      <c r="A15" s="6" t="s">
        <v>543</v>
      </c>
      <c r="B15" s="176" t="s">
        <v>49</v>
      </c>
      <c r="C15" s="178">
        <v>39</v>
      </c>
      <c r="D15" s="153" t="s">
        <v>517</v>
      </c>
      <c r="E15" s="130" t="s">
        <v>199</v>
      </c>
      <c r="F15" s="153" t="s">
        <v>200</v>
      </c>
      <c r="G15" s="182">
        <v>6.2</v>
      </c>
      <c r="H15" s="158"/>
      <c r="I15" s="153" t="s">
        <v>548</v>
      </c>
      <c r="J15" s="65">
        <v>0</v>
      </c>
      <c r="K15" s="7">
        <v>400</v>
      </c>
      <c r="L15" s="67"/>
      <c r="M15" s="207"/>
      <c r="N15" s="195" t="e">
        <f t="shared" si="2"/>
        <v>#DIV/0!</v>
      </c>
      <c r="O15" s="147" t="e">
        <f t="shared" si="3"/>
        <v>#DIV/0!</v>
      </c>
      <c r="P15" s="129"/>
    </row>
    <row r="16" spans="1:16">
      <c r="A16" s="6" t="s">
        <v>543</v>
      </c>
      <c r="B16" s="176" t="s">
        <v>49</v>
      </c>
      <c r="C16" s="178">
        <v>40</v>
      </c>
      <c r="D16" s="153" t="s">
        <v>517</v>
      </c>
      <c r="E16" s="130" t="s">
        <v>199</v>
      </c>
      <c r="F16" s="153" t="s">
        <v>200</v>
      </c>
      <c r="G16" s="182">
        <v>6.2</v>
      </c>
      <c r="H16" s="161"/>
      <c r="I16" s="153" t="s">
        <v>548</v>
      </c>
      <c r="J16" s="65">
        <v>0</v>
      </c>
      <c r="K16" s="7">
        <v>400</v>
      </c>
      <c r="L16" s="67"/>
      <c r="M16" s="207"/>
      <c r="N16" s="195" t="e">
        <f t="shared" si="2"/>
        <v>#DIV/0!</v>
      </c>
      <c r="O16" s="147" t="e">
        <f t="shared" si="3"/>
        <v>#DIV/0!</v>
      </c>
      <c r="P16" s="129"/>
    </row>
    <row r="17" spans="1:16">
      <c r="A17" s="6" t="s">
        <v>543</v>
      </c>
      <c r="B17" s="176" t="s">
        <v>49</v>
      </c>
      <c r="C17" s="178" t="s">
        <v>484</v>
      </c>
      <c r="D17" s="153" t="s">
        <v>466</v>
      </c>
      <c r="E17" s="130" t="s">
        <v>174</v>
      </c>
      <c r="F17" s="157" t="s">
        <v>174</v>
      </c>
      <c r="G17" s="182"/>
      <c r="H17" s="169">
        <v>2.2999999999999998</v>
      </c>
      <c r="I17" s="183" t="s">
        <v>551</v>
      </c>
      <c r="J17" s="210"/>
      <c r="K17" s="7"/>
      <c r="L17" s="197"/>
      <c r="M17" s="215"/>
      <c r="N17" s="216"/>
      <c r="O17" s="214"/>
      <c r="P17" s="129"/>
    </row>
    <row r="18" spans="1:16">
      <c r="A18" s="6" t="s">
        <v>543</v>
      </c>
      <c r="B18" s="176" t="s">
        <v>49</v>
      </c>
      <c r="C18" s="178">
        <v>38</v>
      </c>
      <c r="D18" s="153" t="s">
        <v>552</v>
      </c>
      <c r="E18" s="130" t="s">
        <v>57</v>
      </c>
      <c r="F18" s="153" t="s">
        <v>58</v>
      </c>
      <c r="G18" s="182">
        <v>31.54</v>
      </c>
      <c r="H18" s="162"/>
      <c r="I18" s="153" t="s">
        <v>54</v>
      </c>
      <c r="J18" s="65">
        <v>0</v>
      </c>
      <c r="K18" s="7">
        <v>200</v>
      </c>
      <c r="L18" s="67"/>
      <c r="M18" s="208"/>
      <c r="N18" s="195" t="e">
        <f t="shared" si="2"/>
        <v>#DIV/0!</v>
      </c>
      <c r="O18" s="147" t="e">
        <f t="shared" si="3"/>
        <v>#DIV/0!</v>
      </c>
      <c r="P18" s="129"/>
    </row>
    <row r="19" spans="1:16">
      <c r="A19" s="6" t="s">
        <v>543</v>
      </c>
      <c r="B19" s="176" t="s">
        <v>49</v>
      </c>
      <c r="C19" s="178" t="s">
        <v>553</v>
      </c>
      <c r="D19" s="153" t="s">
        <v>500</v>
      </c>
      <c r="E19" s="130" t="s">
        <v>85</v>
      </c>
      <c r="F19" s="153" t="s">
        <v>86</v>
      </c>
      <c r="G19" s="182">
        <v>10.82</v>
      </c>
      <c r="H19" s="158"/>
      <c r="I19" s="153" t="s">
        <v>551</v>
      </c>
      <c r="J19" s="65">
        <v>0</v>
      </c>
      <c r="K19" s="7">
        <v>1</v>
      </c>
      <c r="L19" s="67"/>
      <c r="M19" s="207"/>
      <c r="N19" s="195" t="e">
        <f t="shared" si="2"/>
        <v>#DIV/0!</v>
      </c>
      <c r="O19" s="147" t="e">
        <f t="shared" si="3"/>
        <v>#DIV/0!</v>
      </c>
      <c r="P19" s="129"/>
    </row>
    <row r="20" spans="1:16">
      <c r="A20" s="6" t="s">
        <v>543</v>
      </c>
      <c r="B20" s="176" t="s">
        <v>49</v>
      </c>
      <c r="C20" s="178" t="s">
        <v>554</v>
      </c>
      <c r="D20" s="153" t="s">
        <v>555</v>
      </c>
      <c r="E20" s="130" t="s">
        <v>75</v>
      </c>
      <c r="F20" s="153" t="s">
        <v>244</v>
      </c>
      <c r="G20" s="182">
        <v>10.5</v>
      </c>
      <c r="H20" s="158"/>
      <c r="I20" s="153" t="s">
        <v>54</v>
      </c>
      <c r="J20" s="65">
        <v>0</v>
      </c>
      <c r="K20" s="7">
        <v>200</v>
      </c>
      <c r="L20" s="67"/>
      <c r="M20" s="208"/>
      <c r="N20" s="195" t="e">
        <f t="shared" si="2"/>
        <v>#DIV/0!</v>
      </c>
      <c r="O20" s="147" t="e">
        <f t="shared" si="3"/>
        <v>#DIV/0!</v>
      </c>
      <c r="P20" s="129"/>
    </row>
    <row r="21" spans="1:16">
      <c r="A21" s="6" t="s">
        <v>543</v>
      </c>
      <c r="B21" s="176" t="s">
        <v>49</v>
      </c>
      <c r="C21" s="178">
        <v>44</v>
      </c>
      <c r="D21" s="153" t="s">
        <v>503</v>
      </c>
      <c r="E21" s="130" t="s">
        <v>57</v>
      </c>
      <c r="F21" s="153" t="s">
        <v>58</v>
      </c>
      <c r="G21" s="182">
        <v>107.32</v>
      </c>
      <c r="H21" s="158"/>
      <c r="I21" s="153" t="s">
        <v>138</v>
      </c>
      <c r="J21" s="65">
        <v>0</v>
      </c>
      <c r="K21" s="7">
        <v>200</v>
      </c>
      <c r="L21" s="67"/>
      <c r="M21" s="207"/>
      <c r="N21" s="195" t="e">
        <f t="shared" si="2"/>
        <v>#DIV/0!</v>
      </c>
      <c r="O21" s="147" t="e">
        <f t="shared" si="3"/>
        <v>#DIV/0!</v>
      </c>
      <c r="P21" s="129"/>
    </row>
    <row r="22" spans="1:16">
      <c r="A22" s="6" t="s">
        <v>543</v>
      </c>
      <c r="B22" s="176" t="s">
        <v>49</v>
      </c>
      <c r="C22" s="178">
        <v>43</v>
      </c>
      <c r="D22" s="152" t="s">
        <v>300</v>
      </c>
      <c r="E22" s="130" t="s">
        <v>75</v>
      </c>
      <c r="F22" s="152" t="s">
        <v>300</v>
      </c>
      <c r="G22" s="182">
        <v>7.59</v>
      </c>
      <c r="H22" s="158"/>
      <c r="I22" s="153" t="s">
        <v>547</v>
      </c>
      <c r="J22" s="65">
        <v>0</v>
      </c>
      <c r="K22" s="7">
        <v>200</v>
      </c>
      <c r="L22" s="67"/>
      <c r="M22" s="207"/>
      <c r="N22" s="195" t="e">
        <f t="shared" si="2"/>
        <v>#DIV/0!</v>
      </c>
      <c r="O22" s="147" t="e">
        <f t="shared" si="3"/>
        <v>#DIV/0!</v>
      </c>
      <c r="P22" s="129"/>
    </row>
    <row r="23" spans="1:16">
      <c r="A23" s="6" t="s">
        <v>543</v>
      </c>
      <c r="B23" s="176" t="s">
        <v>49</v>
      </c>
      <c r="C23" s="178">
        <v>43</v>
      </c>
      <c r="D23" s="153" t="s">
        <v>300</v>
      </c>
      <c r="E23" s="130" t="s">
        <v>75</v>
      </c>
      <c r="F23" s="152" t="s">
        <v>300</v>
      </c>
      <c r="G23" s="182">
        <v>25.84</v>
      </c>
      <c r="H23" s="158"/>
      <c r="I23" s="153" t="s">
        <v>548</v>
      </c>
      <c r="J23" s="65">
        <v>0</v>
      </c>
      <c r="K23" s="7">
        <v>200</v>
      </c>
      <c r="L23" s="67"/>
      <c r="M23" s="207"/>
      <c r="N23" s="195" t="e">
        <f t="shared" si="2"/>
        <v>#DIV/0!</v>
      </c>
      <c r="O23" s="147" t="e">
        <f t="shared" si="3"/>
        <v>#DIV/0!</v>
      </c>
      <c r="P23" s="129"/>
    </row>
    <row r="24" spans="1:16">
      <c r="A24" s="6" t="s">
        <v>543</v>
      </c>
      <c r="B24" s="176" t="s">
        <v>49</v>
      </c>
      <c r="C24" s="178">
        <v>41</v>
      </c>
      <c r="D24" s="153" t="s">
        <v>503</v>
      </c>
      <c r="E24" s="130" t="s">
        <v>57</v>
      </c>
      <c r="F24" s="153" t="s">
        <v>58</v>
      </c>
      <c r="G24" s="182">
        <v>54</v>
      </c>
      <c r="H24" s="158"/>
      <c r="I24" s="153" t="s">
        <v>138</v>
      </c>
      <c r="J24" s="65">
        <v>0</v>
      </c>
      <c r="K24" s="7">
        <v>200</v>
      </c>
      <c r="L24" s="67"/>
      <c r="M24" s="207"/>
      <c r="N24" s="195" t="e">
        <f t="shared" si="2"/>
        <v>#DIV/0!</v>
      </c>
      <c r="O24" s="147" t="e">
        <f t="shared" si="3"/>
        <v>#DIV/0!</v>
      </c>
      <c r="P24" s="129"/>
    </row>
    <row r="25" spans="1:16">
      <c r="A25" s="6" t="s">
        <v>543</v>
      </c>
      <c r="B25" s="176" t="s">
        <v>49</v>
      </c>
      <c r="C25" s="178">
        <v>42</v>
      </c>
      <c r="D25" s="153" t="s">
        <v>503</v>
      </c>
      <c r="E25" s="130" t="s">
        <v>57</v>
      </c>
      <c r="F25" s="153" t="s">
        <v>58</v>
      </c>
      <c r="G25" s="182">
        <v>63.88</v>
      </c>
      <c r="H25" s="158"/>
      <c r="I25" s="153" t="s">
        <v>138</v>
      </c>
      <c r="J25" s="65">
        <v>0</v>
      </c>
      <c r="K25" s="7">
        <v>200</v>
      </c>
      <c r="L25" s="67"/>
      <c r="M25" s="207"/>
      <c r="N25" s="195" t="e">
        <f t="shared" si="2"/>
        <v>#DIV/0!</v>
      </c>
      <c r="O25" s="147" t="e">
        <f t="shared" si="3"/>
        <v>#DIV/0!</v>
      </c>
      <c r="P25" s="129"/>
    </row>
    <row r="26" spans="1:16">
      <c r="A26" s="6" t="s">
        <v>543</v>
      </c>
      <c r="B26" s="176" t="s">
        <v>49</v>
      </c>
      <c r="C26" s="178" t="s">
        <v>484</v>
      </c>
      <c r="D26" s="153" t="s">
        <v>556</v>
      </c>
      <c r="E26" s="130" t="s">
        <v>85</v>
      </c>
      <c r="F26" s="153" t="s">
        <v>86</v>
      </c>
      <c r="G26" s="182">
        <v>2.86</v>
      </c>
      <c r="H26" s="158"/>
      <c r="I26" s="153" t="s">
        <v>551</v>
      </c>
      <c r="J26" s="65">
        <v>0</v>
      </c>
      <c r="K26" s="7">
        <v>1</v>
      </c>
      <c r="L26" s="67"/>
      <c r="M26" s="207"/>
      <c r="N26" s="195" t="e">
        <f t="shared" si="2"/>
        <v>#DIV/0!</v>
      </c>
      <c r="O26" s="147" t="e">
        <f t="shared" si="3"/>
        <v>#DIV/0!</v>
      </c>
      <c r="P26" s="129"/>
    </row>
    <row r="27" spans="1:16">
      <c r="A27" s="6" t="s">
        <v>543</v>
      </c>
      <c r="B27" s="176" t="s">
        <v>49</v>
      </c>
      <c r="C27" s="178">
        <v>46</v>
      </c>
      <c r="D27" s="179" t="s">
        <v>503</v>
      </c>
      <c r="E27" s="130" t="s">
        <v>57</v>
      </c>
      <c r="F27" s="153" t="s">
        <v>58</v>
      </c>
      <c r="G27" s="182">
        <v>11.44</v>
      </c>
      <c r="H27" s="158"/>
      <c r="I27" s="153" t="s">
        <v>54</v>
      </c>
      <c r="J27" s="65">
        <v>0</v>
      </c>
      <c r="K27" s="7">
        <v>200</v>
      </c>
      <c r="L27" s="67"/>
      <c r="M27" s="208"/>
      <c r="N27" s="195" t="e">
        <f t="shared" si="2"/>
        <v>#DIV/0!</v>
      </c>
      <c r="O27" s="147" t="e">
        <f t="shared" si="3"/>
        <v>#DIV/0!</v>
      </c>
      <c r="P27" s="129"/>
    </row>
    <row r="28" spans="1:16">
      <c r="A28" s="6" t="s">
        <v>543</v>
      </c>
      <c r="B28" s="176" t="s">
        <v>49</v>
      </c>
      <c r="C28" s="178">
        <v>36</v>
      </c>
      <c r="D28" s="153" t="s">
        <v>66</v>
      </c>
      <c r="E28" s="130" t="s">
        <v>57</v>
      </c>
      <c r="F28" s="153" t="s">
        <v>58</v>
      </c>
      <c r="G28" s="182">
        <v>5.98</v>
      </c>
      <c r="H28" s="158"/>
      <c r="I28" s="183" t="s">
        <v>54</v>
      </c>
      <c r="J28" s="65">
        <v>0</v>
      </c>
      <c r="K28" s="7">
        <v>200</v>
      </c>
      <c r="L28" s="67"/>
      <c r="M28" s="208"/>
      <c r="N28" s="195" t="e">
        <f t="shared" si="2"/>
        <v>#DIV/0!</v>
      </c>
      <c r="O28" s="147" t="e">
        <f t="shared" si="3"/>
        <v>#DIV/0!</v>
      </c>
      <c r="P28" s="129"/>
    </row>
    <row r="29" spans="1:16">
      <c r="A29" s="6" t="s">
        <v>543</v>
      </c>
      <c r="B29" s="177" t="s">
        <v>49</v>
      </c>
      <c r="C29" s="180">
        <v>47</v>
      </c>
      <c r="D29" s="154" t="s">
        <v>557</v>
      </c>
      <c r="E29" s="130" t="s">
        <v>52</v>
      </c>
      <c r="F29" s="154" t="s">
        <v>53</v>
      </c>
      <c r="G29" s="182">
        <v>38.700000000000003</v>
      </c>
      <c r="H29" s="158"/>
      <c r="I29" s="153" t="s">
        <v>54</v>
      </c>
      <c r="J29" s="65">
        <v>0</v>
      </c>
      <c r="K29" s="7">
        <v>200</v>
      </c>
      <c r="L29" s="67"/>
      <c r="M29" s="208"/>
      <c r="N29" s="195" t="e">
        <f t="shared" si="2"/>
        <v>#DIV/0!</v>
      </c>
      <c r="O29" s="147" t="e">
        <f t="shared" si="3"/>
        <v>#DIV/0!</v>
      </c>
      <c r="P29" s="129"/>
    </row>
    <row r="30" spans="1:16">
      <c r="A30" s="6" t="s">
        <v>543</v>
      </c>
      <c r="B30" s="176" t="s">
        <v>49</v>
      </c>
      <c r="C30" s="178">
        <v>48</v>
      </c>
      <c r="D30" s="153" t="s">
        <v>485</v>
      </c>
      <c r="E30" s="130" t="s">
        <v>75</v>
      </c>
      <c r="F30" s="152" t="s">
        <v>293</v>
      </c>
      <c r="G30" s="182">
        <v>167.67</v>
      </c>
      <c r="H30" s="158"/>
      <c r="I30" s="153" t="s">
        <v>548</v>
      </c>
      <c r="J30" s="65">
        <v>0</v>
      </c>
      <c r="K30" s="7">
        <v>200</v>
      </c>
      <c r="L30" s="67"/>
      <c r="M30" s="207"/>
      <c r="N30" s="195" t="e">
        <f t="shared" si="2"/>
        <v>#DIV/0!</v>
      </c>
      <c r="O30" s="147" t="e">
        <f t="shared" si="3"/>
        <v>#DIV/0!</v>
      </c>
      <c r="P30" s="129"/>
    </row>
    <row r="31" spans="1:16">
      <c r="A31" s="6" t="s">
        <v>543</v>
      </c>
      <c r="B31" s="176" t="s">
        <v>49</v>
      </c>
      <c r="C31" s="178">
        <v>15</v>
      </c>
      <c r="D31" s="153" t="s">
        <v>558</v>
      </c>
      <c r="E31" s="130" t="s">
        <v>311</v>
      </c>
      <c r="F31" s="154" t="s">
        <v>131</v>
      </c>
      <c r="G31" s="182">
        <v>94.38</v>
      </c>
      <c r="H31" s="158"/>
      <c r="I31" s="153" t="s">
        <v>54</v>
      </c>
      <c r="J31" s="65">
        <v>0</v>
      </c>
      <c r="K31" s="7">
        <v>200</v>
      </c>
      <c r="L31" s="67"/>
      <c r="M31" s="208"/>
      <c r="N31" s="195" t="e">
        <f t="shared" si="2"/>
        <v>#DIV/0!</v>
      </c>
      <c r="O31" s="147" t="e">
        <f t="shared" si="3"/>
        <v>#DIV/0!</v>
      </c>
      <c r="P31" s="129"/>
    </row>
    <row r="32" spans="1:16">
      <c r="A32" s="6" t="s">
        <v>543</v>
      </c>
      <c r="B32" s="176" t="s">
        <v>49</v>
      </c>
      <c r="C32" s="178">
        <v>15</v>
      </c>
      <c r="D32" s="153" t="s">
        <v>489</v>
      </c>
      <c r="E32" s="130" t="s">
        <v>75</v>
      </c>
      <c r="F32" s="152" t="s">
        <v>300</v>
      </c>
      <c r="G32" s="182">
        <v>4</v>
      </c>
      <c r="H32" s="158"/>
      <c r="I32" s="153" t="s">
        <v>54</v>
      </c>
      <c r="J32" s="65">
        <v>0</v>
      </c>
      <c r="K32" s="7">
        <v>200</v>
      </c>
      <c r="L32" s="67"/>
      <c r="M32" s="208"/>
      <c r="N32" s="195" t="e">
        <f t="shared" si="2"/>
        <v>#DIV/0!</v>
      </c>
      <c r="O32" s="147" t="e">
        <f t="shared" si="3"/>
        <v>#DIV/0!</v>
      </c>
      <c r="P32" s="129"/>
    </row>
    <row r="33" spans="1:16">
      <c r="A33" s="6" t="s">
        <v>543</v>
      </c>
      <c r="B33" s="176" t="s">
        <v>49</v>
      </c>
      <c r="C33" s="178" t="s">
        <v>559</v>
      </c>
      <c r="D33" s="153" t="s">
        <v>558</v>
      </c>
      <c r="E33" s="130" t="s">
        <v>311</v>
      </c>
      <c r="F33" s="154" t="s">
        <v>131</v>
      </c>
      <c r="G33" s="182">
        <v>94.38</v>
      </c>
      <c r="H33" s="158"/>
      <c r="I33" s="153" t="s">
        <v>54</v>
      </c>
      <c r="J33" s="65">
        <v>0</v>
      </c>
      <c r="K33" s="7">
        <v>200</v>
      </c>
      <c r="L33" s="67"/>
      <c r="M33" s="208"/>
      <c r="N33" s="195" t="e">
        <f t="shared" si="2"/>
        <v>#DIV/0!</v>
      </c>
      <c r="O33" s="147" t="e">
        <f t="shared" si="3"/>
        <v>#DIV/0!</v>
      </c>
      <c r="P33" s="129"/>
    </row>
    <row r="34" spans="1:16">
      <c r="A34" s="6" t="s">
        <v>543</v>
      </c>
      <c r="B34" s="176" t="s">
        <v>49</v>
      </c>
      <c r="C34" s="181" t="s">
        <v>559</v>
      </c>
      <c r="D34" s="153" t="s">
        <v>558</v>
      </c>
      <c r="E34" s="130" t="s">
        <v>311</v>
      </c>
      <c r="F34" s="154" t="s">
        <v>131</v>
      </c>
      <c r="G34" s="182">
        <v>41.44</v>
      </c>
      <c r="H34" s="158"/>
      <c r="I34" s="153" t="s">
        <v>54</v>
      </c>
      <c r="J34" s="65">
        <v>0</v>
      </c>
      <c r="K34" s="7">
        <v>200</v>
      </c>
      <c r="L34" s="67"/>
      <c r="M34" s="208"/>
      <c r="N34" s="195" t="e">
        <f t="shared" si="2"/>
        <v>#DIV/0!</v>
      </c>
      <c r="O34" s="147" t="e">
        <f t="shared" si="3"/>
        <v>#DIV/0!</v>
      </c>
      <c r="P34" s="129"/>
    </row>
    <row r="35" spans="1:16">
      <c r="A35" s="6" t="s">
        <v>543</v>
      </c>
      <c r="B35" s="176" t="s">
        <v>49</v>
      </c>
      <c r="C35" s="178">
        <v>15</v>
      </c>
      <c r="D35" s="153" t="s">
        <v>500</v>
      </c>
      <c r="E35" s="130" t="s">
        <v>85</v>
      </c>
      <c r="F35" s="153" t="s">
        <v>86</v>
      </c>
      <c r="G35" s="182">
        <v>46.75</v>
      </c>
      <c r="H35" s="158"/>
      <c r="I35" s="153" t="s">
        <v>54</v>
      </c>
      <c r="J35" s="65">
        <v>0</v>
      </c>
      <c r="K35" s="7">
        <v>1</v>
      </c>
      <c r="L35" s="67"/>
      <c r="M35" s="208"/>
      <c r="N35" s="195" t="e">
        <f t="shared" si="2"/>
        <v>#DIV/0!</v>
      </c>
      <c r="O35" s="147" t="e">
        <f t="shared" si="3"/>
        <v>#DIV/0!</v>
      </c>
      <c r="P35" s="129"/>
    </row>
    <row r="36" spans="1:16">
      <c r="A36" s="6" t="s">
        <v>543</v>
      </c>
      <c r="B36" s="176" t="s">
        <v>49</v>
      </c>
      <c r="C36" s="178">
        <v>16</v>
      </c>
      <c r="D36" s="153" t="s">
        <v>560</v>
      </c>
      <c r="E36" s="130" t="s">
        <v>311</v>
      </c>
      <c r="F36" s="154" t="s">
        <v>131</v>
      </c>
      <c r="G36" s="182">
        <v>102.1</v>
      </c>
      <c r="H36" s="158"/>
      <c r="I36" s="153" t="s">
        <v>54</v>
      </c>
      <c r="J36" s="65">
        <v>0</v>
      </c>
      <c r="K36" s="7">
        <v>200</v>
      </c>
      <c r="L36" s="67"/>
      <c r="M36" s="208"/>
      <c r="N36" s="195" t="e">
        <f t="shared" si="2"/>
        <v>#DIV/0!</v>
      </c>
      <c r="O36" s="147" t="e">
        <f t="shared" si="3"/>
        <v>#DIV/0!</v>
      </c>
      <c r="P36" s="129"/>
    </row>
    <row r="37" spans="1:16">
      <c r="A37" s="6" t="s">
        <v>543</v>
      </c>
      <c r="B37" s="176" t="s">
        <v>49</v>
      </c>
      <c r="C37" s="178">
        <v>16</v>
      </c>
      <c r="D37" s="153" t="s">
        <v>489</v>
      </c>
      <c r="E37" s="130" t="s">
        <v>75</v>
      </c>
      <c r="F37" s="152" t="s">
        <v>300</v>
      </c>
      <c r="G37" s="182">
        <v>4</v>
      </c>
      <c r="H37" s="158"/>
      <c r="I37" s="153" t="s">
        <v>54</v>
      </c>
      <c r="J37" s="65">
        <v>0</v>
      </c>
      <c r="K37" s="7">
        <v>200</v>
      </c>
      <c r="L37" s="67"/>
      <c r="M37" s="208"/>
      <c r="N37" s="195" t="e">
        <f t="shared" si="2"/>
        <v>#DIV/0!</v>
      </c>
      <c r="O37" s="147" t="e">
        <f t="shared" si="3"/>
        <v>#DIV/0!</v>
      </c>
      <c r="P37" s="129"/>
    </row>
    <row r="38" spans="1:16">
      <c r="A38" s="6" t="s">
        <v>543</v>
      </c>
      <c r="B38" s="176" t="s">
        <v>49</v>
      </c>
      <c r="C38" s="181" t="s">
        <v>341</v>
      </c>
      <c r="D38" s="153" t="s">
        <v>560</v>
      </c>
      <c r="E38" s="130" t="s">
        <v>311</v>
      </c>
      <c r="F38" s="154" t="s">
        <v>131</v>
      </c>
      <c r="G38" s="182">
        <v>102.1</v>
      </c>
      <c r="H38" s="158"/>
      <c r="I38" s="153" t="s">
        <v>54</v>
      </c>
      <c r="J38" s="65">
        <v>0</v>
      </c>
      <c r="K38" s="7">
        <v>200</v>
      </c>
      <c r="L38" s="67"/>
      <c r="M38" s="208"/>
      <c r="N38" s="195" t="e">
        <f t="shared" si="2"/>
        <v>#DIV/0!</v>
      </c>
      <c r="O38" s="147" t="e">
        <f t="shared" si="3"/>
        <v>#DIV/0!</v>
      </c>
      <c r="P38" s="129"/>
    </row>
    <row r="39" spans="1:16">
      <c r="A39" s="6" t="s">
        <v>543</v>
      </c>
      <c r="B39" s="176" t="s">
        <v>49</v>
      </c>
      <c r="C39" s="178">
        <v>16</v>
      </c>
      <c r="D39" s="153" t="s">
        <v>556</v>
      </c>
      <c r="E39" s="130" t="s">
        <v>85</v>
      </c>
      <c r="F39" s="153" t="s">
        <v>86</v>
      </c>
      <c r="G39" s="182">
        <v>15.96</v>
      </c>
      <c r="H39" s="161"/>
      <c r="I39" s="153" t="s">
        <v>54</v>
      </c>
      <c r="J39" s="65">
        <v>0</v>
      </c>
      <c r="K39" s="7">
        <v>1</v>
      </c>
      <c r="L39" s="67"/>
      <c r="M39" s="208"/>
      <c r="N39" s="195" t="e">
        <f t="shared" si="2"/>
        <v>#DIV/0!</v>
      </c>
      <c r="O39" s="147" t="e">
        <f t="shared" si="3"/>
        <v>#DIV/0!</v>
      </c>
      <c r="P39" s="129"/>
    </row>
    <row r="40" spans="1:16">
      <c r="A40" s="6" t="s">
        <v>543</v>
      </c>
      <c r="B40" s="176" t="s">
        <v>49</v>
      </c>
      <c r="C40" s="178">
        <v>16</v>
      </c>
      <c r="D40" s="153" t="s">
        <v>561</v>
      </c>
      <c r="E40" s="130" t="s">
        <v>199</v>
      </c>
      <c r="F40" s="153" t="s">
        <v>200</v>
      </c>
      <c r="G40" s="182">
        <v>7.04</v>
      </c>
      <c r="H40" s="169"/>
      <c r="I40" s="153" t="s">
        <v>548</v>
      </c>
      <c r="J40" s="65">
        <v>0</v>
      </c>
      <c r="K40" s="7">
        <v>400</v>
      </c>
      <c r="L40" s="67"/>
      <c r="M40" s="207"/>
      <c r="N40" s="195" t="e">
        <f t="shared" si="2"/>
        <v>#DIV/0!</v>
      </c>
      <c r="O40" s="147" t="e">
        <f t="shared" si="3"/>
        <v>#DIV/0!</v>
      </c>
      <c r="P40" s="129"/>
    </row>
    <row r="41" spans="1:16">
      <c r="A41" s="6" t="s">
        <v>543</v>
      </c>
      <c r="B41" s="176" t="s">
        <v>49</v>
      </c>
      <c r="C41" s="178">
        <v>16</v>
      </c>
      <c r="D41" s="153" t="s">
        <v>466</v>
      </c>
      <c r="E41" s="130" t="s">
        <v>174</v>
      </c>
      <c r="F41" s="157" t="s">
        <v>174</v>
      </c>
      <c r="G41" s="182"/>
      <c r="H41" s="221">
        <v>8</v>
      </c>
      <c r="I41" s="183" t="s">
        <v>551</v>
      </c>
      <c r="J41" s="210"/>
      <c r="K41" s="7"/>
      <c r="L41" s="197"/>
      <c r="M41" s="215"/>
      <c r="N41" s="216"/>
      <c r="O41" s="214"/>
      <c r="P41" s="129"/>
    </row>
    <row r="42" spans="1:16">
      <c r="A42" s="6" t="s">
        <v>543</v>
      </c>
      <c r="B42" s="176" t="s">
        <v>49</v>
      </c>
      <c r="C42" s="178">
        <v>16</v>
      </c>
      <c r="D42" s="153" t="s">
        <v>556</v>
      </c>
      <c r="E42" s="130" t="s">
        <v>85</v>
      </c>
      <c r="F42" s="153" t="s">
        <v>86</v>
      </c>
      <c r="G42" s="182">
        <v>20.64</v>
      </c>
      <c r="H42" s="162"/>
      <c r="I42" s="153" t="s">
        <v>551</v>
      </c>
      <c r="J42" s="65">
        <v>0</v>
      </c>
      <c r="K42" s="7">
        <v>1</v>
      </c>
      <c r="L42" s="67"/>
      <c r="M42" s="207"/>
      <c r="N42" s="195" t="e">
        <f t="shared" si="2"/>
        <v>#DIV/0!</v>
      </c>
      <c r="O42" s="147" t="e">
        <f t="shared" si="3"/>
        <v>#DIV/0!</v>
      </c>
      <c r="P42" s="129"/>
    </row>
    <row r="43" spans="1:16">
      <c r="A43" s="6" t="s">
        <v>543</v>
      </c>
      <c r="B43" s="176" t="s">
        <v>49</v>
      </c>
      <c r="C43" s="178">
        <v>48</v>
      </c>
      <c r="D43" s="152" t="s">
        <v>485</v>
      </c>
      <c r="E43" s="130" t="s">
        <v>75</v>
      </c>
      <c r="F43" s="152" t="s">
        <v>293</v>
      </c>
      <c r="G43" s="182">
        <v>56</v>
      </c>
      <c r="H43" s="158"/>
      <c r="I43" s="153" t="s">
        <v>548</v>
      </c>
      <c r="J43" s="65">
        <v>0</v>
      </c>
      <c r="K43" s="7">
        <v>200</v>
      </c>
      <c r="L43" s="67"/>
      <c r="M43" s="207"/>
      <c r="N43" s="195" t="e">
        <f t="shared" si="2"/>
        <v>#DIV/0!</v>
      </c>
      <c r="O43" s="147" t="e">
        <f t="shared" si="3"/>
        <v>#DIV/0!</v>
      </c>
      <c r="P43" s="129"/>
    </row>
    <row r="44" spans="1:16">
      <c r="A44" s="6" t="s">
        <v>543</v>
      </c>
      <c r="B44" s="176" t="s">
        <v>49</v>
      </c>
      <c r="C44" s="178" t="s">
        <v>562</v>
      </c>
      <c r="D44" s="152" t="s">
        <v>563</v>
      </c>
      <c r="E44" s="130" t="s">
        <v>311</v>
      </c>
      <c r="F44" s="154" t="s">
        <v>131</v>
      </c>
      <c r="G44" s="182">
        <v>53.75</v>
      </c>
      <c r="H44" s="161"/>
      <c r="I44" s="153" t="s">
        <v>54</v>
      </c>
      <c r="J44" s="65">
        <v>0</v>
      </c>
      <c r="K44" s="7">
        <v>200</v>
      </c>
      <c r="L44" s="67"/>
      <c r="M44" s="208"/>
      <c r="N44" s="195" t="e">
        <f t="shared" si="2"/>
        <v>#DIV/0!</v>
      </c>
      <c r="O44" s="147" t="e">
        <f t="shared" si="3"/>
        <v>#DIV/0!</v>
      </c>
      <c r="P44" s="129"/>
    </row>
    <row r="45" spans="1:16">
      <c r="A45" s="6" t="s">
        <v>543</v>
      </c>
      <c r="B45" s="176" t="s">
        <v>49</v>
      </c>
      <c r="C45" s="178" t="s">
        <v>562</v>
      </c>
      <c r="D45" s="152" t="s">
        <v>564</v>
      </c>
      <c r="E45" s="130" t="s">
        <v>311</v>
      </c>
      <c r="F45" s="154" t="s">
        <v>131</v>
      </c>
      <c r="G45" s="182">
        <v>24.84</v>
      </c>
      <c r="H45" s="169"/>
      <c r="I45" s="153" t="s">
        <v>548</v>
      </c>
      <c r="J45" s="65">
        <v>0</v>
      </c>
      <c r="K45" s="7">
        <v>200</v>
      </c>
      <c r="L45" s="67"/>
      <c r="M45" s="207"/>
      <c r="N45" s="195" t="e">
        <f t="shared" si="2"/>
        <v>#DIV/0!</v>
      </c>
      <c r="O45" s="147" t="e">
        <f t="shared" si="3"/>
        <v>#DIV/0!</v>
      </c>
      <c r="P45" s="129"/>
    </row>
    <row r="46" spans="1:16">
      <c r="A46" s="6" t="s">
        <v>543</v>
      </c>
      <c r="B46" s="176" t="s">
        <v>49</v>
      </c>
      <c r="C46" s="178" t="s">
        <v>562</v>
      </c>
      <c r="D46" s="153" t="s">
        <v>565</v>
      </c>
      <c r="E46" s="130" t="s">
        <v>311</v>
      </c>
      <c r="F46" s="154" t="s">
        <v>131</v>
      </c>
      <c r="G46" s="182">
        <v>6.24</v>
      </c>
      <c r="H46" s="169"/>
      <c r="I46" s="153" t="s">
        <v>548</v>
      </c>
      <c r="J46" s="65">
        <v>0</v>
      </c>
      <c r="K46" s="7">
        <v>200</v>
      </c>
      <c r="L46" s="67"/>
      <c r="M46" s="207"/>
      <c r="N46" s="195" t="e">
        <f t="shared" si="2"/>
        <v>#DIV/0!</v>
      </c>
      <c r="O46" s="147" t="e">
        <f t="shared" si="3"/>
        <v>#DIV/0!</v>
      </c>
      <c r="P46" s="129"/>
    </row>
    <row r="47" spans="1:16">
      <c r="A47" s="6" t="s">
        <v>543</v>
      </c>
      <c r="B47" s="176" t="s">
        <v>49</v>
      </c>
      <c r="C47" s="178" t="s">
        <v>566</v>
      </c>
      <c r="D47" s="153" t="s">
        <v>567</v>
      </c>
      <c r="E47" s="130" t="s">
        <v>311</v>
      </c>
      <c r="F47" s="154" t="s">
        <v>131</v>
      </c>
      <c r="G47" s="182">
        <v>5.52</v>
      </c>
      <c r="H47" s="169"/>
      <c r="I47" s="153" t="s">
        <v>548</v>
      </c>
      <c r="J47" s="65">
        <v>0</v>
      </c>
      <c r="K47" s="7">
        <v>200</v>
      </c>
      <c r="L47" s="67"/>
      <c r="M47" s="207"/>
      <c r="N47" s="195" t="e">
        <f t="shared" si="2"/>
        <v>#DIV/0!</v>
      </c>
      <c r="O47" s="147" t="e">
        <f t="shared" si="3"/>
        <v>#DIV/0!</v>
      </c>
      <c r="P47" s="129"/>
    </row>
    <row r="48" spans="1:16">
      <c r="A48" s="6" t="s">
        <v>543</v>
      </c>
      <c r="B48" s="176" t="s">
        <v>49</v>
      </c>
      <c r="C48" s="178" t="s">
        <v>562</v>
      </c>
      <c r="D48" s="153" t="s">
        <v>492</v>
      </c>
      <c r="E48" s="130" t="s">
        <v>199</v>
      </c>
      <c r="F48" s="153" t="s">
        <v>200</v>
      </c>
      <c r="G48" s="182">
        <v>2.4</v>
      </c>
      <c r="H48" s="222"/>
      <c r="I48" s="153" t="s">
        <v>548</v>
      </c>
      <c r="J48" s="65">
        <v>0</v>
      </c>
      <c r="K48" s="7">
        <v>400</v>
      </c>
      <c r="L48" s="67"/>
      <c r="M48" s="207"/>
      <c r="N48" s="195" t="e">
        <f t="shared" si="2"/>
        <v>#DIV/0!</v>
      </c>
      <c r="O48" s="147" t="e">
        <f t="shared" si="3"/>
        <v>#DIV/0!</v>
      </c>
      <c r="P48" s="129"/>
    </row>
    <row r="49" spans="1:16">
      <c r="A49" s="6" t="s">
        <v>543</v>
      </c>
      <c r="B49" s="176" t="s">
        <v>49</v>
      </c>
      <c r="C49" s="178" t="s">
        <v>566</v>
      </c>
      <c r="D49" s="153" t="s">
        <v>567</v>
      </c>
      <c r="E49" s="130" t="s">
        <v>311</v>
      </c>
      <c r="F49" s="154" t="s">
        <v>131</v>
      </c>
      <c r="G49" s="182">
        <v>78.84</v>
      </c>
      <c r="H49" s="169"/>
      <c r="I49" s="153" t="s">
        <v>548</v>
      </c>
      <c r="J49" s="65">
        <v>0</v>
      </c>
      <c r="K49" s="7">
        <v>200</v>
      </c>
      <c r="L49" s="67"/>
      <c r="M49" s="207"/>
      <c r="N49" s="195" t="e">
        <f t="shared" si="2"/>
        <v>#DIV/0!</v>
      </c>
      <c r="O49" s="147" t="e">
        <f t="shared" si="3"/>
        <v>#DIV/0!</v>
      </c>
      <c r="P49" s="129"/>
    </row>
    <row r="50" spans="1:16">
      <c r="A50" s="6" t="s">
        <v>543</v>
      </c>
      <c r="B50" s="176" t="s">
        <v>49</v>
      </c>
      <c r="C50" s="178" t="s">
        <v>568</v>
      </c>
      <c r="D50" s="179" t="s">
        <v>569</v>
      </c>
      <c r="E50" s="130" t="s">
        <v>75</v>
      </c>
      <c r="F50" s="152" t="s">
        <v>293</v>
      </c>
      <c r="G50" s="182">
        <v>39.11</v>
      </c>
      <c r="H50" s="162"/>
      <c r="I50" s="153" t="s">
        <v>54</v>
      </c>
      <c r="J50" s="65">
        <v>0</v>
      </c>
      <c r="K50" s="7">
        <v>200</v>
      </c>
      <c r="L50" s="67"/>
      <c r="M50" s="208"/>
      <c r="N50" s="195" t="e">
        <f t="shared" si="2"/>
        <v>#DIV/0!</v>
      </c>
      <c r="O50" s="147" t="e">
        <f t="shared" si="3"/>
        <v>#DIV/0!</v>
      </c>
      <c r="P50" s="129"/>
    </row>
    <row r="51" spans="1:16">
      <c r="A51" s="6" t="s">
        <v>543</v>
      </c>
      <c r="B51" s="176" t="s">
        <v>49</v>
      </c>
      <c r="C51" s="178" t="s">
        <v>570</v>
      </c>
      <c r="D51" s="153" t="s">
        <v>571</v>
      </c>
      <c r="E51" s="130" t="s">
        <v>57</v>
      </c>
      <c r="F51" s="153" t="s">
        <v>58</v>
      </c>
      <c r="G51" s="182">
        <v>6.25</v>
      </c>
      <c r="H51" s="158"/>
      <c r="I51" s="183" t="s">
        <v>54</v>
      </c>
      <c r="J51" s="65">
        <v>0</v>
      </c>
      <c r="K51" s="7">
        <v>200</v>
      </c>
      <c r="L51" s="67"/>
      <c r="M51" s="208"/>
      <c r="N51" s="195" t="e">
        <f t="shared" si="2"/>
        <v>#DIV/0!</v>
      </c>
      <c r="O51" s="147" t="e">
        <f t="shared" si="3"/>
        <v>#DIV/0!</v>
      </c>
      <c r="P51" s="129"/>
    </row>
    <row r="52" spans="1:16">
      <c r="A52" s="6" t="s">
        <v>543</v>
      </c>
      <c r="B52" s="177" t="s">
        <v>49</v>
      </c>
      <c r="C52" s="180">
        <v>17</v>
      </c>
      <c r="D52" s="154" t="s">
        <v>572</v>
      </c>
      <c r="E52" s="130" t="s">
        <v>252</v>
      </c>
      <c r="F52" s="154" t="s">
        <v>253</v>
      </c>
      <c r="G52" s="182">
        <v>218.9</v>
      </c>
      <c r="H52" s="158"/>
      <c r="I52" s="153" t="s">
        <v>573</v>
      </c>
      <c r="J52" s="65">
        <v>0</v>
      </c>
      <c r="K52" s="7">
        <v>200</v>
      </c>
      <c r="L52" s="67"/>
      <c r="M52" s="207"/>
      <c r="N52" s="195" t="e">
        <f t="shared" si="2"/>
        <v>#DIV/0!</v>
      </c>
      <c r="O52" s="147" t="e">
        <f t="shared" si="3"/>
        <v>#DIV/0!</v>
      </c>
      <c r="P52" s="129"/>
    </row>
    <row r="53" spans="1:16">
      <c r="A53" s="6" t="s">
        <v>543</v>
      </c>
      <c r="B53" s="176" t="s">
        <v>49</v>
      </c>
      <c r="C53" s="178">
        <v>17</v>
      </c>
      <c r="D53" s="153" t="s">
        <v>276</v>
      </c>
      <c r="E53" s="130" t="s">
        <v>85</v>
      </c>
      <c r="F53" s="153" t="s">
        <v>86</v>
      </c>
      <c r="G53" s="182">
        <v>24.4</v>
      </c>
      <c r="H53" s="161"/>
      <c r="I53" s="153" t="s">
        <v>573</v>
      </c>
      <c r="J53" s="65">
        <v>0</v>
      </c>
      <c r="K53" s="7">
        <v>1</v>
      </c>
      <c r="L53" s="67"/>
      <c r="M53" s="207"/>
      <c r="N53" s="195" t="e">
        <f t="shared" si="2"/>
        <v>#DIV/0!</v>
      </c>
      <c r="O53" s="147" t="e">
        <f t="shared" si="3"/>
        <v>#DIV/0!</v>
      </c>
      <c r="P53" s="129"/>
    </row>
    <row r="54" spans="1:16">
      <c r="A54" s="6" t="s">
        <v>543</v>
      </c>
      <c r="B54" s="176" t="s">
        <v>49</v>
      </c>
      <c r="C54" s="178" t="s">
        <v>568</v>
      </c>
      <c r="D54" s="153" t="s">
        <v>492</v>
      </c>
      <c r="E54" s="130" t="s">
        <v>199</v>
      </c>
      <c r="F54" s="153" t="s">
        <v>200</v>
      </c>
      <c r="G54" s="182">
        <v>4.3499999999999996</v>
      </c>
      <c r="H54" s="169"/>
      <c r="I54" s="153" t="s">
        <v>548</v>
      </c>
      <c r="J54" s="65">
        <v>0</v>
      </c>
      <c r="K54" s="7">
        <v>400</v>
      </c>
      <c r="L54" s="67"/>
      <c r="M54" s="207"/>
      <c r="N54" s="195" t="e">
        <f t="shared" si="2"/>
        <v>#DIV/0!</v>
      </c>
      <c r="O54" s="147" t="e">
        <f t="shared" si="3"/>
        <v>#DIV/0!</v>
      </c>
      <c r="P54" s="129"/>
    </row>
    <row r="55" spans="1:16">
      <c r="A55" s="6" t="s">
        <v>543</v>
      </c>
      <c r="B55" s="176" t="s">
        <v>49</v>
      </c>
      <c r="C55" s="178" t="s">
        <v>568</v>
      </c>
      <c r="D55" s="153" t="s">
        <v>466</v>
      </c>
      <c r="E55" s="130" t="s">
        <v>174</v>
      </c>
      <c r="F55" s="157" t="s">
        <v>174</v>
      </c>
      <c r="G55" s="182"/>
      <c r="H55" s="222">
        <v>1.5</v>
      </c>
      <c r="I55" s="183" t="s">
        <v>551</v>
      </c>
      <c r="J55" s="210"/>
      <c r="K55" s="7"/>
      <c r="L55" s="197"/>
      <c r="M55" s="215"/>
      <c r="N55" s="216"/>
      <c r="O55" s="214"/>
      <c r="P55" s="129"/>
    </row>
    <row r="56" spans="1:16">
      <c r="A56" s="6" t="s">
        <v>543</v>
      </c>
      <c r="B56" s="176" t="s">
        <v>49</v>
      </c>
      <c r="C56" s="178" t="s">
        <v>574</v>
      </c>
      <c r="D56" s="153" t="s">
        <v>575</v>
      </c>
      <c r="E56" s="130" t="s">
        <v>199</v>
      </c>
      <c r="F56" s="153" t="s">
        <v>200</v>
      </c>
      <c r="G56" s="182">
        <v>19.61</v>
      </c>
      <c r="H56" s="169"/>
      <c r="I56" s="153" t="s">
        <v>54</v>
      </c>
      <c r="J56" s="65">
        <v>0</v>
      </c>
      <c r="K56" s="7">
        <v>200</v>
      </c>
      <c r="L56" s="67"/>
      <c r="M56" s="208"/>
      <c r="N56" s="195" t="e">
        <f t="shared" si="2"/>
        <v>#DIV/0!</v>
      </c>
      <c r="O56" s="147" t="e">
        <f t="shared" si="3"/>
        <v>#DIV/0!</v>
      </c>
      <c r="P56" s="129"/>
    </row>
    <row r="57" spans="1:16">
      <c r="A57" s="6" t="s">
        <v>543</v>
      </c>
      <c r="B57" s="176" t="s">
        <v>49</v>
      </c>
      <c r="C57" s="178" t="s">
        <v>574</v>
      </c>
      <c r="D57" s="153" t="s">
        <v>257</v>
      </c>
      <c r="E57" s="130" t="s">
        <v>199</v>
      </c>
      <c r="F57" s="153" t="s">
        <v>200</v>
      </c>
      <c r="G57" s="182">
        <v>1</v>
      </c>
      <c r="H57" s="169"/>
      <c r="I57" s="153" t="s">
        <v>576</v>
      </c>
      <c r="J57" s="65">
        <v>0</v>
      </c>
      <c r="K57" s="7">
        <v>200</v>
      </c>
      <c r="L57" s="67"/>
      <c r="M57" s="208"/>
      <c r="N57" s="195" t="e">
        <f t="shared" si="2"/>
        <v>#DIV/0!</v>
      </c>
      <c r="O57" s="147" t="e">
        <f t="shared" si="3"/>
        <v>#DIV/0!</v>
      </c>
      <c r="P57" s="129"/>
    </row>
    <row r="58" spans="1:16">
      <c r="A58" s="6" t="s">
        <v>543</v>
      </c>
      <c r="B58" s="176" t="s">
        <v>49</v>
      </c>
      <c r="C58" s="178" t="s">
        <v>574</v>
      </c>
      <c r="D58" s="153" t="s">
        <v>577</v>
      </c>
      <c r="E58" s="130" t="s">
        <v>199</v>
      </c>
      <c r="F58" s="153" t="s">
        <v>200</v>
      </c>
      <c r="G58" s="182">
        <v>15.39</v>
      </c>
      <c r="H58" s="169"/>
      <c r="I58" s="153" t="s">
        <v>548</v>
      </c>
      <c r="J58" s="65">
        <v>0</v>
      </c>
      <c r="K58" s="7">
        <v>200</v>
      </c>
      <c r="L58" s="67"/>
      <c r="M58" s="207"/>
      <c r="N58" s="195" t="e">
        <f t="shared" si="2"/>
        <v>#DIV/0!</v>
      </c>
      <c r="O58" s="147" t="e">
        <f t="shared" si="3"/>
        <v>#DIV/0!</v>
      </c>
      <c r="P58" s="129"/>
    </row>
    <row r="59" spans="1:16">
      <c r="A59" s="6" t="s">
        <v>543</v>
      </c>
      <c r="B59" s="176" t="s">
        <v>49</v>
      </c>
      <c r="C59" s="178" t="s">
        <v>578</v>
      </c>
      <c r="D59" s="153" t="s">
        <v>579</v>
      </c>
      <c r="E59" s="130" t="s">
        <v>199</v>
      </c>
      <c r="F59" s="153" t="s">
        <v>200</v>
      </c>
      <c r="G59" s="182">
        <v>19.61</v>
      </c>
      <c r="H59" s="169"/>
      <c r="I59" s="153" t="s">
        <v>54</v>
      </c>
      <c r="J59" s="65">
        <v>0</v>
      </c>
      <c r="K59" s="7">
        <v>200</v>
      </c>
      <c r="L59" s="67"/>
      <c r="M59" s="208"/>
      <c r="N59" s="195" t="e">
        <f t="shared" si="2"/>
        <v>#DIV/0!</v>
      </c>
      <c r="O59" s="147" t="e">
        <f t="shared" si="3"/>
        <v>#DIV/0!</v>
      </c>
      <c r="P59" s="129"/>
    </row>
    <row r="60" spans="1:16">
      <c r="A60" s="6" t="s">
        <v>543</v>
      </c>
      <c r="B60" s="176" t="s">
        <v>49</v>
      </c>
      <c r="C60" s="178" t="s">
        <v>578</v>
      </c>
      <c r="D60" s="153" t="s">
        <v>492</v>
      </c>
      <c r="E60" s="130" t="s">
        <v>199</v>
      </c>
      <c r="F60" s="153" t="s">
        <v>200</v>
      </c>
      <c r="G60" s="182">
        <v>1</v>
      </c>
      <c r="H60" s="169"/>
      <c r="I60" s="153" t="s">
        <v>576</v>
      </c>
      <c r="J60" s="65">
        <v>0</v>
      </c>
      <c r="K60" s="7">
        <v>400</v>
      </c>
      <c r="L60" s="67"/>
      <c r="M60" s="208"/>
      <c r="N60" s="195" t="e">
        <f t="shared" si="2"/>
        <v>#DIV/0!</v>
      </c>
      <c r="O60" s="147" t="e">
        <f t="shared" si="3"/>
        <v>#DIV/0!</v>
      </c>
      <c r="P60" s="129"/>
    </row>
    <row r="61" spans="1:16">
      <c r="A61" s="6" t="s">
        <v>543</v>
      </c>
      <c r="B61" s="176" t="s">
        <v>49</v>
      </c>
      <c r="C61" s="178" t="s">
        <v>578</v>
      </c>
      <c r="D61" s="153" t="s">
        <v>577</v>
      </c>
      <c r="E61" s="130" t="s">
        <v>199</v>
      </c>
      <c r="F61" s="153" t="s">
        <v>200</v>
      </c>
      <c r="G61" s="182">
        <v>15.39</v>
      </c>
      <c r="H61" s="169"/>
      <c r="I61" s="153" t="s">
        <v>548</v>
      </c>
      <c r="J61" s="65">
        <v>0</v>
      </c>
      <c r="K61" s="7">
        <v>200</v>
      </c>
      <c r="L61" s="67"/>
      <c r="M61" s="207"/>
      <c r="N61" s="195" t="e">
        <f t="shared" si="2"/>
        <v>#DIV/0!</v>
      </c>
      <c r="O61" s="147" t="e">
        <f t="shared" si="3"/>
        <v>#DIV/0!</v>
      </c>
      <c r="P61" s="129"/>
    </row>
    <row r="62" spans="1:16">
      <c r="A62" s="6" t="s">
        <v>543</v>
      </c>
      <c r="B62" s="176" t="s">
        <v>49</v>
      </c>
      <c r="C62" s="178" t="s">
        <v>580</v>
      </c>
      <c r="D62" s="153" t="s">
        <v>581</v>
      </c>
      <c r="E62" s="130" t="s">
        <v>75</v>
      </c>
      <c r="F62" s="152" t="s">
        <v>293</v>
      </c>
      <c r="G62" s="182">
        <v>39.11</v>
      </c>
      <c r="H62" s="223"/>
      <c r="I62" s="153" t="s">
        <v>54</v>
      </c>
      <c r="J62" s="65">
        <v>0</v>
      </c>
      <c r="K62" s="7">
        <v>200</v>
      </c>
      <c r="L62" s="67"/>
      <c r="M62" s="208"/>
      <c r="N62" s="195" t="e">
        <f t="shared" si="2"/>
        <v>#DIV/0!</v>
      </c>
      <c r="O62" s="147" t="e">
        <f t="shared" si="3"/>
        <v>#DIV/0!</v>
      </c>
      <c r="P62" s="129"/>
    </row>
    <row r="63" spans="1:16">
      <c r="A63" s="6" t="s">
        <v>543</v>
      </c>
      <c r="B63" s="176" t="s">
        <v>49</v>
      </c>
      <c r="C63" s="178" t="s">
        <v>582</v>
      </c>
      <c r="D63" s="153" t="s">
        <v>575</v>
      </c>
      <c r="E63" s="130" t="s">
        <v>199</v>
      </c>
      <c r="F63" s="153" t="s">
        <v>200</v>
      </c>
      <c r="G63" s="182">
        <v>19.61</v>
      </c>
      <c r="H63" s="169"/>
      <c r="I63" s="153" t="s">
        <v>54</v>
      </c>
      <c r="J63" s="65">
        <v>0</v>
      </c>
      <c r="K63" s="7">
        <v>200</v>
      </c>
      <c r="L63" s="67"/>
      <c r="M63" s="208"/>
      <c r="N63" s="195" t="e">
        <f t="shared" si="2"/>
        <v>#DIV/0!</v>
      </c>
      <c r="O63" s="147" t="e">
        <f t="shared" si="3"/>
        <v>#DIV/0!</v>
      </c>
      <c r="P63" s="129"/>
    </row>
    <row r="64" spans="1:16">
      <c r="A64" s="6" t="s">
        <v>543</v>
      </c>
      <c r="B64" s="176" t="s">
        <v>49</v>
      </c>
      <c r="C64" s="178" t="s">
        <v>580</v>
      </c>
      <c r="D64" s="153" t="s">
        <v>492</v>
      </c>
      <c r="E64" s="130" t="s">
        <v>199</v>
      </c>
      <c r="F64" s="153" t="s">
        <v>200</v>
      </c>
      <c r="G64" s="182">
        <v>1</v>
      </c>
      <c r="H64" s="169"/>
      <c r="I64" s="153" t="s">
        <v>54</v>
      </c>
      <c r="J64" s="65">
        <v>0</v>
      </c>
      <c r="K64" s="7">
        <v>400</v>
      </c>
      <c r="L64" s="67"/>
      <c r="M64" s="208"/>
      <c r="N64" s="195" t="e">
        <f t="shared" si="2"/>
        <v>#DIV/0!</v>
      </c>
      <c r="O64" s="147" t="e">
        <f t="shared" si="3"/>
        <v>#DIV/0!</v>
      </c>
      <c r="P64" s="129"/>
    </row>
    <row r="65" spans="1:16">
      <c r="A65" s="6" t="s">
        <v>543</v>
      </c>
      <c r="B65" s="176" t="s">
        <v>49</v>
      </c>
      <c r="C65" s="54" t="s">
        <v>582</v>
      </c>
      <c r="D65" s="153" t="s">
        <v>577</v>
      </c>
      <c r="E65" s="130" t="s">
        <v>199</v>
      </c>
      <c r="F65" s="153" t="s">
        <v>200</v>
      </c>
      <c r="G65" s="182">
        <v>15.39</v>
      </c>
      <c r="H65" s="169"/>
      <c r="I65" s="153" t="s">
        <v>548</v>
      </c>
      <c r="J65" s="65">
        <v>0</v>
      </c>
      <c r="K65" s="7">
        <v>200</v>
      </c>
      <c r="L65" s="67"/>
      <c r="M65" s="207"/>
      <c r="N65" s="195" t="e">
        <f t="shared" si="2"/>
        <v>#DIV/0!</v>
      </c>
      <c r="O65" s="147" t="e">
        <f t="shared" si="3"/>
        <v>#DIV/0!</v>
      </c>
      <c r="P65" s="129"/>
    </row>
    <row r="66" spans="1:16">
      <c r="A66" s="6" t="s">
        <v>543</v>
      </c>
      <c r="B66" s="176" t="s">
        <v>49</v>
      </c>
      <c r="C66" s="178" t="s">
        <v>583</v>
      </c>
      <c r="D66" s="153" t="s">
        <v>579</v>
      </c>
      <c r="E66" s="130" t="s">
        <v>199</v>
      </c>
      <c r="F66" s="153" t="s">
        <v>200</v>
      </c>
      <c r="G66" s="182">
        <v>19.61</v>
      </c>
      <c r="H66" s="169"/>
      <c r="I66" s="153" t="s">
        <v>54</v>
      </c>
      <c r="J66" s="65">
        <v>0</v>
      </c>
      <c r="K66" s="7">
        <v>200</v>
      </c>
      <c r="L66" s="67"/>
      <c r="M66" s="208"/>
      <c r="N66" s="195" t="e">
        <f t="shared" si="2"/>
        <v>#DIV/0!</v>
      </c>
      <c r="O66" s="147" t="e">
        <f t="shared" si="3"/>
        <v>#DIV/0!</v>
      </c>
      <c r="P66" s="129"/>
    </row>
    <row r="67" spans="1:16">
      <c r="A67" s="6" t="s">
        <v>543</v>
      </c>
      <c r="B67" s="176" t="s">
        <v>49</v>
      </c>
      <c r="C67" s="178" t="s">
        <v>583</v>
      </c>
      <c r="D67" s="153" t="s">
        <v>492</v>
      </c>
      <c r="E67" s="130" t="s">
        <v>199</v>
      </c>
      <c r="F67" s="153" t="s">
        <v>200</v>
      </c>
      <c r="G67" s="182">
        <v>1</v>
      </c>
      <c r="H67" s="169"/>
      <c r="I67" s="153" t="s">
        <v>576</v>
      </c>
      <c r="J67" s="65">
        <v>0</v>
      </c>
      <c r="K67" s="7">
        <v>400</v>
      </c>
      <c r="L67" s="67"/>
      <c r="M67" s="208"/>
      <c r="N67" s="195" t="e">
        <f t="shared" ref="N67:N102" si="4">G67/L67*K67</f>
        <v>#DIV/0!</v>
      </c>
      <c r="O67" s="147" t="e">
        <f t="shared" ref="O67:O102" si="5">N67*J67</f>
        <v>#DIV/0!</v>
      </c>
      <c r="P67" s="129"/>
    </row>
    <row r="68" spans="1:16">
      <c r="A68" s="6" t="s">
        <v>543</v>
      </c>
      <c r="B68" s="176" t="s">
        <v>49</v>
      </c>
      <c r="C68" s="178" t="s">
        <v>583</v>
      </c>
      <c r="D68" s="153" t="s">
        <v>577</v>
      </c>
      <c r="E68" s="130" t="s">
        <v>199</v>
      </c>
      <c r="F68" s="153" t="s">
        <v>200</v>
      </c>
      <c r="G68" s="182">
        <v>15.39</v>
      </c>
      <c r="H68" s="169"/>
      <c r="I68" s="153" t="s">
        <v>548</v>
      </c>
      <c r="J68" s="65">
        <v>0</v>
      </c>
      <c r="K68" s="7">
        <v>200</v>
      </c>
      <c r="L68" s="67"/>
      <c r="M68" s="207"/>
      <c r="N68" s="195" t="e">
        <f t="shared" si="4"/>
        <v>#DIV/0!</v>
      </c>
      <c r="O68" s="147" t="e">
        <f t="shared" si="5"/>
        <v>#DIV/0!</v>
      </c>
      <c r="P68" s="129"/>
    </row>
    <row r="69" spans="1:16">
      <c r="A69" s="6" t="s">
        <v>543</v>
      </c>
      <c r="B69" s="176" t="s">
        <v>49</v>
      </c>
      <c r="C69" s="178" t="s">
        <v>580</v>
      </c>
      <c r="D69" s="163" t="s">
        <v>466</v>
      </c>
      <c r="E69" s="130" t="s">
        <v>174</v>
      </c>
      <c r="F69" s="157" t="s">
        <v>174</v>
      </c>
      <c r="G69" s="182"/>
      <c r="H69" s="222">
        <v>1.5</v>
      </c>
      <c r="I69" s="183" t="s">
        <v>551</v>
      </c>
      <c r="J69" s="210"/>
      <c r="K69" s="7"/>
      <c r="L69" s="197"/>
      <c r="M69" s="215"/>
      <c r="N69" s="216"/>
      <c r="O69" s="214"/>
      <c r="P69" s="129"/>
    </row>
    <row r="70" spans="1:16">
      <c r="A70" s="6" t="s">
        <v>543</v>
      </c>
      <c r="B70" s="176" t="s">
        <v>49</v>
      </c>
      <c r="C70" s="178" t="s">
        <v>580</v>
      </c>
      <c r="D70" s="153" t="s">
        <v>492</v>
      </c>
      <c r="E70" s="130" t="s">
        <v>199</v>
      </c>
      <c r="F70" s="153" t="s">
        <v>200</v>
      </c>
      <c r="G70" s="182">
        <v>4.3499999999999996</v>
      </c>
      <c r="H70" s="169"/>
      <c r="I70" s="153" t="s">
        <v>548</v>
      </c>
      <c r="J70" s="65">
        <v>0</v>
      </c>
      <c r="K70" s="7">
        <v>400</v>
      </c>
      <c r="L70" s="67"/>
      <c r="M70" s="207"/>
      <c r="N70" s="195" t="e">
        <f t="shared" si="4"/>
        <v>#DIV/0!</v>
      </c>
      <c r="O70" s="147" t="e">
        <f t="shared" si="5"/>
        <v>#DIV/0!</v>
      </c>
      <c r="P70" s="129"/>
    </row>
    <row r="71" spans="1:16">
      <c r="A71" s="6" t="s">
        <v>543</v>
      </c>
      <c r="B71" s="176" t="s">
        <v>49</v>
      </c>
      <c r="C71" s="178">
        <v>18</v>
      </c>
      <c r="D71" s="153" t="s">
        <v>584</v>
      </c>
      <c r="E71" s="130" t="s">
        <v>252</v>
      </c>
      <c r="F71" s="154" t="s">
        <v>253</v>
      </c>
      <c r="G71" s="182">
        <v>218.9</v>
      </c>
      <c r="H71" s="162"/>
      <c r="I71" s="153" t="s">
        <v>573</v>
      </c>
      <c r="J71" s="65">
        <v>0</v>
      </c>
      <c r="K71" s="7">
        <v>200</v>
      </c>
      <c r="L71" s="67"/>
      <c r="M71" s="207"/>
      <c r="N71" s="195" t="e">
        <f t="shared" si="4"/>
        <v>#DIV/0!</v>
      </c>
      <c r="O71" s="147" t="e">
        <f t="shared" si="5"/>
        <v>#DIV/0!</v>
      </c>
      <c r="P71" s="129"/>
    </row>
    <row r="72" spans="1:16">
      <c r="A72" s="6" t="s">
        <v>543</v>
      </c>
      <c r="B72" s="176" t="s">
        <v>49</v>
      </c>
      <c r="C72" s="178">
        <v>18</v>
      </c>
      <c r="D72" s="153" t="s">
        <v>276</v>
      </c>
      <c r="E72" s="130" t="s">
        <v>85</v>
      </c>
      <c r="F72" s="153" t="s">
        <v>86</v>
      </c>
      <c r="G72" s="182">
        <v>24.4</v>
      </c>
      <c r="H72" s="158"/>
      <c r="I72" s="153" t="s">
        <v>573</v>
      </c>
      <c r="J72" s="65">
        <v>0</v>
      </c>
      <c r="K72" s="7">
        <v>1</v>
      </c>
      <c r="L72" s="67"/>
      <c r="M72" s="207"/>
      <c r="N72" s="195" t="e">
        <f t="shared" si="4"/>
        <v>#DIV/0!</v>
      </c>
      <c r="O72" s="147" t="e">
        <f t="shared" si="5"/>
        <v>#DIV/0!</v>
      </c>
      <c r="P72" s="129"/>
    </row>
    <row r="73" spans="1:16">
      <c r="A73" s="6" t="s">
        <v>543</v>
      </c>
      <c r="B73" s="176" t="s">
        <v>49</v>
      </c>
      <c r="C73" s="178" t="s">
        <v>585</v>
      </c>
      <c r="D73" s="153" t="s">
        <v>586</v>
      </c>
      <c r="E73" s="130" t="s">
        <v>57</v>
      </c>
      <c r="F73" s="153" t="s">
        <v>58</v>
      </c>
      <c r="G73" s="182">
        <v>6.25</v>
      </c>
      <c r="H73" s="158"/>
      <c r="I73" s="153" t="s">
        <v>54</v>
      </c>
      <c r="J73" s="65">
        <v>0</v>
      </c>
      <c r="K73" s="7">
        <v>200</v>
      </c>
      <c r="L73" s="67"/>
      <c r="M73" s="208"/>
      <c r="N73" s="195" t="e">
        <f t="shared" si="4"/>
        <v>#DIV/0!</v>
      </c>
      <c r="O73" s="147" t="e">
        <f t="shared" si="5"/>
        <v>#DIV/0!</v>
      </c>
      <c r="P73" s="129"/>
    </row>
    <row r="74" spans="1:16">
      <c r="A74" s="6" t="s">
        <v>543</v>
      </c>
      <c r="B74" s="176" t="s">
        <v>49</v>
      </c>
      <c r="C74" s="178" t="s">
        <v>484</v>
      </c>
      <c r="D74" s="153" t="s">
        <v>485</v>
      </c>
      <c r="E74" s="130" t="s">
        <v>75</v>
      </c>
      <c r="F74" s="152" t="s">
        <v>293</v>
      </c>
      <c r="G74" s="182">
        <v>114.61</v>
      </c>
      <c r="H74" s="158"/>
      <c r="I74" s="153" t="s">
        <v>54</v>
      </c>
      <c r="J74" s="65">
        <v>0</v>
      </c>
      <c r="K74" s="7">
        <v>200</v>
      </c>
      <c r="L74" s="67"/>
      <c r="M74" s="208"/>
      <c r="N74" s="195" t="e">
        <f t="shared" si="4"/>
        <v>#DIV/0!</v>
      </c>
      <c r="O74" s="147" t="e">
        <f t="shared" si="5"/>
        <v>#DIV/0!</v>
      </c>
      <c r="P74" s="129"/>
    </row>
    <row r="75" spans="1:16">
      <c r="A75" s="6" t="s">
        <v>543</v>
      </c>
      <c r="B75" s="176" t="s">
        <v>49</v>
      </c>
      <c r="C75" s="178">
        <v>13</v>
      </c>
      <c r="D75" s="153" t="s">
        <v>587</v>
      </c>
      <c r="E75" s="130" t="s">
        <v>52</v>
      </c>
      <c r="F75" s="154" t="s">
        <v>53</v>
      </c>
      <c r="G75" s="152">
        <v>144.32</v>
      </c>
      <c r="H75" s="161"/>
      <c r="I75" s="153" t="s">
        <v>54</v>
      </c>
      <c r="J75" s="65">
        <v>0</v>
      </c>
      <c r="K75" s="7">
        <v>200</v>
      </c>
      <c r="L75" s="67"/>
      <c r="M75" s="208"/>
      <c r="N75" s="195" t="e">
        <f t="shared" si="4"/>
        <v>#DIV/0!</v>
      </c>
      <c r="O75" s="147" t="e">
        <f t="shared" si="5"/>
        <v>#DIV/0!</v>
      </c>
      <c r="P75" s="129"/>
    </row>
    <row r="76" spans="1:16">
      <c r="A76" s="6" t="s">
        <v>543</v>
      </c>
      <c r="B76" s="176" t="s">
        <v>49</v>
      </c>
      <c r="C76" s="178">
        <v>13</v>
      </c>
      <c r="D76" s="153" t="s">
        <v>588</v>
      </c>
      <c r="E76" s="130" t="s">
        <v>311</v>
      </c>
      <c r="F76" s="154" t="s">
        <v>131</v>
      </c>
      <c r="G76" s="152">
        <v>251.68</v>
      </c>
      <c r="H76" s="169"/>
      <c r="I76" s="153" t="s">
        <v>589</v>
      </c>
      <c r="J76" s="65">
        <v>0</v>
      </c>
      <c r="K76" s="7">
        <v>200</v>
      </c>
      <c r="L76" s="67"/>
      <c r="M76" s="207"/>
      <c r="N76" s="195" t="e">
        <f t="shared" si="4"/>
        <v>#DIV/0!</v>
      </c>
      <c r="O76" s="147" t="e">
        <f t="shared" si="5"/>
        <v>#DIV/0!</v>
      </c>
      <c r="P76" s="129"/>
    </row>
    <row r="77" spans="1:16">
      <c r="A77" s="6" t="s">
        <v>543</v>
      </c>
      <c r="B77" s="176" t="s">
        <v>49</v>
      </c>
      <c r="C77" s="178">
        <v>12</v>
      </c>
      <c r="D77" s="153" t="s">
        <v>590</v>
      </c>
      <c r="E77" s="130" t="s">
        <v>311</v>
      </c>
      <c r="F77" s="154" t="s">
        <v>131</v>
      </c>
      <c r="G77" s="152">
        <v>9.24</v>
      </c>
      <c r="H77" s="162"/>
      <c r="I77" s="153" t="s">
        <v>591</v>
      </c>
      <c r="J77" s="65">
        <v>0</v>
      </c>
      <c r="K77" s="7">
        <v>200</v>
      </c>
      <c r="L77" s="67"/>
      <c r="M77" s="207"/>
      <c r="N77" s="195" t="e">
        <f t="shared" si="4"/>
        <v>#DIV/0!</v>
      </c>
      <c r="O77" s="147" t="e">
        <f t="shared" si="5"/>
        <v>#DIV/0!</v>
      </c>
      <c r="P77" s="129"/>
    </row>
    <row r="78" spans="1:16">
      <c r="A78" s="6" t="s">
        <v>543</v>
      </c>
      <c r="B78" s="176" t="s">
        <v>49</v>
      </c>
      <c r="C78" s="178">
        <v>12</v>
      </c>
      <c r="D78" s="153" t="s">
        <v>592</v>
      </c>
      <c r="E78" s="130" t="s">
        <v>311</v>
      </c>
      <c r="F78" s="154" t="s">
        <v>131</v>
      </c>
      <c r="G78" s="152">
        <v>395.35</v>
      </c>
      <c r="H78" s="158"/>
      <c r="I78" s="153" t="s">
        <v>591</v>
      </c>
      <c r="J78" s="65">
        <v>0</v>
      </c>
      <c r="K78" s="7">
        <v>200</v>
      </c>
      <c r="L78" s="67"/>
      <c r="M78" s="207"/>
      <c r="N78" s="195" t="e">
        <f t="shared" si="4"/>
        <v>#DIV/0!</v>
      </c>
      <c r="O78" s="147" t="e">
        <f t="shared" si="5"/>
        <v>#DIV/0!</v>
      </c>
      <c r="P78" s="129"/>
    </row>
    <row r="79" spans="1:16">
      <c r="A79" s="6" t="s">
        <v>543</v>
      </c>
      <c r="B79" s="176" t="s">
        <v>49</v>
      </c>
      <c r="C79" s="178">
        <v>12</v>
      </c>
      <c r="D79" s="153" t="s">
        <v>593</v>
      </c>
      <c r="E79" s="130" t="s">
        <v>311</v>
      </c>
      <c r="F79" s="154" t="s">
        <v>131</v>
      </c>
      <c r="G79" s="152">
        <v>30</v>
      </c>
      <c r="H79" s="158"/>
      <c r="I79" s="153" t="s">
        <v>589</v>
      </c>
      <c r="J79" s="65">
        <v>0</v>
      </c>
      <c r="K79" s="7">
        <v>200</v>
      </c>
      <c r="L79" s="67"/>
      <c r="M79" s="207"/>
      <c r="N79" s="195" t="e">
        <f t="shared" si="4"/>
        <v>#DIV/0!</v>
      </c>
      <c r="O79" s="147" t="e">
        <f t="shared" si="5"/>
        <v>#DIV/0!</v>
      </c>
      <c r="P79" s="129"/>
    </row>
    <row r="80" spans="1:16">
      <c r="A80" s="6" t="s">
        <v>543</v>
      </c>
      <c r="B80" s="176" t="s">
        <v>49</v>
      </c>
      <c r="C80" s="178">
        <v>12</v>
      </c>
      <c r="D80" s="153" t="s">
        <v>594</v>
      </c>
      <c r="E80" s="130" t="s">
        <v>311</v>
      </c>
      <c r="F80" s="154" t="s">
        <v>131</v>
      </c>
      <c r="G80" s="152">
        <v>28.05</v>
      </c>
      <c r="H80" s="158"/>
      <c r="I80" s="153" t="s">
        <v>54</v>
      </c>
      <c r="J80" s="65">
        <v>0</v>
      </c>
      <c r="K80" s="7">
        <v>200</v>
      </c>
      <c r="L80" s="67"/>
      <c r="M80" s="208"/>
      <c r="N80" s="195" t="e">
        <f t="shared" si="4"/>
        <v>#DIV/0!</v>
      </c>
      <c r="O80" s="147" t="e">
        <f t="shared" si="5"/>
        <v>#DIV/0!</v>
      </c>
      <c r="P80" s="129"/>
    </row>
    <row r="81" spans="1:16">
      <c r="A81" s="6" t="s">
        <v>543</v>
      </c>
      <c r="B81" s="176" t="s">
        <v>49</v>
      </c>
      <c r="C81" s="178">
        <v>12</v>
      </c>
      <c r="D81" s="153" t="s">
        <v>500</v>
      </c>
      <c r="E81" s="130" t="s">
        <v>85</v>
      </c>
      <c r="F81" s="153" t="s">
        <v>86</v>
      </c>
      <c r="G81" s="182">
        <v>28.71</v>
      </c>
      <c r="H81" s="158"/>
      <c r="I81" s="153" t="s">
        <v>54</v>
      </c>
      <c r="J81" s="65">
        <v>0</v>
      </c>
      <c r="K81" s="7">
        <v>1</v>
      </c>
      <c r="L81" s="67"/>
      <c r="M81" s="208"/>
      <c r="N81" s="195" t="e">
        <f t="shared" si="4"/>
        <v>#DIV/0!</v>
      </c>
      <c r="O81" s="147" t="e">
        <f t="shared" si="5"/>
        <v>#DIV/0!</v>
      </c>
      <c r="P81" s="129"/>
    </row>
    <row r="82" spans="1:16">
      <c r="A82" s="6" t="s">
        <v>543</v>
      </c>
      <c r="B82" s="176" t="s">
        <v>49</v>
      </c>
      <c r="C82" s="178">
        <v>12</v>
      </c>
      <c r="D82" s="153" t="s">
        <v>593</v>
      </c>
      <c r="E82" s="130" t="s">
        <v>311</v>
      </c>
      <c r="F82" s="154" t="s">
        <v>131</v>
      </c>
      <c r="G82" s="182">
        <v>19.143000000000001</v>
      </c>
      <c r="H82" s="158"/>
      <c r="I82" s="153" t="s">
        <v>54</v>
      </c>
      <c r="J82" s="65">
        <v>0</v>
      </c>
      <c r="K82" s="7">
        <v>200</v>
      </c>
      <c r="L82" s="67"/>
      <c r="M82" s="208"/>
      <c r="N82" s="195" t="e">
        <f t="shared" si="4"/>
        <v>#DIV/0!</v>
      </c>
      <c r="O82" s="147" t="e">
        <f t="shared" si="5"/>
        <v>#DIV/0!</v>
      </c>
      <c r="P82" s="129"/>
    </row>
    <row r="83" spans="1:16">
      <c r="A83" s="6" t="s">
        <v>543</v>
      </c>
      <c r="B83" s="176" t="s">
        <v>49</v>
      </c>
      <c r="C83" s="178">
        <v>12</v>
      </c>
      <c r="D83" s="153" t="s">
        <v>595</v>
      </c>
      <c r="E83" s="130" t="s">
        <v>311</v>
      </c>
      <c r="F83" s="154" t="s">
        <v>131</v>
      </c>
      <c r="G83" s="182">
        <v>9.57</v>
      </c>
      <c r="H83" s="158"/>
      <c r="I83" s="153" t="s">
        <v>54</v>
      </c>
      <c r="J83" s="65">
        <v>0</v>
      </c>
      <c r="K83" s="7">
        <v>200</v>
      </c>
      <c r="L83" s="67"/>
      <c r="M83" s="208"/>
      <c r="N83" s="195" t="e">
        <f t="shared" si="4"/>
        <v>#DIV/0!</v>
      </c>
      <c r="O83" s="147" t="e">
        <f t="shared" si="5"/>
        <v>#DIV/0!</v>
      </c>
      <c r="P83" s="129"/>
    </row>
    <row r="84" spans="1:16">
      <c r="A84" s="6" t="s">
        <v>543</v>
      </c>
      <c r="B84" s="176" t="s">
        <v>49</v>
      </c>
      <c r="C84" s="178">
        <v>11</v>
      </c>
      <c r="D84" s="153" t="s">
        <v>596</v>
      </c>
      <c r="E84" s="130" t="s">
        <v>311</v>
      </c>
      <c r="F84" s="154" t="s">
        <v>131</v>
      </c>
      <c r="G84" s="182">
        <v>62.68</v>
      </c>
      <c r="H84" s="158"/>
      <c r="I84" s="153" t="s">
        <v>548</v>
      </c>
      <c r="J84" s="65">
        <v>0</v>
      </c>
      <c r="K84" s="7">
        <v>200</v>
      </c>
      <c r="L84" s="67"/>
      <c r="M84" s="207"/>
      <c r="N84" s="195" t="e">
        <f t="shared" si="4"/>
        <v>#DIV/0!</v>
      </c>
      <c r="O84" s="147" t="e">
        <f t="shared" si="5"/>
        <v>#DIV/0!</v>
      </c>
      <c r="P84" s="129"/>
    </row>
    <row r="85" spans="1:16">
      <c r="A85" s="6" t="s">
        <v>543</v>
      </c>
      <c r="B85" s="176" t="s">
        <v>49</v>
      </c>
      <c r="C85" s="178">
        <v>11</v>
      </c>
      <c r="D85" s="153" t="s">
        <v>597</v>
      </c>
      <c r="E85" s="130" t="s">
        <v>311</v>
      </c>
      <c r="F85" s="154" t="s">
        <v>131</v>
      </c>
      <c r="G85" s="182">
        <v>15.84</v>
      </c>
      <c r="H85" s="158"/>
      <c r="I85" s="153" t="s">
        <v>548</v>
      </c>
      <c r="J85" s="65">
        <v>0</v>
      </c>
      <c r="K85" s="7">
        <v>200</v>
      </c>
      <c r="L85" s="67"/>
      <c r="M85" s="207"/>
      <c r="N85" s="195" t="e">
        <f t="shared" si="4"/>
        <v>#DIV/0!</v>
      </c>
      <c r="O85" s="147" t="e">
        <f t="shared" si="5"/>
        <v>#DIV/0!</v>
      </c>
      <c r="P85" s="129"/>
    </row>
    <row r="86" spans="1:16">
      <c r="A86" s="6" t="s">
        <v>543</v>
      </c>
      <c r="B86" s="176" t="s">
        <v>49</v>
      </c>
      <c r="C86" s="178" t="s">
        <v>598</v>
      </c>
      <c r="D86" s="153" t="s">
        <v>599</v>
      </c>
      <c r="E86" s="130" t="s">
        <v>311</v>
      </c>
      <c r="F86" s="154" t="s">
        <v>131</v>
      </c>
      <c r="G86" s="182">
        <v>42.64</v>
      </c>
      <c r="H86" s="158"/>
      <c r="I86" s="153" t="s">
        <v>600</v>
      </c>
      <c r="J86" s="65">
        <v>0</v>
      </c>
      <c r="K86" s="7">
        <v>200</v>
      </c>
      <c r="L86" s="67"/>
      <c r="M86" s="207"/>
      <c r="N86" s="195" t="e">
        <f t="shared" si="4"/>
        <v>#DIV/0!</v>
      </c>
      <c r="O86" s="147" t="e">
        <f t="shared" si="5"/>
        <v>#DIV/0!</v>
      </c>
      <c r="P86" s="129"/>
    </row>
    <row r="87" spans="1:16">
      <c r="A87" s="6" t="s">
        <v>543</v>
      </c>
      <c r="B87" s="176" t="s">
        <v>49</v>
      </c>
      <c r="C87" s="178">
        <v>11</v>
      </c>
      <c r="D87" s="153" t="s">
        <v>601</v>
      </c>
      <c r="E87" s="130" t="s">
        <v>311</v>
      </c>
      <c r="F87" s="154" t="s">
        <v>131</v>
      </c>
      <c r="G87" s="182">
        <v>111.8</v>
      </c>
      <c r="H87" s="158"/>
      <c r="I87" s="153" t="s">
        <v>589</v>
      </c>
      <c r="J87" s="65">
        <v>0</v>
      </c>
      <c r="K87" s="7">
        <v>200</v>
      </c>
      <c r="L87" s="67"/>
      <c r="M87" s="207"/>
      <c r="N87" s="195" t="e">
        <f t="shared" si="4"/>
        <v>#DIV/0!</v>
      </c>
      <c r="O87" s="147" t="e">
        <f t="shared" si="5"/>
        <v>#DIV/0!</v>
      </c>
      <c r="P87" s="129"/>
    </row>
    <row r="88" spans="1:16">
      <c r="A88" s="6" t="s">
        <v>543</v>
      </c>
      <c r="B88" s="176" t="s">
        <v>49</v>
      </c>
      <c r="C88" s="178">
        <v>11</v>
      </c>
      <c r="D88" s="153" t="s">
        <v>601</v>
      </c>
      <c r="E88" s="130" t="s">
        <v>311</v>
      </c>
      <c r="F88" s="154" t="s">
        <v>131</v>
      </c>
      <c r="G88" s="182">
        <v>100.62</v>
      </c>
      <c r="H88" s="158"/>
      <c r="I88" s="153" t="s">
        <v>589</v>
      </c>
      <c r="J88" s="65">
        <v>0</v>
      </c>
      <c r="K88" s="7">
        <v>200</v>
      </c>
      <c r="L88" s="67"/>
      <c r="M88" s="207"/>
      <c r="N88" s="195" t="e">
        <f t="shared" si="4"/>
        <v>#DIV/0!</v>
      </c>
      <c r="O88" s="147" t="e">
        <f t="shared" si="5"/>
        <v>#DIV/0!</v>
      </c>
      <c r="P88" s="129"/>
    </row>
    <row r="89" spans="1:16">
      <c r="A89" s="6" t="s">
        <v>543</v>
      </c>
      <c r="B89" s="176" t="s">
        <v>49</v>
      </c>
      <c r="C89" s="178">
        <v>11</v>
      </c>
      <c r="D89" s="153" t="s">
        <v>601</v>
      </c>
      <c r="E89" s="130" t="s">
        <v>311</v>
      </c>
      <c r="F89" s="154" t="s">
        <v>131</v>
      </c>
      <c r="G89" s="182">
        <v>142.76</v>
      </c>
      <c r="H89" s="158"/>
      <c r="I89" s="153" t="s">
        <v>589</v>
      </c>
      <c r="J89" s="65">
        <v>0</v>
      </c>
      <c r="K89" s="7">
        <v>200</v>
      </c>
      <c r="L89" s="67"/>
      <c r="M89" s="207"/>
      <c r="N89" s="195" t="e">
        <f t="shared" si="4"/>
        <v>#DIV/0!</v>
      </c>
      <c r="O89" s="147" t="e">
        <f t="shared" si="5"/>
        <v>#DIV/0!</v>
      </c>
      <c r="P89" s="129"/>
    </row>
    <row r="90" spans="1:16">
      <c r="A90" s="6" t="s">
        <v>543</v>
      </c>
      <c r="B90" s="176" t="s">
        <v>49</v>
      </c>
      <c r="C90" s="178">
        <v>11</v>
      </c>
      <c r="D90" s="153" t="s">
        <v>500</v>
      </c>
      <c r="E90" s="130" t="s">
        <v>85</v>
      </c>
      <c r="F90" s="153" t="s">
        <v>86</v>
      </c>
      <c r="G90" s="182">
        <v>30.6</v>
      </c>
      <c r="H90" s="158"/>
      <c r="I90" s="153" t="s">
        <v>589</v>
      </c>
      <c r="J90" s="65">
        <v>0</v>
      </c>
      <c r="K90" s="7">
        <v>1</v>
      </c>
      <c r="L90" s="67"/>
      <c r="M90" s="207"/>
      <c r="N90" s="195" t="e">
        <f t="shared" si="4"/>
        <v>#DIV/0!</v>
      </c>
      <c r="O90" s="147" t="e">
        <f t="shared" si="5"/>
        <v>#DIV/0!</v>
      </c>
      <c r="P90" s="129"/>
    </row>
    <row r="91" spans="1:16">
      <c r="A91" s="6" t="s">
        <v>543</v>
      </c>
      <c r="B91" s="176" t="s">
        <v>49</v>
      </c>
      <c r="C91" s="178">
        <v>11</v>
      </c>
      <c r="D91" s="153" t="s">
        <v>601</v>
      </c>
      <c r="E91" s="130" t="s">
        <v>311</v>
      </c>
      <c r="F91" s="154" t="s">
        <v>131</v>
      </c>
      <c r="G91" s="182">
        <v>110.8</v>
      </c>
      <c r="H91" s="158"/>
      <c r="I91" s="153" t="s">
        <v>589</v>
      </c>
      <c r="J91" s="65">
        <v>0</v>
      </c>
      <c r="K91" s="7">
        <v>200</v>
      </c>
      <c r="L91" s="67"/>
      <c r="M91" s="207"/>
      <c r="N91" s="195" t="e">
        <f t="shared" si="4"/>
        <v>#DIV/0!</v>
      </c>
      <c r="O91" s="147" t="e">
        <f t="shared" si="5"/>
        <v>#DIV/0!</v>
      </c>
      <c r="P91" s="129"/>
    </row>
    <row r="92" spans="1:16">
      <c r="A92" s="6" t="s">
        <v>543</v>
      </c>
      <c r="B92" s="176" t="s">
        <v>49</v>
      </c>
      <c r="C92" s="178">
        <v>11</v>
      </c>
      <c r="D92" s="153" t="s">
        <v>500</v>
      </c>
      <c r="E92" s="130" t="s">
        <v>85</v>
      </c>
      <c r="F92" s="153" t="s">
        <v>86</v>
      </c>
      <c r="G92" s="182">
        <v>15.17</v>
      </c>
      <c r="H92" s="158"/>
      <c r="I92" s="153" t="s">
        <v>589</v>
      </c>
      <c r="J92" s="65">
        <v>0</v>
      </c>
      <c r="K92" s="7">
        <v>1</v>
      </c>
      <c r="L92" s="67"/>
      <c r="M92" s="207"/>
      <c r="N92" s="195" t="e">
        <f t="shared" si="4"/>
        <v>#DIV/0!</v>
      </c>
      <c r="O92" s="147" t="e">
        <f t="shared" si="5"/>
        <v>#DIV/0!</v>
      </c>
      <c r="P92" s="129"/>
    </row>
    <row r="93" spans="1:16">
      <c r="A93" s="6" t="s">
        <v>543</v>
      </c>
      <c r="B93" s="176" t="s">
        <v>49</v>
      </c>
      <c r="C93" s="178">
        <v>11</v>
      </c>
      <c r="D93" s="153" t="s">
        <v>500</v>
      </c>
      <c r="E93" s="130" t="s">
        <v>85</v>
      </c>
      <c r="F93" s="153" t="s">
        <v>86</v>
      </c>
      <c r="G93" s="182">
        <v>15.98</v>
      </c>
      <c r="H93" s="158"/>
      <c r="I93" s="153" t="s">
        <v>589</v>
      </c>
      <c r="J93" s="65">
        <v>0</v>
      </c>
      <c r="K93" s="7">
        <v>1</v>
      </c>
      <c r="L93" s="67"/>
      <c r="M93" s="207"/>
      <c r="N93" s="195" t="e">
        <f t="shared" si="4"/>
        <v>#DIV/0!</v>
      </c>
      <c r="O93" s="147" t="e">
        <f t="shared" si="5"/>
        <v>#DIV/0!</v>
      </c>
      <c r="P93" s="129"/>
    </row>
    <row r="94" spans="1:16">
      <c r="A94" s="6" t="s">
        <v>543</v>
      </c>
      <c r="B94" s="176" t="s">
        <v>49</v>
      </c>
      <c r="C94" s="178">
        <v>11</v>
      </c>
      <c r="D94" s="153" t="s">
        <v>602</v>
      </c>
      <c r="E94" s="130" t="s">
        <v>311</v>
      </c>
      <c r="F94" s="154" t="s">
        <v>131</v>
      </c>
      <c r="G94" s="182">
        <v>8.5</v>
      </c>
      <c r="H94" s="158"/>
      <c r="I94" s="153" t="s">
        <v>548</v>
      </c>
      <c r="J94" s="65">
        <v>0</v>
      </c>
      <c r="K94" s="7">
        <v>200</v>
      </c>
      <c r="L94" s="67"/>
      <c r="M94" s="207"/>
      <c r="N94" s="195" t="e">
        <f t="shared" si="4"/>
        <v>#DIV/0!</v>
      </c>
      <c r="O94" s="147" t="e">
        <f t="shared" si="5"/>
        <v>#DIV/0!</v>
      </c>
      <c r="P94" s="129"/>
    </row>
    <row r="95" spans="1:16">
      <c r="A95" s="6" t="s">
        <v>543</v>
      </c>
      <c r="B95" s="176" t="s">
        <v>49</v>
      </c>
      <c r="C95" s="178">
        <v>11</v>
      </c>
      <c r="D95" s="153" t="s">
        <v>603</v>
      </c>
      <c r="E95" s="130" t="s">
        <v>311</v>
      </c>
      <c r="F95" s="154" t="s">
        <v>131</v>
      </c>
      <c r="G95" s="182">
        <v>7.84</v>
      </c>
      <c r="H95" s="158"/>
      <c r="I95" s="153" t="s">
        <v>548</v>
      </c>
      <c r="J95" s="65">
        <v>0</v>
      </c>
      <c r="K95" s="7">
        <v>200</v>
      </c>
      <c r="L95" s="67"/>
      <c r="M95" s="207"/>
      <c r="N95" s="195" t="e">
        <f t="shared" si="4"/>
        <v>#DIV/0!</v>
      </c>
      <c r="O95" s="147" t="e">
        <f t="shared" si="5"/>
        <v>#DIV/0!</v>
      </c>
      <c r="P95" s="129"/>
    </row>
    <row r="96" spans="1:16">
      <c r="A96" s="6" t="s">
        <v>543</v>
      </c>
      <c r="B96" s="176" t="s">
        <v>49</v>
      </c>
      <c r="C96" s="178" t="s">
        <v>484</v>
      </c>
      <c r="D96" s="153" t="s">
        <v>485</v>
      </c>
      <c r="E96" s="130" t="s">
        <v>75</v>
      </c>
      <c r="F96" s="152" t="s">
        <v>293</v>
      </c>
      <c r="G96" s="182">
        <v>134.66999999999999</v>
      </c>
      <c r="H96" s="158"/>
      <c r="I96" s="153" t="s">
        <v>54</v>
      </c>
      <c r="J96" s="65">
        <v>0</v>
      </c>
      <c r="K96" s="7">
        <v>200</v>
      </c>
      <c r="L96" s="67"/>
      <c r="M96" s="208"/>
      <c r="N96" s="195" t="e">
        <f t="shared" si="4"/>
        <v>#DIV/0!</v>
      </c>
      <c r="O96" s="147" t="e">
        <f t="shared" si="5"/>
        <v>#DIV/0!</v>
      </c>
      <c r="P96" s="129"/>
    </row>
    <row r="97" spans="1:16">
      <c r="A97" s="6" t="s">
        <v>543</v>
      </c>
      <c r="B97" s="176" t="s">
        <v>49</v>
      </c>
      <c r="C97" s="178">
        <v>10</v>
      </c>
      <c r="D97" s="153" t="s">
        <v>604</v>
      </c>
      <c r="E97" s="130" t="s">
        <v>311</v>
      </c>
      <c r="F97" s="154" t="s">
        <v>131</v>
      </c>
      <c r="G97" s="152">
        <v>350</v>
      </c>
      <c r="H97" s="161"/>
      <c r="I97" s="153" t="s">
        <v>589</v>
      </c>
      <c r="J97" s="65">
        <v>0</v>
      </c>
      <c r="K97" s="7">
        <v>200</v>
      </c>
      <c r="L97" s="67"/>
      <c r="M97" s="207"/>
      <c r="N97" s="195" t="e">
        <f t="shared" si="4"/>
        <v>#DIV/0!</v>
      </c>
      <c r="O97" s="147" t="e">
        <f t="shared" si="5"/>
        <v>#DIV/0!</v>
      </c>
      <c r="P97" s="129"/>
    </row>
    <row r="98" spans="1:16">
      <c r="A98" s="6" t="s">
        <v>543</v>
      </c>
      <c r="B98" s="176" t="s">
        <v>49</v>
      </c>
      <c r="C98" s="178">
        <v>10</v>
      </c>
      <c r="D98" s="163" t="s">
        <v>466</v>
      </c>
      <c r="E98" s="130" t="s">
        <v>174</v>
      </c>
      <c r="F98" s="157" t="s">
        <v>174</v>
      </c>
      <c r="G98" s="182"/>
      <c r="H98" s="169">
        <v>2.2999999999999998</v>
      </c>
      <c r="I98" s="183" t="s">
        <v>551</v>
      </c>
      <c r="J98" s="210"/>
      <c r="K98" s="7"/>
      <c r="L98" s="197"/>
      <c r="M98" s="215"/>
      <c r="N98" s="216"/>
      <c r="O98" s="214"/>
      <c r="P98" s="129"/>
    </row>
    <row r="99" spans="1:16">
      <c r="A99" s="6" t="s">
        <v>543</v>
      </c>
      <c r="B99" s="176" t="s">
        <v>49</v>
      </c>
      <c r="C99" s="178">
        <v>10</v>
      </c>
      <c r="D99" s="153" t="s">
        <v>476</v>
      </c>
      <c r="E99" s="130" t="s">
        <v>75</v>
      </c>
      <c r="F99" s="152" t="s">
        <v>293</v>
      </c>
      <c r="G99" s="182">
        <v>266.08</v>
      </c>
      <c r="H99" s="162"/>
      <c r="I99" s="153" t="s">
        <v>548</v>
      </c>
      <c r="J99" s="65">
        <v>0</v>
      </c>
      <c r="K99" s="7">
        <v>200</v>
      </c>
      <c r="L99" s="67"/>
      <c r="M99" s="207"/>
      <c r="N99" s="195" t="e">
        <f t="shared" si="4"/>
        <v>#DIV/0!</v>
      </c>
      <c r="O99" s="147" t="e">
        <f t="shared" si="5"/>
        <v>#DIV/0!</v>
      </c>
      <c r="P99" s="129"/>
    </row>
    <row r="100" spans="1:16">
      <c r="A100" s="6" t="s">
        <v>543</v>
      </c>
      <c r="B100" s="176" t="s">
        <v>49</v>
      </c>
      <c r="C100" s="178" t="s">
        <v>484</v>
      </c>
      <c r="D100" s="153" t="s">
        <v>605</v>
      </c>
      <c r="E100" s="130" t="s">
        <v>57</v>
      </c>
      <c r="F100" s="157" t="s">
        <v>58</v>
      </c>
      <c r="G100" s="182">
        <v>3.6</v>
      </c>
      <c r="H100" s="161"/>
      <c r="I100" s="153" t="s">
        <v>54</v>
      </c>
      <c r="J100" s="65">
        <v>0</v>
      </c>
      <c r="K100" s="7">
        <v>200</v>
      </c>
      <c r="L100" s="67"/>
      <c r="M100" s="208"/>
      <c r="N100" s="195" t="e">
        <f t="shared" si="4"/>
        <v>#DIV/0!</v>
      </c>
      <c r="O100" s="147" t="e">
        <f t="shared" si="5"/>
        <v>#DIV/0!</v>
      </c>
      <c r="P100" s="129"/>
    </row>
    <row r="101" spans="1:16">
      <c r="A101" s="6" t="s">
        <v>543</v>
      </c>
      <c r="B101" s="176" t="s">
        <v>49</v>
      </c>
      <c r="C101" s="178" t="s">
        <v>484</v>
      </c>
      <c r="D101" s="163" t="s">
        <v>466</v>
      </c>
      <c r="E101" s="130" t="s">
        <v>174</v>
      </c>
      <c r="F101" s="157" t="s">
        <v>174</v>
      </c>
      <c r="G101" s="182"/>
      <c r="H101" s="220">
        <v>2.8</v>
      </c>
      <c r="I101" s="183" t="s">
        <v>551</v>
      </c>
      <c r="J101" s="210"/>
      <c r="K101" s="7"/>
      <c r="L101" s="197"/>
      <c r="M101" s="215"/>
      <c r="N101" s="216"/>
      <c r="O101" s="214"/>
      <c r="P101" s="129"/>
    </row>
    <row r="102" spans="1:16">
      <c r="A102" s="6" t="s">
        <v>543</v>
      </c>
      <c r="B102" s="176" t="s">
        <v>49</v>
      </c>
      <c r="C102" s="178" t="s">
        <v>606</v>
      </c>
      <c r="D102" s="153" t="s">
        <v>607</v>
      </c>
      <c r="E102" s="130" t="s">
        <v>199</v>
      </c>
      <c r="F102" s="153" t="s">
        <v>200</v>
      </c>
      <c r="G102" s="152">
        <v>30.45</v>
      </c>
      <c r="H102" s="169"/>
      <c r="I102" s="153" t="s">
        <v>548</v>
      </c>
      <c r="J102" s="65">
        <v>0</v>
      </c>
      <c r="K102" s="7">
        <v>200</v>
      </c>
      <c r="L102" s="67"/>
      <c r="M102" s="207"/>
      <c r="N102" s="195" t="e">
        <f t="shared" si="4"/>
        <v>#DIV/0!</v>
      </c>
      <c r="O102" s="147" t="e">
        <f t="shared" si="5"/>
        <v>#DIV/0!</v>
      </c>
      <c r="P102" s="129"/>
    </row>
    <row r="103" spans="1:16">
      <c r="A103" s="6" t="s">
        <v>543</v>
      </c>
      <c r="B103" s="176" t="s">
        <v>49</v>
      </c>
      <c r="C103" s="178" t="s">
        <v>608</v>
      </c>
      <c r="D103" s="153" t="s">
        <v>609</v>
      </c>
      <c r="E103" s="130" t="s">
        <v>199</v>
      </c>
      <c r="F103" s="153" t="s">
        <v>200</v>
      </c>
      <c r="G103" s="152">
        <v>4.68</v>
      </c>
      <c r="H103" s="182"/>
      <c r="I103" s="153" t="s">
        <v>548</v>
      </c>
      <c r="J103" s="65">
        <v>0</v>
      </c>
      <c r="K103" s="7">
        <v>400</v>
      </c>
      <c r="L103" s="67"/>
      <c r="M103" s="207"/>
      <c r="N103" s="195" t="e">
        <f t="shared" ref="N103:N166" si="6">G103/L103*K103</f>
        <v>#DIV/0!</v>
      </c>
      <c r="O103" s="147" t="e">
        <f t="shared" ref="O103:O166" si="7">N103*J103</f>
        <v>#DIV/0!</v>
      </c>
      <c r="P103" s="129"/>
    </row>
    <row r="104" spans="1:16">
      <c r="A104" s="6" t="s">
        <v>543</v>
      </c>
      <c r="B104" s="176" t="s">
        <v>49</v>
      </c>
      <c r="C104" s="178" t="s">
        <v>610</v>
      </c>
      <c r="D104" s="153" t="s">
        <v>611</v>
      </c>
      <c r="E104" s="130" t="s">
        <v>199</v>
      </c>
      <c r="F104" s="153" t="s">
        <v>200</v>
      </c>
      <c r="G104" s="152">
        <v>17.96</v>
      </c>
      <c r="H104" s="224"/>
      <c r="I104" s="153" t="s">
        <v>548</v>
      </c>
      <c r="J104" s="65">
        <v>0</v>
      </c>
      <c r="K104" s="7">
        <v>200</v>
      </c>
      <c r="L104" s="67"/>
      <c r="M104" s="207"/>
      <c r="N104" s="195" t="e">
        <f t="shared" si="6"/>
        <v>#DIV/0!</v>
      </c>
      <c r="O104" s="147" t="e">
        <f t="shared" si="7"/>
        <v>#DIV/0!</v>
      </c>
      <c r="P104" s="129"/>
    </row>
    <row r="105" spans="1:16">
      <c r="A105" s="6" t="s">
        <v>543</v>
      </c>
      <c r="B105" s="176" t="s">
        <v>49</v>
      </c>
      <c r="C105" s="178">
        <v>8</v>
      </c>
      <c r="D105" s="153" t="s">
        <v>612</v>
      </c>
      <c r="E105" s="130" t="s">
        <v>252</v>
      </c>
      <c r="F105" s="154" t="s">
        <v>253</v>
      </c>
      <c r="G105" s="182">
        <v>250.08</v>
      </c>
      <c r="H105" s="182"/>
      <c r="I105" s="153" t="s">
        <v>573</v>
      </c>
      <c r="J105" s="65">
        <v>0</v>
      </c>
      <c r="K105" s="7">
        <v>200</v>
      </c>
      <c r="L105" s="67"/>
      <c r="M105" s="207"/>
      <c r="N105" s="195" t="e">
        <f t="shared" si="6"/>
        <v>#DIV/0!</v>
      </c>
      <c r="O105" s="147" t="e">
        <f t="shared" si="7"/>
        <v>#DIV/0!</v>
      </c>
      <c r="P105" s="129"/>
    </row>
    <row r="106" spans="1:16">
      <c r="A106" s="6" t="s">
        <v>543</v>
      </c>
      <c r="B106" s="176" t="s">
        <v>49</v>
      </c>
      <c r="C106" s="178">
        <v>8</v>
      </c>
      <c r="D106" s="153" t="s">
        <v>613</v>
      </c>
      <c r="E106" s="130" t="s">
        <v>85</v>
      </c>
      <c r="F106" s="153" t="s">
        <v>86</v>
      </c>
      <c r="G106" s="182">
        <v>33.06</v>
      </c>
      <c r="H106" s="182"/>
      <c r="I106" s="153" t="s">
        <v>573</v>
      </c>
      <c r="J106" s="65">
        <v>0</v>
      </c>
      <c r="K106" s="7">
        <v>1</v>
      </c>
      <c r="L106" s="67"/>
      <c r="M106" s="207"/>
      <c r="N106" s="195" t="e">
        <f t="shared" si="6"/>
        <v>#DIV/0!</v>
      </c>
      <c r="O106" s="147" t="e">
        <f t="shared" si="7"/>
        <v>#DIV/0!</v>
      </c>
      <c r="P106" s="129"/>
    </row>
    <row r="107" spans="1:16">
      <c r="A107" s="6" t="s">
        <v>543</v>
      </c>
      <c r="B107" s="176" t="s">
        <v>49</v>
      </c>
      <c r="C107" s="178">
        <v>8</v>
      </c>
      <c r="D107" s="153" t="s">
        <v>614</v>
      </c>
      <c r="E107" s="130" t="s">
        <v>57</v>
      </c>
      <c r="F107" s="153" t="s">
        <v>58</v>
      </c>
      <c r="G107" s="182">
        <v>4</v>
      </c>
      <c r="H107" s="182"/>
      <c r="I107" s="153" t="s">
        <v>54</v>
      </c>
      <c r="J107" s="65">
        <v>0</v>
      </c>
      <c r="K107" s="7">
        <v>200</v>
      </c>
      <c r="L107" s="67"/>
      <c r="M107" s="208"/>
      <c r="N107" s="195" t="e">
        <f t="shared" si="6"/>
        <v>#DIV/0!</v>
      </c>
      <c r="O107" s="147" t="e">
        <f t="shared" si="7"/>
        <v>#DIV/0!</v>
      </c>
      <c r="P107" s="129"/>
    </row>
    <row r="108" spans="1:16">
      <c r="A108" s="6" t="s">
        <v>543</v>
      </c>
      <c r="B108" s="176" t="s">
        <v>49</v>
      </c>
      <c r="C108" s="178" t="s">
        <v>615</v>
      </c>
      <c r="D108" s="153" t="s">
        <v>607</v>
      </c>
      <c r="E108" s="130" t="s">
        <v>199</v>
      </c>
      <c r="F108" s="153" t="s">
        <v>200</v>
      </c>
      <c r="G108" s="182">
        <v>49.02</v>
      </c>
      <c r="H108" s="182"/>
      <c r="I108" s="153" t="s">
        <v>548</v>
      </c>
      <c r="J108" s="65">
        <v>0</v>
      </c>
      <c r="K108" s="7">
        <v>200</v>
      </c>
      <c r="L108" s="67"/>
      <c r="M108" s="207"/>
      <c r="N108" s="195" t="e">
        <f t="shared" si="6"/>
        <v>#DIV/0!</v>
      </c>
      <c r="O108" s="147" t="e">
        <f t="shared" si="7"/>
        <v>#DIV/0!</v>
      </c>
      <c r="P108" s="129"/>
    </row>
    <row r="109" spans="1:16">
      <c r="A109" s="6" t="s">
        <v>543</v>
      </c>
      <c r="B109" s="176" t="s">
        <v>49</v>
      </c>
      <c r="C109" s="178" t="s">
        <v>484</v>
      </c>
      <c r="D109" s="153" t="s">
        <v>504</v>
      </c>
      <c r="E109" s="130" t="s">
        <v>199</v>
      </c>
      <c r="F109" s="153" t="s">
        <v>200</v>
      </c>
      <c r="G109" s="182">
        <v>3.52</v>
      </c>
      <c r="H109" s="182"/>
      <c r="I109" s="153" t="s">
        <v>548</v>
      </c>
      <c r="J109" s="65">
        <v>0</v>
      </c>
      <c r="K109" s="7">
        <v>200</v>
      </c>
      <c r="L109" s="67"/>
      <c r="M109" s="207"/>
      <c r="N109" s="195" t="e">
        <f t="shared" si="6"/>
        <v>#DIV/0!</v>
      </c>
      <c r="O109" s="147" t="e">
        <f t="shared" si="7"/>
        <v>#DIV/0!</v>
      </c>
      <c r="P109" s="129"/>
    </row>
    <row r="110" spans="1:16">
      <c r="A110" s="6" t="s">
        <v>543</v>
      </c>
      <c r="B110" s="176" t="s">
        <v>49</v>
      </c>
      <c r="C110" s="178" t="s">
        <v>616</v>
      </c>
      <c r="D110" s="153" t="s">
        <v>617</v>
      </c>
      <c r="E110" s="130" t="s">
        <v>199</v>
      </c>
      <c r="F110" s="153" t="s">
        <v>200</v>
      </c>
      <c r="G110" s="182">
        <v>30.25</v>
      </c>
      <c r="H110" s="182"/>
      <c r="I110" s="153" t="s">
        <v>548</v>
      </c>
      <c r="J110" s="65">
        <v>0</v>
      </c>
      <c r="K110" s="7">
        <v>200</v>
      </c>
      <c r="L110" s="67"/>
      <c r="M110" s="207"/>
      <c r="N110" s="195" t="e">
        <f t="shared" si="6"/>
        <v>#DIV/0!</v>
      </c>
      <c r="O110" s="147" t="e">
        <f t="shared" si="7"/>
        <v>#DIV/0!</v>
      </c>
      <c r="P110" s="129"/>
    </row>
    <row r="111" spans="1:16">
      <c r="A111" s="6" t="s">
        <v>543</v>
      </c>
      <c r="B111" s="176" t="s">
        <v>49</v>
      </c>
      <c r="C111" s="178" t="s">
        <v>618</v>
      </c>
      <c r="D111" s="153" t="s">
        <v>619</v>
      </c>
      <c r="E111" s="130" t="s">
        <v>199</v>
      </c>
      <c r="F111" s="153" t="s">
        <v>200</v>
      </c>
      <c r="G111" s="182">
        <v>4.68</v>
      </c>
      <c r="H111" s="182"/>
      <c r="I111" s="153" t="s">
        <v>548</v>
      </c>
      <c r="J111" s="65">
        <v>0</v>
      </c>
      <c r="K111" s="7">
        <v>400</v>
      </c>
      <c r="L111" s="67"/>
      <c r="M111" s="207"/>
      <c r="N111" s="195" t="e">
        <f t="shared" si="6"/>
        <v>#DIV/0!</v>
      </c>
      <c r="O111" s="147" t="e">
        <f t="shared" si="7"/>
        <v>#DIV/0!</v>
      </c>
      <c r="P111" s="129"/>
    </row>
    <row r="112" spans="1:16">
      <c r="A112" s="6" t="s">
        <v>543</v>
      </c>
      <c r="B112" s="176" t="s">
        <v>49</v>
      </c>
      <c r="C112" s="178" t="s">
        <v>620</v>
      </c>
      <c r="D112" s="153" t="s">
        <v>617</v>
      </c>
      <c r="E112" s="130" t="s">
        <v>199</v>
      </c>
      <c r="F112" s="153" t="s">
        <v>200</v>
      </c>
      <c r="G112" s="182">
        <v>49.02</v>
      </c>
      <c r="H112" s="182"/>
      <c r="I112" s="153" t="s">
        <v>548</v>
      </c>
      <c r="J112" s="65">
        <v>0</v>
      </c>
      <c r="K112" s="7">
        <v>200</v>
      </c>
      <c r="L112" s="67"/>
      <c r="M112" s="207"/>
      <c r="N112" s="195" t="e">
        <f t="shared" si="6"/>
        <v>#DIV/0!</v>
      </c>
      <c r="O112" s="147" t="e">
        <f t="shared" si="7"/>
        <v>#DIV/0!</v>
      </c>
      <c r="P112" s="129"/>
    </row>
    <row r="113" spans="1:16">
      <c r="A113" s="6" t="s">
        <v>543</v>
      </c>
      <c r="B113" s="176" t="s">
        <v>49</v>
      </c>
      <c r="C113" s="178" t="s">
        <v>621</v>
      </c>
      <c r="D113" s="153" t="s">
        <v>622</v>
      </c>
      <c r="E113" s="130" t="s">
        <v>199</v>
      </c>
      <c r="F113" s="153" t="s">
        <v>200</v>
      </c>
      <c r="G113" s="182">
        <v>20.76</v>
      </c>
      <c r="H113" s="182"/>
      <c r="I113" s="153" t="s">
        <v>548</v>
      </c>
      <c r="J113" s="65">
        <v>0</v>
      </c>
      <c r="K113" s="7">
        <v>200</v>
      </c>
      <c r="L113" s="67"/>
      <c r="M113" s="207"/>
      <c r="N113" s="195" t="e">
        <f t="shared" si="6"/>
        <v>#DIV/0!</v>
      </c>
      <c r="O113" s="147" t="e">
        <f t="shared" si="7"/>
        <v>#DIV/0!</v>
      </c>
      <c r="P113" s="129"/>
    </row>
    <row r="114" spans="1:16">
      <c r="A114" s="6" t="s">
        <v>543</v>
      </c>
      <c r="B114" s="176" t="s">
        <v>49</v>
      </c>
      <c r="C114" s="178">
        <v>9</v>
      </c>
      <c r="D114" s="153" t="s">
        <v>623</v>
      </c>
      <c r="E114" s="130" t="s">
        <v>252</v>
      </c>
      <c r="F114" s="154" t="s">
        <v>253</v>
      </c>
      <c r="G114" s="182">
        <v>250.08</v>
      </c>
      <c r="H114" s="182"/>
      <c r="I114" s="153" t="s">
        <v>573</v>
      </c>
      <c r="J114" s="65">
        <v>0</v>
      </c>
      <c r="K114" s="7">
        <v>200</v>
      </c>
      <c r="L114" s="67"/>
      <c r="M114" s="207"/>
      <c r="N114" s="195" t="e">
        <f t="shared" si="6"/>
        <v>#DIV/0!</v>
      </c>
      <c r="O114" s="147" t="e">
        <f t="shared" si="7"/>
        <v>#DIV/0!</v>
      </c>
      <c r="P114" s="129"/>
    </row>
    <row r="115" spans="1:16">
      <c r="A115" s="6" t="s">
        <v>543</v>
      </c>
      <c r="B115" s="176" t="s">
        <v>49</v>
      </c>
      <c r="C115" s="178">
        <v>9</v>
      </c>
      <c r="D115" s="153" t="s">
        <v>624</v>
      </c>
      <c r="E115" s="130" t="s">
        <v>85</v>
      </c>
      <c r="F115" s="153" t="s">
        <v>86</v>
      </c>
      <c r="G115" s="182">
        <v>33.06</v>
      </c>
      <c r="H115" s="182"/>
      <c r="I115" s="153" t="s">
        <v>573</v>
      </c>
      <c r="J115" s="65">
        <v>0</v>
      </c>
      <c r="K115" s="7">
        <v>1</v>
      </c>
      <c r="L115" s="67"/>
      <c r="M115" s="207"/>
      <c r="N115" s="195" t="e">
        <f t="shared" si="6"/>
        <v>#DIV/0!</v>
      </c>
      <c r="O115" s="147" t="e">
        <f t="shared" si="7"/>
        <v>#DIV/0!</v>
      </c>
      <c r="P115" s="129"/>
    </row>
    <row r="116" spans="1:16">
      <c r="A116" s="6" t="s">
        <v>543</v>
      </c>
      <c r="B116" s="176" t="s">
        <v>49</v>
      </c>
      <c r="C116" s="178">
        <v>9</v>
      </c>
      <c r="D116" s="153" t="s">
        <v>625</v>
      </c>
      <c r="E116" s="130" t="s">
        <v>57</v>
      </c>
      <c r="F116" s="153" t="s">
        <v>58</v>
      </c>
      <c r="G116" s="182">
        <v>3.8</v>
      </c>
      <c r="H116" s="182"/>
      <c r="I116" s="153" t="s">
        <v>54</v>
      </c>
      <c r="J116" s="65">
        <v>0</v>
      </c>
      <c r="K116" s="7">
        <v>200</v>
      </c>
      <c r="L116" s="67"/>
      <c r="M116" s="208"/>
      <c r="N116" s="195" t="e">
        <f t="shared" si="6"/>
        <v>#DIV/0!</v>
      </c>
      <c r="O116" s="147" t="e">
        <f t="shared" si="7"/>
        <v>#DIV/0!</v>
      </c>
      <c r="P116" s="129"/>
    </row>
    <row r="117" spans="1:16">
      <c r="A117" s="6" t="s">
        <v>543</v>
      </c>
      <c r="B117" s="176" t="s">
        <v>49</v>
      </c>
      <c r="C117" s="178">
        <v>1</v>
      </c>
      <c r="D117" s="153" t="s">
        <v>626</v>
      </c>
      <c r="E117" s="130" t="s">
        <v>311</v>
      </c>
      <c r="F117" s="154" t="s">
        <v>131</v>
      </c>
      <c r="G117" s="182">
        <v>71.430000000000007</v>
      </c>
      <c r="H117" s="182"/>
      <c r="I117" s="153" t="s">
        <v>54</v>
      </c>
      <c r="J117" s="65">
        <v>0</v>
      </c>
      <c r="K117" s="7">
        <v>200</v>
      </c>
      <c r="L117" s="67"/>
      <c r="M117" s="208"/>
      <c r="N117" s="195" t="e">
        <f t="shared" si="6"/>
        <v>#DIV/0!</v>
      </c>
      <c r="O117" s="147" t="e">
        <f t="shared" si="7"/>
        <v>#DIV/0!</v>
      </c>
      <c r="P117" s="129"/>
    </row>
    <row r="118" spans="1:16">
      <c r="A118" s="6" t="s">
        <v>543</v>
      </c>
      <c r="B118" s="176" t="s">
        <v>49</v>
      </c>
      <c r="C118" s="178" t="s">
        <v>484</v>
      </c>
      <c r="D118" s="153" t="s">
        <v>627</v>
      </c>
      <c r="E118" s="130" t="s">
        <v>75</v>
      </c>
      <c r="F118" s="152" t="s">
        <v>300</v>
      </c>
      <c r="G118" s="182">
        <v>15.46</v>
      </c>
      <c r="H118" s="182"/>
      <c r="I118" s="153" t="s">
        <v>548</v>
      </c>
      <c r="J118" s="65">
        <v>0</v>
      </c>
      <c r="K118" s="7">
        <v>200</v>
      </c>
      <c r="L118" s="67"/>
      <c r="M118" s="207"/>
      <c r="N118" s="195" t="e">
        <f t="shared" si="6"/>
        <v>#DIV/0!</v>
      </c>
      <c r="O118" s="147" t="e">
        <f t="shared" si="7"/>
        <v>#DIV/0!</v>
      </c>
      <c r="P118" s="129"/>
    </row>
    <row r="119" spans="1:16">
      <c r="A119" s="6" t="s">
        <v>543</v>
      </c>
      <c r="B119" s="176" t="s">
        <v>49</v>
      </c>
      <c r="C119" s="178" t="s">
        <v>484</v>
      </c>
      <c r="D119" s="153" t="s">
        <v>369</v>
      </c>
      <c r="E119" s="130" t="s">
        <v>75</v>
      </c>
      <c r="F119" s="153" t="s">
        <v>369</v>
      </c>
      <c r="G119" s="182">
        <v>1.5</v>
      </c>
      <c r="H119" s="182"/>
      <c r="I119" s="153" t="s">
        <v>54</v>
      </c>
      <c r="J119" s="65">
        <v>0</v>
      </c>
      <c r="K119" s="7">
        <v>120</v>
      </c>
      <c r="L119" s="67"/>
      <c r="M119" s="208"/>
      <c r="N119" s="195" t="e">
        <f t="shared" si="6"/>
        <v>#DIV/0!</v>
      </c>
      <c r="O119" s="147" t="e">
        <f t="shared" si="7"/>
        <v>#DIV/0!</v>
      </c>
      <c r="P119" s="129"/>
    </row>
    <row r="120" spans="1:16">
      <c r="A120" s="6" t="s">
        <v>543</v>
      </c>
      <c r="B120" s="176" t="s">
        <v>49</v>
      </c>
      <c r="C120" s="178" t="s">
        <v>484</v>
      </c>
      <c r="D120" s="153" t="s">
        <v>485</v>
      </c>
      <c r="E120" s="130" t="s">
        <v>75</v>
      </c>
      <c r="F120" s="152" t="s">
        <v>293</v>
      </c>
      <c r="G120" s="182">
        <v>36.17</v>
      </c>
      <c r="H120" s="182"/>
      <c r="I120" s="153" t="s">
        <v>54</v>
      </c>
      <c r="J120" s="65">
        <v>0</v>
      </c>
      <c r="K120" s="7">
        <v>200</v>
      </c>
      <c r="L120" s="67"/>
      <c r="M120" s="208"/>
      <c r="N120" s="195" t="e">
        <f t="shared" si="6"/>
        <v>#DIV/0!</v>
      </c>
      <c r="O120" s="147" t="e">
        <f t="shared" si="7"/>
        <v>#DIV/0!</v>
      </c>
      <c r="P120" s="129"/>
    </row>
    <row r="121" spans="1:16">
      <c r="A121" s="6" t="s">
        <v>543</v>
      </c>
      <c r="B121" s="177" t="s">
        <v>49</v>
      </c>
      <c r="C121" s="180">
        <v>7</v>
      </c>
      <c r="D121" s="154" t="s">
        <v>628</v>
      </c>
      <c r="E121" s="130" t="s">
        <v>52</v>
      </c>
      <c r="F121" s="154" t="s">
        <v>53</v>
      </c>
      <c r="G121" s="182">
        <v>291.87</v>
      </c>
      <c r="H121" s="182"/>
      <c r="I121" s="154" t="s">
        <v>54</v>
      </c>
      <c r="J121" s="65">
        <v>0</v>
      </c>
      <c r="K121" s="7">
        <v>200</v>
      </c>
      <c r="L121" s="67"/>
      <c r="M121" s="208"/>
      <c r="N121" s="195" t="e">
        <f t="shared" si="6"/>
        <v>#DIV/0!</v>
      </c>
      <c r="O121" s="147" t="e">
        <f t="shared" si="7"/>
        <v>#DIV/0!</v>
      </c>
      <c r="P121" s="129"/>
    </row>
    <row r="122" spans="1:16">
      <c r="A122" s="6" t="s">
        <v>543</v>
      </c>
      <c r="B122" s="176" t="s">
        <v>49</v>
      </c>
      <c r="C122" s="178">
        <v>2</v>
      </c>
      <c r="D122" s="153" t="s">
        <v>51</v>
      </c>
      <c r="E122" s="130" t="s">
        <v>52</v>
      </c>
      <c r="F122" s="154" t="s">
        <v>53</v>
      </c>
      <c r="G122" s="182">
        <v>68.010000000000005</v>
      </c>
      <c r="H122" s="182"/>
      <c r="I122" s="153" t="s">
        <v>54</v>
      </c>
      <c r="J122" s="65">
        <v>0</v>
      </c>
      <c r="K122" s="7">
        <v>200</v>
      </c>
      <c r="L122" s="67"/>
      <c r="M122" s="208"/>
      <c r="N122" s="195" t="e">
        <f t="shared" si="6"/>
        <v>#DIV/0!</v>
      </c>
      <c r="O122" s="147" t="e">
        <f t="shared" si="7"/>
        <v>#DIV/0!</v>
      </c>
      <c r="P122" s="129"/>
    </row>
    <row r="123" spans="1:16">
      <c r="A123" s="6" t="s">
        <v>543</v>
      </c>
      <c r="B123" s="176" t="s">
        <v>49</v>
      </c>
      <c r="C123" s="178" t="s">
        <v>629</v>
      </c>
      <c r="D123" s="153" t="s">
        <v>556</v>
      </c>
      <c r="E123" s="130" t="s">
        <v>85</v>
      </c>
      <c r="F123" s="153" t="s">
        <v>86</v>
      </c>
      <c r="G123" s="182">
        <v>5.49</v>
      </c>
      <c r="H123" s="182"/>
      <c r="I123" s="153" t="s">
        <v>551</v>
      </c>
      <c r="J123" s="65">
        <v>0</v>
      </c>
      <c r="K123" s="7">
        <v>1</v>
      </c>
      <c r="L123" s="67"/>
      <c r="M123" s="207"/>
      <c r="N123" s="195" t="e">
        <f t="shared" si="6"/>
        <v>#DIV/0!</v>
      </c>
      <c r="O123" s="147" t="e">
        <f t="shared" si="7"/>
        <v>#DIV/0!</v>
      </c>
      <c r="P123" s="129"/>
    </row>
    <row r="124" spans="1:16">
      <c r="A124" s="6" t="s">
        <v>543</v>
      </c>
      <c r="B124" s="176" t="s">
        <v>49</v>
      </c>
      <c r="C124" s="178">
        <v>3</v>
      </c>
      <c r="D124" s="153" t="s">
        <v>51</v>
      </c>
      <c r="E124" s="130" t="s">
        <v>52</v>
      </c>
      <c r="F124" s="154" t="s">
        <v>53</v>
      </c>
      <c r="G124" s="182">
        <v>64.52</v>
      </c>
      <c r="H124" s="182"/>
      <c r="I124" s="153" t="s">
        <v>54</v>
      </c>
      <c r="J124" s="65">
        <v>0</v>
      </c>
      <c r="K124" s="7">
        <v>200</v>
      </c>
      <c r="L124" s="67"/>
      <c r="M124" s="208"/>
      <c r="N124" s="195" t="e">
        <f t="shared" si="6"/>
        <v>#DIV/0!</v>
      </c>
      <c r="O124" s="147" t="e">
        <f t="shared" si="7"/>
        <v>#DIV/0!</v>
      </c>
      <c r="P124" s="129"/>
    </row>
    <row r="125" spans="1:16">
      <c r="A125" s="6" t="s">
        <v>543</v>
      </c>
      <c r="B125" s="176" t="s">
        <v>49</v>
      </c>
      <c r="C125" s="178" t="s">
        <v>630</v>
      </c>
      <c r="D125" s="153" t="s">
        <v>556</v>
      </c>
      <c r="E125" s="130" t="s">
        <v>85</v>
      </c>
      <c r="F125" s="153" t="s">
        <v>86</v>
      </c>
      <c r="G125" s="182">
        <v>4.08</v>
      </c>
      <c r="H125" s="182"/>
      <c r="I125" s="153" t="s">
        <v>551</v>
      </c>
      <c r="J125" s="65">
        <v>0</v>
      </c>
      <c r="K125" s="7">
        <v>1</v>
      </c>
      <c r="L125" s="67"/>
      <c r="M125" s="207"/>
      <c r="N125" s="195" t="e">
        <f t="shared" si="6"/>
        <v>#DIV/0!</v>
      </c>
      <c r="O125" s="147" t="e">
        <f t="shared" si="7"/>
        <v>#DIV/0!</v>
      </c>
      <c r="P125" s="129"/>
    </row>
    <row r="126" spans="1:16">
      <c r="A126" s="6" t="s">
        <v>543</v>
      </c>
      <c r="B126" s="176" t="s">
        <v>49</v>
      </c>
      <c r="C126" s="178">
        <v>4</v>
      </c>
      <c r="D126" s="153" t="s">
        <v>51</v>
      </c>
      <c r="E126" s="130" t="s">
        <v>52</v>
      </c>
      <c r="F126" s="154" t="s">
        <v>53</v>
      </c>
      <c r="G126" s="182">
        <v>74.66</v>
      </c>
      <c r="H126" s="182"/>
      <c r="I126" s="153" t="s">
        <v>54</v>
      </c>
      <c r="J126" s="65">
        <v>0</v>
      </c>
      <c r="K126" s="7">
        <v>200</v>
      </c>
      <c r="L126" s="67"/>
      <c r="M126" s="208"/>
      <c r="N126" s="195" t="e">
        <f t="shared" si="6"/>
        <v>#DIV/0!</v>
      </c>
      <c r="O126" s="147" t="e">
        <f t="shared" si="7"/>
        <v>#DIV/0!</v>
      </c>
      <c r="P126" s="129"/>
    </row>
    <row r="127" spans="1:16">
      <c r="A127" s="6" t="s">
        <v>543</v>
      </c>
      <c r="B127" s="176" t="s">
        <v>49</v>
      </c>
      <c r="C127" s="178">
        <v>5</v>
      </c>
      <c r="D127" s="153" t="s">
        <v>51</v>
      </c>
      <c r="E127" s="130" t="s">
        <v>52</v>
      </c>
      <c r="F127" s="154" t="s">
        <v>53</v>
      </c>
      <c r="G127" s="182">
        <v>91.56</v>
      </c>
      <c r="H127" s="182"/>
      <c r="I127" s="153" t="s">
        <v>54</v>
      </c>
      <c r="J127" s="65">
        <v>0</v>
      </c>
      <c r="K127" s="7">
        <v>200</v>
      </c>
      <c r="L127" s="67"/>
      <c r="M127" s="208"/>
      <c r="N127" s="195" t="e">
        <f t="shared" si="6"/>
        <v>#DIV/0!</v>
      </c>
      <c r="O127" s="147" t="e">
        <f t="shared" si="7"/>
        <v>#DIV/0!</v>
      </c>
      <c r="P127" s="129"/>
    </row>
    <row r="128" spans="1:16">
      <c r="A128" s="6" t="s">
        <v>543</v>
      </c>
      <c r="B128" s="176" t="s">
        <v>49</v>
      </c>
      <c r="C128" s="178" t="s">
        <v>631</v>
      </c>
      <c r="D128" s="153" t="s">
        <v>556</v>
      </c>
      <c r="E128" s="130" t="s">
        <v>85</v>
      </c>
      <c r="F128" s="153" t="s">
        <v>86</v>
      </c>
      <c r="G128" s="182">
        <v>10.64</v>
      </c>
      <c r="H128" s="182"/>
      <c r="I128" s="153" t="s">
        <v>551</v>
      </c>
      <c r="J128" s="65">
        <v>0</v>
      </c>
      <c r="K128" s="7">
        <v>1</v>
      </c>
      <c r="L128" s="67"/>
      <c r="M128" s="207"/>
      <c r="N128" s="195" t="e">
        <f t="shared" si="6"/>
        <v>#DIV/0!</v>
      </c>
      <c r="O128" s="147" t="e">
        <f t="shared" si="7"/>
        <v>#DIV/0!</v>
      </c>
      <c r="P128" s="129"/>
    </row>
    <row r="129" spans="1:16">
      <c r="A129" s="6" t="s">
        <v>543</v>
      </c>
      <c r="B129" s="176" t="s">
        <v>49</v>
      </c>
      <c r="C129" s="178" t="s">
        <v>484</v>
      </c>
      <c r="D129" s="153" t="s">
        <v>300</v>
      </c>
      <c r="E129" s="130" t="s">
        <v>75</v>
      </c>
      <c r="F129" s="152" t="s">
        <v>300</v>
      </c>
      <c r="G129" s="182">
        <v>20.47</v>
      </c>
      <c r="H129" s="182"/>
      <c r="I129" s="153" t="s">
        <v>548</v>
      </c>
      <c r="J129" s="65">
        <v>0</v>
      </c>
      <c r="K129" s="7">
        <v>200</v>
      </c>
      <c r="L129" s="67"/>
      <c r="M129" s="207"/>
      <c r="N129" s="195" t="e">
        <f t="shared" si="6"/>
        <v>#DIV/0!</v>
      </c>
      <c r="O129" s="147" t="e">
        <f t="shared" si="7"/>
        <v>#DIV/0!</v>
      </c>
      <c r="P129" s="129"/>
    </row>
    <row r="130" spans="1:16">
      <c r="A130" s="6" t="s">
        <v>543</v>
      </c>
      <c r="B130" s="176" t="s">
        <v>49</v>
      </c>
      <c r="C130" s="178">
        <v>7</v>
      </c>
      <c r="D130" s="153" t="s">
        <v>632</v>
      </c>
      <c r="E130" s="130" t="s">
        <v>52</v>
      </c>
      <c r="F130" s="154" t="s">
        <v>53</v>
      </c>
      <c r="G130" s="182">
        <v>16.079999999999998</v>
      </c>
      <c r="H130" s="182"/>
      <c r="I130" s="153" t="s">
        <v>54</v>
      </c>
      <c r="J130" s="65">
        <v>0</v>
      </c>
      <c r="K130" s="7">
        <v>200</v>
      </c>
      <c r="L130" s="67"/>
      <c r="M130" s="208"/>
      <c r="N130" s="195" t="e">
        <f t="shared" si="6"/>
        <v>#DIV/0!</v>
      </c>
      <c r="O130" s="147" t="e">
        <f t="shared" si="7"/>
        <v>#DIV/0!</v>
      </c>
      <c r="P130" s="129"/>
    </row>
    <row r="131" spans="1:16">
      <c r="A131" s="6" t="s">
        <v>543</v>
      </c>
      <c r="B131" s="176" t="s">
        <v>49</v>
      </c>
      <c r="C131" s="178">
        <v>6</v>
      </c>
      <c r="D131" s="153" t="s">
        <v>633</v>
      </c>
      <c r="E131" s="130" t="s">
        <v>311</v>
      </c>
      <c r="F131" s="154" t="s">
        <v>131</v>
      </c>
      <c r="G131" s="182">
        <v>130.43</v>
      </c>
      <c r="H131" s="182"/>
      <c r="I131" s="153" t="s">
        <v>54</v>
      </c>
      <c r="J131" s="65">
        <v>0</v>
      </c>
      <c r="K131" s="7">
        <v>200</v>
      </c>
      <c r="L131" s="67"/>
      <c r="M131" s="208"/>
      <c r="N131" s="195" t="e">
        <f t="shared" si="6"/>
        <v>#DIV/0!</v>
      </c>
      <c r="O131" s="147" t="e">
        <f t="shared" si="7"/>
        <v>#DIV/0!</v>
      </c>
      <c r="P131" s="129"/>
    </row>
    <row r="132" spans="1:16">
      <c r="A132" s="6" t="s">
        <v>543</v>
      </c>
      <c r="B132" s="176" t="s">
        <v>49</v>
      </c>
      <c r="C132" s="178" t="s">
        <v>634</v>
      </c>
      <c r="D132" s="153" t="s">
        <v>500</v>
      </c>
      <c r="E132" s="130" t="s">
        <v>85</v>
      </c>
      <c r="F132" s="153" t="s">
        <v>86</v>
      </c>
      <c r="G132" s="182">
        <v>16.34</v>
      </c>
      <c r="H132" s="182"/>
      <c r="I132" s="153" t="s">
        <v>54</v>
      </c>
      <c r="J132" s="65">
        <v>0</v>
      </c>
      <c r="K132" s="7">
        <v>1</v>
      </c>
      <c r="L132" s="67"/>
      <c r="M132" s="208"/>
      <c r="N132" s="195" t="e">
        <f t="shared" si="6"/>
        <v>#DIV/0!</v>
      </c>
      <c r="O132" s="147" t="e">
        <f t="shared" si="7"/>
        <v>#DIV/0!</v>
      </c>
      <c r="P132" s="129"/>
    </row>
    <row r="133" spans="1:16">
      <c r="A133" s="6" t="s">
        <v>543</v>
      </c>
      <c r="B133" s="176" t="s">
        <v>49</v>
      </c>
      <c r="C133" s="178">
        <v>20</v>
      </c>
      <c r="D133" s="153" t="s">
        <v>76</v>
      </c>
      <c r="E133" s="130" t="s">
        <v>75</v>
      </c>
      <c r="F133" s="157" t="s">
        <v>76</v>
      </c>
      <c r="G133" s="182">
        <v>834.24</v>
      </c>
      <c r="H133" s="182"/>
      <c r="I133" s="153" t="s">
        <v>54</v>
      </c>
      <c r="J133" s="65">
        <v>0</v>
      </c>
      <c r="K133" s="7">
        <v>200</v>
      </c>
      <c r="L133" s="67"/>
      <c r="M133" s="208"/>
      <c r="N133" s="195" t="e">
        <f t="shared" si="6"/>
        <v>#DIV/0!</v>
      </c>
      <c r="O133" s="147" t="e">
        <f t="shared" si="7"/>
        <v>#DIV/0!</v>
      </c>
      <c r="P133" s="129"/>
    </row>
    <row r="134" spans="1:16">
      <c r="A134" s="6" t="s">
        <v>543</v>
      </c>
      <c r="B134" s="176" t="s">
        <v>49</v>
      </c>
      <c r="C134" s="178">
        <v>21</v>
      </c>
      <c r="D134" s="153" t="s">
        <v>635</v>
      </c>
      <c r="E134" s="130" t="s">
        <v>75</v>
      </c>
      <c r="F134" s="157" t="s">
        <v>76</v>
      </c>
      <c r="G134" s="182">
        <v>25.2</v>
      </c>
      <c r="H134" s="182"/>
      <c r="I134" s="153" t="s">
        <v>54</v>
      </c>
      <c r="J134" s="65">
        <v>0</v>
      </c>
      <c r="K134" s="7">
        <v>200</v>
      </c>
      <c r="L134" s="67"/>
      <c r="M134" s="208"/>
      <c r="N134" s="195" t="e">
        <f t="shared" si="6"/>
        <v>#DIV/0!</v>
      </c>
      <c r="O134" s="147" t="e">
        <f t="shared" si="7"/>
        <v>#DIV/0!</v>
      </c>
      <c r="P134" s="129"/>
    </row>
    <row r="135" spans="1:16">
      <c r="A135" s="6" t="s">
        <v>543</v>
      </c>
      <c r="B135" s="176" t="s">
        <v>49</v>
      </c>
      <c r="C135" s="178" t="s">
        <v>636</v>
      </c>
      <c r="D135" s="153" t="s">
        <v>500</v>
      </c>
      <c r="E135" s="130" t="s">
        <v>85</v>
      </c>
      <c r="F135" s="153" t="s">
        <v>86</v>
      </c>
      <c r="G135" s="182">
        <v>34.42</v>
      </c>
      <c r="H135" s="182"/>
      <c r="I135" s="153" t="s">
        <v>551</v>
      </c>
      <c r="J135" s="65">
        <v>0</v>
      </c>
      <c r="K135" s="7">
        <v>1</v>
      </c>
      <c r="L135" s="67"/>
      <c r="M135" s="207"/>
      <c r="N135" s="195" t="e">
        <f t="shared" si="6"/>
        <v>#DIV/0!</v>
      </c>
      <c r="O135" s="147" t="e">
        <f t="shared" si="7"/>
        <v>#DIV/0!</v>
      </c>
      <c r="P135" s="129"/>
    </row>
    <row r="136" spans="1:16">
      <c r="A136" s="6" t="s">
        <v>543</v>
      </c>
      <c r="B136" s="176" t="s">
        <v>49</v>
      </c>
      <c r="C136" s="178" t="s">
        <v>637</v>
      </c>
      <c r="D136" s="153" t="s">
        <v>500</v>
      </c>
      <c r="E136" s="130" t="s">
        <v>85</v>
      </c>
      <c r="F136" s="153" t="s">
        <v>86</v>
      </c>
      <c r="G136" s="182">
        <v>3.38</v>
      </c>
      <c r="H136" s="182"/>
      <c r="I136" s="153" t="s">
        <v>551</v>
      </c>
      <c r="J136" s="65">
        <v>0</v>
      </c>
      <c r="K136" s="7">
        <v>1</v>
      </c>
      <c r="L136" s="67"/>
      <c r="M136" s="207"/>
      <c r="N136" s="195" t="e">
        <f t="shared" si="6"/>
        <v>#DIV/0!</v>
      </c>
      <c r="O136" s="147" t="e">
        <f t="shared" si="7"/>
        <v>#DIV/0!</v>
      </c>
      <c r="P136" s="129"/>
    </row>
    <row r="137" spans="1:16">
      <c r="A137" s="6" t="s">
        <v>543</v>
      </c>
      <c r="B137" s="176" t="s">
        <v>49</v>
      </c>
      <c r="C137" s="178" t="s">
        <v>638</v>
      </c>
      <c r="D137" s="153" t="s">
        <v>244</v>
      </c>
      <c r="E137" s="130" t="s">
        <v>75</v>
      </c>
      <c r="F137" s="153" t="s">
        <v>244</v>
      </c>
      <c r="G137" s="182">
        <v>36</v>
      </c>
      <c r="H137" s="182"/>
      <c r="I137" s="153" t="s">
        <v>548</v>
      </c>
      <c r="J137" s="65">
        <v>0</v>
      </c>
      <c r="K137" s="7">
        <v>200</v>
      </c>
      <c r="L137" s="67"/>
      <c r="M137" s="207"/>
      <c r="N137" s="195" t="e">
        <f t="shared" si="6"/>
        <v>#DIV/0!</v>
      </c>
      <c r="O137" s="147" t="e">
        <f t="shared" si="7"/>
        <v>#DIV/0!</v>
      </c>
      <c r="P137" s="129"/>
    </row>
    <row r="138" spans="1:16">
      <c r="A138" s="6" t="s">
        <v>543</v>
      </c>
      <c r="B138" s="176" t="s">
        <v>49</v>
      </c>
      <c r="C138" s="178">
        <v>25</v>
      </c>
      <c r="D138" s="153" t="s">
        <v>193</v>
      </c>
      <c r="E138" s="130" t="s">
        <v>57</v>
      </c>
      <c r="F138" s="153" t="s">
        <v>58</v>
      </c>
      <c r="G138" s="182">
        <v>120</v>
      </c>
      <c r="H138" s="182"/>
      <c r="I138" s="153" t="s">
        <v>138</v>
      </c>
      <c r="J138" s="65">
        <v>0</v>
      </c>
      <c r="K138" s="7">
        <v>200</v>
      </c>
      <c r="L138" s="67"/>
      <c r="M138" s="207"/>
      <c r="N138" s="195" t="e">
        <f t="shared" si="6"/>
        <v>#DIV/0!</v>
      </c>
      <c r="O138" s="147" t="e">
        <f t="shared" si="7"/>
        <v>#DIV/0!</v>
      </c>
      <c r="P138" s="129"/>
    </row>
    <row r="139" spans="1:16">
      <c r="A139" s="6" t="s">
        <v>543</v>
      </c>
      <c r="B139" s="176" t="s">
        <v>49</v>
      </c>
      <c r="C139" s="178">
        <v>25</v>
      </c>
      <c r="D139" s="153" t="s">
        <v>196</v>
      </c>
      <c r="E139" s="130" t="s">
        <v>75</v>
      </c>
      <c r="F139" s="152" t="s">
        <v>196</v>
      </c>
      <c r="G139" s="182">
        <v>11.5</v>
      </c>
      <c r="H139" s="182"/>
      <c r="I139" s="153" t="s">
        <v>54</v>
      </c>
      <c r="J139" s="65">
        <v>0</v>
      </c>
      <c r="K139" s="7">
        <v>200</v>
      </c>
      <c r="L139" s="67"/>
      <c r="M139" s="208"/>
      <c r="N139" s="195" t="e">
        <f t="shared" si="6"/>
        <v>#DIV/0!</v>
      </c>
      <c r="O139" s="147" t="e">
        <f t="shared" si="7"/>
        <v>#DIV/0!</v>
      </c>
      <c r="P139" s="129"/>
    </row>
    <row r="140" spans="1:16">
      <c r="A140" s="6" t="s">
        <v>543</v>
      </c>
      <c r="B140" s="176" t="s">
        <v>49</v>
      </c>
      <c r="C140" s="178" t="s">
        <v>639</v>
      </c>
      <c r="D140" s="153" t="s">
        <v>517</v>
      </c>
      <c r="E140" s="130" t="s">
        <v>199</v>
      </c>
      <c r="F140" s="153" t="s">
        <v>200</v>
      </c>
      <c r="G140" s="182">
        <v>7.2</v>
      </c>
      <c r="H140" s="182"/>
      <c r="I140" s="153" t="s">
        <v>548</v>
      </c>
      <c r="J140" s="65">
        <v>0</v>
      </c>
      <c r="K140" s="7">
        <v>400</v>
      </c>
      <c r="L140" s="67"/>
      <c r="M140" s="207"/>
      <c r="N140" s="195" t="e">
        <f t="shared" si="6"/>
        <v>#DIV/0!</v>
      </c>
      <c r="O140" s="147" t="e">
        <f t="shared" si="7"/>
        <v>#DIV/0!</v>
      </c>
      <c r="P140" s="129"/>
    </row>
    <row r="141" spans="1:16">
      <c r="A141" s="6" t="s">
        <v>543</v>
      </c>
      <c r="B141" s="176" t="s">
        <v>49</v>
      </c>
      <c r="C141" s="178" t="s">
        <v>640</v>
      </c>
      <c r="D141" s="153" t="s">
        <v>641</v>
      </c>
      <c r="E141" s="130" t="s">
        <v>199</v>
      </c>
      <c r="F141" s="153" t="s">
        <v>200</v>
      </c>
      <c r="G141" s="182">
        <v>16.2</v>
      </c>
      <c r="H141" s="182"/>
      <c r="I141" s="153" t="s">
        <v>548</v>
      </c>
      <c r="J141" s="65">
        <v>0</v>
      </c>
      <c r="K141" s="7">
        <v>400</v>
      </c>
      <c r="L141" s="67"/>
      <c r="M141" s="207"/>
      <c r="N141" s="195" t="e">
        <f t="shared" si="6"/>
        <v>#DIV/0!</v>
      </c>
      <c r="O141" s="147" t="e">
        <f t="shared" si="7"/>
        <v>#DIV/0!</v>
      </c>
      <c r="P141" s="129"/>
    </row>
    <row r="142" spans="1:16">
      <c r="A142" s="6" t="s">
        <v>543</v>
      </c>
      <c r="B142" s="176" t="s">
        <v>49</v>
      </c>
      <c r="C142" s="178" t="s">
        <v>642</v>
      </c>
      <c r="D142" s="153" t="s">
        <v>641</v>
      </c>
      <c r="E142" s="130" t="s">
        <v>199</v>
      </c>
      <c r="F142" s="153" t="s">
        <v>200</v>
      </c>
      <c r="G142" s="182">
        <v>16.2</v>
      </c>
      <c r="H142" s="182"/>
      <c r="I142" s="153" t="s">
        <v>548</v>
      </c>
      <c r="J142" s="65">
        <v>0</v>
      </c>
      <c r="K142" s="7">
        <v>400</v>
      </c>
      <c r="L142" s="67"/>
      <c r="M142" s="207"/>
      <c r="N142" s="195" t="e">
        <f t="shared" si="6"/>
        <v>#DIV/0!</v>
      </c>
      <c r="O142" s="147" t="e">
        <f t="shared" si="7"/>
        <v>#DIV/0!</v>
      </c>
      <c r="P142" s="129"/>
    </row>
    <row r="143" spans="1:16">
      <c r="A143" s="6" t="s">
        <v>543</v>
      </c>
      <c r="B143" s="176" t="s">
        <v>49</v>
      </c>
      <c r="C143" s="178" t="s">
        <v>484</v>
      </c>
      <c r="D143" s="153" t="s">
        <v>485</v>
      </c>
      <c r="E143" s="130" t="s">
        <v>75</v>
      </c>
      <c r="F143" s="152" t="s">
        <v>293</v>
      </c>
      <c r="G143" s="182">
        <v>6.16</v>
      </c>
      <c r="H143" s="182"/>
      <c r="I143" s="153" t="s">
        <v>54</v>
      </c>
      <c r="J143" s="65">
        <v>0</v>
      </c>
      <c r="K143" s="7">
        <v>200</v>
      </c>
      <c r="L143" s="67"/>
      <c r="M143" s="208"/>
      <c r="N143" s="195" t="e">
        <f t="shared" si="6"/>
        <v>#DIV/0!</v>
      </c>
      <c r="O143" s="147" t="e">
        <f t="shared" si="7"/>
        <v>#DIV/0!</v>
      </c>
      <c r="P143" s="129"/>
    </row>
    <row r="144" spans="1:16">
      <c r="A144" s="6" t="s">
        <v>543</v>
      </c>
      <c r="B144" s="176" t="s">
        <v>49</v>
      </c>
      <c r="C144" s="178">
        <v>27</v>
      </c>
      <c r="D144" s="153" t="s">
        <v>503</v>
      </c>
      <c r="E144" s="130" t="s">
        <v>57</v>
      </c>
      <c r="F144" s="153" t="s">
        <v>58</v>
      </c>
      <c r="G144" s="182">
        <v>42.24</v>
      </c>
      <c r="H144" s="182"/>
      <c r="I144" s="153" t="s">
        <v>138</v>
      </c>
      <c r="J144" s="65">
        <v>0</v>
      </c>
      <c r="K144" s="7">
        <v>200</v>
      </c>
      <c r="L144" s="67"/>
      <c r="M144" s="207"/>
      <c r="N144" s="195" t="e">
        <f t="shared" si="6"/>
        <v>#DIV/0!</v>
      </c>
      <c r="O144" s="147" t="e">
        <f t="shared" si="7"/>
        <v>#DIV/0!</v>
      </c>
      <c r="P144" s="129"/>
    </row>
    <row r="145" spans="1:16">
      <c r="A145" s="6" t="s">
        <v>543</v>
      </c>
      <c r="B145" s="176" t="s">
        <v>49</v>
      </c>
      <c r="C145" s="178">
        <v>28</v>
      </c>
      <c r="D145" s="152" t="s">
        <v>643</v>
      </c>
      <c r="E145" s="130" t="s">
        <v>57</v>
      </c>
      <c r="F145" s="153" t="s">
        <v>58</v>
      </c>
      <c r="G145" s="182">
        <v>9.68</v>
      </c>
      <c r="H145" s="182"/>
      <c r="I145" s="153" t="s">
        <v>138</v>
      </c>
      <c r="J145" s="65">
        <v>0</v>
      </c>
      <c r="K145" s="7">
        <v>200</v>
      </c>
      <c r="L145" s="67"/>
      <c r="M145" s="207"/>
      <c r="N145" s="195" t="e">
        <f t="shared" si="6"/>
        <v>#DIV/0!</v>
      </c>
      <c r="O145" s="147" t="e">
        <f t="shared" si="7"/>
        <v>#DIV/0!</v>
      </c>
      <c r="P145" s="129"/>
    </row>
    <row r="146" spans="1:16">
      <c r="A146" s="6" t="s">
        <v>543</v>
      </c>
      <c r="B146" s="176" t="s">
        <v>49</v>
      </c>
      <c r="C146" s="178">
        <v>31</v>
      </c>
      <c r="D146" s="152" t="s">
        <v>546</v>
      </c>
      <c r="E146" s="130" t="s">
        <v>57</v>
      </c>
      <c r="F146" s="153" t="s">
        <v>58</v>
      </c>
      <c r="G146" s="182">
        <v>29.12</v>
      </c>
      <c r="H146" s="182"/>
      <c r="I146" s="153" t="s">
        <v>138</v>
      </c>
      <c r="J146" s="65">
        <v>0</v>
      </c>
      <c r="K146" s="7">
        <v>200</v>
      </c>
      <c r="L146" s="67"/>
      <c r="M146" s="207"/>
      <c r="N146" s="195" t="e">
        <f t="shared" si="6"/>
        <v>#DIV/0!</v>
      </c>
      <c r="O146" s="147" t="e">
        <f t="shared" si="7"/>
        <v>#DIV/0!</v>
      </c>
      <c r="P146" s="129"/>
    </row>
    <row r="147" spans="1:16">
      <c r="A147" s="6" t="s">
        <v>543</v>
      </c>
      <c r="B147" s="176" t="s">
        <v>49</v>
      </c>
      <c r="C147" s="178" t="s">
        <v>644</v>
      </c>
      <c r="D147" s="152" t="s">
        <v>645</v>
      </c>
      <c r="E147" s="130" t="s">
        <v>57</v>
      </c>
      <c r="F147" s="153" t="s">
        <v>58</v>
      </c>
      <c r="G147" s="182">
        <v>67.02</v>
      </c>
      <c r="H147" s="182"/>
      <c r="I147" s="153" t="s">
        <v>54</v>
      </c>
      <c r="J147" s="65">
        <v>0</v>
      </c>
      <c r="K147" s="7">
        <v>200</v>
      </c>
      <c r="L147" s="67"/>
      <c r="M147" s="208"/>
      <c r="N147" s="195" t="e">
        <f t="shared" si="6"/>
        <v>#DIV/0!</v>
      </c>
      <c r="O147" s="147" t="e">
        <f t="shared" si="7"/>
        <v>#DIV/0!</v>
      </c>
      <c r="P147" s="129"/>
    </row>
    <row r="148" spans="1:16">
      <c r="A148" s="6" t="s">
        <v>543</v>
      </c>
      <c r="B148" s="176" t="s">
        <v>49</v>
      </c>
      <c r="C148" s="178" t="s">
        <v>646</v>
      </c>
      <c r="D148" s="153" t="s">
        <v>647</v>
      </c>
      <c r="E148" s="130" t="s">
        <v>57</v>
      </c>
      <c r="F148" s="153" t="s">
        <v>58</v>
      </c>
      <c r="G148" s="182">
        <v>12.24</v>
      </c>
      <c r="H148" s="182"/>
      <c r="I148" s="153" t="s">
        <v>54</v>
      </c>
      <c r="J148" s="65">
        <v>0</v>
      </c>
      <c r="K148" s="7">
        <v>200</v>
      </c>
      <c r="L148" s="67"/>
      <c r="M148" s="208"/>
      <c r="N148" s="195" t="e">
        <f t="shared" si="6"/>
        <v>#DIV/0!</v>
      </c>
      <c r="O148" s="147" t="e">
        <f t="shared" si="7"/>
        <v>#DIV/0!</v>
      </c>
      <c r="P148" s="129"/>
    </row>
    <row r="149" spans="1:16">
      <c r="A149" s="6" t="s">
        <v>543</v>
      </c>
      <c r="B149" s="176" t="s">
        <v>49</v>
      </c>
      <c r="C149" s="178">
        <v>14</v>
      </c>
      <c r="D149" s="153" t="s">
        <v>648</v>
      </c>
      <c r="E149" s="130" t="s">
        <v>311</v>
      </c>
      <c r="F149" s="154" t="s">
        <v>131</v>
      </c>
      <c r="G149" s="182">
        <v>162.36000000000001</v>
      </c>
      <c r="H149" s="182"/>
      <c r="I149" s="153" t="s">
        <v>54</v>
      </c>
      <c r="J149" s="65">
        <v>0</v>
      </c>
      <c r="K149" s="7">
        <v>200</v>
      </c>
      <c r="L149" s="67"/>
      <c r="M149" s="208"/>
      <c r="N149" s="195" t="e">
        <f t="shared" si="6"/>
        <v>#DIV/0!</v>
      </c>
      <c r="O149" s="147" t="e">
        <f t="shared" si="7"/>
        <v>#DIV/0!</v>
      </c>
      <c r="P149" s="129"/>
    </row>
    <row r="150" spans="1:16">
      <c r="A150" s="6" t="s">
        <v>543</v>
      </c>
      <c r="B150" s="176" t="s">
        <v>49</v>
      </c>
      <c r="C150" s="178">
        <v>14</v>
      </c>
      <c r="D150" s="153" t="s">
        <v>649</v>
      </c>
      <c r="E150" s="130" t="s">
        <v>75</v>
      </c>
      <c r="F150" s="152" t="s">
        <v>300</v>
      </c>
      <c r="G150" s="182">
        <v>3.45</v>
      </c>
      <c r="H150" s="182"/>
      <c r="I150" s="153" t="s">
        <v>650</v>
      </c>
      <c r="J150" s="65">
        <v>0</v>
      </c>
      <c r="K150" s="7">
        <v>200</v>
      </c>
      <c r="L150" s="67"/>
      <c r="M150" s="207"/>
      <c r="N150" s="195" t="e">
        <f t="shared" si="6"/>
        <v>#DIV/0!</v>
      </c>
      <c r="O150" s="147" t="e">
        <f t="shared" si="7"/>
        <v>#DIV/0!</v>
      </c>
      <c r="P150" s="129"/>
    </row>
    <row r="151" spans="1:16">
      <c r="A151" s="6" t="s">
        <v>543</v>
      </c>
      <c r="B151" s="176" t="s">
        <v>49</v>
      </c>
      <c r="C151" s="178">
        <v>35</v>
      </c>
      <c r="D151" s="153" t="s">
        <v>503</v>
      </c>
      <c r="E151" s="130" t="s">
        <v>57</v>
      </c>
      <c r="F151" s="153" t="s">
        <v>58</v>
      </c>
      <c r="G151" s="182">
        <v>19.440000000000001</v>
      </c>
      <c r="H151" s="182"/>
      <c r="I151" s="153" t="s">
        <v>54</v>
      </c>
      <c r="J151" s="65">
        <v>0</v>
      </c>
      <c r="K151" s="7">
        <v>200</v>
      </c>
      <c r="L151" s="67"/>
      <c r="M151" s="208"/>
      <c r="N151" s="195" t="e">
        <f t="shared" si="6"/>
        <v>#DIV/0!</v>
      </c>
      <c r="O151" s="147" t="e">
        <f t="shared" si="7"/>
        <v>#DIV/0!</v>
      </c>
      <c r="P151" s="129"/>
    </row>
    <row r="152" spans="1:16">
      <c r="A152" s="6" t="s">
        <v>543</v>
      </c>
      <c r="B152" s="176" t="s">
        <v>49</v>
      </c>
      <c r="C152" s="178">
        <v>36</v>
      </c>
      <c r="D152" s="179" t="s">
        <v>503</v>
      </c>
      <c r="E152" s="130" t="s">
        <v>57</v>
      </c>
      <c r="F152" s="153" t="s">
        <v>58</v>
      </c>
      <c r="G152" s="182">
        <v>13.26</v>
      </c>
      <c r="H152" s="182"/>
      <c r="I152" s="153" t="s">
        <v>54</v>
      </c>
      <c r="J152" s="65">
        <v>0</v>
      </c>
      <c r="K152" s="7">
        <v>200</v>
      </c>
      <c r="L152" s="67"/>
      <c r="M152" s="208"/>
      <c r="N152" s="195" t="e">
        <f t="shared" si="6"/>
        <v>#DIV/0!</v>
      </c>
      <c r="O152" s="147" t="e">
        <f t="shared" si="7"/>
        <v>#DIV/0!</v>
      </c>
      <c r="P152" s="129"/>
    </row>
    <row r="153" spans="1:16">
      <c r="A153" s="6" t="s">
        <v>543</v>
      </c>
      <c r="B153" s="176" t="s">
        <v>386</v>
      </c>
      <c r="C153" s="178">
        <v>34</v>
      </c>
      <c r="D153" s="153" t="s">
        <v>300</v>
      </c>
      <c r="E153" s="130" t="s">
        <v>75</v>
      </c>
      <c r="F153" s="152" t="s">
        <v>300</v>
      </c>
      <c r="G153" s="182">
        <v>7.59</v>
      </c>
      <c r="H153" s="182"/>
      <c r="I153" s="183" t="s">
        <v>547</v>
      </c>
      <c r="J153" s="65">
        <v>0</v>
      </c>
      <c r="K153" s="7">
        <v>200</v>
      </c>
      <c r="L153" s="67"/>
      <c r="M153" s="207"/>
      <c r="N153" s="195" t="e">
        <f t="shared" si="6"/>
        <v>#DIV/0!</v>
      </c>
      <c r="O153" s="147" t="e">
        <f t="shared" si="7"/>
        <v>#DIV/0!</v>
      </c>
      <c r="P153" s="129"/>
    </row>
    <row r="154" spans="1:16">
      <c r="A154" s="6" t="s">
        <v>543</v>
      </c>
      <c r="B154" s="177" t="s">
        <v>386</v>
      </c>
      <c r="C154" s="180">
        <v>34</v>
      </c>
      <c r="D154" s="154" t="s">
        <v>300</v>
      </c>
      <c r="E154" s="130" t="s">
        <v>75</v>
      </c>
      <c r="F154" s="152" t="s">
        <v>300</v>
      </c>
      <c r="G154" s="182">
        <v>17.483000000000001</v>
      </c>
      <c r="H154" s="182"/>
      <c r="I154" s="153" t="s">
        <v>548</v>
      </c>
      <c r="J154" s="65">
        <v>0</v>
      </c>
      <c r="K154" s="7">
        <v>200</v>
      </c>
      <c r="L154" s="67"/>
      <c r="M154" s="207"/>
      <c r="N154" s="195" t="e">
        <f t="shared" si="6"/>
        <v>#DIV/0!</v>
      </c>
      <c r="O154" s="147" t="e">
        <f t="shared" si="7"/>
        <v>#DIV/0!</v>
      </c>
      <c r="P154" s="129"/>
    </row>
    <row r="155" spans="1:16">
      <c r="A155" s="6" t="s">
        <v>543</v>
      </c>
      <c r="B155" s="176" t="s">
        <v>386</v>
      </c>
      <c r="C155" s="178">
        <v>123</v>
      </c>
      <c r="D155" s="153" t="s">
        <v>485</v>
      </c>
      <c r="E155" s="130" t="s">
        <v>75</v>
      </c>
      <c r="F155" s="152" t="s">
        <v>293</v>
      </c>
      <c r="G155" s="182">
        <v>76.95</v>
      </c>
      <c r="H155" s="182"/>
      <c r="I155" s="153" t="s">
        <v>548</v>
      </c>
      <c r="J155" s="65">
        <v>0</v>
      </c>
      <c r="K155" s="7">
        <v>200</v>
      </c>
      <c r="L155" s="67"/>
      <c r="M155" s="207"/>
      <c r="N155" s="195" t="e">
        <f t="shared" si="6"/>
        <v>#DIV/0!</v>
      </c>
      <c r="O155" s="147" t="e">
        <f t="shared" si="7"/>
        <v>#DIV/0!</v>
      </c>
      <c r="P155" s="129"/>
    </row>
    <row r="156" spans="1:16">
      <c r="A156" s="6" t="s">
        <v>543</v>
      </c>
      <c r="B156" s="176" t="s">
        <v>386</v>
      </c>
      <c r="C156" s="178">
        <v>123</v>
      </c>
      <c r="D156" s="153" t="s">
        <v>485</v>
      </c>
      <c r="E156" s="130" t="s">
        <v>75</v>
      </c>
      <c r="F156" s="152" t="s">
        <v>293</v>
      </c>
      <c r="G156" s="182">
        <v>96.01</v>
      </c>
      <c r="H156" s="182"/>
      <c r="I156" s="153" t="s">
        <v>651</v>
      </c>
      <c r="J156" s="65">
        <v>0</v>
      </c>
      <c r="K156" s="7">
        <v>200</v>
      </c>
      <c r="L156" s="67"/>
      <c r="M156" s="207"/>
      <c r="N156" s="195" t="e">
        <f t="shared" si="6"/>
        <v>#DIV/0!</v>
      </c>
      <c r="O156" s="147" t="e">
        <f t="shared" si="7"/>
        <v>#DIV/0!</v>
      </c>
      <c r="P156" s="129"/>
    </row>
    <row r="157" spans="1:16">
      <c r="A157" s="6" t="s">
        <v>543</v>
      </c>
      <c r="B157" s="176" t="s">
        <v>386</v>
      </c>
      <c r="C157" s="178" t="s">
        <v>652</v>
      </c>
      <c r="D157" s="153" t="s">
        <v>503</v>
      </c>
      <c r="E157" s="130" t="s">
        <v>57</v>
      </c>
      <c r="F157" s="153" t="s">
        <v>58</v>
      </c>
      <c r="G157" s="182">
        <v>16.472999999999999</v>
      </c>
      <c r="H157" s="182"/>
      <c r="I157" s="153" t="s">
        <v>54</v>
      </c>
      <c r="J157" s="65">
        <v>0</v>
      </c>
      <c r="K157" s="7">
        <v>200</v>
      </c>
      <c r="L157" s="67"/>
      <c r="M157" s="208"/>
      <c r="N157" s="195" t="e">
        <f t="shared" si="6"/>
        <v>#DIV/0!</v>
      </c>
      <c r="O157" s="147" t="e">
        <f t="shared" si="7"/>
        <v>#DIV/0!</v>
      </c>
      <c r="P157" s="129"/>
    </row>
    <row r="158" spans="1:16">
      <c r="A158" s="6" t="s">
        <v>543</v>
      </c>
      <c r="B158" s="176" t="s">
        <v>386</v>
      </c>
      <c r="C158" s="178">
        <v>110</v>
      </c>
      <c r="D158" s="153" t="s">
        <v>653</v>
      </c>
      <c r="E158" s="130" t="s">
        <v>52</v>
      </c>
      <c r="F158" s="154" t="s">
        <v>53</v>
      </c>
      <c r="G158" s="182">
        <v>95.04</v>
      </c>
      <c r="H158" s="182"/>
      <c r="I158" s="153" t="s">
        <v>654</v>
      </c>
      <c r="J158" s="65">
        <v>0</v>
      </c>
      <c r="K158" s="7">
        <v>200</v>
      </c>
      <c r="L158" s="67"/>
      <c r="M158" s="208"/>
      <c r="N158" s="195" t="e">
        <f t="shared" si="6"/>
        <v>#DIV/0!</v>
      </c>
      <c r="O158" s="147" t="e">
        <f t="shared" si="7"/>
        <v>#DIV/0!</v>
      </c>
      <c r="P158" s="129"/>
    </row>
    <row r="159" spans="1:16">
      <c r="A159" s="6" t="s">
        <v>543</v>
      </c>
      <c r="B159" s="176" t="s">
        <v>386</v>
      </c>
      <c r="C159" s="178" t="s">
        <v>655</v>
      </c>
      <c r="D159" s="153" t="s">
        <v>500</v>
      </c>
      <c r="E159" s="130" t="s">
        <v>85</v>
      </c>
      <c r="F159" s="153" t="s">
        <v>86</v>
      </c>
      <c r="G159" s="182">
        <v>4.8600000000000003</v>
      </c>
      <c r="H159" s="182"/>
      <c r="I159" s="153" t="s">
        <v>54</v>
      </c>
      <c r="J159" s="65">
        <v>0</v>
      </c>
      <c r="K159" s="7">
        <v>1</v>
      </c>
      <c r="L159" s="67"/>
      <c r="M159" s="208"/>
      <c r="N159" s="195" t="e">
        <f t="shared" si="6"/>
        <v>#DIV/0!</v>
      </c>
      <c r="O159" s="147" t="e">
        <f t="shared" si="7"/>
        <v>#DIV/0!</v>
      </c>
      <c r="P159" s="129"/>
    </row>
    <row r="160" spans="1:16">
      <c r="A160" s="6" t="s">
        <v>543</v>
      </c>
      <c r="B160" s="176" t="s">
        <v>386</v>
      </c>
      <c r="C160" s="178">
        <v>123</v>
      </c>
      <c r="D160" s="152" t="s">
        <v>300</v>
      </c>
      <c r="E160" s="130" t="s">
        <v>75</v>
      </c>
      <c r="F160" s="152" t="s">
        <v>300</v>
      </c>
      <c r="G160" s="182">
        <v>7.59</v>
      </c>
      <c r="H160" s="182"/>
      <c r="I160" s="153" t="s">
        <v>547</v>
      </c>
      <c r="J160" s="65">
        <v>0</v>
      </c>
      <c r="K160" s="7">
        <v>200</v>
      </c>
      <c r="L160" s="67"/>
      <c r="M160" s="207"/>
      <c r="N160" s="195" t="e">
        <f t="shared" si="6"/>
        <v>#DIV/0!</v>
      </c>
      <c r="O160" s="147" t="e">
        <f t="shared" si="7"/>
        <v>#DIV/0!</v>
      </c>
      <c r="P160" s="129"/>
    </row>
    <row r="161" spans="1:16">
      <c r="A161" s="6" t="s">
        <v>543</v>
      </c>
      <c r="B161" s="176" t="s">
        <v>386</v>
      </c>
      <c r="C161" s="178">
        <v>43</v>
      </c>
      <c r="D161" s="152" t="s">
        <v>300</v>
      </c>
      <c r="E161" s="130" t="s">
        <v>75</v>
      </c>
      <c r="F161" s="152" t="s">
        <v>300</v>
      </c>
      <c r="G161" s="182">
        <v>17.48</v>
      </c>
      <c r="H161" s="182"/>
      <c r="I161" s="153" t="s">
        <v>548</v>
      </c>
      <c r="J161" s="65">
        <v>0</v>
      </c>
      <c r="K161" s="7">
        <v>200</v>
      </c>
      <c r="L161" s="67"/>
      <c r="M161" s="207"/>
      <c r="N161" s="195" t="e">
        <f t="shared" si="6"/>
        <v>#DIV/0!</v>
      </c>
      <c r="O161" s="147" t="e">
        <f t="shared" si="7"/>
        <v>#DIV/0!</v>
      </c>
      <c r="P161" s="129"/>
    </row>
    <row r="162" spans="1:16">
      <c r="A162" s="6" t="s">
        <v>543</v>
      </c>
      <c r="B162" s="176" t="s">
        <v>386</v>
      </c>
      <c r="C162" s="178">
        <v>111</v>
      </c>
      <c r="D162" s="152" t="s">
        <v>656</v>
      </c>
      <c r="E162" s="130" t="s">
        <v>52</v>
      </c>
      <c r="F162" s="154" t="s">
        <v>53</v>
      </c>
      <c r="G162" s="182">
        <v>95.04</v>
      </c>
      <c r="H162" s="182"/>
      <c r="I162" s="153" t="s">
        <v>54</v>
      </c>
      <c r="J162" s="65">
        <v>0</v>
      </c>
      <c r="K162" s="7">
        <v>200</v>
      </c>
      <c r="L162" s="67"/>
      <c r="M162" s="208"/>
      <c r="N162" s="195" t="e">
        <f t="shared" si="6"/>
        <v>#DIV/0!</v>
      </c>
      <c r="O162" s="147" t="e">
        <f t="shared" si="7"/>
        <v>#DIV/0!</v>
      </c>
      <c r="P162" s="129"/>
    </row>
    <row r="163" spans="1:16">
      <c r="A163" s="6" t="s">
        <v>543</v>
      </c>
      <c r="B163" s="176" t="s">
        <v>386</v>
      </c>
      <c r="C163" s="178" t="s">
        <v>657</v>
      </c>
      <c r="D163" s="163" t="s">
        <v>658</v>
      </c>
      <c r="E163" s="187" t="s">
        <v>174</v>
      </c>
      <c r="F163" s="157" t="s">
        <v>174</v>
      </c>
      <c r="G163" s="182"/>
      <c r="H163" s="182">
        <v>30.81</v>
      </c>
      <c r="I163" s="183" t="s">
        <v>54</v>
      </c>
      <c r="J163" s="210"/>
      <c r="K163" s="7"/>
      <c r="L163" s="197"/>
      <c r="M163" s="215"/>
      <c r="N163" s="216"/>
      <c r="O163" s="214"/>
      <c r="P163" s="129"/>
    </row>
    <row r="164" spans="1:16">
      <c r="A164" s="6" t="s">
        <v>543</v>
      </c>
      <c r="B164" s="176" t="s">
        <v>386</v>
      </c>
      <c r="C164" s="178">
        <v>124</v>
      </c>
      <c r="D164" s="153" t="s">
        <v>641</v>
      </c>
      <c r="E164" s="130" t="s">
        <v>199</v>
      </c>
      <c r="F164" s="153" t="s">
        <v>200</v>
      </c>
      <c r="G164" s="182">
        <v>28.22</v>
      </c>
      <c r="H164" s="182"/>
      <c r="I164" s="153" t="s">
        <v>201</v>
      </c>
      <c r="J164" s="65">
        <v>0</v>
      </c>
      <c r="K164" s="7">
        <v>200</v>
      </c>
      <c r="L164" s="67"/>
      <c r="M164" s="207"/>
      <c r="N164" s="195" t="e">
        <f t="shared" si="6"/>
        <v>#DIV/0!</v>
      </c>
      <c r="O164" s="147" t="e">
        <f t="shared" si="7"/>
        <v>#DIV/0!</v>
      </c>
      <c r="P164" s="129"/>
    </row>
    <row r="165" spans="1:16">
      <c r="A165" s="6" t="s">
        <v>543</v>
      </c>
      <c r="B165" s="176" t="s">
        <v>386</v>
      </c>
      <c r="C165" s="178" t="s">
        <v>659</v>
      </c>
      <c r="D165" s="163" t="s">
        <v>466</v>
      </c>
      <c r="E165" s="187" t="s">
        <v>174</v>
      </c>
      <c r="F165" s="157" t="s">
        <v>174</v>
      </c>
      <c r="G165" s="182"/>
      <c r="H165" s="182">
        <v>1.8</v>
      </c>
      <c r="I165" s="183" t="s">
        <v>548</v>
      </c>
      <c r="J165" s="210"/>
      <c r="K165" s="7"/>
      <c r="L165" s="197"/>
      <c r="M165" s="215"/>
      <c r="N165" s="216"/>
      <c r="O165" s="214"/>
      <c r="P165" s="129"/>
    </row>
    <row r="166" spans="1:16">
      <c r="A166" s="6" t="s">
        <v>543</v>
      </c>
      <c r="B166" s="176" t="s">
        <v>386</v>
      </c>
      <c r="C166" s="178">
        <v>112</v>
      </c>
      <c r="D166" s="153" t="s">
        <v>51</v>
      </c>
      <c r="E166" s="130" t="s">
        <v>52</v>
      </c>
      <c r="F166" s="154" t="s">
        <v>53</v>
      </c>
      <c r="G166" s="182">
        <v>58.46</v>
      </c>
      <c r="H166" s="182"/>
      <c r="I166" s="153" t="s">
        <v>54</v>
      </c>
      <c r="J166" s="65">
        <v>0</v>
      </c>
      <c r="K166" s="7">
        <v>200</v>
      </c>
      <c r="L166" s="67"/>
      <c r="M166" s="208"/>
      <c r="N166" s="195" t="e">
        <f t="shared" si="6"/>
        <v>#DIV/0!</v>
      </c>
      <c r="O166" s="147" t="e">
        <f t="shared" si="7"/>
        <v>#DIV/0!</v>
      </c>
      <c r="P166" s="129"/>
    </row>
    <row r="167" spans="1:16">
      <c r="A167" s="6" t="s">
        <v>543</v>
      </c>
      <c r="B167" s="176" t="s">
        <v>386</v>
      </c>
      <c r="C167" s="178">
        <v>113</v>
      </c>
      <c r="D167" s="179" t="s">
        <v>51</v>
      </c>
      <c r="E167" s="130" t="s">
        <v>52</v>
      </c>
      <c r="F167" s="154" t="s">
        <v>53</v>
      </c>
      <c r="G167" s="182">
        <v>58.46</v>
      </c>
      <c r="H167" s="182"/>
      <c r="I167" s="153" t="s">
        <v>54</v>
      </c>
      <c r="J167" s="65">
        <v>0</v>
      </c>
      <c r="K167" s="7">
        <v>200</v>
      </c>
      <c r="L167" s="67"/>
      <c r="M167" s="208"/>
      <c r="N167" s="195" t="e">
        <f t="shared" ref="N167:N230" si="8">G167/L167*K167</f>
        <v>#DIV/0!</v>
      </c>
      <c r="O167" s="147" t="e">
        <f t="shared" ref="O167:O230" si="9">N167*J167</f>
        <v>#DIV/0!</v>
      </c>
      <c r="P167" s="129"/>
    </row>
    <row r="168" spans="1:16">
      <c r="A168" s="6" t="s">
        <v>543</v>
      </c>
      <c r="B168" s="176" t="s">
        <v>386</v>
      </c>
      <c r="C168" s="178">
        <v>114</v>
      </c>
      <c r="D168" s="153" t="s">
        <v>51</v>
      </c>
      <c r="E168" s="130" t="s">
        <v>52</v>
      </c>
      <c r="F168" s="154" t="s">
        <v>53</v>
      </c>
      <c r="G168" s="182">
        <v>42.66</v>
      </c>
      <c r="H168" s="182"/>
      <c r="I168" s="183" t="s">
        <v>54</v>
      </c>
      <c r="J168" s="65">
        <v>0</v>
      </c>
      <c r="K168" s="7">
        <v>200</v>
      </c>
      <c r="L168" s="67"/>
      <c r="M168" s="208"/>
      <c r="N168" s="195" t="e">
        <f t="shared" si="8"/>
        <v>#DIV/0!</v>
      </c>
      <c r="O168" s="147" t="e">
        <f t="shared" si="9"/>
        <v>#DIV/0!</v>
      </c>
      <c r="P168" s="129"/>
    </row>
    <row r="169" spans="1:16">
      <c r="A169" s="6" t="s">
        <v>543</v>
      </c>
      <c r="B169" s="177" t="s">
        <v>386</v>
      </c>
      <c r="C169" s="180">
        <v>115</v>
      </c>
      <c r="D169" s="154" t="s">
        <v>51</v>
      </c>
      <c r="E169" s="130" t="s">
        <v>52</v>
      </c>
      <c r="F169" s="154" t="s">
        <v>53</v>
      </c>
      <c r="G169" s="182">
        <v>51.35</v>
      </c>
      <c r="H169" s="182"/>
      <c r="I169" s="153" t="s">
        <v>54</v>
      </c>
      <c r="J169" s="65">
        <v>0</v>
      </c>
      <c r="K169" s="7">
        <v>200</v>
      </c>
      <c r="L169" s="67"/>
      <c r="M169" s="208"/>
      <c r="N169" s="195" t="e">
        <f t="shared" si="8"/>
        <v>#DIV/0!</v>
      </c>
      <c r="O169" s="147" t="e">
        <f t="shared" si="9"/>
        <v>#DIV/0!</v>
      </c>
      <c r="P169" s="129"/>
    </row>
    <row r="170" spans="1:16">
      <c r="A170" s="6" t="s">
        <v>543</v>
      </c>
      <c r="B170" s="176" t="s">
        <v>386</v>
      </c>
      <c r="C170" s="178">
        <v>120</v>
      </c>
      <c r="D170" s="153" t="s">
        <v>485</v>
      </c>
      <c r="E170" s="130" t="s">
        <v>75</v>
      </c>
      <c r="F170" s="152" t="s">
        <v>293</v>
      </c>
      <c r="G170" s="182">
        <v>32.67</v>
      </c>
      <c r="H170" s="182"/>
      <c r="I170" s="153" t="s">
        <v>548</v>
      </c>
      <c r="J170" s="65">
        <v>0</v>
      </c>
      <c r="K170" s="7">
        <v>200</v>
      </c>
      <c r="L170" s="67"/>
      <c r="M170" s="207"/>
      <c r="N170" s="195" t="e">
        <f t="shared" si="8"/>
        <v>#DIV/0!</v>
      </c>
      <c r="O170" s="147" t="e">
        <f t="shared" si="9"/>
        <v>#DIV/0!</v>
      </c>
      <c r="P170" s="129"/>
    </row>
    <row r="171" spans="1:16">
      <c r="A171" s="6" t="s">
        <v>543</v>
      </c>
      <c r="B171" s="176" t="s">
        <v>386</v>
      </c>
      <c r="C171" s="178">
        <v>101</v>
      </c>
      <c r="D171" s="153" t="s">
        <v>51</v>
      </c>
      <c r="E171" s="130" t="s">
        <v>52</v>
      </c>
      <c r="F171" s="154" t="s">
        <v>53</v>
      </c>
      <c r="G171" s="182">
        <v>54</v>
      </c>
      <c r="H171" s="182"/>
      <c r="I171" s="153" t="s">
        <v>54</v>
      </c>
      <c r="J171" s="65">
        <v>0</v>
      </c>
      <c r="K171" s="7">
        <v>200</v>
      </c>
      <c r="L171" s="67"/>
      <c r="M171" s="208"/>
      <c r="N171" s="195" t="e">
        <f t="shared" si="8"/>
        <v>#DIV/0!</v>
      </c>
      <c r="O171" s="147" t="e">
        <f t="shared" si="9"/>
        <v>#DIV/0!</v>
      </c>
      <c r="P171" s="129"/>
    </row>
    <row r="172" spans="1:16">
      <c r="A172" s="6" t="s">
        <v>543</v>
      </c>
      <c r="B172" s="176" t="s">
        <v>386</v>
      </c>
      <c r="C172" s="178">
        <v>102</v>
      </c>
      <c r="D172" s="153" t="s">
        <v>51</v>
      </c>
      <c r="E172" s="130" t="s">
        <v>52</v>
      </c>
      <c r="F172" s="154" t="s">
        <v>53</v>
      </c>
      <c r="G172" s="182">
        <v>56</v>
      </c>
      <c r="H172" s="182"/>
      <c r="I172" s="153" t="s">
        <v>54</v>
      </c>
      <c r="J172" s="65">
        <v>0</v>
      </c>
      <c r="K172" s="7">
        <v>200</v>
      </c>
      <c r="L172" s="67"/>
      <c r="M172" s="208"/>
      <c r="N172" s="195" t="e">
        <f t="shared" si="8"/>
        <v>#DIV/0!</v>
      </c>
      <c r="O172" s="147" t="e">
        <f t="shared" si="9"/>
        <v>#DIV/0!</v>
      </c>
      <c r="P172" s="129"/>
    </row>
    <row r="173" spans="1:16">
      <c r="A173" s="6" t="s">
        <v>543</v>
      </c>
      <c r="B173" s="176" t="s">
        <v>386</v>
      </c>
      <c r="C173" s="178" t="s">
        <v>660</v>
      </c>
      <c r="D173" s="153" t="s">
        <v>500</v>
      </c>
      <c r="E173" s="130" t="s">
        <v>85</v>
      </c>
      <c r="F173" s="153" t="s">
        <v>86</v>
      </c>
      <c r="G173" s="182">
        <v>10.53</v>
      </c>
      <c r="H173" s="182"/>
      <c r="I173" s="153" t="s">
        <v>54</v>
      </c>
      <c r="J173" s="65">
        <v>0</v>
      </c>
      <c r="K173" s="7">
        <v>1</v>
      </c>
      <c r="L173" s="67"/>
      <c r="M173" s="208"/>
      <c r="N173" s="195" t="e">
        <f t="shared" si="8"/>
        <v>#DIV/0!</v>
      </c>
      <c r="O173" s="147" t="e">
        <f t="shared" si="9"/>
        <v>#DIV/0!</v>
      </c>
      <c r="P173" s="129"/>
    </row>
    <row r="174" spans="1:16">
      <c r="A174" s="6" t="s">
        <v>543</v>
      </c>
      <c r="B174" s="176" t="s">
        <v>386</v>
      </c>
      <c r="C174" s="178">
        <v>122</v>
      </c>
      <c r="D174" s="153" t="s">
        <v>300</v>
      </c>
      <c r="E174" s="130" t="s">
        <v>75</v>
      </c>
      <c r="F174" s="152" t="s">
        <v>300</v>
      </c>
      <c r="G174" s="182">
        <v>45.07</v>
      </c>
      <c r="H174" s="182"/>
      <c r="I174" s="153" t="s">
        <v>54</v>
      </c>
      <c r="J174" s="65">
        <v>0</v>
      </c>
      <c r="K174" s="7">
        <v>200</v>
      </c>
      <c r="L174" s="67"/>
      <c r="M174" s="208"/>
      <c r="N174" s="195" t="e">
        <f t="shared" si="8"/>
        <v>#DIV/0!</v>
      </c>
      <c r="O174" s="147" t="e">
        <f t="shared" si="9"/>
        <v>#DIV/0!</v>
      </c>
      <c r="P174" s="129"/>
    </row>
    <row r="175" spans="1:16">
      <c r="A175" s="6" t="s">
        <v>543</v>
      </c>
      <c r="B175" s="176" t="s">
        <v>386</v>
      </c>
      <c r="C175" s="178">
        <v>120</v>
      </c>
      <c r="D175" s="152" t="s">
        <v>485</v>
      </c>
      <c r="E175" s="130" t="s">
        <v>75</v>
      </c>
      <c r="F175" s="152" t="s">
        <v>293</v>
      </c>
      <c r="G175" s="182">
        <v>112.21</v>
      </c>
      <c r="H175" s="182"/>
      <c r="I175" s="153" t="s">
        <v>54</v>
      </c>
      <c r="J175" s="65">
        <v>0</v>
      </c>
      <c r="K175" s="7">
        <v>200</v>
      </c>
      <c r="L175" s="67"/>
      <c r="M175" s="208"/>
      <c r="N175" s="195" t="e">
        <f t="shared" si="8"/>
        <v>#DIV/0!</v>
      </c>
      <c r="O175" s="147" t="e">
        <f t="shared" si="9"/>
        <v>#DIV/0!</v>
      </c>
      <c r="P175" s="129"/>
    </row>
    <row r="176" spans="1:16">
      <c r="A176" s="6" t="s">
        <v>543</v>
      </c>
      <c r="B176" s="176" t="s">
        <v>386</v>
      </c>
      <c r="C176" s="178">
        <v>103</v>
      </c>
      <c r="D176" s="152" t="s">
        <v>51</v>
      </c>
      <c r="E176" s="130" t="s">
        <v>52</v>
      </c>
      <c r="F176" s="154" t="s">
        <v>53</v>
      </c>
      <c r="G176" s="182">
        <v>82.08</v>
      </c>
      <c r="H176" s="182"/>
      <c r="I176" s="153" t="s">
        <v>54</v>
      </c>
      <c r="J176" s="65">
        <v>0</v>
      </c>
      <c r="K176" s="7">
        <v>200</v>
      </c>
      <c r="L176" s="67"/>
      <c r="M176" s="208"/>
      <c r="N176" s="195" t="e">
        <f t="shared" si="8"/>
        <v>#DIV/0!</v>
      </c>
      <c r="O176" s="147" t="e">
        <f t="shared" si="9"/>
        <v>#DIV/0!</v>
      </c>
      <c r="P176" s="129"/>
    </row>
    <row r="177" spans="1:16">
      <c r="A177" s="6" t="s">
        <v>543</v>
      </c>
      <c r="B177" s="176" t="s">
        <v>386</v>
      </c>
      <c r="C177" s="178">
        <v>104</v>
      </c>
      <c r="D177" s="152" t="s">
        <v>51</v>
      </c>
      <c r="E177" s="130" t="s">
        <v>52</v>
      </c>
      <c r="F177" s="154" t="s">
        <v>53</v>
      </c>
      <c r="G177" s="182">
        <v>53.2</v>
      </c>
      <c r="H177" s="182"/>
      <c r="I177" s="153" t="s">
        <v>54</v>
      </c>
      <c r="J177" s="65">
        <v>0</v>
      </c>
      <c r="K177" s="7">
        <v>200</v>
      </c>
      <c r="L177" s="67"/>
      <c r="M177" s="208"/>
      <c r="N177" s="195" t="e">
        <f t="shared" si="8"/>
        <v>#DIV/0!</v>
      </c>
      <c r="O177" s="147" t="e">
        <f t="shared" si="9"/>
        <v>#DIV/0!</v>
      </c>
      <c r="P177" s="129"/>
    </row>
    <row r="178" spans="1:16">
      <c r="A178" s="6" t="s">
        <v>543</v>
      </c>
      <c r="B178" s="176" t="s">
        <v>386</v>
      </c>
      <c r="C178" s="178" t="s">
        <v>661</v>
      </c>
      <c r="D178" s="153" t="s">
        <v>500</v>
      </c>
      <c r="E178" s="130" t="s">
        <v>85</v>
      </c>
      <c r="F178" s="153" t="s">
        <v>86</v>
      </c>
      <c r="G178" s="182">
        <v>25.08</v>
      </c>
      <c r="H178" s="182"/>
      <c r="I178" s="153" t="s">
        <v>54</v>
      </c>
      <c r="J178" s="65">
        <v>0</v>
      </c>
      <c r="K178" s="7">
        <v>1</v>
      </c>
      <c r="L178" s="67"/>
      <c r="M178" s="208"/>
      <c r="N178" s="195" t="e">
        <f t="shared" si="8"/>
        <v>#DIV/0!</v>
      </c>
      <c r="O178" s="147" t="e">
        <f t="shared" si="9"/>
        <v>#DIV/0!</v>
      </c>
      <c r="P178" s="129"/>
    </row>
    <row r="179" spans="1:16">
      <c r="A179" s="6" t="s">
        <v>543</v>
      </c>
      <c r="B179" s="176" t="s">
        <v>386</v>
      </c>
      <c r="C179" s="178">
        <v>106</v>
      </c>
      <c r="D179" s="153" t="s">
        <v>560</v>
      </c>
      <c r="E179" s="130" t="s">
        <v>311</v>
      </c>
      <c r="F179" s="154" t="s">
        <v>131</v>
      </c>
      <c r="G179" s="182">
        <v>57</v>
      </c>
      <c r="H179" s="182"/>
      <c r="I179" s="153" t="s">
        <v>54</v>
      </c>
      <c r="J179" s="65">
        <v>0</v>
      </c>
      <c r="K179" s="7">
        <v>200</v>
      </c>
      <c r="L179" s="67"/>
      <c r="M179" s="208"/>
      <c r="N179" s="195" t="e">
        <f t="shared" si="8"/>
        <v>#DIV/0!</v>
      </c>
      <c r="O179" s="147" t="e">
        <f t="shared" si="9"/>
        <v>#DIV/0!</v>
      </c>
      <c r="P179" s="129"/>
    </row>
    <row r="180" spans="1:16">
      <c r="A180" s="6" t="s">
        <v>543</v>
      </c>
      <c r="B180" s="176" t="s">
        <v>386</v>
      </c>
      <c r="C180" s="178" t="s">
        <v>662</v>
      </c>
      <c r="D180" s="153" t="s">
        <v>500</v>
      </c>
      <c r="E180" s="130" t="s">
        <v>85</v>
      </c>
      <c r="F180" s="153" t="s">
        <v>86</v>
      </c>
      <c r="G180" s="182">
        <v>25.08</v>
      </c>
      <c r="H180" s="182"/>
      <c r="I180" s="153" t="s">
        <v>54</v>
      </c>
      <c r="J180" s="65">
        <v>0</v>
      </c>
      <c r="K180" s="7">
        <v>1</v>
      </c>
      <c r="L180" s="67"/>
      <c r="M180" s="208"/>
      <c r="N180" s="195" t="e">
        <f t="shared" si="8"/>
        <v>#DIV/0!</v>
      </c>
      <c r="O180" s="147" t="e">
        <f t="shared" si="9"/>
        <v>#DIV/0!</v>
      </c>
      <c r="P180" s="129"/>
    </row>
    <row r="181" spans="1:16">
      <c r="A181" s="6" t="s">
        <v>543</v>
      </c>
      <c r="B181" s="176" t="s">
        <v>386</v>
      </c>
      <c r="C181" s="178">
        <v>122</v>
      </c>
      <c r="D181" s="153" t="s">
        <v>300</v>
      </c>
      <c r="E181" s="130" t="s">
        <v>75</v>
      </c>
      <c r="F181" s="152" t="s">
        <v>300</v>
      </c>
      <c r="G181" s="182">
        <v>25.5</v>
      </c>
      <c r="H181" s="182"/>
      <c r="I181" s="153" t="s">
        <v>54</v>
      </c>
      <c r="J181" s="65">
        <v>0</v>
      </c>
      <c r="K181" s="7">
        <v>200</v>
      </c>
      <c r="L181" s="67"/>
      <c r="M181" s="208"/>
      <c r="N181" s="195" t="e">
        <f t="shared" si="8"/>
        <v>#DIV/0!</v>
      </c>
      <c r="O181" s="147" t="e">
        <f t="shared" si="9"/>
        <v>#DIV/0!</v>
      </c>
      <c r="P181" s="129"/>
    </row>
    <row r="182" spans="1:16">
      <c r="A182" s="6" t="s">
        <v>543</v>
      </c>
      <c r="B182" s="176" t="s">
        <v>386</v>
      </c>
      <c r="C182" s="178">
        <v>107</v>
      </c>
      <c r="D182" s="179" t="s">
        <v>51</v>
      </c>
      <c r="E182" s="130" t="s">
        <v>52</v>
      </c>
      <c r="F182" s="154" t="s">
        <v>53</v>
      </c>
      <c r="G182" s="182">
        <v>57</v>
      </c>
      <c r="H182" s="182"/>
      <c r="I182" s="153" t="s">
        <v>54</v>
      </c>
      <c r="J182" s="65">
        <v>0</v>
      </c>
      <c r="K182" s="7">
        <v>200</v>
      </c>
      <c r="L182" s="67"/>
      <c r="M182" s="208"/>
      <c r="N182" s="195" t="e">
        <f t="shared" si="8"/>
        <v>#DIV/0!</v>
      </c>
      <c r="O182" s="147" t="e">
        <f t="shared" si="9"/>
        <v>#DIV/0!</v>
      </c>
      <c r="P182" s="129"/>
    </row>
    <row r="183" spans="1:16">
      <c r="A183" s="6" t="s">
        <v>543</v>
      </c>
      <c r="B183" s="176" t="s">
        <v>386</v>
      </c>
      <c r="C183" s="178">
        <v>105</v>
      </c>
      <c r="D183" s="153" t="s">
        <v>503</v>
      </c>
      <c r="E183" s="130" t="s">
        <v>57</v>
      </c>
      <c r="F183" s="153" t="s">
        <v>58</v>
      </c>
      <c r="G183" s="182">
        <v>25.08</v>
      </c>
      <c r="H183" s="182"/>
      <c r="I183" s="183" t="s">
        <v>54</v>
      </c>
      <c r="J183" s="65">
        <v>0</v>
      </c>
      <c r="K183" s="7">
        <v>200</v>
      </c>
      <c r="L183" s="67"/>
      <c r="M183" s="208"/>
      <c r="N183" s="195" t="e">
        <f t="shared" si="8"/>
        <v>#DIV/0!</v>
      </c>
      <c r="O183" s="147" t="e">
        <f t="shared" si="9"/>
        <v>#DIV/0!</v>
      </c>
      <c r="P183" s="129"/>
    </row>
    <row r="184" spans="1:16">
      <c r="A184" s="6" t="s">
        <v>543</v>
      </c>
      <c r="B184" s="176" t="s">
        <v>386</v>
      </c>
      <c r="C184" s="180">
        <v>108</v>
      </c>
      <c r="D184" s="154" t="s">
        <v>51</v>
      </c>
      <c r="E184" s="130" t="s">
        <v>52</v>
      </c>
      <c r="F184" s="154" t="s">
        <v>53</v>
      </c>
      <c r="G184" s="182">
        <v>53.2</v>
      </c>
      <c r="H184" s="182"/>
      <c r="I184" s="153" t="s">
        <v>54</v>
      </c>
      <c r="J184" s="65">
        <v>0</v>
      </c>
      <c r="K184" s="7">
        <v>200</v>
      </c>
      <c r="L184" s="67"/>
      <c r="M184" s="208"/>
      <c r="N184" s="195" t="e">
        <f t="shared" si="8"/>
        <v>#DIV/0!</v>
      </c>
      <c r="O184" s="147" t="e">
        <f t="shared" si="9"/>
        <v>#DIV/0!</v>
      </c>
      <c r="P184" s="129"/>
    </row>
    <row r="185" spans="1:16">
      <c r="A185" s="6" t="s">
        <v>543</v>
      </c>
      <c r="B185" s="176" t="s">
        <v>386</v>
      </c>
      <c r="C185" s="178" t="s">
        <v>532</v>
      </c>
      <c r="D185" s="163" t="s">
        <v>466</v>
      </c>
      <c r="E185" s="187" t="s">
        <v>174</v>
      </c>
      <c r="F185" s="157" t="s">
        <v>174</v>
      </c>
      <c r="G185" s="182"/>
      <c r="H185" s="182">
        <v>1.96</v>
      </c>
      <c r="I185" s="183" t="s">
        <v>548</v>
      </c>
      <c r="J185" s="210"/>
      <c r="K185" s="7"/>
      <c r="L185" s="197"/>
      <c r="M185" s="215"/>
      <c r="N185" s="216"/>
      <c r="O185" s="214"/>
      <c r="P185" s="129"/>
    </row>
    <row r="186" spans="1:16">
      <c r="A186" s="6" t="s">
        <v>543</v>
      </c>
      <c r="B186" s="176" t="s">
        <v>386</v>
      </c>
      <c r="C186" s="178" t="s">
        <v>663</v>
      </c>
      <c r="D186" s="152" t="s">
        <v>664</v>
      </c>
      <c r="E186" s="130" t="s">
        <v>85</v>
      </c>
      <c r="F186" s="154" t="s">
        <v>86</v>
      </c>
      <c r="G186" s="182">
        <v>21.42</v>
      </c>
      <c r="H186" s="182"/>
      <c r="I186" s="153" t="s">
        <v>54</v>
      </c>
      <c r="J186" s="65">
        <v>0</v>
      </c>
      <c r="K186" s="7">
        <v>1</v>
      </c>
      <c r="L186" s="67"/>
      <c r="M186" s="208"/>
      <c r="N186" s="195" t="e">
        <f t="shared" si="8"/>
        <v>#DIV/0!</v>
      </c>
      <c r="O186" s="147" t="e">
        <f t="shared" si="9"/>
        <v>#DIV/0!</v>
      </c>
      <c r="P186" s="129"/>
    </row>
    <row r="187" spans="1:16">
      <c r="A187" s="6" t="s">
        <v>543</v>
      </c>
      <c r="B187" s="176" t="s">
        <v>386</v>
      </c>
      <c r="C187" s="178">
        <v>124</v>
      </c>
      <c r="D187" s="152" t="s">
        <v>641</v>
      </c>
      <c r="E187" s="130" t="s">
        <v>199</v>
      </c>
      <c r="F187" s="153" t="s">
        <v>200</v>
      </c>
      <c r="G187" s="182">
        <v>24.75</v>
      </c>
      <c r="H187" s="182"/>
      <c r="I187" s="153" t="s">
        <v>548</v>
      </c>
      <c r="J187" s="65">
        <v>0</v>
      </c>
      <c r="K187" s="7">
        <v>200</v>
      </c>
      <c r="L187" s="67"/>
      <c r="M187" s="207"/>
      <c r="N187" s="195" t="e">
        <f t="shared" si="8"/>
        <v>#DIV/0!</v>
      </c>
      <c r="O187" s="147" t="e">
        <f t="shared" si="9"/>
        <v>#DIV/0!</v>
      </c>
      <c r="P187" s="129"/>
    </row>
    <row r="188" spans="1:16">
      <c r="A188" s="6" t="s">
        <v>543</v>
      </c>
      <c r="B188" s="176" t="s">
        <v>386</v>
      </c>
      <c r="C188" s="178" t="s">
        <v>659</v>
      </c>
      <c r="D188" s="152" t="s">
        <v>517</v>
      </c>
      <c r="E188" s="130" t="s">
        <v>199</v>
      </c>
      <c r="F188" s="153" t="s">
        <v>200</v>
      </c>
      <c r="G188" s="182">
        <v>0.99</v>
      </c>
      <c r="H188" s="182"/>
      <c r="I188" s="153" t="s">
        <v>548</v>
      </c>
      <c r="J188" s="65">
        <v>0</v>
      </c>
      <c r="K188" s="7">
        <v>200</v>
      </c>
      <c r="L188" s="67"/>
      <c r="M188" s="207"/>
      <c r="N188" s="195" t="e">
        <f t="shared" si="8"/>
        <v>#DIV/0!</v>
      </c>
      <c r="O188" s="147" t="e">
        <f t="shared" si="9"/>
        <v>#DIV/0!</v>
      </c>
      <c r="P188" s="129"/>
    </row>
    <row r="189" spans="1:16">
      <c r="A189" s="6" t="s">
        <v>543</v>
      </c>
      <c r="B189" s="176" t="s">
        <v>665</v>
      </c>
      <c r="C189" s="178">
        <v>43</v>
      </c>
      <c r="D189" s="153" t="s">
        <v>300</v>
      </c>
      <c r="E189" s="130" t="s">
        <v>75</v>
      </c>
      <c r="F189" s="152" t="s">
        <v>300</v>
      </c>
      <c r="G189" s="182">
        <v>7.59</v>
      </c>
      <c r="H189" s="182"/>
      <c r="I189" s="153" t="s">
        <v>547</v>
      </c>
      <c r="J189" s="65">
        <v>0</v>
      </c>
      <c r="K189" s="7">
        <v>200</v>
      </c>
      <c r="L189" s="67"/>
      <c r="M189" s="207"/>
      <c r="N189" s="195" t="e">
        <f t="shared" si="8"/>
        <v>#DIV/0!</v>
      </c>
      <c r="O189" s="147" t="e">
        <f t="shared" si="9"/>
        <v>#DIV/0!</v>
      </c>
      <c r="P189" s="129"/>
    </row>
    <row r="190" spans="1:16">
      <c r="A190" s="6" t="s">
        <v>543</v>
      </c>
      <c r="B190" s="176" t="s">
        <v>665</v>
      </c>
      <c r="C190" s="178">
        <v>43</v>
      </c>
      <c r="D190" s="153" t="s">
        <v>300</v>
      </c>
      <c r="E190" s="130" t="s">
        <v>75</v>
      </c>
      <c r="F190" s="152" t="s">
        <v>300</v>
      </c>
      <c r="G190" s="182">
        <v>17.483000000000001</v>
      </c>
      <c r="H190" s="182"/>
      <c r="I190" s="153" t="s">
        <v>548</v>
      </c>
      <c r="J190" s="65">
        <v>0</v>
      </c>
      <c r="K190" s="7">
        <v>200</v>
      </c>
      <c r="L190" s="67"/>
      <c r="M190" s="207"/>
      <c r="N190" s="195" t="e">
        <f t="shared" si="8"/>
        <v>#DIV/0!</v>
      </c>
      <c r="O190" s="147" t="e">
        <f t="shared" si="9"/>
        <v>#DIV/0!</v>
      </c>
      <c r="P190" s="129"/>
    </row>
    <row r="191" spans="1:16">
      <c r="A191" s="6" t="s">
        <v>543</v>
      </c>
      <c r="B191" s="176" t="s">
        <v>665</v>
      </c>
      <c r="C191" s="178" t="s">
        <v>666</v>
      </c>
      <c r="D191" s="153" t="s">
        <v>485</v>
      </c>
      <c r="E191" s="130" t="s">
        <v>75</v>
      </c>
      <c r="F191" s="152" t="s">
        <v>293</v>
      </c>
      <c r="G191" s="182">
        <v>19.11</v>
      </c>
      <c r="H191" s="182"/>
      <c r="I191" s="153" t="s">
        <v>138</v>
      </c>
      <c r="J191" s="65">
        <v>0</v>
      </c>
      <c r="K191" s="7">
        <v>200</v>
      </c>
      <c r="L191" s="67"/>
      <c r="M191" s="207"/>
      <c r="N191" s="195" t="e">
        <f t="shared" si="8"/>
        <v>#DIV/0!</v>
      </c>
      <c r="O191" s="147" t="e">
        <f t="shared" si="9"/>
        <v>#DIV/0!</v>
      </c>
      <c r="P191" s="129"/>
    </row>
    <row r="192" spans="1:16">
      <c r="A192" s="6" t="s">
        <v>543</v>
      </c>
      <c r="B192" s="176" t="s">
        <v>665</v>
      </c>
      <c r="C192" s="178">
        <v>62</v>
      </c>
      <c r="D192" s="153" t="s">
        <v>503</v>
      </c>
      <c r="E192" s="130" t="s">
        <v>57</v>
      </c>
      <c r="F192" s="153" t="s">
        <v>58</v>
      </c>
      <c r="G192" s="182">
        <v>112.8</v>
      </c>
      <c r="H192" s="182"/>
      <c r="I192" s="153" t="s">
        <v>138</v>
      </c>
      <c r="J192" s="65">
        <v>0</v>
      </c>
      <c r="K192" s="7">
        <v>200</v>
      </c>
      <c r="L192" s="67"/>
      <c r="M192" s="207"/>
      <c r="N192" s="195" t="e">
        <f t="shared" si="8"/>
        <v>#DIV/0!</v>
      </c>
      <c r="O192" s="147" t="e">
        <f t="shared" si="9"/>
        <v>#DIV/0!</v>
      </c>
      <c r="P192" s="129"/>
    </row>
    <row r="193" spans="1:16">
      <c r="A193" s="6" t="s">
        <v>543</v>
      </c>
      <c r="B193" s="176" t="s">
        <v>665</v>
      </c>
      <c r="C193" s="178" t="s">
        <v>667</v>
      </c>
      <c r="D193" s="179" t="s">
        <v>668</v>
      </c>
      <c r="E193" s="130" t="s">
        <v>85</v>
      </c>
      <c r="F193" s="153" t="s">
        <v>86</v>
      </c>
      <c r="G193" s="182">
        <v>6</v>
      </c>
      <c r="H193" s="182"/>
      <c r="I193" s="153" t="s">
        <v>138</v>
      </c>
      <c r="J193" s="65">
        <v>0</v>
      </c>
      <c r="K193" s="7">
        <v>1</v>
      </c>
      <c r="L193" s="67"/>
      <c r="M193" s="207"/>
      <c r="N193" s="195" t="e">
        <f t="shared" si="8"/>
        <v>#DIV/0!</v>
      </c>
      <c r="O193" s="147" t="e">
        <f t="shared" si="9"/>
        <v>#DIV/0!</v>
      </c>
      <c r="P193" s="129"/>
    </row>
    <row r="194" spans="1:16">
      <c r="A194" s="6" t="s">
        <v>543</v>
      </c>
      <c r="B194" s="176" t="s">
        <v>665</v>
      </c>
      <c r="C194" s="178">
        <v>61</v>
      </c>
      <c r="D194" s="153" t="s">
        <v>503</v>
      </c>
      <c r="E194" s="130" t="s">
        <v>57</v>
      </c>
      <c r="F194" s="153" t="s">
        <v>58</v>
      </c>
      <c r="G194" s="182">
        <v>19.5</v>
      </c>
      <c r="H194" s="182"/>
      <c r="I194" s="183" t="s">
        <v>138</v>
      </c>
      <c r="J194" s="65">
        <v>0</v>
      </c>
      <c r="K194" s="7">
        <v>200</v>
      </c>
      <c r="L194" s="67"/>
      <c r="M194" s="207"/>
      <c r="N194" s="195" t="e">
        <f t="shared" si="8"/>
        <v>#DIV/0!</v>
      </c>
      <c r="O194" s="147" t="e">
        <f t="shared" si="9"/>
        <v>#DIV/0!</v>
      </c>
      <c r="P194" s="129"/>
    </row>
    <row r="195" spans="1:16">
      <c r="A195" s="6" t="s">
        <v>543</v>
      </c>
      <c r="B195" s="176" t="s">
        <v>665</v>
      </c>
      <c r="C195" s="178" t="s">
        <v>666</v>
      </c>
      <c r="D195" s="152" t="s">
        <v>485</v>
      </c>
      <c r="E195" s="130" t="s">
        <v>75</v>
      </c>
      <c r="F195" s="152" t="s">
        <v>293</v>
      </c>
      <c r="G195" s="182">
        <v>43.74</v>
      </c>
      <c r="H195" s="182"/>
      <c r="I195" s="153" t="s">
        <v>654</v>
      </c>
      <c r="J195" s="65">
        <v>0</v>
      </c>
      <c r="K195" s="7">
        <v>200</v>
      </c>
      <c r="L195" s="67"/>
      <c r="M195" s="208"/>
      <c r="N195" s="195" t="e">
        <f t="shared" si="8"/>
        <v>#DIV/0!</v>
      </c>
      <c r="O195" s="147" t="e">
        <f t="shared" si="9"/>
        <v>#DIV/0!</v>
      </c>
      <c r="P195" s="129"/>
    </row>
    <row r="196" spans="1:16">
      <c r="A196" s="6" t="s">
        <v>543</v>
      </c>
      <c r="B196" s="176" t="s">
        <v>665</v>
      </c>
      <c r="C196" s="178">
        <v>60</v>
      </c>
      <c r="D196" s="152" t="s">
        <v>503</v>
      </c>
      <c r="E196" s="130" t="s">
        <v>57</v>
      </c>
      <c r="F196" s="153" t="s">
        <v>58</v>
      </c>
      <c r="G196" s="182">
        <v>28</v>
      </c>
      <c r="H196" s="182"/>
      <c r="I196" s="153" t="s">
        <v>138</v>
      </c>
      <c r="J196" s="65">
        <v>0</v>
      </c>
      <c r="K196" s="7">
        <v>200</v>
      </c>
      <c r="L196" s="67"/>
      <c r="M196" s="207"/>
      <c r="N196" s="195" t="e">
        <f t="shared" si="8"/>
        <v>#DIV/0!</v>
      </c>
      <c r="O196" s="147" t="e">
        <f t="shared" si="9"/>
        <v>#DIV/0!</v>
      </c>
      <c r="P196" s="129"/>
    </row>
    <row r="197" spans="1:16">
      <c r="A197" s="6" t="s">
        <v>543</v>
      </c>
      <c r="B197" s="176" t="s">
        <v>665</v>
      </c>
      <c r="C197" s="178" t="s">
        <v>669</v>
      </c>
      <c r="D197" s="152" t="s">
        <v>66</v>
      </c>
      <c r="E197" s="130" t="s">
        <v>57</v>
      </c>
      <c r="F197" s="153" t="s">
        <v>58</v>
      </c>
      <c r="G197" s="182">
        <v>14</v>
      </c>
      <c r="H197" s="182"/>
      <c r="I197" s="153" t="s">
        <v>138</v>
      </c>
      <c r="J197" s="65">
        <v>0</v>
      </c>
      <c r="K197" s="7">
        <v>200</v>
      </c>
      <c r="L197" s="67"/>
      <c r="M197" s="207"/>
      <c r="N197" s="195" t="e">
        <f t="shared" si="8"/>
        <v>#DIV/0!</v>
      </c>
      <c r="O197" s="147" t="e">
        <f t="shared" si="9"/>
        <v>#DIV/0!</v>
      </c>
      <c r="P197" s="129"/>
    </row>
    <row r="198" spans="1:16">
      <c r="A198" s="6" t="s">
        <v>543</v>
      </c>
      <c r="B198" s="176" t="s">
        <v>665</v>
      </c>
      <c r="C198" s="178" t="s">
        <v>670</v>
      </c>
      <c r="D198" s="153" t="s">
        <v>668</v>
      </c>
      <c r="E198" s="130" t="s">
        <v>85</v>
      </c>
      <c r="F198" s="153" t="s">
        <v>86</v>
      </c>
      <c r="G198" s="182">
        <v>32.9</v>
      </c>
      <c r="H198" s="182"/>
      <c r="I198" s="153" t="s">
        <v>301</v>
      </c>
      <c r="J198" s="65">
        <v>0</v>
      </c>
      <c r="K198" s="7">
        <v>1</v>
      </c>
      <c r="L198" s="67"/>
      <c r="M198" s="207"/>
      <c r="N198" s="195" t="e">
        <f t="shared" si="8"/>
        <v>#DIV/0!</v>
      </c>
      <c r="O198" s="147" t="e">
        <f t="shared" si="9"/>
        <v>#DIV/0!</v>
      </c>
      <c r="P198" s="129"/>
    </row>
    <row r="199" spans="1:16">
      <c r="A199" s="6" t="s">
        <v>543</v>
      </c>
      <c r="B199" s="176" t="s">
        <v>665</v>
      </c>
      <c r="C199" s="178" t="s">
        <v>671</v>
      </c>
      <c r="D199" s="153" t="s">
        <v>668</v>
      </c>
      <c r="E199" s="130" t="s">
        <v>85</v>
      </c>
      <c r="F199" s="153" t="s">
        <v>86</v>
      </c>
      <c r="G199" s="182">
        <v>17.68</v>
      </c>
      <c r="H199" s="182"/>
      <c r="I199" s="153" t="s">
        <v>301</v>
      </c>
      <c r="J199" s="65">
        <v>0</v>
      </c>
      <c r="K199" s="7">
        <v>1</v>
      </c>
      <c r="L199" s="67"/>
      <c r="M199" s="207"/>
      <c r="N199" s="195" t="e">
        <f t="shared" si="8"/>
        <v>#DIV/0!</v>
      </c>
      <c r="O199" s="147" t="e">
        <f t="shared" si="9"/>
        <v>#DIV/0!</v>
      </c>
      <c r="P199" s="129"/>
    </row>
    <row r="200" spans="1:16">
      <c r="A200" s="6" t="s">
        <v>543</v>
      </c>
      <c r="B200" s="176" t="s">
        <v>665</v>
      </c>
      <c r="C200" s="178" t="s">
        <v>672</v>
      </c>
      <c r="D200" s="153" t="s">
        <v>668</v>
      </c>
      <c r="E200" s="130" t="s">
        <v>85</v>
      </c>
      <c r="F200" s="153" t="s">
        <v>86</v>
      </c>
      <c r="G200" s="182">
        <v>17.68</v>
      </c>
      <c r="H200" s="182"/>
      <c r="I200" s="153" t="s">
        <v>138</v>
      </c>
      <c r="J200" s="65">
        <v>0</v>
      </c>
      <c r="K200" s="7">
        <v>1</v>
      </c>
      <c r="L200" s="67"/>
      <c r="M200" s="207"/>
      <c r="N200" s="195" t="e">
        <f t="shared" si="8"/>
        <v>#DIV/0!</v>
      </c>
      <c r="O200" s="147" t="e">
        <f t="shared" si="9"/>
        <v>#DIV/0!</v>
      </c>
      <c r="P200" s="129"/>
    </row>
    <row r="201" spans="1:16">
      <c r="A201" s="6" t="s">
        <v>543</v>
      </c>
      <c r="B201" s="176" t="s">
        <v>665</v>
      </c>
      <c r="C201" s="178" t="s">
        <v>666</v>
      </c>
      <c r="D201" s="153" t="s">
        <v>485</v>
      </c>
      <c r="E201" s="130" t="s">
        <v>75</v>
      </c>
      <c r="F201" s="152" t="s">
        <v>293</v>
      </c>
      <c r="G201" s="182">
        <v>10</v>
      </c>
      <c r="H201" s="182"/>
      <c r="I201" s="153" t="s">
        <v>54</v>
      </c>
      <c r="J201" s="65">
        <v>0</v>
      </c>
      <c r="K201" s="7">
        <v>200</v>
      </c>
      <c r="L201" s="67"/>
      <c r="M201" s="208"/>
      <c r="N201" s="195" t="e">
        <f t="shared" si="8"/>
        <v>#DIV/0!</v>
      </c>
      <c r="O201" s="147" t="e">
        <f t="shared" si="9"/>
        <v>#DIV/0!</v>
      </c>
      <c r="P201" s="129"/>
    </row>
    <row r="202" spans="1:16">
      <c r="A202" s="6" t="s">
        <v>543</v>
      </c>
      <c r="B202" s="176" t="s">
        <v>665</v>
      </c>
      <c r="C202" s="178" t="s">
        <v>673</v>
      </c>
      <c r="D202" s="179" t="s">
        <v>503</v>
      </c>
      <c r="E202" s="130" t="s">
        <v>57</v>
      </c>
      <c r="F202" s="153" t="s">
        <v>58</v>
      </c>
      <c r="G202" s="182">
        <v>26.5</v>
      </c>
      <c r="H202" s="182"/>
      <c r="I202" s="153" t="s">
        <v>54</v>
      </c>
      <c r="J202" s="65">
        <v>0</v>
      </c>
      <c r="K202" s="7">
        <v>200</v>
      </c>
      <c r="L202" s="67"/>
      <c r="M202" s="208"/>
      <c r="N202" s="195" t="e">
        <f t="shared" si="8"/>
        <v>#DIV/0!</v>
      </c>
      <c r="O202" s="147" t="e">
        <f t="shared" si="9"/>
        <v>#DIV/0!</v>
      </c>
      <c r="P202" s="129"/>
    </row>
    <row r="203" spans="1:16">
      <c r="A203" s="6" t="s">
        <v>543</v>
      </c>
      <c r="B203" s="176" t="s">
        <v>665</v>
      </c>
      <c r="C203" s="178" t="s">
        <v>674</v>
      </c>
      <c r="D203" s="153" t="s">
        <v>503</v>
      </c>
      <c r="E203" s="130" t="s">
        <v>57</v>
      </c>
      <c r="F203" s="153" t="s">
        <v>58</v>
      </c>
      <c r="G203" s="182">
        <v>25</v>
      </c>
      <c r="H203" s="182"/>
      <c r="I203" s="183" t="s">
        <v>138</v>
      </c>
      <c r="J203" s="65">
        <v>0</v>
      </c>
      <c r="K203" s="7">
        <v>200</v>
      </c>
      <c r="L203" s="67"/>
      <c r="M203" s="207"/>
      <c r="N203" s="195" t="e">
        <f t="shared" si="8"/>
        <v>#DIV/0!</v>
      </c>
      <c r="O203" s="147" t="e">
        <f t="shared" si="9"/>
        <v>#DIV/0!</v>
      </c>
      <c r="P203" s="129"/>
    </row>
    <row r="204" spans="1:16">
      <c r="A204" s="6" t="s">
        <v>543</v>
      </c>
      <c r="B204" s="176" t="s">
        <v>665</v>
      </c>
      <c r="C204" s="178" t="s">
        <v>675</v>
      </c>
      <c r="D204" s="153" t="s">
        <v>503</v>
      </c>
      <c r="E204" s="130" t="s">
        <v>57</v>
      </c>
      <c r="F204" s="153" t="s">
        <v>58</v>
      </c>
      <c r="G204" s="182">
        <v>51.5</v>
      </c>
      <c r="H204" s="182"/>
      <c r="I204" s="183" t="s">
        <v>54</v>
      </c>
      <c r="J204" s="65">
        <v>0</v>
      </c>
      <c r="K204" s="7">
        <v>200</v>
      </c>
      <c r="L204" s="67"/>
      <c r="M204" s="208"/>
      <c r="N204" s="195" t="e">
        <f t="shared" si="8"/>
        <v>#DIV/0!</v>
      </c>
      <c r="O204" s="147" t="e">
        <f t="shared" si="9"/>
        <v>#DIV/0!</v>
      </c>
      <c r="P204" s="129"/>
    </row>
    <row r="205" spans="1:16">
      <c r="A205" s="6" t="s">
        <v>543</v>
      </c>
      <c r="B205" s="176" t="s">
        <v>665</v>
      </c>
      <c r="C205" s="180">
        <v>14</v>
      </c>
      <c r="D205" s="154" t="s">
        <v>676</v>
      </c>
      <c r="E205" s="130" t="s">
        <v>52</v>
      </c>
      <c r="F205" s="154" t="s">
        <v>53</v>
      </c>
      <c r="G205" s="182">
        <v>97.3</v>
      </c>
      <c r="H205" s="182"/>
      <c r="I205" s="153" t="s">
        <v>54</v>
      </c>
      <c r="J205" s="65">
        <v>0</v>
      </c>
      <c r="K205" s="7">
        <v>200</v>
      </c>
      <c r="L205" s="67"/>
      <c r="M205" s="208"/>
      <c r="N205" s="195" t="e">
        <f t="shared" si="8"/>
        <v>#DIV/0!</v>
      </c>
      <c r="O205" s="147" t="e">
        <f t="shared" si="9"/>
        <v>#DIV/0!</v>
      </c>
      <c r="P205" s="129"/>
    </row>
    <row r="206" spans="1:16">
      <c r="A206" s="6" t="s">
        <v>543</v>
      </c>
      <c r="B206" s="176" t="s">
        <v>665</v>
      </c>
      <c r="C206" s="180" t="s">
        <v>677</v>
      </c>
      <c r="D206" s="154" t="s">
        <v>56</v>
      </c>
      <c r="E206" s="130" t="s">
        <v>57</v>
      </c>
      <c r="F206" s="154" t="s">
        <v>58</v>
      </c>
      <c r="G206" s="182">
        <v>40</v>
      </c>
      <c r="H206" s="182"/>
      <c r="I206" s="153" t="s">
        <v>54</v>
      </c>
      <c r="J206" s="65">
        <v>0</v>
      </c>
      <c r="K206" s="7">
        <v>200</v>
      </c>
      <c r="L206" s="67"/>
      <c r="M206" s="208"/>
      <c r="N206" s="195" t="e">
        <f t="shared" si="8"/>
        <v>#DIV/0!</v>
      </c>
      <c r="O206" s="147" t="e">
        <f t="shared" si="9"/>
        <v>#DIV/0!</v>
      </c>
      <c r="P206" s="129"/>
    </row>
    <row r="207" spans="1:16">
      <c r="A207" s="6" t="s">
        <v>543</v>
      </c>
      <c r="B207" s="176" t="s">
        <v>665</v>
      </c>
      <c r="C207" s="178" t="s">
        <v>678</v>
      </c>
      <c r="D207" s="153" t="s">
        <v>556</v>
      </c>
      <c r="E207" s="130" t="s">
        <v>85</v>
      </c>
      <c r="F207" s="153" t="s">
        <v>86</v>
      </c>
      <c r="G207" s="182">
        <v>20.6</v>
      </c>
      <c r="H207" s="182"/>
      <c r="I207" s="153" t="s">
        <v>54</v>
      </c>
      <c r="J207" s="65">
        <v>0</v>
      </c>
      <c r="K207" s="7">
        <v>1</v>
      </c>
      <c r="L207" s="67"/>
      <c r="M207" s="208"/>
      <c r="N207" s="195" t="e">
        <f t="shared" si="8"/>
        <v>#DIV/0!</v>
      </c>
      <c r="O207" s="147" t="e">
        <f t="shared" si="9"/>
        <v>#DIV/0!</v>
      </c>
      <c r="P207" s="129"/>
    </row>
    <row r="208" spans="1:16">
      <c r="A208" s="6" t="s">
        <v>543</v>
      </c>
      <c r="B208" s="176" t="s">
        <v>665</v>
      </c>
      <c r="C208" s="178" t="s">
        <v>678</v>
      </c>
      <c r="D208" s="152" t="s">
        <v>560</v>
      </c>
      <c r="E208" s="130" t="s">
        <v>311</v>
      </c>
      <c r="F208" s="154" t="s">
        <v>131</v>
      </c>
      <c r="G208" s="182">
        <v>63</v>
      </c>
      <c r="H208" s="182"/>
      <c r="I208" s="153" t="s">
        <v>54</v>
      </c>
      <c r="J208" s="65">
        <v>0</v>
      </c>
      <c r="K208" s="7">
        <v>200</v>
      </c>
      <c r="L208" s="67"/>
      <c r="M208" s="208"/>
      <c r="N208" s="195" t="e">
        <f t="shared" si="8"/>
        <v>#DIV/0!</v>
      </c>
      <c r="O208" s="147" t="e">
        <f t="shared" si="9"/>
        <v>#DIV/0!</v>
      </c>
      <c r="P208" s="129"/>
    </row>
    <row r="209" spans="1:16">
      <c r="A209" s="6" t="s">
        <v>543</v>
      </c>
      <c r="B209" s="176" t="s">
        <v>665</v>
      </c>
      <c r="C209" s="178" t="s">
        <v>678</v>
      </c>
      <c r="D209" s="152" t="s">
        <v>560</v>
      </c>
      <c r="E209" s="130" t="s">
        <v>311</v>
      </c>
      <c r="F209" s="154" t="s">
        <v>131</v>
      </c>
      <c r="G209" s="182">
        <v>21.1</v>
      </c>
      <c r="H209" s="182"/>
      <c r="I209" s="153" t="s">
        <v>54</v>
      </c>
      <c r="J209" s="65">
        <v>0</v>
      </c>
      <c r="K209" s="7">
        <v>200</v>
      </c>
      <c r="L209" s="67"/>
      <c r="M209" s="208"/>
      <c r="N209" s="195" t="e">
        <f t="shared" si="8"/>
        <v>#DIV/0!</v>
      </c>
      <c r="O209" s="147" t="e">
        <f t="shared" si="9"/>
        <v>#DIV/0!</v>
      </c>
      <c r="P209" s="129"/>
    </row>
    <row r="210" spans="1:16">
      <c r="A210" s="6" t="s">
        <v>543</v>
      </c>
      <c r="B210" s="176" t="s">
        <v>665</v>
      </c>
      <c r="C210" s="178" t="s">
        <v>678</v>
      </c>
      <c r="D210" s="152" t="s">
        <v>556</v>
      </c>
      <c r="E210" s="130" t="s">
        <v>85</v>
      </c>
      <c r="F210" s="153" t="s">
        <v>86</v>
      </c>
      <c r="G210" s="182">
        <v>9.6</v>
      </c>
      <c r="H210" s="182"/>
      <c r="I210" s="153" t="s">
        <v>54</v>
      </c>
      <c r="J210" s="65">
        <v>0</v>
      </c>
      <c r="K210" s="7">
        <v>1</v>
      </c>
      <c r="L210" s="67"/>
      <c r="M210" s="208"/>
      <c r="N210" s="195" t="e">
        <f t="shared" si="8"/>
        <v>#DIV/0!</v>
      </c>
      <c r="O210" s="147" t="e">
        <f t="shared" si="9"/>
        <v>#DIV/0!</v>
      </c>
      <c r="P210" s="129"/>
    </row>
    <row r="211" spans="1:16">
      <c r="A211" s="6" t="s">
        <v>543</v>
      </c>
      <c r="B211" s="176" t="s">
        <v>665</v>
      </c>
      <c r="C211" s="178" t="s">
        <v>678</v>
      </c>
      <c r="D211" s="153" t="s">
        <v>560</v>
      </c>
      <c r="E211" s="130" t="s">
        <v>311</v>
      </c>
      <c r="F211" s="154" t="s">
        <v>131</v>
      </c>
      <c r="G211" s="182">
        <v>14</v>
      </c>
      <c r="H211" s="182"/>
      <c r="I211" s="153" t="s">
        <v>54</v>
      </c>
      <c r="J211" s="65">
        <v>0</v>
      </c>
      <c r="K211" s="7">
        <v>200</v>
      </c>
      <c r="L211" s="67"/>
      <c r="M211" s="208"/>
      <c r="N211" s="195" t="e">
        <f t="shared" si="8"/>
        <v>#DIV/0!</v>
      </c>
      <c r="O211" s="147" t="e">
        <f t="shared" si="9"/>
        <v>#DIV/0!</v>
      </c>
      <c r="P211" s="129"/>
    </row>
    <row r="212" spans="1:16">
      <c r="A212" s="6" t="s">
        <v>543</v>
      </c>
      <c r="B212" s="176" t="s">
        <v>665</v>
      </c>
      <c r="C212" s="178" t="s">
        <v>678</v>
      </c>
      <c r="D212" s="153" t="s">
        <v>560</v>
      </c>
      <c r="E212" s="130" t="s">
        <v>311</v>
      </c>
      <c r="F212" s="154" t="s">
        <v>131</v>
      </c>
      <c r="G212" s="182">
        <v>14</v>
      </c>
      <c r="H212" s="182"/>
      <c r="I212" s="153" t="s">
        <v>54</v>
      </c>
      <c r="J212" s="65">
        <v>0</v>
      </c>
      <c r="K212" s="7">
        <v>200</v>
      </c>
      <c r="L212" s="67"/>
      <c r="M212" s="208"/>
      <c r="N212" s="195" t="e">
        <f t="shared" si="8"/>
        <v>#DIV/0!</v>
      </c>
      <c r="O212" s="147" t="e">
        <f t="shared" si="9"/>
        <v>#DIV/0!</v>
      </c>
      <c r="P212" s="129"/>
    </row>
    <row r="213" spans="1:16">
      <c r="A213" s="6" t="s">
        <v>543</v>
      </c>
      <c r="B213" s="176" t="s">
        <v>679</v>
      </c>
      <c r="C213" s="178">
        <v>34</v>
      </c>
      <c r="D213" s="153" t="s">
        <v>300</v>
      </c>
      <c r="E213" s="130" t="s">
        <v>75</v>
      </c>
      <c r="F213" s="152" t="s">
        <v>300</v>
      </c>
      <c r="G213" s="182">
        <v>7.59</v>
      </c>
      <c r="H213" s="182"/>
      <c r="I213" s="153" t="s">
        <v>547</v>
      </c>
      <c r="J213" s="65">
        <v>0</v>
      </c>
      <c r="K213" s="7">
        <v>200</v>
      </c>
      <c r="L213" s="67"/>
      <c r="M213" s="207"/>
      <c r="N213" s="195" t="e">
        <f t="shared" si="8"/>
        <v>#DIV/0!</v>
      </c>
      <c r="O213" s="147" t="e">
        <f t="shared" si="9"/>
        <v>#DIV/0!</v>
      </c>
      <c r="P213" s="129"/>
    </row>
    <row r="214" spans="1:16">
      <c r="A214" s="6" t="s">
        <v>543</v>
      </c>
      <c r="B214" s="176" t="s">
        <v>679</v>
      </c>
      <c r="C214" s="178">
        <v>34</v>
      </c>
      <c r="D214" s="153" t="s">
        <v>300</v>
      </c>
      <c r="E214" s="130" t="s">
        <v>75</v>
      </c>
      <c r="F214" s="152" t="s">
        <v>300</v>
      </c>
      <c r="G214" s="182">
        <v>17.483000000000001</v>
      </c>
      <c r="H214" s="182"/>
      <c r="I214" s="153" t="s">
        <v>548</v>
      </c>
      <c r="J214" s="65">
        <v>0</v>
      </c>
      <c r="K214" s="7">
        <v>200</v>
      </c>
      <c r="L214" s="67"/>
      <c r="M214" s="207"/>
      <c r="N214" s="195" t="e">
        <f t="shared" si="8"/>
        <v>#DIV/0!</v>
      </c>
      <c r="O214" s="147" t="e">
        <f t="shared" si="9"/>
        <v>#DIV/0!</v>
      </c>
      <c r="P214" s="129"/>
    </row>
    <row r="215" spans="1:16">
      <c r="A215" s="6" t="s">
        <v>543</v>
      </c>
      <c r="B215" s="176" t="s">
        <v>679</v>
      </c>
      <c r="C215" s="178">
        <v>218</v>
      </c>
      <c r="D215" s="152" t="s">
        <v>485</v>
      </c>
      <c r="E215" s="130" t="s">
        <v>75</v>
      </c>
      <c r="F215" s="152" t="s">
        <v>293</v>
      </c>
      <c r="G215" s="182">
        <v>88.02</v>
      </c>
      <c r="H215" s="182"/>
      <c r="I215" s="153" t="s">
        <v>548</v>
      </c>
      <c r="J215" s="65">
        <v>0</v>
      </c>
      <c r="K215" s="7">
        <v>200</v>
      </c>
      <c r="L215" s="67"/>
      <c r="M215" s="207"/>
      <c r="N215" s="195" t="e">
        <f t="shared" si="8"/>
        <v>#DIV/0!</v>
      </c>
      <c r="O215" s="147" t="e">
        <f t="shared" si="9"/>
        <v>#DIV/0!</v>
      </c>
      <c r="P215" s="129"/>
    </row>
    <row r="216" spans="1:16">
      <c r="A216" s="6" t="s">
        <v>543</v>
      </c>
      <c r="B216" s="176" t="s">
        <v>679</v>
      </c>
      <c r="C216" s="178">
        <v>218</v>
      </c>
      <c r="D216" s="152" t="s">
        <v>485</v>
      </c>
      <c r="E216" s="130" t="s">
        <v>75</v>
      </c>
      <c r="F216" s="152" t="s">
        <v>293</v>
      </c>
      <c r="G216" s="182">
        <v>85.21</v>
      </c>
      <c r="H216" s="182"/>
      <c r="I216" s="153" t="s">
        <v>548</v>
      </c>
      <c r="J216" s="65">
        <v>0</v>
      </c>
      <c r="K216" s="7">
        <v>200</v>
      </c>
      <c r="L216" s="67"/>
      <c r="M216" s="207"/>
      <c r="N216" s="195" t="e">
        <f t="shared" si="8"/>
        <v>#DIV/0!</v>
      </c>
      <c r="O216" s="147" t="e">
        <f t="shared" si="9"/>
        <v>#DIV/0!</v>
      </c>
      <c r="P216" s="129"/>
    </row>
    <row r="217" spans="1:16">
      <c r="A217" s="6" t="s">
        <v>543</v>
      </c>
      <c r="B217" s="176" t="s">
        <v>679</v>
      </c>
      <c r="C217" s="178">
        <v>210</v>
      </c>
      <c r="D217" s="152" t="s">
        <v>680</v>
      </c>
      <c r="E217" s="130" t="s">
        <v>311</v>
      </c>
      <c r="F217" s="154" t="s">
        <v>131</v>
      </c>
      <c r="G217" s="182">
        <v>118.1</v>
      </c>
      <c r="H217" s="182"/>
      <c r="I217" s="153" t="s">
        <v>654</v>
      </c>
      <c r="J217" s="65">
        <v>0</v>
      </c>
      <c r="K217" s="7">
        <v>200</v>
      </c>
      <c r="L217" s="67"/>
      <c r="M217" s="208"/>
      <c r="N217" s="195" t="e">
        <f t="shared" si="8"/>
        <v>#DIV/0!</v>
      </c>
      <c r="O217" s="147" t="e">
        <f t="shared" si="9"/>
        <v>#DIV/0!</v>
      </c>
      <c r="P217" s="129"/>
    </row>
    <row r="218" spans="1:16">
      <c r="A218" s="6" t="s">
        <v>543</v>
      </c>
      <c r="B218" s="176" t="s">
        <v>679</v>
      </c>
      <c r="C218" s="178" t="s">
        <v>681</v>
      </c>
      <c r="D218" s="153" t="s">
        <v>500</v>
      </c>
      <c r="E218" s="130" t="s">
        <v>85</v>
      </c>
      <c r="F218" s="153" t="s">
        <v>86</v>
      </c>
      <c r="G218" s="182">
        <v>10.8</v>
      </c>
      <c r="H218" s="182"/>
      <c r="I218" s="153" t="s">
        <v>54</v>
      </c>
      <c r="J218" s="65">
        <v>0</v>
      </c>
      <c r="K218" s="7">
        <v>1</v>
      </c>
      <c r="L218" s="67"/>
      <c r="M218" s="208"/>
      <c r="N218" s="195" t="e">
        <f t="shared" si="8"/>
        <v>#DIV/0!</v>
      </c>
      <c r="O218" s="147" t="e">
        <f t="shared" si="9"/>
        <v>#DIV/0!</v>
      </c>
      <c r="P218" s="129"/>
    </row>
    <row r="219" spans="1:16">
      <c r="A219" s="6" t="s">
        <v>543</v>
      </c>
      <c r="B219" s="176" t="s">
        <v>679</v>
      </c>
      <c r="C219" s="178">
        <v>43</v>
      </c>
      <c r="D219" s="153" t="s">
        <v>300</v>
      </c>
      <c r="E219" s="130" t="s">
        <v>75</v>
      </c>
      <c r="F219" s="152" t="s">
        <v>300</v>
      </c>
      <c r="G219" s="182">
        <v>7.59</v>
      </c>
      <c r="H219" s="182"/>
      <c r="I219" s="153" t="s">
        <v>547</v>
      </c>
      <c r="J219" s="65">
        <v>0</v>
      </c>
      <c r="K219" s="7">
        <v>200</v>
      </c>
      <c r="L219" s="67"/>
      <c r="M219" s="207"/>
      <c r="N219" s="195" t="e">
        <f t="shared" si="8"/>
        <v>#DIV/0!</v>
      </c>
      <c r="O219" s="147" t="e">
        <f t="shared" si="9"/>
        <v>#DIV/0!</v>
      </c>
      <c r="P219" s="129"/>
    </row>
    <row r="220" spans="1:16">
      <c r="A220" s="6" t="s">
        <v>543</v>
      </c>
      <c r="B220" s="176" t="s">
        <v>679</v>
      </c>
      <c r="C220" s="178">
        <v>43</v>
      </c>
      <c r="D220" s="153" t="s">
        <v>300</v>
      </c>
      <c r="E220" s="130" t="s">
        <v>75</v>
      </c>
      <c r="F220" s="152" t="s">
        <v>300</v>
      </c>
      <c r="G220" s="182">
        <v>17.48</v>
      </c>
      <c r="H220" s="182"/>
      <c r="I220" s="153" t="s">
        <v>548</v>
      </c>
      <c r="J220" s="65">
        <v>0</v>
      </c>
      <c r="K220" s="7">
        <v>200</v>
      </c>
      <c r="L220" s="67"/>
      <c r="M220" s="207"/>
      <c r="N220" s="195" t="e">
        <f t="shared" si="8"/>
        <v>#DIV/0!</v>
      </c>
      <c r="O220" s="147" t="e">
        <f t="shared" si="9"/>
        <v>#DIV/0!</v>
      </c>
      <c r="P220" s="129"/>
    </row>
    <row r="221" spans="1:16">
      <c r="A221" s="6" t="s">
        <v>543</v>
      </c>
      <c r="B221" s="176" t="s">
        <v>679</v>
      </c>
      <c r="C221" s="178">
        <v>211</v>
      </c>
      <c r="D221" s="153" t="s">
        <v>51</v>
      </c>
      <c r="E221" s="130" t="s">
        <v>52</v>
      </c>
      <c r="F221" s="154" t="s">
        <v>53</v>
      </c>
      <c r="G221" s="182">
        <v>61.62</v>
      </c>
      <c r="H221" s="182"/>
      <c r="I221" s="153" t="s">
        <v>54</v>
      </c>
      <c r="J221" s="65">
        <v>0</v>
      </c>
      <c r="K221" s="7">
        <v>200</v>
      </c>
      <c r="L221" s="67"/>
      <c r="M221" s="208"/>
      <c r="N221" s="195" t="e">
        <f t="shared" si="8"/>
        <v>#DIV/0!</v>
      </c>
      <c r="O221" s="147" t="e">
        <f t="shared" si="9"/>
        <v>#DIV/0!</v>
      </c>
      <c r="P221" s="129"/>
    </row>
    <row r="222" spans="1:16">
      <c r="A222" s="6" t="s">
        <v>543</v>
      </c>
      <c r="B222" s="176" t="s">
        <v>679</v>
      </c>
      <c r="C222" s="178">
        <v>212</v>
      </c>
      <c r="D222" s="179" t="s">
        <v>51</v>
      </c>
      <c r="E222" s="130" t="s">
        <v>52</v>
      </c>
      <c r="F222" s="154" t="s">
        <v>53</v>
      </c>
      <c r="G222" s="182">
        <v>61.62</v>
      </c>
      <c r="H222" s="182"/>
      <c r="I222" s="153" t="s">
        <v>54</v>
      </c>
      <c r="J222" s="65">
        <v>0</v>
      </c>
      <c r="K222" s="7">
        <v>200</v>
      </c>
      <c r="L222" s="67"/>
      <c r="M222" s="208"/>
      <c r="N222" s="195" t="e">
        <f t="shared" si="8"/>
        <v>#DIV/0!</v>
      </c>
      <c r="O222" s="147" t="e">
        <f t="shared" si="9"/>
        <v>#DIV/0!</v>
      </c>
      <c r="P222" s="129"/>
    </row>
    <row r="223" spans="1:16">
      <c r="A223" s="6" t="s">
        <v>543</v>
      </c>
      <c r="B223" s="176" t="s">
        <v>679</v>
      </c>
      <c r="C223" s="178">
        <v>209</v>
      </c>
      <c r="D223" s="153" t="s">
        <v>641</v>
      </c>
      <c r="E223" s="130" t="s">
        <v>199</v>
      </c>
      <c r="F223" s="153" t="s">
        <v>200</v>
      </c>
      <c r="G223" s="182">
        <v>28.22</v>
      </c>
      <c r="H223" s="182"/>
      <c r="I223" s="183" t="s">
        <v>201</v>
      </c>
      <c r="J223" s="65">
        <v>0</v>
      </c>
      <c r="K223" s="7">
        <v>200</v>
      </c>
      <c r="L223" s="67"/>
      <c r="M223" s="207"/>
      <c r="N223" s="195" t="e">
        <f t="shared" si="8"/>
        <v>#DIV/0!</v>
      </c>
      <c r="O223" s="147" t="e">
        <f t="shared" si="9"/>
        <v>#DIV/0!</v>
      </c>
      <c r="P223" s="129"/>
    </row>
    <row r="224" spans="1:16">
      <c r="A224" s="6" t="s">
        <v>543</v>
      </c>
      <c r="B224" s="177" t="s">
        <v>679</v>
      </c>
      <c r="C224" s="180" t="s">
        <v>682</v>
      </c>
      <c r="D224" s="186" t="s">
        <v>466</v>
      </c>
      <c r="E224" s="187" t="s">
        <v>174</v>
      </c>
      <c r="F224" s="157" t="s">
        <v>174</v>
      </c>
      <c r="G224" s="182"/>
      <c r="H224" s="182">
        <v>1.8</v>
      </c>
      <c r="I224" s="183" t="s">
        <v>548</v>
      </c>
      <c r="J224" s="210"/>
      <c r="K224" s="7"/>
      <c r="L224" s="197"/>
      <c r="M224" s="215"/>
      <c r="N224" s="216"/>
      <c r="O224" s="214"/>
      <c r="P224" s="129"/>
    </row>
    <row r="225" spans="1:16">
      <c r="A225" s="6" t="s">
        <v>543</v>
      </c>
      <c r="B225" s="176" t="s">
        <v>679</v>
      </c>
      <c r="C225" s="178">
        <v>213</v>
      </c>
      <c r="D225" s="153" t="s">
        <v>51</v>
      </c>
      <c r="E225" s="130" t="s">
        <v>52</v>
      </c>
      <c r="F225" s="154" t="s">
        <v>53</v>
      </c>
      <c r="G225" s="182">
        <v>61.62</v>
      </c>
      <c r="H225" s="182"/>
      <c r="I225" s="153" t="s">
        <v>54</v>
      </c>
      <c r="J225" s="65">
        <v>0</v>
      </c>
      <c r="K225" s="7">
        <v>200</v>
      </c>
      <c r="L225" s="67"/>
      <c r="M225" s="208"/>
      <c r="N225" s="195" t="e">
        <f t="shared" si="8"/>
        <v>#DIV/0!</v>
      </c>
      <c r="O225" s="147" t="e">
        <f t="shared" si="9"/>
        <v>#DIV/0!</v>
      </c>
      <c r="P225" s="129"/>
    </row>
    <row r="226" spans="1:16">
      <c r="A226" s="6" t="s">
        <v>543</v>
      </c>
      <c r="B226" s="176" t="s">
        <v>679</v>
      </c>
      <c r="C226" s="178">
        <v>214</v>
      </c>
      <c r="D226" s="153" t="s">
        <v>51</v>
      </c>
      <c r="E226" s="130" t="s">
        <v>52</v>
      </c>
      <c r="F226" s="154" t="s">
        <v>53</v>
      </c>
      <c r="G226" s="182">
        <v>94.01</v>
      </c>
      <c r="H226" s="182"/>
      <c r="I226" s="153" t="s">
        <v>54</v>
      </c>
      <c r="J226" s="65">
        <v>0</v>
      </c>
      <c r="K226" s="7">
        <v>200</v>
      </c>
      <c r="L226" s="67"/>
      <c r="M226" s="208"/>
      <c r="N226" s="195" t="e">
        <f t="shared" si="8"/>
        <v>#DIV/0!</v>
      </c>
      <c r="O226" s="147" t="e">
        <f t="shared" si="9"/>
        <v>#DIV/0!</v>
      </c>
      <c r="P226" s="129"/>
    </row>
    <row r="227" spans="1:16">
      <c r="A227" s="6" t="s">
        <v>543</v>
      </c>
      <c r="B227" s="176" t="s">
        <v>679</v>
      </c>
      <c r="C227" s="178">
        <v>215</v>
      </c>
      <c r="D227" s="153" t="s">
        <v>51</v>
      </c>
      <c r="E227" s="130" t="s">
        <v>52</v>
      </c>
      <c r="F227" s="154" t="s">
        <v>53</v>
      </c>
      <c r="G227" s="182">
        <v>61.62</v>
      </c>
      <c r="H227" s="182"/>
      <c r="I227" s="153" t="s">
        <v>54</v>
      </c>
      <c r="J227" s="65">
        <v>0</v>
      </c>
      <c r="K227" s="7">
        <v>200</v>
      </c>
      <c r="L227" s="67"/>
      <c r="M227" s="208"/>
      <c r="N227" s="195" t="e">
        <f t="shared" si="8"/>
        <v>#DIV/0!</v>
      </c>
      <c r="O227" s="147" t="e">
        <f t="shared" si="9"/>
        <v>#DIV/0!</v>
      </c>
      <c r="P227" s="129"/>
    </row>
    <row r="228" spans="1:16">
      <c r="A228" s="6" t="s">
        <v>543</v>
      </c>
      <c r="B228" s="176" t="s">
        <v>679</v>
      </c>
      <c r="C228" s="178">
        <v>216</v>
      </c>
      <c r="D228" s="153" t="s">
        <v>683</v>
      </c>
      <c r="E228" s="130" t="s">
        <v>311</v>
      </c>
      <c r="F228" s="154" t="s">
        <v>131</v>
      </c>
      <c r="G228" s="182">
        <v>117.6</v>
      </c>
      <c r="H228" s="182"/>
      <c r="I228" s="153" t="s">
        <v>54</v>
      </c>
      <c r="J228" s="65">
        <v>0</v>
      </c>
      <c r="K228" s="7">
        <v>200</v>
      </c>
      <c r="L228" s="67"/>
      <c r="M228" s="208"/>
      <c r="N228" s="195" t="e">
        <f t="shared" si="8"/>
        <v>#DIV/0!</v>
      </c>
      <c r="O228" s="147" t="e">
        <f t="shared" si="9"/>
        <v>#DIV/0!</v>
      </c>
      <c r="P228" s="129"/>
    </row>
    <row r="229" spans="1:16">
      <c r="A229" s="6" t="s">
        <v>543</v>
      </c>
      <c r="B229" s="176" t="s">
        <v>679</v>
      </c>
      <c r="C229" s="178" t="s">
        <v>684</v>
      </c>
      <c r="D229" s="153" t="s">
        <v>500</v>
      </c>
      <c r="E229" s="130" t="s">
        <v>85</v>
      </c>
      <c r="F229" s="153" t="s">
        <v>86</v>
      </c>
      <c r="G229" s="182">
        <v>10.8</v>
      </c>
      <c r="H229" s="182"/>
      <c r="I229" s="153" t="s">
        <v>54</v>
      </c>
      <c r="J229" s="65">
        <v>0</v>
      </c>
      <c r="K229" s="7">
        <v>1</v>
      </c>
      <c r="L229" s="67"/>
      <c r="M229" s="208"/>
      <c r="N229" s="195" t="e">
        <f t="shared" si="8"/>
        <v>#DIV/0!</v>
      </c>
      <c r="O229" s="147" t="e">
        <f t="shared" si="9"/>
        <v>#DIV/0!</v>
      </c>
      <c r="P229" s="129"/>
    </row>
    <row r="230" spans="1:16">
      <c r="A230" s="6" t="s">
        <v>543</v>
      </c>
      <c r="B230" s="176" t="s">
        <v>679</v>
      </c>
      <c r="C230" s="178">
        <v>121</v>
      </c>
      <c r="D230" s="153" t="s">
        <v>300</v>
      </c>
      <c r="E230" s="130" t="s">
        <v>75</v>
      </c>
      <c r="F230" s="152" t="s">
        <v>300</v>
      </c>
      <c r="G230" s="182">
        <v>28.56</v>
      </c>
      <c r="H230" s="182"/>
      <c r="I230" s="153" t="s">
        <v>54</v>
      </c>
      <c r="J230" s="65">
        <v>0</v>
      </c>
      <c r="K230" s="7">
        <v>200</v>
      </c>
      <c r="L230" s="67"/>
      <c r="M230" s="208"/>
      <c r="N230" s="195" t="e">
        <f t="shared" si="8"/>
        <v>#DIV/0!</v>
      </c>
      <c r="O230" s="147" t="e">
        <f t="shared" si="9"/>
        <v>#DIV/0!</v>
      </c>
      <c r="P230" s="129"/>
    </row>
    <row r="231" spans="1:16">
      <c r="A231" s="6" t="s">
        <v>543</v>
      </c>
      <c r="B231" s="176" t="s">
        <v>679</v>
      </c>
      <c r="C231" s="178" t="s">
        <v>685</v>
      </c>
      <c r="D231" s="153" t="s">
        <v>485</v>
      </c>
      <c r="E231" s="130" t="s">
        <v>75</v>
      </c>
      <c r="F231" s="152" t="s">
        <v>293</v>
      </c>
      <c r="G231" s="182">
        <v>112.21</v>
      </c>
      <c r="H231" s="182"/>
      <c r="I231" s="153" t="s">
        <v>54</v>
      </c>
      <c r="J231" s="65">
        <v>0</v>
      </c>
      <c r="K231" s="7">
        <v>200</v>
      </c>
      <c r="L231" s="67"/>
      <c r="M231" s="208"/>
      <c r="N231" s="195" t="e">
        <f t="shared" ref="N231:N263" si="10">G231/L231*K231</f>
        <v>#DIV/0!</v>
      </c>
      <c r="O231" s="147" t="e">
        <f t="shared" ref="O231:O263" si="11">N231*J231</f>
        <v>#DIV/0!</v>
      </c>
      <c r="P231" s="129"/>
    </row>
    <row r="232" spans="1:16">
      <c r="A232" s="6" t="s">
        <v>543</v>
      </c>
      <c r="B232" s="176" t="s">
        <v>679</v>
      </c>
      <c r="C232" s="178" t="s">
        <v>686</v>
      </c>
      <c r="D232" s="153" t="s">
        <v>503</v>
      </c>
      <c r="E232" s="130" t="s">
        <v>57</v>
      </c>
      <c r="F232" s="153" t="s">
        <v>58</v>
      </c>
      <c r="G232" s="182">
        <v>54</v>
      </c>
      <c r="H232" s="182"/>
      <c r="I232" s="153" t="s">
        <v>54</v>
      </c>
      <c r="J232" s="65">
        <v>0</v>
      </c>
      <c r="K232" s="7">
        <v>200</v>
      </c>
      <c r="L232" s="67"/>
      <c r="M232" s="208"/>
      <c r="N232" s="195" t="e">
        <f t="shared" si="10"/>
        <v>#DIV/0!</v>
      </c>
      <c r="O232" s="147" t="e">
        <f t="shared" si="11"/>
        <v>#DIV/0!</v>
      </c>
      <c r="P232" s="129"/>
    </row>
    <row r="233" spans="1:16">
      <c r="A233" s="6" t="s">
        <v>543</v>
      </c>
      <c r="B233" s="176" t="s">
        <v>679</v>
      </c>
      <c r="C233" s="178">
        <v>200</v>
      </c>
      <c r="D233" s="153" t="s">
        <v>51</v>
      </c>
      <c r="E233" s="130" t="s">
        <v>52</v>
      </c>
      <c r="F233" s="154" t="s">
        <v>53</v>
      </c>
      <c r="G233" s="182">
        <v>54</v>
      </c>
      <c r="H233" s="182"/>
      <c r="I233" s="153" t="s">
        <v>54</v>
      </c>
      <c r="J233" s="65">
        <v>0</v>
      </c>
      <c r="K233" s="7">
        <v>200</v>
      </c>
      <c r="L233" s="67"/>
      <c r="M233" s="208"/>
      <c r="N233" s="195" t="e">
        <f t="shared" si="10"/>
        <v>#DIV/0!</v>
      </c>
      <c r="O233" s="147" t="e">
        <f t="shared" si="11"/>
        <v>#DIV/0!</v>
      </c>
      <c r="P233" s="129"/>
    </row>
    <row r="234" spans="1:16">
      <c r="A234" s="6" t="s">
        <v>543</v>
      </c>
      <c r="B234" s="176" t="s">
        <v>679</v>
      </c>
      <c r="C234" s="178">
        <v>201</v>
      </c>
      <c r="D234" s="153" t="s">
        <v>51</v>
      </c>
      <c r="E234" s="130" t="s">
        <v>52</v>
      </c>
      <c r="F234" s="154" t="s">
        <v>53</v>
      </c>
      <c r="G234" s="182">
        <v>54</v>
      </c>
      <c r="H234" s="182"/>
      <c r="I234" s="153" t="s">
        <v>54</v>
      </c>
      <c r="J234" s="65">
        <v>0</v>
      </c>
      <c r="K234" s="7">
        <v>200</v>
      </c>
      <c r="L234" s="67"/>
      <c r="M234" s="208"/>
      <c r="N234" s="195" t="e">
        <f t="shared" si="10"/>
        <v>#DIV/0!</v>
      </c>
      <c r="O234" s="147" t="e">
        <f t="shared" si="11"/>
        <v>#DIV/0!</v>
      </c>
      <c r="P234" s="129"/>
    </row>
    <row r="235" spans="1:16">
      <c r="A235" s="6" t="s">
        <v>543</v>
      </c>
      <c r="B235" s="176" t="s">
        <v>679</v>
      </c>
      <c r="C235" s="178">
        <v>202</v>
      </c>
      <c r="D235" s="153" t="s">
        <v>51</v>
      </c>
      <c r="E235" s="130" t="s">
        <v>52</v>
      </c>
      <c r="F235" s="154" t="s">
        <v>53</v>
      </c>
      <c r="G235" s="182">
        <v>54</v>
      </c>
      <c r="H235" s="182"/>
      <c r="I235" s="153" t="s">
        <v>54</v>
      </c>
      <c r="J235" s="65">
        <v>0</v>
      </c>
      <c r="K235" s="7">
        <v>200</v>
      </c>
      <c r="L235" s="67"/>
      <c r="M235" s="208"/>
      <c r="N235" s="195" t="e">
        <f t="shared" si="10"/>
        <v>#DIV/0!</v>
      </c>
      <c r="O235" s="147" t="e">
        <f t="shared" si="11"/>
        <v>#DIV/0!</v>
      </c>
      <c r="P235" s="129"/>
    </row>
    <row r="236" spans="1:16">
      <c r="A236" s="6" t="s">
        <v>543</v>
      </c>
      <c r="B236" s="176" t="s">
        <v>679</v>
      </c>
      <c r="C236" s="178">
        <v>203</v>
      </c>
      <c r="D236" s="152" t="s">
        <v>51</v>
      </c>
      <c r="E236" s="130" t="s">
        <v>52</v>
      </c>
      <c r="F236" s="154" t="s">
        <v>53</v>
      </c>
      <c r="G236" s="182">
        <v>54</v>
      </c>
      <c r="H236" s="182"/>
      <c r="I236" s="153" t="s">
        <v>54</v>
      </c>
      <c r="J236" s="65">
        <v>0</v>
      </c>
      <c r="K236" s="7">
        <v>200</v>
      </c>
      <c r="L236" s="67"/>
      <c r="M236" s="208"/>
      <c r="N236" s="195" t="e">
        <f t="shared" si="10"/>
        <v>#DIV/0!</v>
      </c>
      <c r="O236" s="147" t="e">
        <f t="shared" si="11"/>
        <v>#DIV/0!</v>
      </c>
      <c r="P236" s="129"/>
    </row>
    <row r="237" spans="1:16">
      <c r="A237" s="6" t="s">
        <v>543</v>
      </c>
      <c r="B237" s="176" t="s">
        <v>679</v>
      </c>
      <c r="C237" s="178">
        <v>204</v>
      </c>
      <c r="D237" s="152" t="s">
        <v>51</v>
      </c>
      <c r="E237" s="130" t="s">
        <v>52</v>
      </c>
      <c r="F237" s="154" t="s">
        <v>53</v>
      </c>
      <c r="G237" s="182">
        <v>54</v>
      </c>
      <c r="H237" s="182"/>
      <c r="I237" s="153" t="s">
        <v>54</v>
      </c>
      <c r="J237" s="65">
        <v>0</v>
      </c>
      <c r="K237" s="7">
        <v>200</v>
      </c>
      <c r="L237" s="67"/>
      <c r="M237" s="208"/>
      <c r="N237" s="195" t="e">
        <f t="shared" si="10"/>
        <v>#DIV/0!</v>
      </c>
      <c r="O237" s="147" t="e">
        <f t="shared" si="11"/>
        <v>#DIV/0!</v>
      </c>
      <c r="P237" s="129"/>
    </row>
    <row r="238" spans="1:16">
      <c r="A238" s="6" t="s">
        <v>543</v>
      </c>
      <c r="B238" s="176" t="s">
        <v>679</v>
      </c>
      <c r="C238" s="178">
        <v>205</v>
      </c>
      <c r="D238" s="152" t="s">
        <v>503</v>
      </c>
      <c r="E238" s="130" t="s">
        <v>57</v>
      </c>
      <c r="F238" s="153" t="s">
        <v>58</v>
      </c>
      <c r="G238" s="182">
        <v>27</v>
      </c>
      <c r="H238" s="182"/>
      <c r="I238" s="153" t="s">
        <v>54</v>
      </c>
      <c r="J238" s="65">
        <v>0</v>
      </c>
      <c r="K238" s="7">
        <v>200</v>
      </c>
      <c r="L238" s="67"/>
      <c r="M238" s="208"/>
      <c r="N238" s="195" t="e">
        <f t="shared" si="10"/>
        <v>#DIV/0!</v>
      </c>
      <c r="O238" s="147" t="e">
        <f t="shared" si="11"/>
        <v>#DIV/0!</v>
      </c>
      <c r="P238" s="129"/>
    </row>
    <row r="239" spans="1:16">
      <c r="A239" s="6" t="s">
        <v>543</v>
      </c>
      <c r="B239" s="176" t="s">
        <v>679</v>
      </c>
      <c r="C239" s="178">
        <v>122</v>
      </c>
      <c r="D239" s="153" t="s">
        <v>300</v>
      </c>
      <c r="E239" s="130" t="s">
        <v>75</v>
      </c>
      <c r="F239" s="152" t="s">
        <v>300</v>
      </c>
      <c r="G239" s="182">
        <v>12.96</v>
      </c>
      <c r="H239" s="182"/>
      <c r="I239" s="153" t="s">
        <v>54</v>
      </c>
      <c r="J239" s="65">
        <v>0</v>
      </c>
      <c r="K239" s="7">
        <v>200</v>
      </c>
      <c r="L239" s="67"/>
      <c r="M239" s="208"/>
      <c r="N239" s="195" t="e">
        <f t="shared" si="10"/>
        <v>#DIV/0!</v>
      </c>
      <c r="O239" s="147" t="e">
        <f t="shared" si="11"/>
        <v>#DIV/0!</v>
      </c>
      <c r="P239" s="129"/>
    </row>
    <row r="240" spans="1:16">
      <c r="A240" s="6" t="s">
        <v>543</v>
      </c>
      <c r="B240" s="176" t="s">
        <v>679</v>
      </c>
      <c r="C240" s="178">
        <v>206</v>
      </c>
      <c r="D240" s="153" t="s">
        <v>51</v>
      </c>
      <c r="E240" s="130" t="s">
        <v>52</v>
      </c>
      <c r="F240" s="154" t="s">
        <v>53</v>
      </c>
      <c r="G240" s="182">
        <v>54</v>
      </c>
      <c r="H240" s="182"/>
      <c r="I240" s="153" t="s">
        <v>54</v>
      </c>
      <c r="J240" s="65">
        <v>0</v>
      </c>
      <c r="K240" s="7">
        <v>200</v>
      </c>
      <c r="L240" s="67"/>
      <c r="M240" s="208"/>
      <c r="N240" s="195" t="e">
        <f t="shared" si="10"/>
        <v>#DIV/0!</v>
      </c>
      <c r="O240" s="147" t="e">
        <f t="shared" si="11"/>
        <v>#DIV/0!</v>
      </c>
      <c r="P240" s="129"/>
    </row>
    <row r="241" spans="1:16">
      <c r="A241" s="6" t="s">
        <v>543</v>
      </c>
      <c r="B241" s="176" t="s">
        <v>679</v>
      </c>
      <c r="C241" s="178">
        <v>207</v>
      </c>
      <c r="D241" s="153" t="s">
        <v>51</v>
      </c>
      <c r="E241" s="130" t="s">
        <v>52</v>
      </c>
      <c r="F241" s="154" t="s">
        <v>53</v>
      </c>
      <c r="G241" s="182">
        <v>543</v>
      </c>
      <c r="H241" s="182"/>
      <c r="I241" s="153" t="s">
        <v>54</v>
      </c>
      <c r="J241" s="65">
        <v>0</v>
      </c>
      <c r="K241" s="7">
        <v>200</v>
      </c>
      <c r="L241" s="67"/>
      <c r="M241" s="208"/>
      <c r="N241" s="195" t="e">
        <f t="shared" si="10"/>
        <v>#DIV/0!</v>
      </c>
      <c r="O241" s="147" t="e">
        <f t="shared" si="11"/>
        <v>#DIV/0!</v>
      </c>
      <c r="P241" s="129"/>
    </row>
    <row r="242" spans="1:16">
      <c r="A242" s="6" t="s">
        <v>543</v>
      </c>
      <c r="B242" s="176" t="s">
        <v>679</v>
      </c>
      <c r="C242" s="178">
        <v>208</v>
      </c>
      <c r="D242" s="153" t="s">
        <v>51</v>
      </c>
      <c r="E242" s="130" t="s">
        <v>52</v>
      </c>
      <c r="F242" s="154" t="s">
        <v>53</v>
      </c>
      <c r="G242" s="182">
        <v>54</v>
      </c>
      <c r="H242" s="182"/>
      <c r="I242" s="153" t="s">
        <v>54</v>
      </c>
      <c r="J242" s="65">
        <v>0</v>
      </c>
      <c r="K242" s="7">
        <v>200</v>
      </c>
      <c r="L242" s="67"/>
      <c r="M242" s="208"/>
      <c r="N242" s="195" t="e">
        <f t="shared" si="10"/>
        <v>#DIV/0!</v>
      </c>
      <c r="O242" s="147" t="e">
        <f t="shared" si="11"/>
        <v>#DIV/0!</v>
      </c>
      <c r="P242" s="129"/>
    </row>
    <row r="243" spans="1:16">
      <c r="A243" s="6" t="s">
        <v>543</v>
      </c>
      <c r="B243" s="156" t="s">
        <v>679</v>
      </c>
      <c r="C243" s="148" t="s">
        <v>687</v>
      </c>
      <c r="D243" s="148" t="s">
        <v>503</v>
      </c>
      <c r="E243" s="130" t="s">
        <v>57</v>
      </c>
      <c r="F243" s="153" t="s">
        <v>58</v>
      </c>
      <c r="G243" s="182">
        <v>25.16</v>
      </c>
      <c r="H243" s="182"/>
      <c r="I243" s="184" t="s">
        <v>54</v>
      </c>
      <c r="J243" s="65">
        <v>0</v>
      </c>
      <c r="K243" s="7">
        <v>200</v>
      </c>
      <c r="L243" s="67"/>
      <c r="M243" s="208"/>
      <c r="N243" s="195" t="e">
        <f t="shared" si="10"/>
        <v>#DIV/0!</v>
      </c>
      <c r="O243" s="147" t="e">
        <f t="shared" si="11"/>
        <v>#DIV/0!</v>
      </c>
      <c r="P243" s="129"/>
    </row>
    <row r="244" spans="1:16">
      <c r="A244" s="6" t="s">
        <v>543</v>
      </c>
      <c r="B244" s="156" t="s">
        <v>679</v>
      </c>
      <c r="C244" s="148" t="s">
        <v>688</v>
      </c>
      <c r="D244" s="164" t="s">
        <v>466</v>
      </c>
      <c r="E244" s="187" t="s">
        <v>174</v>
      </c>
      <c r="F244" s="157" t="s">
        <v>174</v>
      </c>
      <c r="G244" s="182"/>
      <c r="H244" s="182">
        <v>1.96</v>
      </c>
      <c r="I244" s="185" t="s">
        <v>548</v>
      </c>
      <c r="J244" s="210"/>
      <c r="K244" s="7"/>
      <c r="L244" s="197"/>
      <c r="M244" s="215"/>
      <c r="N244" s="216"/>
      <c r="O244" s="214"/>
      <c r="P244" s="129"/>
    </row>
    <row r="245" spans="1:16">
      <c r="A245" s="6" t="s">
        <v>543</v>
      </c>
      <c r="B245" s="156" t="s">
        <v>679</v>
      </c>
      <c r="C245" s="148">
        <v>209</v>
      </c>
      <c r="D245" s="148" t="s">
        <v>641</v>
      </c>
      <c r="E245" s="130" t="s">
        <v>199</v>
      </c>
      <c r="F245" s="153" t="s">
        <v>200</v>
      </c>
      <c r="G245" s="182">
        <v>24.75</v>
      </c>
      <c r="H245" s="182"/>
      <c r="I245" s="184" t="s">
        <v>548</v>
      </c>
      <c r="J245" s="65">
        <v>0</v>
      </c>
      <c r="K245" s="7">
        <v>200</v>
      </c>
      <c r="L245" s="67"/>
      <c r="M245" s="207"/>
      <c r="N245" s="195" t="e">
        <f t="shared" si="10"/>
        <v>#DIV/0!</v>
      </c>
      <c r="O245" s="147" t="e">
        <f t="shared" si="11"/>
        <v>#DIV/0!</v>
      </c>
      <c r="P245" s="129"/>
    </row>
    <row r="246" spans="1:16">
      <c r="A246" s="6" t="s">
        <v>543</v>
      </c>
      <c r="B246" s="156" t="s">
        <v>679</v>
      </c>
      <c r="C246" s="148" t="s">
        <v>682</v>
      </c>
      <c r="D246" s="148" t="s">
        <v>517</v>
      </c>
      <c r="E246" s="130" t="s">
        <v>199</v>
      </c>
      <c r="F246" s="153" t="s">
        <v>200</v>
      </c>
      <c r="G246" s="182">
        <v>0.99</v>
      </c>
      <c r="H246" s="182"/>
      <c r="I246" s="184" t="s">
        <v>548</v>
      </c>
      <c r="J246" s="65">
        <v>0</v>
      </c>
      <c r="K246" s="7">
        <v>200</v>
      </c>
      <c r="L246" s="67"/>
      <c r="M246" s="207"/>
      <c r="N246" s="195" t="e">
        <f t="shared" si="10"/>
        <v>#DIV/0!</v>
      </c>
      <c r="O246" s="147" t="e">
        <f t="shared" si="11"/>
        <v>#DIV/0!</v>
      </c>
      <c r="P246" s="129"/>
    </row>
    <row r="247" spans="1:16">
      <c r="A247" s="6" t="s">
        <v>543</v>
      </c>
      <c r="B247" s="156" t="s">
        <v>689</v>
      </c>
      <c r="C247" s="148">
        <v>34</v>
      </c>
      <c r="D247" s="148" t="s">
        <v>300</v>
      </c>
      <c r="E247" s="130" t="s">
        <v>75</v>
      </c>
      <c r="F247" s="152" t="s">
        <v>300</v>
      </c>
      <c r="G247" s="182">
        <v>9.3000000000000007</v>
      </c>
      <c r="H247" s="182"/>
      <c r="I247" s="184" t="s">
        <v>548</v>
      </c>
      <c r="J247" s="65">
        <v>0</v>
      </c>
      <c r="K247" s="7">
        <v>200</v>
      </c>
      <c r="L247" s="67"/>
      <c r="M247" s="207"/>
      <c r="N247" s="195" t="e">
        <f t="shared" si="10"/>
        <v>#DIV/0!</v>
      </c>
      <c r="O247" s="147" t="e">
        <f t="shared" si="11"/>
        <v>#DIV/0!</v>
      </c>
      <c r="P247" s="129"/>
    </row>
    <row r="248" spans="1:16">
      <c r="A248" s="6" t="s">
        <v>543</v>
      </c>
      <c r="B248" s="156" t="s">
        <v>689</v>
      </c>
      <c r="C248" s="148">
        <v>34</v>
      </c>
      <c r="D248" s="148" t="s">
        <v>485</v>
      </c>
      <c r="E248" s="130" t="s">
        <v>75</v>
      </c>
      <c r="F248" s="152" t="s">
        <v>293</v>
      </c>
      <c r="G248" s="182">
        <v>109.89</v>
      </c>
      <c r="H248" s="182"/>
      <c r="I248" s="148" t="s">
        <v>548</v>
      </c>
      <c r="J248" s="65">
        <v>0</v>
      </c>
      <c r="K248" s="7">
        <v>200</v>
      </c>
      <c r="L248" s="67"/>
      <c r="M248" s="207"/>
      <c r="N248" s="195" t="e">
        <f t="shared" si="10"/>
        <v>#DIV/0!</v>
      </c>
      <c r="O248" s="147" t="e">
        <f t="shared" si="11"/>
        <v>#DIV/0!</v>
      </c>
      <c r="P248" s="129"/>
    </row>
    <row r="249" spans="1:16">
      <c r="A249" s="6" t="s">
        <v>543</v>
      </c>
      <c r="B249" s="156" t="s">
        <v>689</v>
      </c>
      <c r="C249" s="148">
        <v>317</v>
      </c>
      <c r="D249" s="148" t="s">
        <v>485</v>
      </c>
      <c r="E249" s="130" t="s">
        <v>75</v>
      </c>
      <c r="F249" s="152" t="s">
        <v>293</v>
      </c>
      <c r="G249" s="182">
        <v>85.21</v>
      </c>
      <c r="H249" s="182"/>
      <c r="I249" s="148" t="s">
        <v>548</v>
      </c>
      <c r="J249" s="65">
        <v>0</v>
      </c>
      <c r="K249" s="7">
        <v>200</v>
      </c>
      <c r="L249" s="67"/>
      <c r="M249" s="207"/>
      <c r="N249" s="195" t="e">
        <f t="shared" si="10"/>
        <v>#DIV/0!</v>
      </c>
      <c r="O249" s="147" t="e">
        <f t="shared" si="11"/>
        <v>#DIV/0!</v>
      </c>
      <c r="P249" s="129"/>
    </row>
    <row r="250" spans="1:16">
      <c r="A250" s="6" t="s">
        <v>543</v>
      </c>
      <c r="B250" s="156" t="s">
        <v>689</v>
      </c>
      <c r="C250" s="148" t="s">
        <v>690</v>
      </c>
      <c r="D250" s="148" t="s">
        <v>503</v>
      </c>
      <c r="E250" s="130" t="s">
        <v>57</v>
      </c>
      <c r="F250" s="153" t="s">
        <v>58</v>
      </c>
      <c r="G250" s="182">
        <v>16.2</v>
      </c>
      <c r="H250" s="182"/>
      <c r="I250" s="148" t="s">
        <v>54</v>
      </c>
      <c r="J250" s="65">
        <v>0</v>
      </c>
      <c r="K250" s="7">
        <v>200</v>
      </c>
      <c r="L250" s="67"/>
      <c r="M250" s="208"/>
      <c r="N250" s="195" t="e">
        <f t="shared" si="10"/>
        <v>#DIV/0!</v>
      </c>
      <c r="O250" s="147" t="e">
        <f t="shared" si="11"/>
        <v>#DIV/0!</v>
      </c>
      <c r="P250" s="129"/>
    </row>
    <row r="251" spans="1:16">
      <c r="A251" s="6" t="s">
        <v>543</v>
      </c>
      <c r="B251" s="156" t="s">
        <v>689</v>
      </c>
      <c r="C251" s="148">
        <v>310</v>
      </c>
      <c r="D251" s="148" t="s">
        <v>691</v>
      </c>
      <c r="E251" s="130" t="s">
        <v>311</v>
      </c>
      <c r="F251" s="154" t="s">
        <v>131</v>
      </c>
      <c r="G251" s="182">
        <v>107.3</v>
      </c>
      <c r="H251" s="182"/>
      <c r="I251" s="148" t="s">
        <v>54</v>
      </c>
      <c r="J251" s="65">
        <v>0</v>
      </c>
      <c r="K251" s="7">
        <v>200</v>
      </c>
      <c r="L251" s="67"/>
      <c r="M251" s="208"/>
      <c r="N251" s="195" t="e">
        <f t="shared" si="10"/>
        <v>#DIV/0!</v>
      </c>
      <c r="O251" s="147" t="e">
        <f t="shared" si="11"/>
        <v>#DIV/0!</v>
      </c>
      <c r="P251" s="129"/>
    </row>
    <row r="252" spans="1:16">
      <c r="A252" s="6" t="s">
        <v>543</v>
      </c>
      <c r="B252" s="156" t="s">
        <v>689</v>
      </c>
      <c r="C252" s="148" t="s">
        <v>692</v>
      </c>
      <c r="D252" s="164" t="s">
        <v>658</v>
      </c>
      <c r="E252" s="187" t="s">
        <v>174</v>
      </c>
      <c r="F252" s="157" t="s">
        <v>174</v>
      </c>
      <c r="G252" s="182"/>
      <c r="H252" s="182">
        <v>5.4</v>
      </c>
      <c r="I252" s="168" t="s">
        <v>54</v>
      </c>
      <c r="J252" s="210"/>
      <c r="K252" s="7"/>
      <c r="L252" s="197"/>
      <c r="M252" s="215"/>
      <c r="N252" s="216"/>
      <c r="O252" s="214"/>
      <c r="P252" s="129"/>
    </row>
    <row r="253" spans="1:16">
      <c r="A253" s="6" t="s">
        <v>543</v>
      </c>
      <c r="B253" s="156" t="s">
        <v>689</v>
      </c>
      <c r="C253" s="148">
        <v>43</v>
      </c>
      <c r="D253" s="148" t="s">
        <v>300</v>
      </c>
      <c r="E253" s="130" t="s">
        <v>75</v>
      </c>
      <c r="F253" s="152" t="s">
        <v>300</v>
      </c>
      <c r="G253" s="182">
        <v>9.3000000000000007</v>
      </c>
      <c r="H253" s="182"/>
      <c r="I253" s="148" t="s">
        <v>548</v>
      </c>
      <c r="J253" s="65">
        <v>0</v>
      </c>
      <c r="K253" s="7">
        <v>200</v>
      </c>
      <c r="L253" s="67"/>
      <c r="M253" s="207"/>
      <c r="N253" s="195" t="e">
        <f t="shared" si="10"/>
        <v>#DIV/0!</v>
      </c>
      <c r="O253" s="147" t="e">
        <f t="shared" si="11"/>
        <v>#DIV/0!</v>
      </c>
      <c r="P253" s="129"/>
    </row>
    <row r="254" spans="1:16">
      <c r="A254" s="6" t="s">
        <v>543</v>
      </c>
      <c r="B254" s="156" t="s">
        <v>689</v>
      </c>
      <c r="C254" s="148">
        <v>311</v>
      </c>
      <c r="D254" s="148" t="s">
        <v>51</v>
      </c>
      <c r="E254" s="130" t="s">
        <v>52</v>
      </c>
      <c r="F254" s="154" t="s">
        <v>53</v>
      </c>
      <c r="G254" s="182">
        <v>61.62</v>
      </c>
      <c r="H254" s="182"/>
      <c r="I254" s="148" t="s">
        <v>54</v>
      </c>
      <c r="J254" s="65">
        <v>0</v>
      </c>
      <c r="K254" s="7">
        <v>200</v>
      </c>
      <c r="L254" s="67"/>
      <c r="M254" s="208"/>
      <c r="N254" s="195" t="e">
        <f t="shared" si="10"/>
        <v>#DIV/0!</v>
      </c>
      <c r="O254" s="147" t="e">
        <f t="shared" si="11"/>
        <v>#DIV/0!</v>
      </c>
      <c r="P254" s="129"/>
    </row>
    <row r="255" spans="1:16">
      <c r="A255" s="6" t="s">
        <v>543</v>
      </c>
      <c r="B255" s="156" t="s">
        <v>689</v>
      </c>
      <c r="C255" s="148">
        <v>312</v>
      </c>
      <c r="D255" s="148" t="s">
        <v>51</v>
      </c>
      <c r="E255" s="130" t="s">
        <v>52</v>
      </c>
      <c r="F255" s="154" t="s">
        <v>53</v>
      </c>
      <c r="G255" s="182">
        <v>61.62</v>
      </c>
      <c r="H255" s="182"/>
      <c r="I255" s="148" t="s">
        <v>54</v>
      </c>
      <c r="J255" s="65">
        <v>0</v>
      </c>
      <c r="K255" s="7">
        <v>200</v>
      </c>
      <c r="L255" s="67"/>
      <c r="M255" s="208"/>
      <c r="N255" s="195" t="e">
        <f t="shared" si="10"/>
        <v>#DIV/0!</v>
      </c>
      <c r="O255" s="147" t="e">
        <f t="shared" si="11"/>
        <v>#DIV/0!</v>
      </c>
      <c r="P255" s="129"/>
    </row>
    <row r="256" spans="1:16">
      <c r="A256" s="6" t="s">
        <v>543</v>
      </c>
      <c r="B256" s="156" t="s">
        <v>689</v>
      </c>
      <c r="C256" s="148">
        <v>317</v>
      </c>
      <c r="D256" s="148" t="s">
        <v>641</v>
      </c>
      <c r="E256" s="130" t="s">
        <v>199</v>
      </c>
      <c r="F256" s="153" t="s">
        <v>200</v>
      </c>
      <c r="G256" s="182">
        <v>28.22</v>
      </c>
      <c r="H256" s="182"/>
      <c r="I256" s="148" t="s">
        <v>201</v>
      </c>
      <c r="J256" s="65">
        <v>0</v>
      </c>
      <c r="K256" s="7">
        <v>200</v>
      </c>
      <c r="L256" s="67"/>
      <c r="M256" s="207"/>
      <c r="N256" s="195" t="e">
        <f t="shared" si="10"/>
        <v>#DIV/0!</v>
      </c>
      <c r="O256" s="147" t="e">
        <f t="shared" si="11"/>
        <v>#DIV/0!</v>
      </c>
      <c r="P256" s="129"/>
    </row>
    <row r="257" spans="1:16">
      <c r="A257" s="6" t="s">
        <v>543</v>
      </c>
      <c r="B257" s="156" t="s">
        <v>689</v>
      </c>
      <c r="C257" s="148" t="s">
        <v>693</v>
      </c>
      <c r="D257" s="164" t="s">
        <v>466</v>
      </c>
      <c r="E257" s="187" t="s">
        <v>174</v>
      </c>
      <c r="F257" s="157" t="s">
        <v>174</v>
      </c>
      <c r="G257" s="182"/>
      <c r="H257" s="182">
        <v>1.8</v>
      </c>
      <c r="I257" s="168" t="s">
        <v>548</v>
      </c>
      <c r="J257" s="210"/>
      <c r="K257" s="7"/>
      <c r="L257" s="197"/>
      <c r="M257" s="215"/>
      <c r="N257" s="216"/>
      <c r="O257" s="214"/>
      <c r="P257" s="129"/>
    </row>
    <row r="258" spans="1:16">
      <c r="A258" s="6" t="s">
        <v>543</v>
      </c>
      <c r="B258" s="156" t="s">
        <v>689</v>
      </c>
      <c r="C258" s="148">
        <v>313</v>
      </c>
      <c r="D258" s="148" t="s">
        <v>51</v>
      </c>
      <c r="E258" s="130" t="s">
        <v>52</v>
      </c>
      <c r="F258" s="154" t="s">
        <v>53</v>
      </c>
      <c r="G258" s="182">
        <v>61.62</v>
      </c>
      <c r="H258" s="182"/>
      <c r="I258" s="148" t="s">
        <v>54</v>
      </c>
      <c r="J258" s="65">
        <v>0</v>
      </c>
      <c r="K258" s="7">
        <v>200</v>
      </c>
      <c r="L258" s="67"/>
      <c r="M258" s="208"/>
      <c r="N258" s="195" t="e">
        <f t="shared" si="10"/>
        <v>#DIV/0!</v>
      </c>
      <c r="O258" s="147" t="e">
        <f t="shared" si="11"/>
        <v>#DIV/0!</v>
      </c>
      <c r="P258" s="129"/>
    </row>
    <row r="259" spans="1:16">
      <c r="A259" s="6" t="s">
        <v>543</v>
      </c>
      <c r="B259" s="156" t="s">
        <v>689</v>
      </c>
      <c r="C259" s="148">
        <v>314</v>
      </c>
      <c r="D259" s="148" t="s">
        <v>51</v>
      </c>
      <c r="E259" s="130" t="s">
        <v>52</v>
      </c>
      <c r="F259" s="154" t="s">
        <v>53</v>
      </c>
      <c r="G259" s="182">
        <v>94.01</v>
      </c>
      <c r="H259" s="182"/>
      <c r="I259" s="148" t="s">
        <v>54</v>
      </c>
      <c r="J259" s="65">
        <v>0</v>
      </c>
      <c r="K259" s="7">
        <v>200</v>
      </c>
      <c r="L259" s="67"/>
      <c r="M259" s="208"/>
      <c r="N259" s="195" t="e">
        <f t="shared" si="10"/>
        <v>#DIV/0!</v>
      </c>
      <c r="O259" s="147" t="e">
        <f t="shared" si="11"/>
        <v>#DIV/0!</v>
      </c>
      <c r="P259" s="129"/>
    </row>
    <row r="260" spans="1:16">
      <c r="A260" s="6" t="s">
        <v>543</v>
      </c>
      <c r="B260" s="156" t="s">
        <v>689</v>
      </c>
      <c r="C260" s="148">
        <v>315</v>
      </c>
      <c r="D260" s="148" t="s">
        <v>694</v>
      </c>
      <c r="E260" s="130" t="s">
        <v>52</v>
      </c>
      <c r="F260" s="153" t="s">
        <v>53</v>
      </c>
      <c r="G260" s="182">
        <v>30.81</v>
      </c>
      <c r="H260" s="182"/>
      <c r="I260" s="148" t="s">
        <v>138</v>
      </c>
      <c r="J260" s="65">
        <v>0</v>
      </c>
      <c r="K260" s="7">
        <v>200</v>
      </c>
      <c r="L260" s="67"/>
      <c r="M260" s="207"/>
      <c r="N260" s="195" t="e">
        <f t="shared" si="10"/>
        <v>#DIV/0!</v>
      </c>
      <c r="O260" s="147" t="e">
        <f t="shared" si="11"/>
        <v>#DIV/0!</v>
      </c>
      <c r="P260" s="129"/>
    </row>
    <row r="261" spans="1:16">
      <c r="A261" s="6" t="s">
        <v>543</v>
      </c>
      <c r="B261" s="156" t="s">
        <v>689</v>
      </c>
      <c r="C261" s="148">
        <v>316</v>
      </c>
      <c r="D261" s="148" t="s">
        <v>51</v>
      </c>
      <c r="E261" s="130" t="s">
        <v>52</v>
      </c>
      <c r="F261" s="154" t="s">
        <v>53</v>
      </c>
      <c r="G261" s="182">
        <v>61.62</v>
      </c>
      <c r="H261" s="182"/>
      <c r="I261" s="148" t="s">
        <v>54</v>
      </c>
      <c r="J261" s="65">
        <v>0</v>
      </c>
      <c r="K261" s="7">
        <v>200</v>
      </c>
      <c r="L261" s="67"/>
      <c r="M261" s="208"/>
      <c r="N261" s="195" t="e">
        <f t="shared" si="10"/>
        <v>#DIV/0!</v>
      </c>
      <c r="O261" s="147" t="e">
        <f t="shared" si="11"/>
        <v>#DIV/0!</v>
      </c>
      <c r="P261" s="129"/>
    </row>
    <row r="262" spans="1:16">
      <c r="A262" s="6" t="s">
        <v>543</v>
      </c>
      <c r="B262" s="156" t="s">
        <v>689</v>
      </c>
      <c r="C262" s="148" t="s">
        <v>695</v>
      </c>
      <c r="D262" s="148" t="s">
        <v>51</v>
      </c>
      <c r="E262" s="130" t="s">
        <v>52</v>
      </c>
      <c r="F262" s="154" t="s">
        <v>53</v>
      </c>
      <c r="G262" s="182">
        <v>61.62</v>
      </c>
      <c r="H262" s="182"/>
      <c r="I262" s="148" t="s">
        <v>54</v>
      </c>
      <c r="J262" s="65">
        <v>0</v>
      </c>
      <c r="K262" s="7">
        <v>200</v>
      </c>
      <c r="L262" s="67"/>
      <c r="M262" s="208"/>
      <c r="N262" s="195" t="e">
        <f t="shared" si="10"/>
        <v>#DIV/0!</v>
      </c>
      <c r="O262" s="147" t="e">
        <f t="shared" si="11"/>
        <v>#DIV/0!</v>
      </c>
      <c r="P262" s="129"/>
    </row>
    <row r="263" spans="1:16" ht="13.5" thickBot="1">
      <c r="A263" s="6" t="s">
        <v>543</v>
      </c>
      <c r="B263" s="156" t="s">
        <v>689</v>
      </c>
      <c r="C263" s="148" t="s">
        <v>695</v>
      </c>
      <c r="D263" s="148" t="s">
        <v>503</v>
      </c>
      <c r="E263" s="130" t="s">
        <v>57</v>
      </c>
      <c r="F263" s="153" t="s">
        <v>58</v>
      </c>
      <c r="G263" s="182">
        <v>10.8</v>
      </c>
      <c r="H263" s="182"/>
      <c r="I263" s="148" t="s">
        <v>54</v>
      </c>
      <c r="J263" s="65">
        <v>0</v>
      </c>
      <c r="K263" s="7">
        <v>200</v>
      </c>
      <c r="L263" s="67"/>
      <c r="M263" s="208"/>
      <c r="N263" s="195" t="e">
        <f t="shared" si="10"/>
        <v>#DIV/0!</v>
      </c>
      <c r="O263" s="147" t="e">
        <f t="shared" si="11"/>
        <v>#DIV/0!</v>
      </c>
      <c r="P263" s="129"/>
    </row>
    <row r="264" spans="1:16" ht="13.5" thickBot="1">
      <c r="A264" s="60" t="s">
        <v>543</v>
      </c>
      <c r="B264" s="63"/>
      <c r="C264" s="63"/>
      <c r="D264" s="63"/>
      <c r="E264" s="63"/>
      <c r="F264" s="63"/>
      <c r="G264" s="62">
        <f>SUM(G2:G263)</f>
        <v>13636.195000000012</v>
      </c>
      <c r="H264" s="62">
        <f>SUM(H2:H263)</f>
        <v>63.929999999999993</v>
      </c>
      <c r="I264" s="63"/>
      <c r="J264" s="63"/>
      <c r="K264" s="61"/>
      <c r="L264" s="13"/>
      <c r="M264" s="144">
        <f>SUM(M2:M263)</f>
        <v>0</v>
      </c>
      <c r="N264" s="62" t="e">
        <f>SUM(N2:N263)</f>
        <v>#DIV/0!</v>
      </c>
      <c r="O264" s="144" t="e">
        <f>SUM(O2:O263)</f>
        <v>#DIV/0!</v>
      </c>
      <c r="P264" s="76"/>
    </row>
  </sheetData>
  <autoFilter ref="A1:P264" xr:uid="{6DBFE510-BAA7-42E5-A0BC-1E5A03A857B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88112-DB6B-4D64-AF5B-CA4E742BE834}">
  <sheetPr>
    <tabColor theme="5"/>
  </sheetPr>
  <dimension ref="A1:H45"/>
  <sheetViews>
    <sheetView workbookViewId="0">
      <selection activeCell="A12" sqref="A12:XFD12"/>
    </sheetView>
  </sheetViews>
  <sheetFormatPr defaultRowHeight="12.75"/>
  <cols>
    <col min="1" max="1" width="3.5" customWidth="1"/>
    <col min="2" max="2" width="50.625" bestFit="1" customWidth="1"/>
    <col min="3" max="3" width="47.5" bestFit="1" customWidth="1"/>
    <col min="4" max="8" width="16.875" customWidth="1"/>
  </cols>
  <sheetData>
    <row r="1" spans="1:8" ht="15">
      <c r="A1" s="246" t="s">
        <v>696</v>
      </c>
      <c r="B1" s="247"/>
      <c r="C1" s="247"/>
      <c r="D1" s="247"/>
      <c r="E1" s="247"/>
      <c r="F1" s="247"/>
      <c r="G1" s="247"/>
      <c r="H1" s="247"/>
    </row>
    <row r="2" spans="1:8" ht="51">
      <c r="A2" s="77"/>
      <c r="B2" s="78" t="s">
        <v>697</v>
      </c>
      <c r="C2" s="78" t="s">
        <v>698</v>
      </c>
      <c r="D2" s="78" t="s">
        <v>699</v>
      </c>
      <c r="E2" s="78" t="s">
        <v>700</v>
      </c>
      <c r="F2" s="78" t="s">
        <v>701</v>
      </c>
      <c r="G2" s="79" t="s">
        <v>702</v>
      </c>
      <c r="H2" s="79" t="s">
        <v>703</v>
      </c>
    </row>
    <row r="3" spans="1:8">
      <c r="A3" s="80">
        <v>1</v>
      </c>
      <c r="B3" s="81" t="s">
        <v>48</v>
      </c>
      <c r="C3" s="173"/>
      <c r="D3" s="82"/>
      <c r="E3" s="82"/>
      <c r="F3" s="83"/>
      <c r="G3" s="83"/>
      <c r="H3" s="84"/>
    </row>
    <row r="4" spans="1:8">
      <c r="A4" s="85"/>
      <c r="B4" s="92" t="s">
        <v>704</v>
      </c>
      <c r="C4" s="175" t="s">
        <v>705</v>
      </c>
      <c r="D4" s="86">
        <v>1663.05</v>
      </c>
      <c r="E4" s="87">
        <v>1</v>
      </c>
      <c r="F4" s="88">
        <v>0</v>
      </c>
      <c r="G4" s="89">
        <f>D4*F4</f>
        <v>0</v>
      </c>
      <c r="H4" s="90">
        <f>E4*G4</f>
        <v>0</v>
      </c>
    </row>
    <row r="5" spans="1:8">
      <c r="A5" s="85"/>
      <c r="B5" s="92" t="s">
        <v>706</v>
      </c>
      <c r="C5" s="175" t="s">
        <v>707</v>
      </c>
      <c r="D5" s="86">
        <v>1663.05</v>
      </c>
      <c r="E5" s="87">
        <v>2</v>
      </c>
      <c r="F5" s="88">
        <v>0</v>
      </c>
      <c r="G5" s="89">
        <f t="shared" ref="G5:H5" si="0">D5*F5</f>
        <v>0</v>
      </c>
      <c r="H5" s="90">
        <f t="shared" si="0"/>
        <v>0</v>
      </c>
    </row>
    <row r="6" spans="1:8">
      <c r="A6" s="85"/>
      <c r="B6" s="92" t="s">
        <v>708</v>
      </c>
      <c r="C6" s="175" t="s">
        <v>709</v>
      </c>
      <c r="D6" s="86">
        <v>2484.27</v>
      </c>
      <c r="E6" s="87">
        <v>1</v>
      </c>
      <c r="F6" s="88">
        <v>0</v>
      </c>
      <c r="G6" s="89">
        <f t="shared" ref="G6:H6" si="1">D6*F6</f>
        <v>0</v>
      </c>
      <c r="H6" s="90">
        <f t="shared" si="1"/>
        <v>0</v>
      </c>
    </row>
    <row r="7" spans="1:8">
      <c r="A7" s="85"/>
      <c r="B7" s="92" t="s">
        <v>708</v>
      </c>
      <c r="C7" s="175" t="s">
        <v>710</v>
      </c>
      <c r="D7" s="86">
        <v>45.15</v>
      </c>
      <c r="E7" s="87">
        <v>1</v>
      </c>
      <c r="F7" s="88">
        <v>0</v>
      </c>
      <c r="G7" s="89">
        <f t="shared" ref="G7:H7" si="2">D7*F7</f>
        <v>0</v>
      </c>
      <c r="H7" s="90">
        <f t="shared" si="2"/>
        <v>0</v>
      </c>
    </row>
    <row r="8" spans="1:8">
      <c r="A8" s="85"/>
      <c r="B8" s="92" t="s">
        <v>711</v>
      </c>
      <c r="C8" s="175"/>
      <c r="D8" s="86">
        <v>89.77</v>
      </c>
      <c r="E8" s="87">
        <v>2</v>
      </c>
      <c r="F8" s="88">
        <v>0</v>
      </c>
      <c r="G8" s="89">
        <f t="shared" ref="G8:H8" si="3">D8*F8</f>
        <v>0</v>
      </c>
      <c r="H8" s="90">
        <f t="shared" si="3"/>
        <v>0</v>
      </c>
    </row>
    <row r="9" spans="1:8">
      <c r="A9" s="85"/>
      <c r="B9" s="92" t="s">
        <v>712</v>
      </c>
      <c r="C9" s="175"/>
      <c r="D9" s="86">
        <v>65.2</v>
      </c>
      <c r="E9" s="87">
        <v>1</v>
      </c>
      <c r="F9" s="88">
        <v>0</v>
      </c>
      <c r="G9" s="89">
        <f t="shared" ref="G9:H9" si="4">D9*F9</f>
        <v>0</v>
      </c>
      <c r="H9" s="90">
        <f t="shared" si="4"/>
        <v>0</v>
      </c>
    </row>
    <row r="10" spans="1:8" ht="12.75" customHeight="1">
      <c r="A10" s="85"/>
      <c r="B10" s="92" t="s">
        <v>706</v>
      </c>
      <c r="C10" s="175" t="s">
        <v>713</v>
      </c>
      <c r="D10" s="86">
        <v>89.8</v>
      </c>
      <c r="E10" s="87">
        <v>2</v>
      </c>
      <c r="F10" s="88">
        <v>0</v>
      </c>
      <c r="G10" s="89">
        <f t="shared" ref="G10:H10" si="5">D10*F10</f>
        <v>0</v>
      </c>
      <c r="H10" s="90">
        <f t="shared" si="5"/>
        <v>0</v>
      </c>
    </row>
    <row r="11" spans="1:8">
      <c r="A11" s="91"/>
      <c r="B11" s="92" t="s">
        <v>714</v>
      </c>
      <c r="C11" s="175" t="s">
        <v>715</v>
      </c>
      <c r="D11" s="86">
        <v>868.41</v>
      </c>
      <c r="E11" s="93">
        <v>1</v>
      </c>
      <c r="F11" s="88">
        <v>0</v>
      </c>
      <c r="G11" s="89">
        <f>D11*F11</f>
        <v>0</v>
      </c>
      <c r="H11" s="90">
        <f>E11*G11</f>
        <v>0</v>
      </c>
    </row>
    <row r="12" spans="1:8" ht="13.5" thickBot="1">
      <c r="A12" s="91"/>
      <c r="B12" s="92" t="s">
        <v>716</v>
      </c>
      <c r="C12" s="175" t="s">
        <v>717</v>
      </c>
      <c r="D12" s="86">
        <v>1</v>
      </c>
      <c r="E12" s="93">
        <v>1</v>
      </c>
      <c r="F12" s="88">
        <v>0</v>
      </c>
      <c r="G12" s="217"/>
      <c r="H12" s="90">
        <f>F12</f>
        <v>0</v>
      </c>
    </row>
    <row r="13" spans="1:8" ht="13.5" thickBot="1">
      <c r="A13" s="94"/>
      <c r="B13" s="95" t="s">
        <v>718</v>
      </c>
      <c r="C13" s="95"/>
      <c r="D13" s="96">
        <f>SUM(D4:D12)</f>
        <v>6969.7</v>
      </c>
      <c r="E13" s="97"/>
      <c r="F13" s="98"/>
      <c r="G13" s="98">
        <f>SUM(G4:G11)</f>
        <v>0</v>
      </c>
      <c r="H13" s="98">
        <f>SUM(H4:H12)</f>
        <v>0</v>
      </c>
    </row>
    <row r="14" spans="1:8">
      <c r="A14" s="80">
        <v>2</v>
      </c>
      <c r="B14" s="99" t="s">
        <v>719</v>
      </c>
      <c r="C14" s="173"/>
      <c r="D14" s="82"/>
      <c r="E14" s="82"/>
      <c r="F14" s="83"/>
      <c r="G14" s="83"/>
      <c r="H14" s="84"/>
    </row>
    <row r="15" spans="1:8">
      <c r="A15" s="85"/>
      <c r="B15" s="92" t="s">
        <v>706</v>
      </c>
      <c r="C15" s="175" t="s">
        <v>720</v>
      </c>
      <c r="D15" s="86">
        <v>550</v>
      </c>
      <c r="E15" s="87">
        <v>2</v>
      </c>
      <c r="F15" s="100">
        <v>0</v>
      </c>
      <c r="G15" s="89">
        <f>D15*F15</f>
        <v>0</v>
      </c>
      <c r="H15" s="90">
        <f>E15*G15</f>
        <v>0</v>
      </c>
    </row>
    <row r="16" spans="1:8">
      <c r="A16" s="85"/>
      <c r="B16" s="92" t="s">
        <v>704</v>
      </c>
      <c r="C16" s="175" t="s">
        <v>721</v>
      </c>
      <c r="D16" s="86">
        <v>550</v>
      </c>
      <c r="E16" s="87">
        <v>1</v>
      </c>
      <c r="F16" s="100">
        <v>0</v>
      </c>
      <c r="G16" s="89">
        <f t="shared" ref="G16:H16" si="6">D16*F16</f>
        <v>0</v>
      </c>
      <c r="H16" s="90">
        <f t="shared" si="6"/>
        <v>0</v>
      </c>
    </row>
    <row r="17" spans="1:8">
      <c r="A17" s="85"/>
      <c r="B17" s="92" t="s">
        <v>708</v>
      </c>
      <c r="C17" s="175" t="s">
        <v>709</v>
      </c>
      <c r="D17" s="86">
        <v>1200</v>
      </c>
      <c r="E17" s="87">
        <v>1</v>
      </c>
      <c r="F17" s="100">
        <v>0</v>
      </c>
      <c r="G17" s="89">
        <f t="shared" ref="G17:H17" si="7">D17*F17</f>
        <v>0</v>
      </c>
      <c r="H17" s="90">
        <f t="shared" si="7"/>
        <v>0</v>
      </c>
    </row>
    <row r="18" spans="1:8">
      <c r="A18" s="85"/>
      <c r="B18" s="92" t="s">
        <v>722</v>
      </c>
      <c r="C18" s="175" t="s">
        <v>723</v>
      </c>
      <c r="D18" s="86">
        <v>350</v>
      </c>
      <c r="E18" s="87">
        <v>2</v>
      </c>
      <c r="F18" s="100">
        <v>0</v>
      </c>
      <c r="G18" s="89">
        <f t="shared" ref="G18:H18" si="8">D18*F18</f>
        <v>0</v>
      </c>
      <c r="H18" s="90">
        <f t="shared" si="8"/>
        <v>0</v>
      </c>
    </row>
    <row r="19" spans="1:8">
      <c r="A19" s="85"/>
      <c r="B19" s="92" t="s">
        <v>724</v>
      </c>
      <c r="C19" s="175" t="s">
        <v>725</v>
      </c>
      <c r="D19" s="86">
        <v>70</v>
      </c>
      <c r="E19" s="87">
        <v>1</v>
      </c>
      <c r="F19" s="100">
        <v>0</v>
      </c>
      <c r="G19" s="89">
        <f t="shared" ref="G19:H19" si="9">D19*F19</f>
        <v>0</v>
      </c>
      <c r="H19" s="90">
        <f t="shared" si="9"/>
        <v>0</v>
      </c>
    </row>
    <row r="20" spans="1:8">
      <c r="A20" s="85"/>
      <c r="B20" s="92" t="s">
        <v>726</v>
      </c>
      <c r="C20" s="175" t="s">
        <v>727</v>
      </c>
      <c r="D20" s="86">
        <v>1250</v>
      </c>
      <c r="E20" s="87">
        <v>2</v>
      </c>
      <c r="F20" s="100">
        <v>0</v>
      </c>
      <c r="G20" s="89">
        <f t="shared" ref="G20:H20" si="10">D20*F20</f>
        <v>0</v>
      </c>
      <c r="H20" s="90">
        <f t="shared" si="10"/>
        <v>0</v>
      </c>
    </row>
    <row r="21" spans="1:8">
      <c r="A21" s="85"/>
      <c r="B21" s="92" t="s">
        <v>706</v>
      </c>
      <c r="C21" s="175" t="s">
        <v>728</v>
      </c>
      <c r="D21" s="86">
        <v>25</v>
      </c>
      <c r="E21" s="87">
        <v>12</v>
      </c>
      <c r="F21" s="100">
        <v>0</v>
      </c>
      <c r="G21" s="89">
        <f t="shared" ref="G21:H21" si="11">D21*F21</f>
        <v>0</v>
      </c>
      <c r="H21" s="90">
        <f t="shared" si="11"/>
        <v>0</v>
      </c>
    </row>
    <row r="22" spans="1:8">
      <c r="A22" s="85"/>
      <c r="B22" s="92" t="s">
        <v>704</v>
      </c>
      <c r="C22" s="175" t="s">
        <v>729</v>
      </c>
      <c r="D22" s="86">
        <v>25</v>
      </c>
      <c r="E22" s="87">
        <v>1</v>
      </c>
      <c r="F22" s="100">
        <v>0</v>
      </c>
      <c r="G22" s="89">
        <f t="shared" ref="G22:H24" si="12">D22*F22</f>
        <v>0</v>
      </c>
      <c r="H22" s="90">
        <f t="shared" si="12"/>
        <v>0</v>
      </c>
    </row>
    <row r="23" spans="1:8">
      <c r="A23" s="85"/>
      <c r="B23" s="92" t="s">
        <v>730</v>
      </c>
      <c r="C23" s="175" t="s">
        <v>731</v>
      </c>
      <c r="D23" s="86">
        <v>485</v>
      </c>
      <c r="E23" s="87">
        <v>0</v>
      </c>
      <c r="F23" s="100">
        <v>0</v>
      </c>
      <c r="G23" s="89">
        <f t="shared" si="12"/>
        <v>0</v>
      </c>
      <c r="H23" s="90">
        <f t="shared" si="12"/>
        <v>0</v>
      </c>
    </row>
    <row r="24" spans="1:8">
      <c r="A24" s="91"/>
      <c r="B24" s="92" t="s">
        <v>732</v>
      </c>
      <c r="C24" s="175" t="s">
        <v>733</v>
      </c>
      <c r="D24" s="86">
        <v>1250</v>
      </c>
      <c r="E24" s="93">
        <v>0</v>
      </c>
      <c r="F24" s="100">
        <v>0</v>
      </c>
      <c r="G24" s="89">
        <f t="shared" si="12"/>
        <v>0</v>
      </c>
      <c r="H24" s="90">
        <f t="shared" si="12"/>
        <v>0</v>
      </c>
    </row>
    <row r="25" spans="1:8" ht="13.5" thickBot="1">
      <c r="A25" s="91"/>
      <c r="B25" s="92" t="s">
        <v>716</v>
      </c>
      <c r="C25" s="175" t="s">
        <v>717</v>
      </c>
      <c r="D25" s="86">
        <v>1</v>
      </c>
      <c r="E25" s="93">
        <v>1</v>
      </c>
      <c r="F25" s="88">
        <v>0</v>
      </c>
      <c r="G25" s="217"/>
      <c r="H25" s="90">
        <f>F25</f>
        <v>0</v>
      </c>
    </row>
    <row r="26" spans="1:8" ht="13.5" thickBot="1">
      <c r="A26" s="101"/>
      <c r="B26" s="102" t="s">
        <v>718</v>
      </c>
      <c r="C26" s="102"/>
      <c r="D26" s="103">
        <f>SUM(D15:D24)</f>
        <v>5755</v>
      </c>
      <c r="E26" s="104"/>
      <c r="F26" s="105"/>
      <c r="G26" s="106">
        <f>SUM(G15:G24)</f>
        <v>0</v>
      </c>
      <c r="H26" s="106">
        <f>SUM(H15:H25)</f>
        <v>0</v>
      </c>
    </row>
    <row r="27" spans="1:8">
      <c r="A27" s="80">
        <v>3</v>
      </c>
      <c r="B27" s="99" t="s">
        <v>473</v>
      </c>
      <c r="C27" s="173"/>
      <c r="D27" s="82"/>
      <c r="E27" s="82"/>
      <c r="F27" s="83"/>
      <c r="G27" s="83"/>
      <c r="H27" s="84"/>
    </row>
    <row r="28" spans="1:8">
      <c r="A28" s="85"/>
      <c r="B28" s="92" t="s">
        <v>704</v>
      </c>
      <c r="C28" s="175" t="s">
        <v>705</v>
      </c>
      <c r="D28" s="86">
        <v>486.07</v>
      </c>
      <c r="E28" s="87">
        <v>1</v>
      </c>
      <c r="F28" s="100">
        <v>0</v>
      </c>
      <c r="G28" s="89">
        <f>D28*F28</f>
        <v>0</v>
      </c>
      <c r="H28" s="90">
        <f>E28*G28</f>
        <v>0</v>
      </c>
    </row>
    <row r="29" spans="1:8">
      <c r="A29" s="85"/>
      <c r="B29" s="92" t="s">
        <v>704</v>
      </c>
      <c r="C29" s="175" t="s">
        <v>707</v>
      </c>
      <c r="D29" s="86">
        <v>486.07</v>
      </c>
      <c r="E29" s="87">
        <v>2</v>
      </c>
      <c r="F29" s="100">
        <v>0</v>
      </c>
      <c r="G29" s="89">
        <f t="shared" ref="G29:H30" si="13">D29*F29</f>
        <v>0</v>
      </c>
      <c r="H29" s="90">
        <f t="shared" si="13"/>
        <v>0</v>
      </c>
    </row>
    <row r="30" spans="1:8">
      <c r="A30" s="85"/>
      <c r="B30" s="92" t="s">
        <v>708</v>
      </c>
      <c r="C30" s="175" t="s">
        <v>734</v>
      </c>
      <c r="D30" s="86">
        <v>299.33</v>
      </c>
      <c r="E30" s="87">
        <v>2</v>
      </c>
      <c r="F30" s="100">
        <v>0</v>
      </c>
      <c r="G30" s="89">
        <f t="shared" si="13"/>
        <v>0</v>
      </c>
      <c r="H30" s="90">
        <f t="shared" si="13"/>
        <v>0</v>
      </c>
    </row>
    <row r="31" spans="1:8" ht="13.5" thickBot="1">
      <c r="A31" s="91"/>
      <c r="B31" s="92" t="s">
        <v>716</v>
      </c>
      <c r="C31" s="175" t="s">
        <v>717</v>
      </c>
      <c r="D31" s="86">
        <v>1</v>
      </c>
      <c r="E31" s="93">
        <v>1</v>
      </c>
      <c r="F31" s="88">
        <v>0</v>
      </c>
      <c r="G31" s="217"/>
      <c r="H31" s="90">
        <f>F31</f>
        <v>0</v>
      </c>
    </row>
    <row r="32" spans="1:8" ht="13.5" thickBot="1">
      <c r="A32" s="107"/>
      <c r="B32" s="108" t="s">
        <v>718</v>
      </c>
      <c r="C32" s="102"/>
      <c r="D32" s="103">
        <f>SUM(D28:D30)</f>
        <v>1271.47</v>
      </c>
      <c r="E32" s="96"/>
      <c r="F32" s="109"/>
      <c r="G32" s="106">
        <f>SUM(G28:G30)</f>
        <v>0</v>
      </c>
      <c r="H32" s="106">
        <f>SUM(H28:H31)</f>
        <v>0</v>
      </c>
    </row>
    <row r="33" spans="1:8">
      <c r="A33" s="110">
        <v>4</v>
      </c>
      <c r="B33" s="81" t="s">
        <v>543</v>
      </c>
      <c r="C33" s="174"/>
      <c r="D33" s="111"/>
      <c r="E33" s="111"/>
      <c r="F33" s="112"/>
      <c r="G33" s="112"/>
      <c r="H33" s="113"/>
    </row>
    <row r="34" spans="1:8">
      <c r="A34" s="85"/>
      <c r="B34" s="92" t="s">
        <v>704</v>
      </c>
      <c r="C34" s="175" t="s">
        <v>705</v>
      </c>
      <c r="D34" s="86">
        <v>2878.23</v>
      </c>
      <c r="E34" s="87">
        <v>1</v>
      </c>
      <c r="F34" s="100">
        <v>0</v>
      </c>
      <c r="G34" s="89">
        <f>D34*F34</f>
        <v>0</v>
      </c>
      <c r="H34" s="90">
        <f>E34*G34</f>
        <v>0</v>
      </c>
    </row>
    <row r="35" spans="1:8">
      <c r="A35" s="85"/>
      <c r="B35" s="92" t="s">
        <v>706</v>
      </c>
      <c r="C35" s="175" t="s">
        <v>707</v>
      </c>
      <c r="D35" s="86">
        <v>2878.23</v>
      </c>
      <c r="E35" s="87">
        <v>2</v>
      </c>
      <c r="F35" s="100">
        <v>0</v>
      </c>
      <c r="G35" s="89">
        <f t="shared" ref="G35:H35" si="14">D35*F35</f>
        <v>0</v>
      </c>
      <c r="H35" s="90">
        <f t="shared" si="14"/>
        <v>0</v>
      </c>
    </row>
    <row r="36" spans="1:8">
      <c r="A36" s="85"/>
      <c r="B36" s="92" t="s">
        <v>708</v>
      </c>
      <c r="C36" s="175" t="s">
        <v>735</v>
      </c>
      <c r="D36" s="86">
        <v>1979.61</v>
      </c>
      <c r="E36" s="87">
        <v>2</v>
      </c>
      <c r="F36" s="100">
        <v>0</v>
      </c>
      <c r="G36" s="89">
        <f t="shared" ref="G36:H36" si="15">D36*F36</f>
        <v>0</v>
      </c>
      <c r="H36" s="90">
        <f t="shared" si="15"/>
        <v>0</v>
      </c>
    </row>
    <row r="37" spans="1:8">
      <c r="A37" s="85"/>
      <c r="B37" s="92" t="s">
        <v>708</v>
      </c>
      <c r="C37" s="175" t="s">
        <v>736</v>
      </c>
      <c r="D37" s="86">
        <v>6.9</v>
      </c>
      <c r="E37" s="87">
        <v>2</v>
      </c>
      <c r="F37" s="100">
        <v>0</v>
      </c>
      <c r="G37" s="89">
        <f t="shared" ref="G37:H37" si="16">D37*F37</f>
        <v>0</v>
      </c>
      <c r="H37" s="90">
        <f t="shared" si="16"/>
        <v>0</v>
      </c>
    </row>
    <row r="38" spans="1:8">
      <c r="A38" s="85"/>
      <c r="B38" s="92" t="s">
        <v>737</v>
      </c>
      <c r="C38" s="175" t="s">
        <v>738</v>
      </c>
      <c r="D38" s="86">
        <v>1.8</v>
      </c>
      <c r="E38" s="87">
        <v>1</v>
      </c>
      <c r="F38" s="100">
        <v>0</v>
      </c>
      <c r="G38" s="89">
        <f t="shared" ref="G38:H38" si="17">D38*F38</f>
        <v>0</v>
      </c>
      <c r="H38" s="90">
        <f t="shared" si="17"/>
        <v>0</v>
      </c>
    </row>
    <row r="39" spans="1:8">
      <c r="A39" s="85"/>
      <c r="B39" s="92" t="s">
        <v>704</v>
      </c>
      <c r="C39" s="175" t="s">
        <v>739</v>
      </c>
      <c r="D39" s="86">
        <v>18.14</v>
      </c>
      <c r="E39" s="87">
        <v>1</v>
      </c>
      <c r="F39" s="100">
        <v>0</v>
      </c>
      <c r="G39" s="89">
        <f t="shared" ref="G39:H39" si="18">D39*F39</f>
        <v>0</v>
      </c>
      <c r="H39" s="90">
        <f t="shared" si="18"/>
        <v>0</v>
      </c>
    </row>
    <row r="40" spans="1:8">
      <c r="A40" s="85"/>
      <c r="B40" s="92" t="s">
        <v>706</v>
      </c>
      <c r="C40" s="175" t="s">
        <v>740</v>
      </c>
      <c r="D40" s="86">
        <v>18.14</v>
      </c>
      <c r="E40" s="87">
        <v>2</v>
      </c>
      <c r="F40" s="100">
        <v>0</v>
      </c>
      <c r="G40" s="89">
        <f t="shared" ref="G40:H40" si="19">D40*F40</f>
        <v>0</v>
      </c>
      <c r="H40" s="90">
        <f t="shared" si="19"/>
        <v>0</v>
      </c>
    </row>
    <row r="41" spans="1:8">
      <c r="A41" s="85"/>
      <c r="B41" s="92" t="s">
        <v>706</v>
      </c>
      <c r="C41" s="175" t="s">
        <v>741</v>
      </c>
      <c r="D41" s="86">
        <v>69</v>
      </c>
      <c r="E41" s="87">
        <v>2</v>
      </c>
      <c r="F41" s="100">
        <v>0</v>
      </c>
      <c r="G41" s="89">
        <f t="shared" ref="G41:H41" si="20">D41*F41</f>
        <v>0</v>
      </c>
      <c r="H41" s="90">
        <f t="shared" si="20"/>
        <v>0</v>
      </c>
    </row>
    <row r="42" spans="1:8">
      <c r="A42" s="85"/>
      <c r="B42" s="92" t="s">
        <v>708</v>
      </c>
      <c r="C42" s="175" t="s">
        <v>742</v>
      </c>
      <c r="D42" s="86">
        <v>354</v>
      </c>
      <c r="E42" s="87">
        <v>2</v>
      </c>
      <c r="F42" s="100">
        <v>0</v>
      </c>
      <c r="G42" s="89">
        <f t="shared" ref="G42:H42" si="21">D42*F42</f>
        <v>0</v>
      </c>
      <c r="H42" s="90">
        <f t="shared" si="21"/>
        <v>0</v>
      </c>
    </row>
    <row r="43" spans="1:8" ht="13.5" thickBot="1">
      <c r="A43" s="91"/>
      <c r="B43" s="92" t="s">
        <v>716</v>
      </c>
      <c r="C43" s="175" t="s">
        <v>717</v>
      </c>
      <c r="D43" s="86">
        <v>1</v>
      </c>
      <c r="E43" s="93">
        <v>1</v>
      </c>
      <c r="F43" s="88">
        <v>0</v>
      </c>
      <c r="G43" s="217"/>
      <c r="H43" s="90">
        <f>F43</f>
        <v>0</v>
      </c>
    </row>
    <row r="44" spans="1:8" ht="13.5" thickBot="1">
      <c r="A44" s="107"/>
      <c r="B44" s="108" t="s">
        <v>718</v>
      </c>
      <c r="C44" s="108"/>
      <c r="D44" s="96">
        <f>SUM(D34:D42)</f>
        <v>8204.0499999999993</v>
      </c>
      <c r="E44" s="96"/>
      <c r="F44" s="109"/>
      <c r="G44" s="106">
        <f>SUM(G34:G42)</f>
        <v>0</v>
      </c>
      <c r="H44" s="106">
        <f>SUM(H34:H43)</f>
        <v>0</v>
      </c>
    </row>
    <row r="45" spans="1:8" ht="13.5" thickBot="1">
      <c r="A45" s="107"/>
      <c r="B45" s="108" t="s">
        <v>743</v>
      </c>
      <c r="C45" s="108"/>
      <c r="D45" s="96">
        <f>D13+D26+D32+D44</f>
        <v>22200.22</v>
      </c>
      <c r="E45" s="96"/>
      <c r="F45" s="109"/>
      <c r="G45" s="96">
        <f>G13+G26+G32+G44</f>
        <v>0</v>
      </c>
      <c r="H45" s="96">
        <f>H13+H26+H32+H44</f>
        <v>0</v>
      </c>
    </row>
  </sheetData>
  <protectedRanges>
    <protectedRange algorithmName="SHA-512" hashValue="qd/YDRvQnyD0duaZkCyS71woS7GiMIv5aRaoE+NEvMbCmowLU6KhGTvvyWDjPEwAchFIYl72m3Qs/ZecgSGMYA==" saltValue="1q0eLsSE/WzTRBZsQnOIZA==" spinCount="100000" sqref="G3:H3 G45:H45 A3:E45" name="Bereik1"/>
    <protectedRange algorithmName="SHA-512" hashValue="qd/YDRvQnyD0duaZkCyS71woS7GiMIv5aRaoE+NEvMbCmowLU6KhGTvvyWDjPEwAchFIYl72m3Qs/ZecgSGMYA==" saltValue="1q0eLsSE/WzTRBZsQnOIZA==" spinCount="100000" sqref="G4:H44" name="Bereik1_1"/>
  </protectedRanges>
  <mergeCells count="1">
    <mergeCell ref="A1:H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58529-052A-4852-A5C3-AC53988A2119}">
  <sheetPr>
    <tabColor theme="9" tint="0.79998168889431442"/>
  </sheetPr>
  <dimension ref="A1:H86"/>
  <sheetViews>
    <sheetView workbookViewId="0">
      <selection activeCell="A10" sqref="A10"/>
    </sheetView>
  </sheetViews>
  <sheetFormatPr defaultColWidth="8" defaultRowHeight="14.25"/>
  <cols>
    <col min="1" max="1" width="61.375" style="24" customWidth="1"/>
    <col min="2" max="5" width="18.125" style="24" customWidth="1"/>
    <col min="6" max="6" width="18.75" style="24" customWidth="1"/>
    <col min="7" max="16384" width="8" style="24"/>
  </cols>
  <sheetData>
    <row r="1" spans="1:8" ht="16.5">
      <c r="A1" s="23" t="s">
        <v>744</v>
      </c>
      <c r="B1" s="23"/>
      <c r="C1" s="23"/>
      <c r="D1" s="23"/>
      <c r="E1" s="23"/>
      <c r="F1" s="23"/>
      <c r="G1" s="25"/>
      <c r="H1" s="26"/>
    </row>
    <row r="2" spans="1:8" ht="16.5">
      <c r="A2" s="23" t="s">
        <v>745</v>
      </c>
      <c r="B2" s="23"/>
      <c r="C2" s="23"/>
      <c r="D2" s="23"/>
      <c r="E2" s="23"/>
      <c r="F2" s="23"/>
      <c r="G2" s="25"/>
      <c r="H2" s="26"/>
    </row>
    <row r="3" spans="1:8" ht="16.5">
      <c r="A3" s="27" t="s">
        <v>746</v>
      </c>
      <c r="B3" s="28" t="s">
        <v>747</v>
      </c>
      <c r="C3" s="28" t="s">
        <v>748</v>
      </c>
      <c r="D3" s="28" t="s">
        <v>749</v>
      </c>
      <c r="E3" s="29" t="s">
        <v>750</v>
      </c>
      <c r="F3" s="23"/>
      <c r="G3" s="25"/>
      <c r="H3" s="26"/>
    </row>
    <row r="4" spans="1:8" ht="16.5">
      <c r="A4" s="30" t="s">
        <v>751</v>
      </c>
      <c r="B4" s="31">
        <v>0</v>
      </c>
      <c r="C4" s="32">
        <v>0</v>
      </c>
      <c r="D4" s="31">
        <v>0</v>
      </c>
      <c r="E4" s="33">
        <f>SUM(B4:D4)</f>
        <v>0</v>
      </c>
      <c r="F4" s="23"/>
      <c r="G4" s="25"/>
      <c r="H4" s="26"/>
    </row>
    <row r="5" spans="1:8" ht="16.5">
      <c r="A5" s="30" t="s">
        <v>752</v>
      </c>
      <c r="B5" s="31">
        <v>0</v>
      </c>
      <c r="C5" s="32">
        <v>0</v>
      </c>
      <c r="D5" s="31">
        <v>0</v>
      </c>
      <c r="E5" s="33">
        <f t="shared" ref="E5:E19" si="0">SUM(B5:D5)</f>
        <v>0</v>
      </c>
      <c r="F5" s="23"/>
      <c r="G5" s="25"/>
      <c r="H5" s="26"/>
    </row>
    <row r="6" spans="1:8" ht="16.5">
      <c r="A6" s="30" t="s">
        <v>753</v>
      </c>
      <c r="B6" s="31">
        <v>0</v>
      </c>
      <c r="C6" s="32">
        <v>0</v>
      </c>
      <c r="D6" s="31">
        <v>0</v>
      </c>
      <c r="E6" s="33">
        <f t="shared" si="0"/>
        <v>0</v>
      </c>
      <c r="F6" s="23"/>
      <c r="G6" s="25"/>
      <c r="H6" s="26"/>
    </row>
    <row r="7" spans="1:8" ht="16.5">
      <c r="A7" s="30" t="s">
        <v>754</v>
      </c>
      <c r="B7" s="31">
        <v>0</v>
      </c>
      <c r="C7" s="32">
        <v>0</v>
      </c>
      <c r="D7" s="31">
        <v>0</v>
      </c>
      <c r="E7" s="33">
        <f t="shared" si="0"/>
        <v>0</v>
      </c>
      <c r="F7" s="23"/>
      <c r="G7" s="25"/>
      <c r="H7" s="26"/>
    </row>
    <row r="8" spans="1:8" ht="16.5">
      <c r="A8" s="30" t="s">
        <v>755</v>
      </c>
      <c r="B8" s="31">
        <v>0</v>
      </c>
      <c r="C8" s="32">
        <v>0</v>
      </c>
      <c r="D8" s="31">
        <v>0</v>
      </c>
      <c r="E8" s="33">
        <f t="shared" si="0"/>
        <v>0</v>
      </c>
      <c r="F8" s="23"/>
      <c r="G8" s="25"/>
      <c r="H8" s="26"/>
    </row>
    <row r="9" spans="1:8" ht="16.5">
      <c r="A9" s="30" t="s">
        <v>756</v>
      </c>
      <c r="B9" s="31">
        <v>0</v>
      </c>
      <c r="C9" s="32">
        <v>0</v>
      </c>
      <c r="D9" s="31">
        <v>0</v>
      </c>
      <c r="E9" s="33">
        <f t="shared" si="0"/>
        <v>0</v>
      </c>
      <c r="F9" s="23"/>
      <c r="G9" s="25"/>
      <c r="H9" s="26"/>
    </row>
    <row r="10" spans="1:8" ht="16.5">
      <c r="A10" s="30" t="s">
        <v>757</v>
      </c>
      <c r="B10" s="31">
        <v>0</v>
      </c>
      <c r="C10" s="32">
        <v>0</v>
      </c>
      <c r="D10" s="31">
        <v>0</v>
      </c>
      <c r="E10" s="33">
        <f t="shared" si="0"/>
        <v>0</v>
      </c>
      <c r="F10" s="23"/>
      <c r="G10" s="25"/>
      <c r="H10" s="26"/>
    </row>
    <row r="11" spans="1:8" ht="16.5">
      <c r="A11" s="30" t="s">
        <v>758</v>
      </c>
      <c r="B11" s="31">
        <v>0</v>
      </c>
      <c r="C11" s="32">
        <v>0</v>
      </c>
      <c r="D11" s="31">
        <v>0</v>
      </c>
      <c r="E11" s="33">
        <f t="shared" si="0"/>
        <v>0</v>
      </c>
      <c r="F11" s="23"/>
      <c r="G11" s="25"/>
      <c r="H11" s="26"/>
    </row>
    <row r="12" spans="1:8" ht="16.5">
      <c r="A12" s="30" t="s">
        <v>759</v>
      </c>
      <c r="B12" s="31">
        <v>0</v>
      </c>
      <c r="C12" s="32">
        <v>0</v>
      </c>
      <c r="D12" s="31">
        <v>0</v>
      </c>
      <c r="E12" s="33">
        <f t="shared" si="0"/>
        <v>0</v>
      </c>
      <c r="F12" s="23"/>
      <c r="G12" s="25"/>
      <c r="H12" s="26"/>
    </row>
    <row r="13" spans="1:8" ht="16.5">
      <c r="A13" s="30" t="s">
        <v>760</v>
      </c>
      <c r="B13" s="31">
        <v>0</v>
      </c>
      <c r="C13" s="32">
        <v>0</v>
      </c>
      <c r="D13" s="31">
        <v>0</v>
      </c>
      <c r="E13" s="33">
        <f t="shared" si="0"/>
        <v>0</v>
      </c>
      <c r="F13" s="23"/>
      <c r="G13" s="25"/>
      <c r="H13" s="26"/>
    </row>
    <row r="14" spans="1:8" ht="16.5">
      <c r="A14" s="30" t="s">
        <v>761</v>
      </c>
      <c r="B14" s="31">
        <v>0</v>
      </c>
      <c r="C14" s="32">
        <v>0</v>
      </c>
      <c r="D14" s="31">
        <v>0</v>
      </c>
      <c r="E14" s="33">
        <f t="shared" si="0"/>
        <v>0</v>
      </c>
      <c r="F14" s="23"/>
      <c r="G14" s="25"/>
      <c r="H14" s="26"/>
    </row>
    <row r="15" spans="1:8" ht="16.5">
      <c r="A15" s="30" t="s">
        <v>762</v>
      </c>
      <c r="B15" s="31">
        <v>0</v>
      </c>
      <c r="C15" s="32">
        <v>0</v>
      </c>
      <c r="D15" s="31">
        <v>0</v>
      </c>
      <c r="E15" s="33">
        <f t="shared" si="0"/>
        <v>0</v>
      </c>
      <c r="F15" s="23"/>
      <c r="G15" s="25"/>
      <c r="H15" s="26"/>
    </row>
    <row r="16" spans="1:8" ht="16.5">
      <c r="A16" s="30" t="s">
        <v>763</v>
      </c>
      <c r="B16" s="31">
        <v>0</v>
      </c>
      <c r="C16" s="32">
        <v>0</v>
      </c>
      <c r="D16" s="31">
        <v>0</v>
      </c>
      <c r="E16" s="33">
        <f t="shared" si="0"/>
        <v>0</v>
      </c>
      <c r="F16" s="23"/>
      <c r="G16" s="25"/>
      <c r="H16" s="26"/>
    </row>
    <row r="17" spans="1:8" ht="16.5">
      <c r="A17" s="30" t="s">
        <v>764</v>
      </c>
      <c r="B17" s="31">
        <v>0</v>
      </c>
      <c r="C17" s="32">
        <v>0</v>
      </c>
      <c r="D17" s="31">
        <v>0</v>
      </c>
      <c r="E17" s="33">
        <f t="shared" si="0"/>
        <v>0</v>
      </c>
      <c r="F17" s="23"/>
      <c r="G17" s="25"/>
      <c r="H17" s="26"/>
    </row>
    <row r="18" spans="1:8" ht="16.5">
      <c r="A18" s="30" t="s">
        <v>765</v>
      </c>
      <c r="B18" s="31">
        <v>0</v>
      </c>
      <c r="C18" s="32">
        <v>0</v>
      </c>
      <c r="D18" s="31">
        <v>0</v>
      </c>
      <c r="E18" s="33">
        <f t="shared" si="0"/>
        <v>0</v>
      </c>
      <c r="F18" s="23"/>
      <c r="G18" s="25"/>
      <c r="H18" s="26"/>
    </row>
    <row r="19" spans="1:8" ht="17.25" thickBot="1">
      <c r="A19" s="30" t="s">
        <v>766</v>
      </c>
      <c r="B19" s="31">
        <v>0</v>
      </c>
      <c r="C19" s="32">
        <v>0</v>
      </c>
      <c r="D19" s="31">
        <v>0</v>
      </c>
      <c r="E19" s="34">
        <f t="shared" si="0"/>
        <v>0</v>
      </c>
      <c r="F19" s="23"/>
      <c r="G19" s="25"/>
      <c r="H19" s="26"/>
    </row>
    <row r="20" spans="1:8" ht="17.25" thickBot="1">
      <c r="A20" s="35" t="s">
        <v>767</v>
      </c>
      <c r="B20" s="23"/>
      <c r="C20" s="23"/>
      <c r="D20" s="23"/>
      <c r="E20" s="36">
        <f>SUM(E4:E19)</f>
        <v>0</v>
      </c>
      <c r="F20" s="37" t="s">
        <v>768</v>
      </c>
      <c r="G20" s="38">
        <v>6</v>
      </c>
      <c r="H20" s="26"/>
    </row>
    <row r="21" spans="1:8" ht="16.5">
      <c r="A21" s="23"/>
      <c r="B21" s="23"/>
      <c r="C21" s="23"/>
      <c r="D21" s="23"/>
      <c r="E21" s="23"/>
      <c r="F21" s="37"/>
      <c r="G21" s="1"/>
      <c r="H21" s="26"/>
    </row>
    <row r="22" spans="1:8" ht="16.5">
      <c r="A22" s="27" t="s">
        <v>769</v>
      </c>
      <c r="B22" s="28" t="s">
        <v>747</v>
      </c>
      <c r="C22" s="28" t="s">
        <v>748</v>
      </c>
      <c r="D22" s="39" t="s">
        <v>749</v>
      </c>
      <c r="E22" s="29" t="s">
        <v>770</v>
      </c>
      <c r="F22" s="37"/>
      <c r="G22" s="1"/>
      <c r="H22" s="26"/>
    </row>
    <row r="23" spans="1:8" ht="16.5">
      <c r="A23" s="30" t="s">
        <v>771</v>
      </c>
      <c r="B23" s="31">
        <v>0</v>
      </c>
      <c r="C23" s="32">
        <v>0</v>
      </c>
      <c r="D23" s="32">
        <v>0</v>
      </c>
      <c r="E23" s="33">
        <f>SUM(B23:D23)</f>
        <v>0</v>
      </c>
      <c r="F23" s="37"/>
      <c r="G23" s="1"/>
      <c r="H23" s="26"/>
    </row>
    <row r="24" spans="1:8" ht="17.25" thickBot="1">
      <c r="A24" s="30" t="s">
        <v>772</v>
      </c>
      <c r="B24" s="31">
        <v>0</v>
      </c>
      <c r="C24" s="32">
        <v>0</v>
      </c>
      <c r="D24" s="32">
        <v>0</v>
      </c>
      <c r="E24" s="34">
        <f>SUM(B24:D24)</f>
        <v>0</v>
      </c>
      <c r="F24" s="37"/>
      <c r="G24" s="1"/>
      <c r="H24" s="26"/>
    </row>
    <row r="25" spans="1:8" ht="17.25" thickBot="1">
      <c r="A25" s="35" t="s">
        <v>773</v>
      </c>
      <c r="B25" s="23"/>
      <c r="C25" s="23"/>
      <c r="D25" s="23"/>
      <c r="E25" s="36">
        <f>SUM(E23:E24)</f>
        <v>0</v>
      </c>
      <c r="F25" s="37" t="s">
        <v>768</v>
      </c>
      <c r="G25" s="38">
        <v>2</v>
      </c>
      <c r="H25" s="26"/>
    </row>
    <row r="26" spans="1:8" ht="16.5">
      <c r="A26" s="23"/>
      <c r="B26" s="23"/>
      <c r="C26" s="23"/>
      <c r="D26" s="23"/>
      <c r="E26" s="23"/>
      <c r="F26" s="37"/>
      <c r="G26" s="1"/>
      <c r="H26" s="26"/>
    </row>
    <row r="27" spans="1:8" ht="16.5">
      <c r="A27" s="27" t="s">
        <v>774</v>
      </c>
      <c r="B27" s="28" t="s">
        <v>747</v>
      </c>
      <c r="C27" s="28" t="s">
        <v>748</v>
      </c>
      <c r="D27" s="28" t="s">
        <v>749</v>
      </c>
      <c r="E27" s="29" t="s">
        <v>770</v>
      </c>
      <c r="F27" s="37"/>
      <c r="G27" s="1"/>
      <c r="H27" s="26"/>
    </row>
    <row r="28" spans="1:8" ht="16.5">
      <c r="A28" s="30" t="s">
        <v>775</v>
      </c>
      <c r="B28" s="31">
        <v>0</v>
      </c>
      <c r="C28" s="32">
        <v>0</v>
      </c>
      <c r="D28" s="32">
        <v>0</v>
      </c>
      <c r="E28" s="33">
        <f t="shared" ref="E28" si="1">SUM(B28:D28)</f>
        <v>0</v>
      </c>
      <c r="F28" s="37"/>
      <c r="G28" s="1"/>
      <c r="H28" s="26"/>
    </row>
    <row r="29" spans="1:8" ht="16.5">
      <c r="A29" s="40" t="s">
        <v>776</v>
      </c>
      <c r="B29" s="28" t="s">
        <v>777</v>
      </c>
      <c r="C29" s="41" t="s">
        <v>778</v>
      </c>
      <c r="D29" s="41" t="s">
        <v>779</v>
      </c>
      <c r="E29" s="41"/>
      <c r="F29" s="37"/>
      <c r="G29" s="1"/>
      <c r="H29" s="26"/>
    </row>
    <row r="30" spans="1:8" ht="17.25" thickBot="1">
      <c r="A30" s="30" t="s">
        <v>780</v>
      </c>
      <c r="B30" s="31">
        <v>0</v>
      </c>
      <c r="C30" s="31">
        <v>0</v>
      </c>
      <c r="D30" s="31">
        <v>0</v>
      </c>
      <c r="E30" s="34">
        <f>SUM(B30:D30)</f>
        <v>0</v>
      </c>
      <c r="F30" s="37"/>
      <c r="G30" s="1"/>
      <c r="H30" s="26"/>
    </row>
    <row r="31" spans="1:8" ht="17.25" thickBot="1">
      <c r="A31" s="35" t="s">
        <v>781</v>
      </c>
      <c r="B31" s="23"/>
      <c r="C31" s="23"/>
      <c r="D31" s="23"/>
      <c r="E31" s="36">
        <f>SUM(E28:E28,E30)</f>
        <v>0</v>
      </c>
      <c r="F31" s="37" t="s">
        <v>768</v>
      </c>
      <c r="G31" s="38">
        <v>2</v>
      </c>
      <c r="H31" s="26"/>
    </row>
    <row r="32" spans="1:8" ht="16.5">
      <c r="A32" s="23"/>
      <c r="B32" s="23"/>
      <c r="C32" s="23"/>
      <c r="D32" s="23"/>
      <c r="E32" s="23"/>
      <c r="F32" s="37"/>
      <c r="G32" s="1"/>
      <c r="H32" s="26"/>
    </row>
    <row r="33" spans="1:8" ht="16.5">
      <c r="A33" s="27" t="s">
        <v>782</v>
      </c>
      <c r="B33" s="28" t="s">
        <v>747</v>
      </c>
      <c r="C33" s="28" t="s">
        <v>748</v>
      </c>
      <c r="D33" s="39" t="s">
        <v>749</v>
      </c>
      <c r="E33" s="29" t="s">
        <v>770</v>
      </c>
      <c r="F33" s="37"/>
      <c r="G33" s="1"/>
      <c r="H33" s="26"/>
    </row>
    <row r="34" spans="1:8" ht="16.5">
      <c r="A34" s="30" t="s">
        <v>783</v>
      </c>
      <c r="B34" s="31">
        <v>0</v>
      </c>
      <c r="C34" s="32">
        <v>0</v>
      </c>
      <c r="D34" s="32">
        <v>0</v>
      </c>
      <c r="E34" s="33">
        <f>SUM(B34:D34)</f>
        <v>0</v>
      </c>
      <c r="F34" s="37"/>
      <c r="G34" s="1"/>
      <c r="H34" s="26"/>
    </row>
    <row r="35" spans="1:8" ht="16.5">
      <c r="A35" s="30" t="s">
        <v>784</v>
      </c>
      <c r="B35" s="31">
        <v>0</v>
      </c>
      <c r="C35" s="32">
        <v>0</v>
      </c>
      <c r="D35" s="32">
        <v>0</v>
      </c>
      <c r="E35" s="33">
        <f t="shared" ref="E35:E38" si="2">SUM(B35:D35)</f>
        <v>0</v>
      </c>
      <c r="F35" s="37"/>
      <c r="G35" s="1"/>
      <c r="H35" s="26"/>
    </row>
    <row r="36" spans="1:8" ht="16.5">
      <c r="A36" s="30" t="s">
        <v>785</v>
      </c>
      <c r="B36" s="31">
        <v>0</v>
      </c>
      <c r="C36" s="32">
        <v>0</v>
      </c>
      <c r="D36" s="32">
        <v>0</v>
      </c>
      <c r="E36" s="33">
        <f t="shared" si="2"/>
        <v>0</v>
      </c>
      <c r="F36" s="37"/>
      <c r="G36" s="1"/>
      <c r="H36" s="26"/>
    </row>
    <row r="37" spans="1:8" ht="16.5">
      <c r="A37" s="30" t="s">
        <v>786</v>
      </c>
      <c r="B37" s="31">
        <v>0</v>
      </c>
      <c r="C37" s="32">
        <v>0</v>
      </c>
      <c r="D37" s="32">
        <v>0</v>
      </c>
      <c r="E37" s="33">
        <f t="shared" si="2"/>
        <v>0</v>
      </c>
      <c r="F37" s="37"/>
      <c r="G37" s="1"/>
      <c r="H37" s="26"/>
    </row>
    <row r="38" spans="1:8" ht="16.5">
      <c r="A38" s="30" t="s">
        <v>787</v>
      </c>
      <c r="B38" s="31">
        <v>0</v>
      </c>
      <c r="C38" s="32">
        <v>0</v>
      </c>
      <c r="D38" s="32">
        <v>0</v>
      </c>
      <c r="E38" s="33">
        <f t="shared" si="2"/>
        <v>0</v>
      </c>
      <c r="F38" s="37"/>
      <c r="G38" s="1"/>
      <c r="H38" s="26"/>
    </row>
    <row r="39" spans="1:8" ht="16.5">
      <c r="A39" s="42" t="s">
        <v>788</v>
      </c>
      <c r="B39" s="28" t="s">
        <v>789</v>
      </c>
      <c r="C39" s="28" t="s">
        <v>790</v>
      </c>
      <c r="D39" s="41" t="s">
        <v>791</v>
      </c>
      <c r="E39" s="41"/>
      <c r="F39" s="37"/>
      <c r="G39" s="1"/>
      <c r="H39" s="26"/>
    </row>
    <row r="40" spans="1:8" ht="17.25" thickBot="1">
      <c r="A40" s="43" t="s">
        <v>792</v>
      </c>
      <c r="B40" s="31">
        <v>0</v>
      </c>
      <c r="C40" s="31">
        <v>0</v>
      </c>
      <c r="D40" s="31">
        <v>0</v>
      </c>
      <c r="E40" s="34">
        <f>SUM(B40:D40)</f>
        <v>0</v>
      </c>
      <c r="F40" s="37"/>
      <c r="G40" s="1"/>
      <c r="H40" s="26"/>
    </row>
    <row r="41" spans="1:8" ht="17.25" thickBot="1">
      <c r="A41" s="35" t="s">
        <v>793</v>
      </c>
      <c r="B41" s="44"/>
      <c r="C41" s="44"/>
      <c r="D41" s="44"/>
      <c r="E41" s="36">
        <f>SUM(E34:E38,E40)</f>
        <v>0</v>
      </c>
      <c r="F41" s="37" t="s">
        <v>768</v>
      </c>
      <c r="G41" s="38">
        <v>4</v>
      </c>
      <c r="H41" s="26"/>
    </row>
    <row r="42" spans="1:8" ht="16.5">
      <c r="A42" s="44"/>
      <c r="B42" s="44"/>
      <c r="C42" s="44"/>
      <c r="D42" s="44"/>
      <c r="E42" s="23"/>
      <c r="F42" s="37"/>
      <c r="G42" s="1"/>
      <c r="H42" s="26"/>
    </row>
    <row r="43" spans="1:8" ht="16.5">
      <c r="A43" s="41" t="s">
        <v>794</v>
      </c>
      <c r="B43" s="28" t="s">
        <v>747</v>
      </c>
      <c r="C43" s="28" t="s">
        <v>748</v>
      </c>
      <c r="D43" s="39" t="s">
        <v>749</v>
      </c>
      <c r="E43" s="29" t="s">
        <v>770</v>
      </c>
      <c r="F43" s="37"/>
      <c r="G43" s="1"/>
      <c r="H43" s="26"/>
    </row>
    <row r="44" spans="1:8" ht="16.5">
      <c r="A44" s="30" t="s">
        <v>795</v>
      </c>
      <c r="B44" s="31">
        <v>0</v>
      </c>
      <c r="C44" s="32">
        <v>0</v>
      </c>
      <c r="D44" s="32">
        <v>0</v>
      </c>
      <c r="E44" s="33">
        <f>SUM(B44:D44)</f>
        <v>0</v>
      </c>
      <c r="F44" s="37"/>
      <c r="G44" s="1"/>
      <c r="H44" s="26"/>
    </row>
    <row r="45" spans="1:8" ht="17.25" thickBot="1">
      <c r="A45" s="30" t="s">
        <v>796</v>
      </c>
      <c r="B45" s="31">
        <v>0</v>
      </c>
      <c r="C45" s="32">
        <v>0</v>
      </c>
      <c r="D45" s="32">
        <v>0</v>
      </c>
      <c r="E45" s="34">
        <f>SUM(B45:D45)</f>
        <v>0</v>
      </c>
      <c r="F45" s="37"/>
      <c r="G45" s="1"/>
      <c r="H45" s="26"/>
    </row>
    <row r="46" spans="1:8" ht="17.25" thickBot="1">
      <c r="A46" s="35" t="s">
        <v>797</v>
      </c>
      <c r="B46" s="23"/>
      <c r="C46" s="23"/>
      <c r="D46" s="23"/>
      <c r="E46" s="36">
        <f>SUM(E44:E45)</f>
        <v>0</v>
      </c>
      <c r="F46" s="37" t="s">
        <v>768</v>
      </c>
      <c r="G46" s="38">
        <v>2</v>
      </c>
      <c r="H46" s="26"/>
    </row>
    <row r="47" spans="1:8" ht="16.5">
      <c r="A47" s="45"/>
      <c r="B47" s="45"/>
      <c r="C47" s="45"/>
      <c r="D47" s="45"/>
      <c r="E47" s="23"/>
      <c r="F47" s="37"/>
      <c r="G47" s="1"/>
      <c r="H47" s="26"/>
    </row>
    <row r="48" spans="1:8" ht="22.5">
      <c r="A48" s="27" t="s">
        <v>798</v>
      </c>
      <c r="B48" s="46" t="s">
        <v>799</v>
      </c>
      <c r="C48" s="46" t="s">
        <v>800</v>
      </c>
      <c r="D48" s="46" t="s">
        <v>801</v>
      </c>
      <c r="E48" s="29" t="s">
        <v>770</v>
      </c>
      <c r="F48" s="37"/>
      <c r="G48" s="1"/>
      <c r="H48" s="26"/>
    </row>
    <row r="49" spans="1:8" ht="16.5">
      <c r="A49" s="30" t="s">
        <v>802</v>
      </c>
      <c r="B49" s="31">
        <v>0</v>
      </c>
      <c r="C49" s="31">
        <v>0</v>
      </c>
      <c r="D49" s="31">
        <v>0</v>
      </c>
      <c r="E49" s="33">
        <f>SUM(B49:D49)</f>
        <v>0</v>
      </c>
      <c r="F49" s="37"/>
      <c r="G49" s="1"/>
      <c r="H49" s="26"/>
    </row>
    <row r="50" spans="1:8" ht="16.5">
      <c r="A50" s="30" t="s">
        <v>803</v>
      </c>
      <c r="B50" s="31">
        <v>0</v>
      </c>
      <c r="C50" s="32">
        <v>0</v>
      </c>
      <c r="D50" s="32">
        <v>0</v>
      </c>
      <c r="E50" s="33">
        <f t="shared" ref="E50:E52" si="3">SUM(B50:D50)</f>
        <v>0</v>
      </c>
      <c r="F50" s="37"/>
      <c r="G50" s="1"/>
      <c r="H50" s="26"/>
    </row>
    <row r="51" spans="1:8" ht="16.5">
      <c r="A51" s="30" t="s">
        <v>804</v>
      </c>
      <c r="B51" s="31">
        <v>0</v>
      </c>
      <c r="C51" s="32">
        <v>0</v>
      </c>
      <c r="D51" s="32">
        <v>0</v>
      </c>
      <c r="E51" s="33">
        <f t="shared" si="3"/>
        <v>0</v>
      </c>
      <c r="F51" s="37"/>
      <c r="G51" s="1"/>
      <c r="H51" s="26"/>
    </row>
    <row r="52" spans="1:8" ht="17.25" thickBot="1">
      <c r="A52" s="30" t="s">
        <v>805</v>
      </c>
      <c r="B52" s="31">
        <v>0</v>
      </c>
      <c r="C52" s="32">
        <v>0</v>
      </c>
      <c r="D52" s="32">
        <v>0</v>
      </c>
      <c r="E52" s="34">
        <f t="shared" si="3"/>
        <v>0</v>
      </c>
      <c r="F52" s="37"/>
      <c r="G52" s="1"/>
      <c r="H52" s="26"/>
    </row>
    <row r="53" spans="1:8" ht="17.25" thickBot="1">
      <c r="A53" s="35" t="s">
        <v>806</v>
      </c>
      <c r="B53" s="23"/>
      <c r="C53" s="23"/>
      <c r="D53" s="23"/>
      <c r="E53" s="36">
        <f>SUM(E49:E52)</f>
        <v>0</v>
      </c>
      <c r="F53" s="37" t="s">
        <v>768</v>
      </c>
      <c r="G53" s="38">
        <v>8</v>
      </c>
      <c r="H53" s="26"/>
    </row>
    <row r="54" spans="1:8" ht="16.5">
      <c r="A54" s="23"/>
      <c r="B54" s="23"/>
      <c r="C54" s="23"/>
      <c r="D54" s="23"/>
      <c r="E54" s="23"/>
      <c r="F54" s="37"/>
      <c r="G54" s="1"/>
      <c r="H54" s="26"/>
    </row>
    <row r="55" spans="1:8" ht="16.5">
      <c r="A55" s="47" t="s">
        <v>807</v>
      </c>
      <c r="B55" s="41" t="s">
        <v>808</v>
      </c>
      <c r="C55" s="41" t="s">
        <v>809</v>
      </c>
      <c r="D55" s="41" t="s">
        <v>810</v>
      </c>
      <c r="E55" s="29" t="s">
        <v>770</v>
      </c>
      <c r="F55" s="37"/>
      <c r="G55" s="1"/>
      <c r="H55" s="26"/>
    </row>
    <row r="56" spans="1:8" ht="16.5">
      <c r="A56" s="43" t="s">
        <v>811</v>
      </c>
      <c r="B56" s="31">
        <v>0</v>
      </c>
      <c r="C56" s="31">
        <v>0</v>
      </c>
      <c r="D56" s="31">
        <v>0</v>
      </c>
      <c r="E56" s="33">
        <f>SUM(B56:D56)</f>
        <v>0</v>
      </c>
      <c r="F56" s="37"/>
      <c r="G56" s="1"/>
      <c r="H56" s="26"/>
    </row>
    <row r="57" spans="1:8" ht="16.5">
      <c r="A57" s="43" t="s">
        <v>812</v>
      </c>
      <c r="B57" s="31">
        <v>0</v>
      </c>
      <c r="C57" s="31">
        <v>0</v>
      </c>
      <c r="D57" s="31">
        <v>0</v>
      </c>
      <c r="E57" s="33">
        <f t="shared" ref="E57:E60" si="4">SUM(B57:D57)</f>
        <v>0</v>
      </c>
      <c r="F57" s="37"/>
      <c r="G57" s="1"/>
      <c r="H57" s="26"/>
    </row>
    <row r="58" spans="1:8" ht="16.5">
      <c r="A58" s="43" t="s">
        <v>813</v>
      </c>
      <c r="B58" s="31">
        <v>0</v>
      </c>
      <c r="C58" s="31">
        <v>0</v>
      </c>
      <c r="D58" s="31">
        <v>0</v>
      </c>
      <c r="E58" s="33">
        <f t="shared" si="4"/>
        <v>0</v>
      </c>
      <c r="F58" s="37"/>
      <c r="G58" s="1"/>
      <c r="H58" s="26"/>
    </row>
    <row r="59" spans="1:8" ht="16.5">
      <c r="A59" s="43" t="s">
        <v>814</v>
      </c>
      <c r="B59" s="31">
        <v>0</v>
      </c>
      <c r="C59" s="31">
        <v>0</v>
      </c>
      <c r="D59" s="31">
        <v>0</v>
      </c>
      <c r="E59" s="33">
        <f t="shared" si="4"/>
        <v>0</v>
      </c>
      <c r="F59" s="37"/>
      <c r="G59" s="1"/>
      <c r="H59" s="26"/>
    </row>
    <row r="60" spans="1:8" ht="16.5">
      <c r="A60" s="43" t="s">
        <v>815</v>
      </c>
      <c r="B60" s="31">
        <v>0</v>
      </c>
      <c r="C60" s="31">
        <v>0</v>
      </c>
      <c r="D60" s="31">
        <v>0</v>
      </c>
      <c r="E60" s="34">
        <f t="shared" si="4"/>
        <v>0</v>
      </c>
      <c r="F60" s="37"/>
      <c r="G60" s="1"/>
      <c r="H60" s="26"/>
    </row>
    <row r="61" spans="1:8" ht="17.25" thickBot="1">
      <c r="A61" s="43" t="s">
        <v>816</v>
      </c>
      <c r="B61" s="31">
        <v>0</v>
      </c>
      <c r="C61" s="31">
        <v>0</v>
      </c>
      <c r="D61" s="31">
        <v>0</v>
      </c>
      <c r="E61" s="34">
        <f t="shared" ref="E61" si="5">SUM(B61:D61)</f>
        <v>0</v>
      </c>
      <c r="F61" s="37"/>
      <c r="G61" s="1"/>
      <c r="H61" s="26"/>
    </row>
    <row r="62" spans="1:8" ht="17.25" thickBot="1">
      <c r="A62" s="35" t="s">
        <v>817</v>
      </c>
      <c r="B62" s="48"/>
      <c r="C62" s="48"/>
      <c r="D62" s="48"/>
      <c r="E62" s="36">
        <f>SUM(E56:E61)</f>
        <v>0</v>
      </c>
      <c r="F62" s="37" t="s">
        <v>768</v>
      </c>
      <c r="G62" s="38">
        <v>6</v>
      </c>
      <c r="H62" s="26"/>
    </row>
    <row r="63" spans="1:8" ht="16.5">
      <c r="A63" s="48"/>
      <c r="B63" s="48"/>
      <c r="C63" s="48"/>
      <c r="D63" s="48"/>
      <c r="E63" s="48"/>
      <c r="F63" s="37"/>
      <c r="G63" s="1"/>
      <c r="H63" s="26"/>
    </row>
    <row r="64" spans="1:8" ht="16.5">
      <c r="A64" s="41" t="s">
        <v>818</v>
      </c>
      <c r="B64" s="28" t="s">
        <v>819</v>
      </c>
      <c r="C64" s="41" t="s">
        <v>820</v>
      </c>
      <c r="D64" s="41" t="s">
        <v>821</v>
      </c>
      <c r="E64" s="29" t="s">
        <v>770</v>
      </c>
      <c r="F64" s="37"/>
      <c r="G64" s="1"/>
      <c r="H64" s="26"/>
    </row>
    <row r="65" spans="1:8" ht="16.5">
      <c r="A65" s="43" t="s">
        <v>822</v>
      </c>
      <c r="B65" s="31">
        <v>0</v>
      </c>
      <c r="C65" s="31">
        <v>0</v>
      </c>
      <c r="D65" s="31">
        <v>0</v>
      </c>
      <c r="E65" s="33">
        <f t="shared" ref="E65:E70" si="6">SUM(B65:D65)</f>
        <v>0</v>
      </c>
      <c r="F65" s="37"/>
      <c r="G65" s="1"/>
      <c r="H65" s="26"/>
    </row>
    <row r="66" spans="1:8" ht="16.5">
      <c r="A66" s="43" t="s">
        <v>823</v>
      </c>
      <c r="B66" s="31">
        <v>0</v>
      </c>
      <c r="C66" s="31">
        <v>0</v>
      </c>
      <c r="D66" s="31">
        <v>0</v>
      </c>
      <c r="E66" s="33">
        <f t="shared" si="6"/>
        <v>0</v>
      </c>
      <c r="F66" s="37"/>
      <c r="G66" s="1"/>
      <c r="H66" s="26"/>
    </row>
    <row r="67" spans="1:8" ht="16.5">
      <c r="A67" s="43" t="s">
        <v>824</v>
      </c>
      <c r="B67" s="31">
        <v>0</v>
      </c>
      <c r="C67" s="31">
        <v>0</v>
      </c>
      <c r="D67" s="31">
        <v>0</v>
      </c>
      <c r="E67" s="33">
        <f t="shared" si="6"/>
        <v>0</v>
      </c>
      <c r="F67" s="37"/>
      <c r="G67" s="1"/>
      <c r="H67" s="26"/>
    </row>
    <row r="68" spans="1:8" ht="16.5">
      <c r="A68" s="43" t="s">
        <v>825</v>
      </c>
      <c r="B68" s="31">
        <v>0</v>
      </c>
      <c r="C68" s="31">
        <v>0</v>
      </c>
      <c r="D68" s="31">
        <v>0</v>
      </c>
      <c r="E68" s="33">
        <f t="shared" si="6"/>
        <v>0</v>
      </c>
      <c r="F68" s="37"/>
      <c r="G68" s="1"/>
      <c r="H68" s="26"/>
    </row>
    <row r="69" spans="1:8" ht="16.5">
      <c r="A69" s="43" t="s">
        <v>826</v>
      </c>
      <c r="B69" s="31">
        <v>0</v>
      </c>
      <c r="C69" s="31">
        <v>0</v>
      </c>
      <c r="D69" s="31">
        <v>0</v>
      </c>
      <c r="E69" s="33">
        <f t="shared" si="6"/>
        <v>0</v>
      </c>
      <c r="F69" s="37"/>
      <c r="G69" s="1"/>
      <c r="H69" s="26"/>
    </row>
    <row r="70" spans="1:8" ht="16.5">
      <c r="A70" s="43" t="s">
        <v>827</v>
      </c>
      <c r="B70" s="31">
        <v>0</v>
      </c>
      <c r="C70" s="31">
        <v>0</v>
      </c>
      <c r="D70" s="31">
        <v>0</v>
      </c>
      <c r="E70" s="33">
        <f t="shared" si="6"/>
        <v>0</v>
      </c>
      <c r="F70" s="37"/>
      <c r="G70" s="1"/>
      <c r="H70" s="26"/>
    </row>
    <row r="71" spans="1:8" ht="16.5">
      <c r="A71" s="49"/>
      <c r="B71" s="28" t="s">
        <v>789</v>
      </c>
      <c r="C71" s="28" t="s">
        <v>828</v>
      </c>
      <c r="D71" s="41" t="s">
        <v>791</v>
      </c>
      <c r="E71" s="41"/>
      <c r="F71" s="37"/>
      <c r="G71" s="1"/>
      <c r="H71" s="26"/>
    </row>
    <row r="72" spans="1:8" ht="16.5">
      <c r="A72" s="43" t="s">
        <v>829</v>
      </c>
      <c r="B72" s="31">
        <v>0</v>
      </c>
      <c r="C72" s="31">
        <v>0</v>
      </c>
      <c r="D72" s="31">
        <v>0</v>
      </c>
      <c r="E72" s="33">
        <f>SUM(B72:D72)</f>
        <v>0</v>
      </c>
      <c r="F72" s="37"/>
      <c r="G72" s="1"/>
      <c r="H72" s="26"/>
    </row>
    <row r="73" spans="1:8" ht="16.5">
      <c r="A73" s="43" t="s">
        <v>830</v>
      </c>
      <c r="B73" s="31">
        <v>0</v>
      </c>
      <c r="C73" s="31">
        <v>0</v>
      </c>
      <c r="D73" s="31">
        <v>0</v>
      </c>
      <c r="E73" s="33">
        <f t="shared" ref="E73:E74" si="7">SUM(B73:D73)</f>
        <v>0</v>
      </c>
      <c r="F73" s="37"/>
      <c r="G73" s="1"/>
      <c r="H73" s="26"/>
    </row>
    <row r="74" spans="1:8" ht="17.25" thickBot="1">
      <c r="A74" s="43" t="s">
        <v>831</v>
      </c>
      <c r="B74" s="31">
        <v>0</v>
      </c>
      <c r="C74" s="31">
        <v>0</v>
      </c>
      <c r="D74" s="31">
        <v>0</v>
      </c>
      <c r="E74" s="34">
        <f t="shared" si="7"/>
        <v>0</v>
      </c>
      <c r="F74" s="37"/>
      <c r="G74" s="1"/>
      <c r="H74" s="26"/>
    </row>
    <row r="75" spans="1:8" ht="17.25" thickBot="1">
      <c r="A75" s="35" t="s">
        <v>832</v>
      </c>
      <c r="B75" s="48"/>
      <c r="C75" s="48"/>
      <c r="D75" s="48"/>
      <c r="E75" s="36">
        <f>SUM(E65:E70,E72:E74)</f>
        <v>0</v>
      </c>
      <c r="F75" s="37" t="s">
        <v>768</v>
      </c>
      <c r="G75" s="38">
        <v>6</v>
      </c>
      <c r="H75" s="26"/>
    </row>
    <row r="76" spans="1:8" ht="17.25" thickBot="1">
      <c r="A76" s="23"/>
      <c r="B76" s="23"/>
      <c r="C76" s="23"/>
      <c r="D76" s="23"/>
      <c r="E76" s="23"/>
      <c r="F76" s="37"/>
      <c r="G76" s="1"/>
      <c r="H76" s="26"/>
    </row>
    <row r="77" spans="1:8" ht="17.25" thickBot="1">
      <c r="A77" s="23"/>
      <c r="B77" s="23"/>
      <c r="C77" s="248" t="s">
        <v>833</v>
      </c>
      <c r="D77" s="248"/>
      <c r="E77" s="248"/>
      <c r="F77" s="248"/>
      <c r="G77" s="50">
        <f>SUM(G20,G25,G31,G41,G46,G53,G62,G75)</f>
        <v>36</v>
      </c>
      <c r="H77" s="26"/>
    </row>
    <row r="78" spans="1:8" ht="16.5">
      <c r="A78" s="23"/>
      <c r="B78" s="23"/>
      <c r="C78" s="23"/>
      <c r="D78" s="23"/>
      <c r="E78" s="23"/>
      <c r="F78" s="23"/>
      <c r="G78" s="25"/>
      <c r="H78" s="26"/>
    </row>
    <row r="79" spans="1:8" ht="16.5">
      <c r="A79" s="51" t="s">
        <v>834</v>
      </c>
      <c r="B79" s="23"/>
      <c r="C79" s="23"/>
      <c r="D79" s="23"/>
      <c r="E79" s="23"/>
      <c r="F79" s="23"/>
      <c r="G79" s="25"/>
      <c r="H79" s="26"/>
    </row>
    <row r="80" spans="1:8" ht="39.75" customHeight="1">
      <c r="A80" s="249" t="s">
        <v>835</v>
      </c>
      <c r="B80" s="250"/>
      <c r="C80" s="250"/>
      <c r="D80" s="250"/>
      <c r="E80" s="251"/>
      <c r="F80" s="52"/>
      <c r="G80" s="25"/>
      <c r="H80" s="26"/>
    </row>
    <row r="81" spans="1:8" ht="16.5">
      <c r="A81" s="252" t="s">
        <v>836</v>
      </c>
      <c r="B81" s="252"/>
      <c r="C81" s="252"/>
      <c r="D81" s="252"/>
      <c r="E81" s="252"/>
      <c r="F81" s="23"/>
      <c r="G81" s="25"/>
      <c r="H81" s="26"/>
    </row>
    <row r="82" spans="1:8" ht="16.5">
      <c r="A82" s="53"/>
      <c r="B82" s="23"/>
      <c r="C82" s="23"/>
      <c r="D82" s="23"/>
      <c r="E82" s="23"/>
      <c r="F82" s="23"/>
      <c r="G82" s="25"/>
      <c r="H82" s="26"/>
    </row>
    <row r="83" spans="1:8" ht="37.5" customHeight="1">
      <c r="A83" s="249" t="s">
        <v>837</v>
      </c>
      <c r="B83" s="250"/>
      <c r="C83" s="250"/>
      <c r="D83" s="250"/>
      <c r="E83" s="251"/>
      <c r="F83" s="52"/>
      <c r="G83" s="25"/>
      <c r="H83" s="26"/>
    </row>
    <row r="84" spans="1:8" ht="16.5">
      <c r="A84" s="253" t="s">
        <v>838</v>
      </c>
      <c r="B84" s="253"/>
      <c r="C84" s="253"/>
      <c r="D84" s="253"/>
      <c r="E84" s="253"/>
      <c r="F84" s="23"/>
      <c r="G84" s="25"/>
      <c r="H84" s="26"/>
    </row>
    <row r="85" spans="1:8" ht="16.5">
      <c r="A85" s="26"/>
      <c r="B85" s="26"/>
      <c r="C85" s="26"/>
      <c r="D85" s="26"/>
      <c r="E85" s="26"/>
      <c r="F85" s="26"/>
      <c r="G85" s="25"/>
      <c r="H85" s="26"/>
    </row>
    <row r="86" spans="1:8" ht="16.5">
      <c r="A86" s="26"/>
      <c r="B86" s="26"/>
      <c r="C86" s="26"/>
      <c r="D86" s="26"/>
      <c r="E86" s="26"/>
      <c r="F86" s="26"/>
      <c r="G86" s="25"/>
      <c r="H86" s="26"/>
    </row>
  </sheetData>
  <mergeCells count="5">
    <mergeCell ref="C77:F77"/>
    <mergeCell ref="A80:E80"/>
    <mergeCell ref="A81:E81"/>
    <mergeCell ref="A83:E83"/>
    <mergeCell ref="A84:E8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2e0b6db-396f-4f5a-9786-2ac5d5bde2e3" xsi:nil="true"/>
    <Datum xmlns="9e382b6c-e61f-4bce-b859-f21d47fe645a" xsi:nil="true"/>
    <lcf76f155ced4ddcb4097134ff3c332f xmlns="9e382b6c-e61f-4bce-b859-f21d47fe645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F6B97ABEBA6A48B70204E0DEC623B9" ma:contentTypeVersion="17" ma:contentTypeDescription="Een nieuw document maken." ma:contentTypeScope="" ma:versionID="a1fab8f994677f973e2a4aa4efa4c776">
  <xsd:schema xmlns:xsd="http://www.w3.org/2001/XMLSchema" xmlns:xs="http://www.w3.org/2001/XMLSchema" xmlns:p="http://schemas.microsoft.com/office/2006/metadata/properties" xmlns:ns2="9e382b6c-e61f-4bce-b859-f21d47fe645a" xmlns:ns3="82e0b6db-396f-4f5a-9786-2ac5d5bde2e3" targetNamespace="http://schemas.microsoft.com/office/2006/metadata/properties" ma:root="true" ma:fieldsID="a74ca79ba6a03652bdd35d8ba87b4f1b" ns2:_="" ns3:_="">
    <xsd:import namespace="9e382b6c-e61f-4bce-b859-f21d47fe645a"/>
    <xsd:import namespace="82e0b6db-396f-4f5a-9786-2ac5d5bde2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82b6c-e61f-4bce-b859-f21d47fe64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24b1013-3098-4cf7-a5c0-d6569976830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um" ma:index="23" nillable="true" ma:displayName="Datum" ma:format="DateOnly" ma:internalNam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2e0b6db-396f-4f5a-9786-2ac5d5bde2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413bad3-e16f-41f1-83a9-e08b6bc92a4f}" ma:internalName="TaxCatchAll" ma:showField="CatchAllData" ma:web="82e0b6db-396f-4f5a-9786-2ac5d5bde2e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391E1E-7A01-4DDD-A4F7-8451810A3803}">
  <ds:schemaRef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 ds:uri="1aa7f35b-acd8-45db-860b-2db6b7fbb77f"/>
    <ds:schemaRef ds:uri="http://www.w3.org/XML/1998/namespace"/>
    <ds:schemaRef ds:uri="http://purl.org/dc/dcmitype/"/>
  </ds:schemaRefs>
</ds:datastoreItem>
</file>

<file path=customXml/itemProps2.xml><?xml version="1.0" encoding="utf-8"?>
<ds:datastoreItem xmlns:ds="http://schemas.openxmlformats.org/officeDocument/2006/customXml" ds:itemID="{90791F31-4BAB-4777-A77F-E2E7296BC795}">
  <ds:schemaRefs>
    <ds:schemaRef ds:uri="http://schemas.microsoft.com/sharepoint/v3/contenttype/forms"/>
  </ds:schemaRefs>
</ds:datastoreItem>
</file>

<file path=customXml/itemProps3.xml><?xml version="1.0" encoding="utf-8"?>
<ds:datastoreItem xmlns:ds="http://schemas.openxmlformats.org/officeDocument/2006/customXml" ds:itemID="{AAAFF166-29CB-4E30-9A69-F9045BE319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Uitleg</vt:lpstr>
      <vt:lpstr>Totaalblad</vt:lpstr>
      <vt:lpstr>1. Lyceum Heiligestraat </vt:lpstr>
      <vt:lpstr>2. MAVO Tielerwaardlaan</vt:lpstr>
      <vt:lpstr>3. Praktijkonderw. Rozenstraat</vt:lpstr>
      <vt:lpstr>4. Beroepscol. Teisterbantlaan</vt:lpstr>
      <vt:lpstr>Glasbewassing</vt:lpstr>
      <vt:lpstr>REGIEOPDRACHTEN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 van Elstlande</dc:creator>
  <cp:keywords/>
  <dc:description/>
  <cp:lastModifiedBy>Robin van Elstlande | Extern F-Fort</cp:lastModifiedBy>
  <cp:revision/>
  <dcterms:created xsi:type="dcterms:W3CDTF">2023-11-13T08:56:19Z</dcterms:created>
  <dcterms:modified xsi:type="dcterms:W3CDTF">2025-09-16T12:15:20Z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0x0101009FF6B97ABEBA6A48B70204E0DEC623B9</vt:lpwstr>
  </property>
  <property fmtid="{D5CDD505-2E9C-101B-9397-08002B2CF9AE}" pid="3" name="MediaServiceImageTags">
    <vt:lpwstr/>
  </property>
</Properties>
</file>