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G:\TP\ICM\Projectdossiers\29500 t-m 30000\29507 Het vervangen van schietbaansystemen en beeldwanden\02. (Voor)aankondiging\Perceel 2 Onderhoud\"/>
    </mc:Choice>
  </mc:AlternateContent>
  <xr:revisionPtr revIDLastSave="0" documentId="8_{4A3CD07B-88BD-4969-BCDB-46934FE0FD8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Prijzenboek 29507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4" i="6" l="1"/>
  <c r="H74" i="6"/>
  <c r="K74" i="6" s="1"/>
  <c r="F36" i="6"/>
  <c r="L74" i="6" l="1"/>
  <c r="N74" i="6"/>
  <c r="O74" i="6" s="1"/>
  <c r="I74" i="6"/>
  <c r="I73" i="6" l="1"/>
  <c r="K73" i="6"/>
  <c r="F73" i="6"/>
  <c r="F67" i="6"/>
  <c r="G67" i="6"/>
  <c r="H67" i="6"/>
  <c r="K67" i="6" s="1"/>
  <c r="N67" i="6" s="1"/>
  <c r="J67" i="6"/>
  <c r="M67" i="6"/>
  <c r="H71" i="6"/>
  <c r="K71" i="6" s="1"/>
  <c r="N71" i="6" s="1"/>
  <c r="H70" i="6"/>
  <c r="K70" i="6" s="1"/>
  <c r="N70" i="6" s="1"/>
  <c r="H69" i="6"/>
  <c r="K69" i="6" s="1"/>
  <c r="N69" i="6" s="1"/>
  <c r="H68" i="6"/>
  <c r="K68" i="6" s="1"/>
  <c r="N68" i="6" s="1"/>
  <c r="H66" i="6"/>
  <c r="K66" i="6" s="1"/>
  <c r="N66" i="6" s="1"/>
  <c r="H64" i="6"/>
  <c r="K64" i="6" s="1"/>
  <c r="N64" i="6" s="1"/>
  <c r="H63" i="6"/>
  <c r="K63" i="6" s="1"/>
  <c r="N63" i="6" s="1"/>
  <c r="H62" i="6"/>
  <c r="K62" i="6" s="1"/>
  <c r="N62" i="6" s="1"/>
  <c r="M71" i="6"/>
  <c r="M70" i="6"/>
  <c r="M69" i="6"/>
  <c r="M68" i="6"/>
  <c r="M66" i="6"/>
  <c r="J71" i="6"/>
  <c r="J70" i="6"/>
  <c r="J69" i="6"/>
  <c r="J68" i="6"/>
  <c r="J66" i="6"/>
  <c r="G71" i="6"/>
  <c r="G70" i="6"/>
  <c r="G69" i="6"/>
  <c r="G68" i="6"/>
  <c r="G66" i="6"/>
  <c r="M64" i="6"/>
  <c r="M63" i="6"/>
  <c r="M62" i="6"/>
  <c r="J64" i="6"/>
  <c r="J63" i="6"/>
  <c r="J62" i="6"/>
  <c r="G64" i="6"/>
  <c r="G63" i="6"/>
  <c r="G62" i="6"/>
  <c r="M60" i="6"/>
  <c r="M59" i="6"/>
  <c r="M58" i="6"/>
  <c r="M57" i="6"/>
  <c r="M56" i="6"/>
  <c r="M55" i="6"/>
  <c r="M54" i="6"/>
  <c r="M53" i="6"/>
  <c r="J60" i="6"/>
  <c r="J59" i="6"/>
  <c r="J58" i="6"/>
  <c r="J57" i="6"/>
  <c r="J56" i="6"/>
  <c r="J55" i="6"/>
  <c r="J54" i="6"/>
  <c r="J53" i="6"/>
  <c r="G60" i="6"/>
  <c r="G59" i="6"/>
  <c r="G58" i="6"/>
  <c r="G57" i="6"/>
  <c r="G56" i="6"/>
  <c r="G55" i="6"/>
  <c r="G54" i="6"/>
  <c r="G53" i="6"/>
  <c r="H47" i="6"/>
  <c r="K47" i="6" s="1"/>
  <c r="N47" i="6" s="1"/>
  <c r="H46" i="6"/>
  <c r="M47" i="6"/>
  <c r="M46" i="6"/>
  <c r="J47" i="6"/>
  <c r="J46" i="6"/>
  <c r="G47" i="6"/>
  <c r="G46" i="6"/>
  <c r="H44" i="6"/>
  <c r="H35" i="6"/>
  <c r="M44" i="6"/>
  <c r="J44" i="6"/>
  <c r="G44" i="6"/>
  <c r="M43" i="6"/>
  <c r="M42" i="6"/>
  <c r="M41" i="6"/>
  <c r="M40" i="6"/>
  <c r="J43" i="6"/>
  <c r="J42" i="6"/>
  <c r="J41" i="6"/>
  <c r="J40" i="6"/>
  <c r="G43" i="6"/>
  <c r="G42" i="6"/>
  <c r="G41" i="6"/>
  <c r="G40" i="6"/>
  <c r="M35" i="6"/>
  <c r="J35" i="6"/>
  <c r="M33" i="6"/>
  <c r="J33" i="6"/>
  <c r="G35" i="6"/>
  <c r="G33" i="6"/>
  <c r="M31" i="6"/>
  <c r="J31" i="6"/>
  <c r="G31" i="6"/>
  <c r="M29" i="6"/>
  <c r="J29" i="6"/>
  <c r="G29" i="6"/>
  <c r="M26" i="6"/>
  <c r="M25" i="6"/>
  <c r="M24" i="6"/>
  <c r="J25" i="6"/>
  <c r="J24" i="6"/>
  <c r="G26" i="6"/>
  <c r="G25" i="6"/>
  <c r="G24" i="6"/>
  <c r="M22" i="6"/>
  <c r="M21" i="6"/>
  <c r="M20" i="6"/>
  <c r="J21" i="6"/>
  <c r="J20" i="6"/>
  <c r="G22" i="6"/>
  <c r="G21" i="6"/>
  <c r="G20" i="6"/>
  <c r="M18" i="6"/>
  <c r="G18" i="6"/>
  <c r="M17" i="6"/>
  <c r="J17" i="6"/>
  <c r="M16" i="6"/>
  <c r="J16" i="6"/>
  <c r="G17" i="6"/>
  <c r="G16" i="6"/>
  <c r="G11" i="6"/>
  <c r="M13" i="6"/>
  <c r="M12" i="6"/>
  <c r="J12" i="6"/>
  <c r="M11" i="6"/>
  <c r="J11" i="6"/>
  <c r="G13" i="6"/>
  <c r="G12" i="6"/>
  <c r="H40" i="6"/>
  <c r="H43" i="6" s="1"/>
  <c r="F43" i="6"/>
  <c r="F41" i="6"/>
  <c r="F47" i="6"/>
  <c r="L73" i="6" l="1"/>
  <c r="N73" i="6"/>
  <c r="O73" i="6" s="1"/>
  <c r="O67" i="6"/>
  <c r="L67" i="6"/>
  <c r="I67" i="6"/>
  <c r="I46" i="6"/>
  <c r="O47" i="6"/>
  <c r="I35" i="6"/>
  <c r="H41" i="6"/>
  <c r="H42" i="6"/>
  <c r="I42" i="6" s="1"/>
  <c r="I43" i="6"/>
  <c r="L47" i="6"/>
  <c r="I47" i="6"/>
  <c r="H25" i="6" l="1"/>
  <c r="K25" i="6" s="1"/>
  <c r="F25" i="6"/>
  <c r="H22" i="6"/>
  <c r="I22" i="6" s="1"/>
  <c r="F22" i="6"/>
  <c r="H54" i="6"/>
  <c r="I54" i="6" s="1"/>
  <c r="H55" i="6"/>
  <c r="I55" i="6" s="1"/>
  <c r="H56" i="6"/>
  <c r="I56" i="6" s="1"/>
  <c r="H57" i="6"/>
  <c r="K57" i="6" s="1"/>
  <c r="H58" i="6"/>
  <c r="I58" i="6" s="1"/>
  <c r="H59" i="6"/>
  <c r="I59" i="6" s="1"/>
  <c r="H60" i="6"/>
  <c r="I60" i="6" s="1"/>
  <c r="H53" i="6"/>
  <c r="K53" i="6" s="1"/>
  <c r="K35" i="6"/>
  <c r="H33" i="6"/>
  <c r="K33" i="6" s="1"/>
  <c r="H31" i="6"/>
  <c r="K31" i="6" s="1"/>
  <c r="H29" i="6"/>
  <c r="K29" i="6" s="1"/>
  <c r="H26" i="6"/>
  <c r="K26" i="6" s="1"/>
  <c r="H24" i="6"/>
  <c r="K24" i="6" s="1"/>
  <c r="H21" i="6"/>
  <c r="K21" i="6" s="1"/>
  <c r="H20" i="6"/>
  <c r="K20" i="6" s="1"/>
  <c r="H16" i="6"/>
  <c r="K16" i="6" s="1"/>
  <c r="H17" i="6"/>
  <c r="K17" i="6" s="1"/>
  <c r="N17" i="6" s="1"/>
  <c r="O17" i="6" s="1"/>
  <c r="H18" i="6"/>
  <c r="K18" i="6" s="1"/>
  <c r="H15" i="6"/>
  <c r="K15" i="6" s="1"/>
  <c r="H10" i="6"/>
  <c r="K10" i="6" s="1"/>
  <c r="N10" i="6" s="1"/>
  <c r="F11" i="6"/>
  <c r="K40" i="6" l="1"/>
  <c r="I40" i="6"/>
  <c r="K22" i="6"/>
  <c r="N22" i="6" s="1"/>
  <c r="O22" i="6" s="1"/>
  <c r="N25" i="6"/>
  <c r="O25" i="6" s="1"/>
  <c r="L25" i="6"/>
  <c r="I25" i="6"/>
  <c r="N21" i="6"/>
  <c r="O21" i="6" s="1"/>
  <c r="L21" i="6"/>
  <c r="K54" i="6"/>
  <c r="N54" i="6" s="1"/>
  <c r="O54" i="6" s="1"/>
  <c r="N29" i="6"/>
  <c r="O29" i="6" s="1"/>
  <c r="L29" i="6"/>
  <c r="N26" i="6"/>
  <c r="O26" i="6" s="1"/>
  <c r="L26" i="6"/>
  <c r="N33" i="6"/>
  <c r="O33" i="6" s="1"/>
  <c r="L33" i="6"/>
  <c r="L57" i="6"/>
  <c r="N57" i="6"/>
  <c r="O57" i="6" s="1"/>
  <c r="L18" i="6"/>
  <c r="N18" i="6"/>
  <c r="O18" i="6" s="1"/>
  <c r="L24" i="6"/>
  <c r="N24" i="6"/>
  <c r="O24" i="6" s="1"/>
  <c r="N35" i="6"/>
  <c r="O35" i="6" s="1"/>
  <c r="L35" i="6"/>
  <c r="N53" i="6"/>
  <c r="O53" i="6" s="1"/>
  <c r="L53" i="6"/>
  <c r="N16" i="6"/>
  <c r="O16" i="6" s="1"/>
  <c r="L16" i="6"/>
  <c r="N20" i="6"/>
  <c r="O20" i="6" s="1"/>
  <c r="L20" i="6"/>
  <c r="N15" i="6"/>
  <c r="O15" i="6" s="1"/>
  <c r="L15" i="6"/>
  <c r="L31" i="6"/>
  <c r="N31" i="6"/>
  <c r="O31" i="6" s="1"/>
  <c r="L17" i="6"/>
  <c r="K56" i="6"/>
  <c r="I57" i="6"/>
  <c r="K55" i="6"/>
  <c r="I53" i="6"/>
  <c r="K60" i="6"/>
  <c r="N60" i="6" s="1"/>
  <c r="K59" i="6"/>
  <c r="K58" i="6"/>
  <c r="I10" i="6"/>
  <c r="I15" i="6"/>
  <c r="H11" i="6"/>
  <c r="H12" i="6"/>
  <c r="H13" i="6"/>
  <c r="F12" i="6"/>
  <c r="F13" i="6"/>
  <c r="N40" i="6" l="1"/>
  <c r="K43" i="6"/>
  <c r="L43" i="6" s="1"/>
  <c r="K42" i="6"/>
  <c r="L42" i="6" s="1"/>
  <c r="K41" i="6"/>
  <c r="L41" i="6" s="1"/>
  <c r="L40" i="6"/>
  <c r="L22" i="6"/>
  <c r="L54" i="6"/>
  <c r="N56" i="6"/>
  <c r="O56" i="6" s="1"/>
  <c r="L56" i="6"/>
  <c r="I11" i="6"/>
  <c r="K11" i="6"/>
  <c r="L59" i="6"/>
  <c r="N59" i="6"/>
  <c r="O59" i="6" s="1"/>
  <c r="L58" i="6"/>
  <c r="N58" i="6"/>
  <c r="O58" i="6" s="1"/>
  <c r="L60" i="6"/>
  <c r="O60" i="6"/>
  <c r="L55" i="6"/>
  <c r="N55" i="6"/>
  <c r="O55" i="6" s="1"/>
  <c r="I13" i="6"/>
  <c r="K13" i="6"/>
  <c r="I12" i="6"/>
  <c r="K12" i="6"/>
  <c r="N41" i="6" l="1"/>
  <c r="O41" i="6" s="1"/>
  <c r="N43" i="6"/>
  <c r="O43" i="6" s="1"/>
  <c r="N42" i="6"/>
  <c r="O42" i="6" s="1"/>
  <c r="O40" i="6"/>
  <c r="N11" i="6"/>
  <c r="O11" i="6" s="1"/>
  <c r="L11" i="6"/>
  <c r="L13" i="6"/>
  <c r="N13" i="6"/>
  <c r="O13" i="6" s="1"/>
  <c r="L12" i="6"/>
  <c r="N12" i="6"/>
  <c r="O12" i="6" s="1"/>
  <c r="L10" i="6"/>
  <c r="O10" i="6"/>
  <c r="O36" i="6" l="1"/>
  <c r="L36" i="6"/>
  <c r="O71" i="6"/>
  <c r="L71" i="6"/>
  <c r="I71" i="6"/>
  <c r="O70" i="6"/>
  <c r="L70" i="6"/>
  <c r="I70" i="6"/>
  <c r="O69" i="6"/>
  <c r="L69" i="6"/>
  <c r="I69" i="6"/>
  <c r="O68" i="6"/>
  <c r="L68" i="6"/>
  <c r="I68" i="6"/>
  <c r="O66" i="6"/>
  <c r="L66" i="6"/>
  <c r="I66" i="6"/>
  <c r="O64" i="6"/>
  <c r="L64" i="6"/>
  <c r="I64" i="6"/>
  <c r="O63" i="6"/>
  <c r="L63" i="6"/>
  <c r="I63" i="6"/>
  <c r="O62" i="6"/>
  <c r="L62" i="6"/>
  <c r="I62" i="6"/>
  <c r="K46" i="6"/>
  <c r="I33" i="6"/>
  <c r="I31" i="6"/>
  <c r="I29" i="6"/>
  <c r="I26" i="6"/>
  <c r="I24" i="6"/>
  <c r="I21" i="6"/>
  <c r="I20" i="6"/>
  <c r="I18" i="6"/>
  <c r="I17" i="6"/>
  <c r="I16" i="6"/>
  <c r="I36" i="6" l="1"/>
  <c r="N46" i="6"/>
  <c r="O46" i="6" s="1"/>
  <c r="L46" i="6"/>
  <c r="I75" i="6"/>
  <c r="L75" i="6"/>
  <c r="O75" i="6"/>
  <c r="I44" i="6"/>
  <c r="K44" i="6"/>
  <c r="I41" i="6"/>
  <c r="I49" i="6" l="1"/>
  <c r="I77" i="6" s="1"/>
  <c r="H81" i="6" s="1"/>
  <c r="N44" i="6"/>
  <c r="O44" i="6" s="1"/>
  <c r="L44" i="6"/>
  <c r="F10" i="6"/>
  <c r="L49" i="6" l="1"/>
  <c r="L77" i="6" s="1"/>
  <c r="H82" i="6" s="1"/>
  <c r="O49" i="6"/>
  <c r="O77" i="6" s="1"/>
  <c r="H83" i="6" s="1"/>
  <c r="F71" i="6"/>
  <c r="F60" i="6"/>
  <c r="F64" i="6"/>
  <c r="F70" i="6"/>
  <c r="F75" i="6" s="1"/>
  <c r="F42" i="6"/>
  <c r="F46" i="6"/>
  <c r="F55" i="6"/>
  <c r="F56" i="6"/>
  <c r="F57" i="6"/>
  <c r="F58" i="6"/>
  <c r="F59" i="6"/>
  <c r="F62" i="6"/>
  <c r="F63" i="6"/>
  <c r="F66" i="6"/>
  <c r="F68" i="6"/>
  <c r="F69" i="6"/>
  <c r="F54" i="6"/>
  <c r="F53" i="6"/>
  <c r="F44" i="6"/>
  <c r="F40" i="6"/>
  <c r="F35" i="6"/>
  <c r="F33" i="6"/>
  <c r="F31" i="6"/>
  <c r="F29" i="6"/>
  <c r="F26" i="6"/>
  <c r="F24" i="6"/>
  <c r="F21" i="6"/>
  <c r="F20" i="6"/>
  <c r="F18" i="6"/>
  <c r="F17" i="6"/>
  <c r="F16" i="6"/>
  <c r="F15" i="6"/>
  <c r="F49" i="6" l="1"/>
  <c r="F77" i="6" l="1"/>
  <c r="H80" i="6" s="1"/>
  <c r="H84" i="6" s="1"/>
  <c r="O79" i="6" l="1"/>
</calcChain>
</file>

<file path=xl/sharedStrings.xml><?xml version="1.0" encoding="utf-8"?>
<sst xmlns="http://schemas.openxmlformats.org/spreadsheetml/2006/main" count="169" uniqueCount="112">
  <si>
    <t>10.2</t>
  </si>
  <si>
    <t>10.3</t>
  </si>
  <si>
    <t>30.1</t>
  </si>
  <si>
    <t>30.2</t>
  </si>
  <si>
    <t>30.3</t>
  </si>
  <si>
    <t>uur</t>
  </si>
  <si>
    <t>stuks</t>
  </si>
  <si>
    <t>Blok</t>
  </si>
  <si>
    <t>10.4</t>
  </si>
  <si>
    <t>30.4</t>
  </si>
  <si>
    <t>10.5</t>
  </si>
  <si>
    <t>10.6</t>
  </si>
  <si>
    <t>10.7</t>
  </si>
  <si>
    <t>10.8</t>
  </si>
  <si>
    <t>10.9</t>
  </si>
  <si>
    <t>10.10</t>
  </si>
  <si>
    <t>10.11</t>
  </si>
  <si>
    <t>10.12</t>
  </si>
  <si>
    <t>10.13</t>
  </si>
  <si>
    <t>10.14</t>
  </si>
  <si>
    <t>20.1</t>
  </si>
  <si>
    <t>20.2</t>
  </si>
  <si>
    <t>20.3</t>
  </si>
  <si>
    <t>20.4</t>
  </si>
  <si>
    <t>uren</t>
  </si>
  <si>
    <t>Eenheid</t>
  </si>
  <si>
    <t>%</t>
  </si>
  <si>
    <t>Uurtarief op werkdagen van 06:00 tot 18:00 uur</t>
  </si>
  <si>
    <t>Toeslag op uurtarief van 30.1 voor werk op werkdagen van 18:00 tot 06:00 uur (maximaal 15%)</t>
  </si>
  <si>
    <t>Toeslag op uurtarief van 30.1 voor werk op zaterdag (maximaal 25%)</t>
  </si>
  <si>
    <t>Toeslag op uurtarief van 30.1 voor werk op zon- en feestdagen (maximaal 35%)</t>
  </si>
  <si>
    <t>Preventief Onderhoud</t>
  </si>
  <si>
    <t>Koning Willem III Kazerne, Apeldoorn</t>
  </si>
  <si>
    <t>Koningin Maxima Kazerne, Badhoevedorp</t>
  </si>
  <si>
    <t>Schietbaan Brigade Scheldestromen, Hoogerheide</t>
  </si>
  <si>
    <t>Uurtarieven</t>
  </si>
  <si>
    <t>Preventief Onderhoud (Type A)</t>
  </si>
  <si>
    <t>20</t>
  </si>
  <si>
    <t>Preventief Onderhoud (Type B)</t>
  </si>
  <si>
    <t>Inspectie NEN 3140 eenmaal in de twee jaar.</t>
  </si>
  <si>
    <t>30</t>
  </si>
  <si>
    <t>30.5</t>
  </si>
  <si>
    <t>30.6</t>
  </si>
  <si>
    <t>productprijslijst</t>
  </si>
  <si>
    <t>Beelddrager ( BSS)</t>
  </si>
  <si>
    <t>stuk</t>
  </si>
  <si>
    <t>Beelddrager (KBK)</t>
  </si>
  <si>
    <t>Reflectiedoekrol 25m p/rol  (KMK &amp; KW3) 1400 mm</t>
  </si>
  <si>
    <t>Aandrijfmotor beelddrager (wanneer van toepassing)</t>
  </si>
  <si>
    <t>Afstandbediening</t>
  </si>
  <si>
    <t>LED-lamp reflectieverlichting</t>
  </si>
  <si>
    <t>Beeldwandsysteem</t>
  </si>
  <si>
    <t>Computersysteem</t>
  </si>
  <si>
    <t>Beeldwandprojector</t>
  </si>
  <si>
    <t>Laserlichtbron</t>
  </si>
  <si>
    <t>Papierrollen (KW3 &amp; KMK)</t>
  </si>
  <si>
    <t>50</t>
  </si>
  <si>
    <t>50.1</t>
  </si>
  <si>
    <t>Bijlage 5: Prijzenboek - 29507 - Beamers &amp; Beeldwanden</t>
  </si>
  <si>
    <r>
      <rPr>
        <b/>
        <sz val="11"/>
        <rFont val="Verdana"/>
        <family val="2"/>
      </rPr>
      <t>Aantallen</t>
    </r>
    <r>
      <rPr>
        <sz val="11"/>
        <rFont val="Verdana"/>
        <family val="2"/>
      </rPr>
      <t xml:space="preserve"> (geschat per jaar)</t>
    </r>
  </si>
  <si>
    <r>
      <t xml:space="preserve">Verrekenprijs </t>
    </r>
    <r>
      <rPr>
        <sz val="11"/>
        <rFont val="Verdana"/>
        <family val="2"/>
      </rPr>
      <t>(per eenheid)</t>
    </r>
  </si>
  <si>
    <r>
      <t xml:space="preserve">Prijs
</t>
    </r>
    <r>
      <rPr>
        <sz val="11"/>
        <rFont val="Verdana"/>
        <family val="2"/>
      </rPr>
      <t>(aantal x eenheidsprijs)</t>
    </r>
  </si>
  <si>
    <t>Projectbegeleiding, voortgangsoverleg, kwart. Rapportage</t>
  </si>
  <si>
    <t xml:space="preserve">beweging </t>
  </si>
  <si>
    <r>
      <t xml:space="preserve">All-in voorrijdkosten (Hierin zijn </t>
    </r>
    <r>
      <rPr>
        <b/>
        <u/>
        <sz val="11"/>
        <color theme="1"/>
        <rFont val="Verdana"/>
        <family val="2"/>
      </rPr>
      <t>alle</t>
    </r>
    <r>
      <rPr>
        <sz val="11"/>
        <color theme="1"/>
        <rFont val="Verdana"/>
        <family val="2"/>
      </rPr>
      <t xml:space="preserve"> kosten verdisconteerd die gemaakt worden om van 
een willekeurige lokatie naar één van de vier Defensie objecten te komen (</t>
    </r>
    <r>
      <rPr>
        <b/>
        <u/>
        <sz val="11"/>
        <color theme="1"/>
        <rFont val="Verdana"/>
        <family val="2"/>
      </rPr>
      <t>incl.retour</t>
    </r>
    <r>
      <rPr>
        <sz val="11"/>
        <color theme="1"/>
        <rFont val="Verdana"/>
        <family val="2"/>
      </rPr>
      <t>).
Er wordt geen onderscheid gemaakt tussen de Defensie objecten.)</t>
    </r>
  </si>
  <si>
    <t>Koningin Beatrix Kazerne, Den Haag</t>
  </si>
  <si>
    <t>Projectiesysteem</t>
  </si>
  <si>
    <t>Totaal per jaar</t>
  </si>
  <si>
    <t>TOTAAL</t>
  </si>
  <si>
    <t>Let op: het bedrag achter TOTAAL dient te worden overgenomen op het inschrijfbiljet</t>
  </si>
  <si>
    <r>
      <t xml:space="preserve">Verrekenprijs </t>
    </r>
    <r>
      <rPr>
        <sz val="11"/>
        <color theme="1"/>
        <rFont val="Verdana"/>
        <family val="2"/>
      </rPr>
      <t>(per eenheid + fictieve indexatie)</t>
    </r>
  </si>
  <si>
    <r>
      <t xml:space="preserve">Verrekenprijs </t>
    </r>
    <r>
      <rPr>
        <sz val="11"/>
        <color theme="1"/>
        <rFont val="Verdana"/>
        <family val="2"/>
      </rPr>
      <t>(aantal x eenheidsprijs)</t>
    </r>
  </si>
  <si>
    <t>10.1</t>
  </si>
  <si>
    <t xml:space="preserve">Preventief onderhoud type A halfjaarlijks all in inclusief rapportage conform Werkbeschrijving voor het uitvoeren van onderhoud aan de schietbaaninstallaties op de schietbaan van de KBK te Den Haag. Alle kosten inclusief reis- en verblijfskosten. </t>
  </si>
  <si>
    <t xml:space="preserve">Preventief onderhoud type B halfjaarlijks all in inclusief rapportage conform Werkbeschrijving voor het uitvoeren van onderhoud aan de schietbaaninstallaties op de schietbaan van de KBK te Den Haag. Alle kosten inclusief reis- en verblijfskosten. </t>
  </si>
  <si>
    <t xml:space="preserve">Preventief onderhoud type A halfjaarlijks all in inclusief rapportage conform Werkbeschrijving voor het uitvoeren van onderhoud aan de schietbaaninstallaties op de schietbanen van schietinrichting KMK te Badhoevedorp. Alle kosten inclusief reis- en verblijfskosten. </t>
  </si>
  <si>
    <t xml:space="preserve">Preventief onderhoud type B halfjaarlijks all in inclusief rapportage conform Werkbeschrijving voor het uitvoeren van onderhoud aan de schietbaaninstallaties op de schietbanen van schietinrichting KMK te Badhoevedorp. Alle kosten inclusief reis- en verblijfskosten. </t>
  </si>
  <si>
    <t xml:space="preserve">Preventief onderhoud type B halfjaarlijks all in inclusief rapportage conform Werkbeschrijving voor het uitvoeren van onderhoud aan de schietbaaninstallaties op de schietbaan van de BSS te Hoogerheide. Alle kosten inclusief reis- en verblijfskosten. </t>
  </si>
  <si>
    <t xml:space="preserve">Preventief onderhoud type A halfjaarlijks all in inclusief rapportage conform Werkbeschrijving voor het uitvoeren van onderhoud aan de schietbaaninstallaties op de schietbaan van de BSS te Hoogerheide. Alle kosten inclusief reis- en verblijfskosten. </t>
  </si>
  <si>
    <t xml:space="preserve">Declaratie vergeefs werk wanneer het niet mogelijk is voor opdrachtnemer om onderhoud uit te voeren door toedoen van het Ministerie van Defensie. </t>
  </si>
  <si>
    <t xml:space="preserve">Nulmeting van de schietbaaninstallatie uitgevoerd samen met fabrikant schietbaaninstallatie voorafgaande aan het  preventief onderhoud type A en type B, inclusief rapportage op de schietbanen van schietinrichting Koningin Maxima Kazerne te Badhoevedorp volgens de Werkbeschrijving voor: “Het uitvoeren van onderhoud aan schietbaaninstallaties op Defensie schietfaciliteiten”. Alle kosten inclusief reis- en verblijfskosten. </t>
  </si>
  <si>
    <t xml:space="preserve">Preventief onderhoud type A halfjaarlijks 'all in' inclusief rapportage conform Werkbeschrijving voor het uitvoeren van onderhoud aan de schietbaaninstallaties op de schietbanen van schietinrichting KW III te Apeldoorn incl. bijlagen. Alle kosten inclusief reis- en verblijfskosten. </t>
  </si>
  <si>
    <t xml:space="preserve">Nulmeting van de schietbaaninstallatie uitgevoerd samen met fabrikant schietbaaninstallatie voorafgaande aan het preventief onderhoud type A en type B, inclusief rapportage op de schietbanen van schietinrichting Koning Willem III Kazerne te Apeldoorn volgens de Werkbeschrijving voor: “Het uitvoeren van onderhoud aan schietbaaninstallaties op Defensie schietfaciliteiten”. Alle kosten inclusief reis- en verblijfskosten. </t>
  </si>
  <si>
    <t>Overhead voortgangsoverleg</t>
  </si>
  <si>
    <t>Kwartaalrapportages</t>
  </si>
  <si>
    <t>30.7</t>
  </si>
  <si>
    <t>Uurtarief correctief onderhoud  en uitvoeren van vervangingen</t>
  </si>
  <si>
    <t>Afstandsbediening beeldwandprojector</t>
  </si>
  <si>
    <t>Touchscreen (KW3 &amp; KMK)</t>
  </si>
  <si>
    <t>Bedienpaneel/Tablet</t>
  </si>
  <si>
    <t>Productprijslijst</t>
  </si>
  <si>
    <t>40</t>
  </si>
  <si>
    <t>Overige kosten</t>
  </si>
  <si>
    <t>Stelpost implementatie OMS (eenmalig per aannemer)</t>
  </si>
  <si>
    <t>40.1</t>
  </si>
  <si>
    <t>40.2</t>
  </si>
  <si>
    <t>40.3</t>
  </si>
  <si>
    <t>40.4</t>
  </si>
  <si>
    <t>40.5</t>
  </si>
  <si>
    <t>40.6</t>
  </si>
  <si>
    <t>40.7</t>
  </si>
  <si>
    <t>40.8</t>
  </si>
  <si>
    <t>40.9</t>
  </si>
  <si>
    <t>40.10</t>
  </si>
  <si>
    <t>40.11</t>
  </si>
  <si>
    <t>40.12</t>
  </si>
  <si>
    <t>40.13</t>
  </si>
  <si>
    <t>40.14</t>
  </si>
  <si>
    <t>40.15</t>
  </si>
  <si>
    <t>40.16</t>
  </si>
  <si>
    <t>40.17</t>
  </si>
  <si>
    <t>Filters projector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</si>
</sst>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[$€-413]\ * #,##0.00_-;_-[$€-413]\ * #,##0.00\-;_-[$€-413]\ * &quot;-&quot;??_-;_-@_-"/>
    <numFmt numFmtId="165" formatCode="0.0%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theme="1"/>
      <name val="Verdana"/>
      <family val="2"/>
    </font>
    <font>
      <b/>
      <i/>
      <sz val="11"/>
      <color theme="1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1"/>
      <name val="Verdana"/>
      <family val="2"/>
    </font>
    <font>
      <sz val="8"/>
      <name val="Calibri"/>
      <family val="2"/>
      <scheme val="minor"/>
    </font>
    <font>
      <b/>
      <sz val="11"/>
      <color rgb="FF00000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sz val="11"/>
      <name val="Verdana"/>
      <family val="2"/>
    </font>
    <font>
      <b/>
      <sz val="11"/>
      <name val="Verdana"/>
      <family val="2"/>
    </font>
    <font>
      <sz val="14"/>
      <color rgb="FFFF0000"/>
      <name val="Calibri"/>
      <family val="2"/>
      <scheme val="minor"/>
    </font>
    <font>
      <b/>
      <u/>
      <sz val="11"/>
      <color theme="1"/>
      <name val="Verdana"/>
      <family val="2"/>
    </font>
    <font>
      <b/>
      <sz val="28"/>
      <color theme="1"/>
      <name val="Verdana"/>
      <family val="2"/>
    </font>
    <font>
      <b/>
      <sz val="10"/>
      <color theme="1"/>
      <name val="Verdana"/>
      <family val="2"/>
    </font>
    <font>
      <b/>
      <sz val="11"/>
      <color theme="0"/>
      <name val="Verdana"/>
      <family val="2"/>
    </font>
    <font>
      <sz val="11"/>
      <name val="Calibri"/>
      <family val="2"/>
      <scheme val="minor"/>
    </font>
    <font>
      <b/>
      <sz val="18"/>
      <name val="Verdana"/>
      <family val="2"/>
    </font>
    <font>
      <b/>
      <i/>
      <sz val="11"/>
      <name val="Verdana"/>
      <family val="2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B0F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 style="medium">
        <color auto="1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254">
    <xf numFmtId="0" fontId="0" fillId="0" borderId="0" xfId="0"/>
    <xf numFmtId="0" fontId="2" fillId="2" borderId="2" xfId="0" applyFont="1" applyFill="1" applyBorder="1" applyAlignment="1">
      <alignment horizontal="center" vertical="top" wrapText="1"/>
    </xf>
    <xf numFmtId="0" fontId="0" fillId="0" borderId="0" xfId="0" applyFill="1"/>
    <xf numFmtId="164" fontId="2" fillId="2" borderId="2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1" fillId="0" borderId="0" xfId="0" applyFont="1" applyFill="1"/>
    <xf numFmtId="0" fontId="1" fillId="0" borderId="0" xfId="0" applyFont="1" applyProtection="1"/>
    <xf numFmtId="0" fontId="1" fillId="0" borderId="0" xfId="0" applyFont="1" applyAlignment="1">
      <alignment vertical="top"/>
    </xf>
    <xf numFmtId="0" fontId="1" fillId="0" borderId="2" xfId="0" applyFont="1" applyFill="1" applyBorder="1" applyAlignment="1">
      <alignment horizontal="right"/>
    </xf>
    <xf numFmtId="49" fontId="1" fillId="0" borderId="0" xfId="0" applyNumberFormat="1" applyFont="1" applyAlignment="1">
      <alignment horizontal="left" vertical="center"/>
    </xf>
    <xf numFmtId="0" fontId="2" fillId="5" borderId="10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5" borderId="3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top"/>
    </xf>
    <xf numFmtId="0" fontId="2" fillId="2" borderId="3" xfId="0" applyFont="1" applyFill="1" applyBorder="1" applyAlignment="1">
      <alignment horizontal="left" vertical="center"/>
    </xf>
    <xf numFmtId="0" fontId="1" fillId="3" borderId="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5" borderId="3" xfId="0" applyFont="1" applyFill="1" applyBorder="1" applyAlignment="1">
      <alignment horizontal="left" vertical="center"/>
    </xf>
    <xf numFmtId="0" fontId="2" fillId="6" borderId="3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top"/>
    </xf>
    <xf numFmtId="164" fontId="1" fillId="6" borderId="2" xfId="0" applyNumberFormat="1" applyFont="1" applyFill="1" applyBorder="1" applyProtection="1">
      <protection locked="0"/>
    </xf>
    <xf numFmtId="0" fontId="2" fillId="6" borderId="2" xfId="0" applyFont="1" applyFill="1" applyBorder="1" applyAlignment="1" applyProtection="1">
      <alignment vertical="center" wrapText="1"/>
    </xf>
    <xf numFmtId="0" fontId="7" fillId="6" borderId="3" xfId="0" applyFont="1" applyFill="1" applyBorder="1" applyAlignment="1">
      <alignment vertical="center"/>
    </xf>
    <xf numFmtId="164" fontId="1" fillId="6" borderId="2" xfId="0" applyNumberFormat="1" applyFont="1" applyFill="1" applyBorder="1" applyAlignment="1" applyProtection="1">
      <alignment horizontal="right" vertical="center"/>
      <protection locked="0"/>
    </xf>
    <xf numFmtId="0" fontId="1" fillId="6" borderId="2" xfId="0" applyNumberFormat="1" applyFont="1" applyFill="1" applyBorder="1" applyAlignment="1">
      <alignment horizontal="center" vertical="top"/>
    </xf>
    <xf numFmtId="164" fontId="2" fillId="6" borderId="2" xfId="0" applyNumberFormat="1" applyFont="1" applyFill="1" applyBorder="1" applyProtection="1">
      <protection locked="0"/>
    </xf>
    <xf numFmtId="164" fontId="2" fillId="5" borderId="1" xfId="0" applyNumberFormat="1" applyFont="1" applyFill="1" applyBorder="1" applyAlignment="1" applyProtection="1">
      <protection locked="0"/>
    </xf>
    <xf numFmtId="0" fontId="2" fillId="5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/>
    </xf>
    <xf numFmtId="164" fontId="2" fillId="0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2" fillId="2" borderId="5" xfId="0" applyFont="1" applyFill="1" applyBorder="1" applyAlignment="1" applyProtection="1">
      <alignment horizontal="center" vertical="top" wrapText="1"/>
    </xf>
    <xf numFmtId="164" fontId="1" fillId="6" borderId="5" xfId="0" applyNumberFormat="1" applyFont="1" applyFill="1" applyBorder="1" applyProtection="1"/>
    <xf numFmtId="164" fontId="1" fillId="3" borderId="5" xfId="0" applyNumberFormat="1" applyFont="1" applyFill="1" applyBorder="1" applyProtection="1"/>
    <xf numFmtId="164" fontId="2" fillId="5" borderId="9" xfId="0" applyNumberFormat="1" applyFont="1" applyFill="1" applyBorder="1" applyProtection="1"/>
    <xf numFmtId="164" fontId="2" fillId="0" borderId="5" xfId="0" applyNumberFormat="1" applyFont="1" applyFill="1" applyBorder="1" applyProtection="1"/>
    <xf numFmtId="0" fontId="2" fillId="2" borderId="5" xfId="0" applyFont="1" applyFill="1" applyBorder="1" applyAlignment="1" applyProtection="1">
      <alignment horizontal="center" vertical="center" wrapText="1"/>
    </xf>
    <xf numFmtId="0" fontId="2" fillId="6" borderId="5" xfId="0" applyFont="1" applyFill="1" applyBorder="1" applyAlignment="1" applyProtection="1">
      <alignment vertical="center"/>
    </xf>
    <xf numFmtId="164" fontId="1" fillId="0" borderId="5" xfId="0" applyNumberFormat="1" applyFont="1" applyBorder="1" applyAlignment="1">
      <alignment vertical="center"/>
    </xf>
    <xf numFmtId="164" fontId="1" fillId="0" borderId="5" xfId="0" applyNumberFormat="1" applyFont="1" applyFill="1" applyBorder="1" applyAlignment="1" applyProtection="1">
      <alignment vertical="center"/>
    </xf>
    <xf numFmtId="164" fontId="1" fillId="6" borderId="5" xfId="0" applyNumberFormat="1" applyFont="1" applyFill="1" applyBorder="1" applyAlignment="1" applyProtection="1">
      <alignment vertical="center"/>
    </xf>
    <xf numFmtId="164" fontId="2" fillId="5" borderId="5" xfId="0" applyNumberFormat="1" applyFont="1" applyFill="1" applyBorder="1" applyAlignment="1" applyProtection="1">
      <alignment vertical="center"/>
    </xf>
    <xf numFmtId="164" fontId="1" fillId="2" borderId="5" xfId="0" applyNumberFormat="1" applyFont="1" applyFill="1" applyBorder="1" applyProtection="1"/>
    <xf numFmtId="0" fontId="1" fillId="6" borderId="5" xfId="0" applyNumberFormat="1" applyFont="1" applyFill="1" applyBorder="1" applyAlignment="1">
      <alignment horizontal="center" vertical="top"/>
    </xf>
    <xf numFmtId="164" fontId="2" fillId="5" borderId="5" xfId="0" applyNumberFormat="1" applyFont="1" applyFill="1" applyBorder="1" applyProtection="1"/>
    <xf numFmtId="164" fontId="2" fillId="5" borderId="13" xfId="0" applyNumberFormat="1" applyFont="1" applyFill="1" applyBorder="1"/>
    <xf numFmtId="164" fontId="2" fillId="5" borderId="7" xfId="0" applyNumberFormat="1" applyFont="1" applyFill="1" applyBorder="1" applyProtection="1"/>
    <xf numFmtId="49" fontId="1" fillId="2" borderId="4" xfId="0" applyNumberFormat="1" applyFont="1" applyFill="1" applyBorder="1" applyAlignment="1">
      <alignment horizontal="left" vertical="center"/>
    </xf>
    <xf numFmtId="49" fontId="1" fillId="6" borderId="4" xfId="0" applyNumberFormat="1" applyFont="1" applyFill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49" fontId="2" fillId="5" borderId="8" xfId="0" applyNumberFormat="1" applyFont="1" applyFill="1" applyBorder="1" applyAlignment="1">
      <alignment horizontal="left" vertical="center"/>
    </xf>
    <xf numFmtId="49" fontId="2" fillId="0" borderId="4" xfId="0" applyNumberFormat="1" applyFont="1" applyFill="1" applyBorder="1" applyAlignment="1">
      <alignment horizontal="left" vertical="center"/>
    </xf>
    <xf numFmtId="49" fontId="1" fillId="5" borderId="4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left" vertical="center"/>
    </xf>
    <xf numFmtId="49" fontId="1" fillId="0" borderId="4" xfId="0" applyNumberFormat="1" applyFont="1" applyFill="1" applyBorder="1" applyAlignment="1">
      <alignment horizontal="left" vertical="center"/>
    </xf>
    <xf numFmtId="49" fontId="2" fillId="5" borderId="6" xfId="0" applyNumberFormat="1" applyFont="1" applyFill="1" applyBorder="1" applyAlignment="1">
      <alignment horizontal="left" vertical="center"/>
    </xf>
    <xf numFmtId="0" fontId="2" fillId="5" borderId="15" xfId="0" applyFont="1" applyFill="1" applyBorder="1" applyAlignment="1">
      <alignment horizontal="left" vertical="top" wrapText="1"/>
    </xf>
    <xf numFmtId="0" fontId="2" fillId="5" borderId="16" xfId="0" applyFont="1" applyFill="1" applyBorder="1" applyAlignment="1">
      <alignment horizontal="center" vertical="top"/>
    </xf>
    <xf numFmtId="0" fontId="13" fillId="0" borderId="11" xfId="0" applyFont="1" applyFill="1" applyBorder="1" applyAlignment="1">
      <alignment horizontal="center" vertical="center" wrapText="1"/>
    </xf>
    <xf numFmtId="0" fontId="11" fillId="0" borderId="28" xfId="0" applyFont="1" applyBorder="1" applyAlignment="1" applyProtection="1">
      <alignment horizontal="center" vertical="top" wrapText="1"/>
    </xf>
    <xf numFmtId="0" fontId="11" fillId="0" borderId="29" xfId="0" applyFont="1" applyBorder="1" applyAlignment="1">
      <alignment horizontal="center" vertical="top" wrapText="1"/>
    </xf>
    <xf numFmtId="1" fontId="10" fillId="0" borderId="27" xfId="0" applyNumberFormat="1" applyFont="1" applyFill="1" applyBorder="1" applyAlignment="1">
      <alignment horizontal="center" vertical="top" wrapText="1"/>
    </xf>
    <xf numFmtId="44" fontId="12" fillId="0" borderId="23" xfId="1" applyFont="1" applyFill="1" applyBorder="1" applyAlignment="1">
      <alignment horizontal="center" vertical="center"/>
    </xf>
    <xf numFmtId="49" fontId="1" fillId="0" borderId="22" xfId="0" applyNumberFormat="1" applyFont="1" applyFill="1" applyBorder="1" applyAlignment="1">
      <alignment horizontal="center" vertical="center"/>
    </xf>
    <xf numFmtId="49" fontId="1" fillId="0" borderId="23" xfId="0" applyNumberFormat="1" applyFont="1" applyFill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 wrapText="1"/>
    </xf>
    <xf numFmtId="164" fontId="1" fillId="2" borderId="1" xfId="0" applyNumberFormat="1" applyFont="1" applyFill="1" applyBorder="1"/>
    <xf numFmtId="164" fontId="1" fillId="2" borderId="5" xfId="0" applyNumberFormat="1" applyFont="1" applyFill="1" applyBorder="1"/>
    <xf numFmtId="164" fontId="1" fillId="6" borderId="1" xfId="0" applyNumberFormat="1" applyFont="1" applyFill="1" applyBorder="1"/>
    <xf numFmtId="164" fontId="1" fillId="6" borderId="5" xfId="0" applyNumberFormat="1" applyFont="1" applyFill="1" applyBorder="1"/>
    <xf numFmtId="1" fontId="9" fillId="5" borderId="10" xfId="0" applyNumberFormat="1" applyFont="1" applyFill="1" applyBorder="1" applyAlignment="1">
      <alignment horizontal="center" vertical="center"/>
    </xf>
    <xf numFmtId="164" fontId="2" fillId="5" borderId="11" xfId="0" applyNumberFormat="1" applyFont="1" applyFill="1" applyBorder="1"/>
    <xf numFmtId="1" fontId="2" fillId="5" borderId="8" xfId="0" applyNumberFormat="1" applyFont="1" applyFill="1" applyBorder="1" applyAlignment="1">
      <alignment horizontal="center" vertical="center"/>
    </xf>
    <xf numFmtId="164" fontId="2" fillId="0" borderId="1" xfId="0" applyNumberFormat="1" applyFont="1" applyBorder="1"/>
    <xf numFmtId="164" fontId="2" fillId="0" borderId="5" xfId="0" applyNumberFormat="1" applyFont="1" applyBorder="1"/>
    <xf numFmtId="164" fontId="1" fillId="2" borderId="1" xfId="0" applyNumberFormat="1" applyFont="1" applyFill="1" applyBorder="1" applyAlignment="1">
      <alignment vertical="center"/>
    </xf>
    <xf numFmtId="164" fontId="1" fillId="2" borderId="5" xfId="0" applyNumberFormat="1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2" fillId="6" borderId="5" xfId="0" applyFont="1" applyFill="1" applyBorder="1" applyAlignment="1">
      <alignment vertical="center"/>
    </xf>
    <xf numFmtId="0" fontId="8" fillId="5" borderId="3" xfId="0" applyFont="1" applyFill="1" applyBorder="1" applyAlignment="1">
      <alignment horizontal="center" vertical="center"/>
    </xf>
    <xf numFmtId="164" fontId="2" fillId="5" borderId="1" xfId="0" applyNumberFormat="1" applyFont="1" applyFill="1" applyBorder="1" applyAlignment="1">
      <alignment vertical="center"/>
    </xf>
    <xf numFmtId="0" fontId="1" fillId="5" borderId="4" xfId="0" applyFont="1" applyFill="1" applyBorder="1" applyAlignment="1">
      <alignment horizontal="center" vertical="center"/>
    </xf>
    <xf numFmtId="1" fontId="8" fillId="5" borderId="3" xfId="0" applyNumberFormat="1" applyFont="1" applyFill="1" applyBorder="1" applyAlignment="1">
      <alignment horizontal="center" vertical="center"/>
    </xf>
    <xf numFmtId="164" fontId="2" fillId="5" borderId="1" xfId="0" applyNumberFormat="1" applyFont="1" applyFill="1" applyBorder="1"/>
    <xf numFmtId="1" fontId="1" fillId="5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/>
    <xf numFmtId="164" fontId="1" fillId="3" borderId="5" xfId="0" applyNumberFormat="1" applyFont="1" applyFill="1" applyBorder="1"/>
    <xf numFmtId="1" fontId="9" fillId="5" borderId="15" xfId="0" applyNumberFormat="1" applyFont="1" applyFill="1" applyBorder="1" applyAlignment="1">
      <alignment horizontal="center" vertical="center"/>
    </xf>
    <xf numFmtId="164" fontId="2" fillId="5" borderId="16" xfId="0" applyNumberFormat="1" applyFont="1" applyFill="1" applyBorder="1"/>
    <xf numFmtId="1" fontId="2" fillId="5" borderId="6" xfId="0" applyNumberFormat="1" applyFont="1" applyFill="1" applyBorder="1" applyAlignment="1">
      <alignment horizontal="center" vertical="center"/>
    </xf>
    <xf numFmtId="164" fontId="2" fillId="4" borderId="2" xfId="0" applyNumberFormat="1" applyFont="1" applyFill="1" applyBorder="1"/>
    <xf numFmtId="0" fontId="0" fillId="2" borderId="21" xfId="0" applyFill="1" applyBorder="1"/>
    <xf numFmtId="0" fontId="0" fillId="2" borderId="25" xfId="0" applyFill="1" applyBorder="1"/>
    <xf numFmtId="10" fontId="15" fillId="2" borderId="24" xfId="0" applyNumberFormat="1" applyFont="1" applyFill="1" applyBorder="1" applyAlignment="1">
      <alignment vertical="center"/>
    </xf>
    <xf numFmtId="0" fontId="1" fillId="0" borderId="21" xfId="0" applyFont="1" applyBorder="1"/>
    <xf numFmtId="0" fontId="1" fillId="0" borderId="25" xfId="0" applyFont="1" applyBorder="1" applyAlignment="1">
      <alignment vertical="center"/>
    </xf>
    <xf numFmtId="10" fontId="15" fillId="2" borderId="23" xfId="0" applyNumberFormat="1" applyFont="1" applyFill="1" applyBorder="1" applyAlignment="1">
      <alignment vertical="center"/>
    </xf>
    <xf numFmtId="164" fontId="1" fillId="2" borderId="32" xfId="0" applyNumberFormat="1" applyFont="1" applyFill="1" applyBorder="1"/>
    <xf numFmtId="164" fontId="1" fillId="6" borderId="32" xfId="0" applyNumberFormat="1" applyFont="1" applyFill="1" applyBorder="1"/>
    <xf numFmtId="164" fontId="2" fillId="0" borderId="32" xfId="0" applyNumberFormat="1" applyFont="1" applyBorder="1"/>
    <xf numFmtId="164" fontId="1" fillId="2" borderId="32" xfId="0" applyNumberFormat="1" applyFont="1" applyFill="1" applyBorder="1" applyAlignment="1">
      <alignment vertical="center"/>
    </xf>
    <xf numFmtId="0" fontId="2" fillId="6" borderId="32" xfId="0" applyFont="1" applyFill="1" applyBorder="1" applyAlignment="1">
      <alignment vertical="center"/>
    </xf>
    <xf numFmtId="164" fontId="1" fillId="3" borderId="32" xfId="0" applyNumberFormat="1" applyFont="1" applyFill="1" applyBorder="1"/>
    <xf numFmtId="0" fontId="2" fillId="0" borderId="5" xfId="0" applyFont="1" applyBorder="1" applyAlignment="1">
      <alignment horizontal="center" vertical="top" wrapText="1"/>
    </xf>
    <xf numFmtId="164" fontId="1" fillId="2" borderId="9" xfId="0" applyNumberFormat="1" applyFont="1" applyFill="1" applyBorder="1"/>
    <xf numFmtId="0" fontId="10" fillId="3" borderId="3" xfId="0" applyFont="1" applyFill="1" applyBorder="1" applyAlignment="1">
      <alignment horizontal="left" vertical="top" wrapText="1"/>
    </xf>
    <xf numFmtId="49" fontId="10" fillId="0" borderId="4" xfId="0" applyNumberFormat="1" applyFont="1" applyBorder="1" applyAlignment="1">
      <alignment horizontal="left" vertical="center"/>
    </xf>
    <xf numFmtId="0" fontId="10" fillId="0" borderId="0" xfId="0" applyFont="1"/>
    <xf numFmtId="0" fontId="17" fillId="0" borderId="0" xfId="0" applyFont="1" applyFill="1"/>
    <xf numFmtId="1" fontId="10" fillId="2" borderId="4" xfId="0" applyNumberFormat="1" applyFont="1" applyFill="1" applyBorder="1" applyAlignment="1">
      <alignment horizontal="center" vertical="top" wrapText="1"/>
    </xf>
    <xf numFmtId="3" fontId="11" fillId="6" borderId="4" xfId="0" applyNumberFormat="1" applyFont="1" applyFill="1" applyBorder="1" applyAlignment="1">
      <alignment horizontal="center" vertical="center"/>
    </xf>
    <xf numFmtId="164" fontId="11" fillId="5" borderId="12" xfId="0" applyNumberFormat="1" applyFont="1" applyFill="1" applyBorder="1" applyAlignment="1" applyProtection="1">
      <protection locked="0"/>
    </xf>
    <xf numFmtId="0" fontId="10" fillId="0" borderId="4" xfId="0" applyFont="1" applyFill="1" applyBorder="1" applyAlignment="1">
      <alignment horizontal="right"/>
    </xf>
    <xf numFmtId="0" fontId="10" fillId="6" borderId="4" xfId="0" applyNumberFormat="1" applyFont="1" applyFill="1" applyBorder="1" applyAlignment="1">
      <alignment horizontal="center" vertical="center"/>
    </xf>
    <xf numFmtId="0" fontId="10" fillId="2" borderId="4" xfId="0" applyNumberFormat="1" applyFont="1" applyFill="1" applyBorder="1" applyAlignment="1">
      <alignment horizontal="center" vertical="top"/>
    </xf>
    <xf numFmtId="0" fontId="10" fillId="6" borderId="4" xfId="0" applyNumberFormat="1" applyFont="1" applyFill="1" applyBorder="1" applyAlignment="1">
      <alignment horizontal="center" vertical="top"/>
    </xf>
    <xf numFmtId="1" fontId="10" fillId="0" borderId="4" xfId="0" applyNumberFormat="1" applyFont="1" applyFill="1" applyBorder="1" applyAlignment="1">
      <alignment horizontal="center" vertical="top"/>
    </xf>
    <xf numFmtId="1" fontId="11" fillId="5" borderId="6" xfId="0" applyNumberFormat="1" applyFont="1" applyFill="1" applyBorder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11" fillId="0" borderId="20" xfId="0" applyFont="1" applyBorder="1" applyAlignment="1">
      <alignment vertical="center"/>
    </xf>
    <xf numFmtId="164" fontId="1" fillId="2" borderId="2" xfId="0" applyNumberFormat="1" applyFont="1" applyFill="1" applyBorder="1"/>
    <xf numFmtId="164" fontId="1" fillId="6" borderId="2" xfId="0" applyNumberFormat="1" applyFont="1" applyFill="1" applyBorder="1"/>
    <xf numFmtId="164" fontId="2" fillId="5" borderId="34" xfId="0" applyNumberFormat="1" applyFont="1" applyFill="1" applyBorder="1"/>
    <xf numFmtId="164" fontId="2" fillId="0" borderId="2" xfId="0" applyNumberFormat="1" applyFont="1" applyBorder="1"/>
    <xf numFmtId="164" fontId="1" fillId="2" borderId="2" xfId="0" applyNumberFormat="1" applyFont="1" applyFill="1" applyBorder="1" applyAlignment="1">
      <alignment vertical="center"/>
    </xf>
    <xf numFmtId="0" fontId="2" fillId="6" borderId="2" xfId="0" applyFont="1" applyFill="1" applyBorder="1" applyAlignment="1">
      <alignment vertical="center"/>
    </xf>
    <xf numFmtId="164" fontId="2" fillId="5" borderId="33" xfId="0" applyNumberFormat="1" applyFont="1" applyFill="1" applyBorder="1" applyAlignment="1">
      <alignment vertical="center"/>
    </xf>
    <xf numFmtId="164" fontId="2" fillId="5" borderId="33" xfId="0" applyNumberFormat="1" applyFont="1" applyFill="1" applyBorder="1"/>
    <xf numFmtId="164" fontId="2" fillId="5" borderId="35" xfId="0" applyNumberFormat="1" applyFont="1" applyFill="1" applyBorder="1"/>
    <xf numFmtId="164" fontId="1" fillId="3" borderId="2" xfId="0" applyNumberFormat="1" applyFont="1" applyFill="1" applyBorder="1"/>
    <xf numFmtId="1" fontId="1" fillId="5" borderId="2" xfId="0" applyNumberFormat="1" applyFont="1" applyFill="1" applyBorder="1" applyAlignment="1">
      <alignment horizontal="center" vertical="center"/>
    </xf>
    <xf numFmtId="1" fontId="2" fillId="5" borderId="13" xfId="0" applyNumberFormat="1" applyFont="1" applyFill="1" applyBorder="1" applyAlignment="1">
      <alignment horizontal="center" vertical="center"/>
    </xf>
    <xf numFmtId="164" fontId="2" fillId="0" borderId="2" xfId="0" applyNumberFormat="1" applyFont="1" applyFill="1" applyBorder="1" applyProtection="1">
      <protection locked="0"/>
    </xf>
    <xf numFmtId="0" fontId="10" fillId="9" borderId="4" xfId="0" applyNumberFormat="1" applyFont="1" applyFill="1" applyBorder="1" applyAlignment="1">
      <alignment horizontal="center" vertical="top"/>
    </xf>
    <xf numFmtId="164" fontId="2" fillId="9" borderId="2" xfId="0" applyNumberFormat="1" applyFont="1" applyFill="1" applyBorder="1" applyProtection="1">
      <protection locked="0"/>
    </xf>
    <xf numFmtId="3" fontId="10" fillId="9" borderId="4" xfId="0" applyNumberFormat="1" applyFont="1" applyFill="1" applyBorder="1" applyAlignment="1">
      <alignment horizontal="center" vertical="center"/>
    </xf>
    <xf numFmtId="44" fontId="2" fillId="9" borderId="2" xfId="1" applyFont="1" applyFill="1" applyBorder="1" applyAlignment="1" applyProtection="1">
      <alignment vertical="center" wrapText="1"/>
      <protection locked="0"/>
    </xf>
    <xf numFmtId="165" fontId="2" fillId="8" borderId="2" xfId="1" applyNumberFormat="1" applyFont="1" applyFill="1" applyBorder="1" applyAlignment="1" applyProtection="1">
      <alignment horizontal="center" vertical="center" wrapText="1"/>
      <protection locked="0"/>
    </xf>
    <xf numFmtId="0" fontId="10" fillId="9" borderId="4" xfId="0" applyNumberFormat="1" applyFont="1" applyFill="1" applyBorder="1" applyAlignment="1">
      <alignment horizontal="center"/>
    </xf>
    <xf numFmtId="3" fontId="11" fillId="6" borderId="4" xfId="0" applyNumberFormat="1" applyFont="1" applyFill="1" applyBorder="1" applyAlignment="1">
      <alignment horizontal="center"/>
    </xf>
    <xf numFmtId="1" fontId="10" fillId="2" borderId="4" xfId="0" applyNumberFormat="1" applyFont="1" applyFill="1" applyBorder="1" applyAlignment="1">
      <alignment horizontal="center" wrapText="1"/>
    </xf>
    <xf numFmtId="1" fontId="10" fillId="6" borderId="4" xfId="0" applyNumberFormat="1" applyFont="1" applyFill="1" applyBorder="1" applyAlignment="1">
      <alignment horizontal="center"/>
    </xf>
    <xf numFmtId="3" fontId="10" fillId="9" borderId="4" xfId="0" applyNumberFormat="1" applyFont="1" applyFill="1" applyBorder="1" applyAlignment="1">
      <alignment horizontal="center"/>
    </xf>
    <xf numFmtId="0" fontId="17" fillId="0" borderId="0" xfId="0" applyFont="1" applyAlignment="1"/>
    <xf numFmtId="0" fontId="10" fillId="2" borderId="20" xfId="0" applyFont="1" applyFill="1" applyBorder="1" applyAlignment="1">
      <alignment horizontal="center" wrapText="1"/>
    </xf>
    <xf numFmtId="0" fontId="18" fillId="2" borderId="22" xfId="0" applyFont="1" applyFill="1" applyBorder="1" applyAlignment="1"/>
    <xf numFmtId="1" fontId="10" fillId="0" borderId="27" xfId="0" applyNumberFormat="1" applyFont="1" applyBorder="1" applyAlignment="1">
      <alignment horizontal="center" wrapText="1"/>
    </xf>
    <xf numFmtId="1" fontId="10" fillId="2" borderId="3" xfId="0" applyNumberFormat="1" applyFont="1" applyFill="1" applyBorder="1" applyAlignment="1">
      <alignment horizontal="center" wrapText="1"/>
    </xf>
    <xf numFmtId="3" fontId="11" fillId="6" borderId="3" xfId="0" applyNumberFormat="1" applyFont="1" applyFill="1" applyBorder="1" applyAlignment="1">
      <alignment horizontal="center"/>
    </xf>
    <xf numFmtId="0" fontId="10" fillId="8" borderId="3" xfId="0" applyFont="1" applyFill="1" applyBorder="1" applyAlignment="1">
      <alignment horizontal="center"/>
    </xf>
    <xf numFmtId="1" fontId="11" fillId="5" borderId="10" xfId="0" applyNumberFormat="1" applyFont="1" applyFill="1" applyBorder="1" applyAlignment="1">
      <alignment horizontal="center"/>
    </xf>
    <xf numFmtId="1" fontId="11" fillId="0" borderId="3" xfId="0" applyNumberFormat="1" applyFont="1" applyBorder="1" applyAlignment="1">
      <alignment horizontal="center"/>
    </xf>
    <xf numFmtId="1" fontId="19" fillId="6" borderId="3" xfId="0" applyNumberFormat="1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1" fontId="10" fillId="5" borderId="3" xfId="0" applyNumberFormat="1" applyFont="1" applyFill="1" applyBorder="1" applyAlignment="1">
      <alignment horizontal="center"/>
    </xf>
    <xf numFmtId="1" fontId="10" fillId="0" borderId="3" xfId="0" applyNumberFormat="1" applyFont="1" applyBorder="1" applyAlignment="1">
      <alignment horizontal="center"/>
    </xf>
    <xf numFmtId="1" fontId="11" fillId="5" borderId="15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26" xfId="0" applyFont="1" applyBorder="1" applyAlignment="1">
      <alignment horizontal="center"/>
    </xf>
    <xf numFmtId="0" fontId="11" fillId="0" borderId="31" xfId="0" applyFont="1" applyBorder="1" applyAlignment="1">
      <alignment horizontal="center"/>
    </xf>
    <xf numFmtId="0" fontId="10" fillId="0" borderId="0" xfId="0" applyFont="1" applyAlignment="1"/>
    <xf numFmtId="0" fontId="0" fillId="0" borderId="0" xfId="0" applyAlignment="1"/>
    <xf numFmtId="0" fontId="0" fillId="2" borderId="21" xfId="0" applyFill="1" applyBorder="1" applyAlignment="1"/>
    <xf numFmtId="0" fontId="5" fillId="2" borderId="22" xfId="0" applyFont="1" applyFill="1" applyBorder="1" applyAlignment="1"/>
    <xf numFmtId="1" fontId="10" fillId="0" borderId="30" xfId="0" applyNumberFormat="1" applyFont="1" applyBorder="1" applyAlignment="1">
      <alignment horizontal="center" wrapText="1"/>
    </xf>
    <xf numFmtId="1" fontId="1" fillId="2" borderId="4" xfId="0" applyNumberFormat="1" applyFont="1" applyFill="1" applyBorder="1" applyAlignment="1">
      <alignment horizontal="center" wrapText="1"/>
    </xf>
    <xf numFmtId="3" fontId="2" fillId="6" borderId="4" xfId="0" applyNumberFormat="1" applyFont="1" applyFill="1" applyBorder="1" applyAlignment="1">
      <alignment horizontal="center"/>
    </xf>
    <xf numFmtId="1" fontId="2" fillId="5" borderId="8" xfId="0" applyNumberFormat="1" applyFont="1" applyFill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3" fillId="6" borderId="4" xfId="0" applyNumberFormat="1" applyFont="1" applyFill="1" applyBorder="1" applyAlignment="1">
      <alignment horizontal="center"/>
    </xf>
    <xf numFmtId="3" fontId="10" fillId="8" borderId="3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center"/>
    </xf>
    <xf numFmtId="0" fontId="1" fillId="5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1" fillId="5" borderId="12" xfId="0" applyNumberFormat="1" applyFont="1" applyFill="1" applyBorder="1" applyAlignment="1">
      <alignment horizontal="center"/>
    </xf>
    <xf numFmtId="1" fontId="1" fillId="0" borderId="4" xfId="0" applyNumberFormat="1" applyFont="1" applyBorder="1" applyAlignment="1">
      <alignment horizontal="center"/>
    </xf>
    <xf numFmtId="1" fontId="2" fillId="5" borderId="36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1" fontId="1" fillId="5" borderId="4" xfId="0" applyNumberFormat="1" applyFont="1" applyFill="1" applyBorder="1" applyAlignment="1">
      <alignment horizontal="center"/>
    </xf>
    <xf numFmtId="1" fontId="2" fillId="5" borderId="6" xfId="0" applyNumberFormat="1" applyFont="1" applyFill="1" applyBorder="1" applyAlignment="1">
      <alignment horizontal="center"/>
    </xf>
    <xf numFmtId="164" fontId="1" fillId="0" borderId="2" xfId="0" applyNumberFormat="1" applyFont="1" applyBorder="1" applyAlignment="1"/>
    <xf numFmtId="44" fontId="1" fillId="0" borderId="5" xfId="0" applyNumberFormat="1" applyFont="1" applyBorder="1" applyAlignment="1">
      <alignment horizontal="center"/>
    </xf>
    <xf numFmtId="44" fontId="1" fillId="0" borderId="33" xfId="0" applyNumberFormat="1" applyFont="1" applyBorder="1" applyAlignment="1">
      <alignment horizontal="center"/>
    </xf>
    <xf numFmtId="164" fontId="1" fillId="0" borderId="1" xfId="0" applyNumberFormat="1" applyFont="1" applyBorder="1" applyAlignment="1"/>
    <xf numFmtId="164" fontId="1" fillId="0" borderId="5" xfId="0" applyNumberFormat="1" applyFont="1" applyBorder="1" applyAlignment="1"/>
    <xf numFmtId="164" fontId="1" fillId="6" borderId="1" xfId="0" applyNumberFormat="1" applyFont="1" applyFill="1" applyBorder="1" applyAlignment="1"/>
    <xf numFmtId="164" fontId="1" fillId="6" borderId="32" xfId="0" applyNumberFormat="1" applyFont="1" applyFill="1" applyBorder="1" applyAlignment="1"/>
    <xf numFmtId="164" fontId="1" fillId="6" borderId="2" xfId="0" applyNumberFormat="1" applyFont="1" applyFill="1" applyBorder="1" applyAlignment="1"/>
    <xf numFmtId="164" fontId="1" fillId="2" borderId="1" xfId="0" applyNumberFormat="1" applyFont="1" applyFill="1" applyBorder="1" applyAlignment="1"/>
    <xf numFmtId="164" fontId="1" fillId="2" borderId="32" xfId="0" applyNumberFormat="1" applyFont="1" applyFill="1" applyBorder="1" applyAlignment="1"/>
    <xf numFmtId="164" fontId="1" fillId="2" borderId="2" xfId="0" applyNumberFormat="1" applyFont="1" applyFill="1" applyBorder="1" applyAlignment="1"/>
    <xf numFmtId="164" fontId="1" fillId="2" borderId="5" xfId="0" applyNumberFormat="1" applyFont="1" applyFill="1" applyBorder="1" applyAlignment="1"/>
    <xf numFmtId="164" fontId="1" fillId="6" borderId="5" xfId="0" applyNumberFormat="1" applyFont="1" applyFill="1" applyBorder="1" applyAlignment="1"/>
    <xf numFmtId="164" fontId="1" fillId="0" borderId="1" xfId="0" applyNumberFormat="1" applyFont="1" applyFill="1" applyBorder="1" applyAlignment="1"/>
    <xf numFmtId="44" fontId="1" fillId="0" borderId="5" xfId="0" applyNumberFormat="1" applyFont="1" applyFill="1" applyBorder="1" applyAlignment="1">
      <alignment horizontal="center"/>
    </xf>
    <xf numFmtId="164" fontId="1" fillId="0" borderId="2" xfId="0" applyNumberFormat="1" applyFont="1" applyFill="1" applyBorder="1" applyAlignment="1"/>
    <xf numFmtId="44" fontId="1" fillId="0" borderId="33" xfId="0" applyNumberFormat="1" applyFont="1" applyFill="1" applyBorder="1" applyAlignment="1">
      <alignment horizontal="center"/>
    </xf>
    <xf numFmtId="44" fontId="1" fillId="0" borderId="2" xfId="0" applyNumberFormat="1" applyFont="1" applyFill="1" applyBorder="1" applyAlignment="1">
      <alignment horizontal="center"/>
    </xf>
    <xf numFmtId="164" fontId="1" fillId="0" borderId="5" xfId="0" applyNumberFormat="1" applyFont="1" applyFill="1" applyBorder="1" applyAlignment="1"/>
    <xf numFmtId="44" fontId="1" fillId="0" borderId="3" xfId="0" applyNumberFormat="1" applyFont="1" applyFill="1" applyBorder="1" applyAlignment="1">
      <alignment horizontal="center"/>
    </xf>
    <xf numFmtId="164" fontId="1" fillId="0" borderId="33" xfId="0" applyNumberFormat="1" applyFont="1" applyBorder="1" applyAlignment="1"/>
    <xf numFmtId="0" fontId="1" fillId="6" borderId="1" xfId="0" applyFont="1" applyFill="1" applyBorder="1" applyAlignment="1">
      <alignment horizontal="center"/>
    </xf>
    <xf numFmtId="0" fontId="1" fillId="6" borderId="3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1" fillId="6" borderId="5" xfId="0" applyFont="1" applyFill="1" applyBorder="1" applyAlignment="1">
      <alignment horizontal="center"/>
    </xf>
    <xf numFmtId="0" fontId="1" fillId="6" borderId="33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/>
    </xf>
    <xf numFmtId="164" fontId="2" fillId="10" borderId="2" xfId="0" applyNumberFormat="1" applyFont="1" applyFill="1" applyBorder="1" applyAlignment="1" applyProtection="1">
      <alignment vertical="center"/>
      <protection locked="0"/>
    </xf>
    <xf numFmtId="44" fontId="1" fillId="0" borderId="17" xfId="0" applyNumberFormat="1" applyFont="1" applyBorder="1"/>
    <xf numFmtId="44" fontId="1" fillId="0" borderId="18" xfId="0" applyNumberFormat="1" applyFont="1" applyBorder="1"/>
    <xf numFmtId="44" fontId="0" fillId="0" borderId="19" xfId="0" applyNumberFormat="1" applyBorder="1"/>
    <xf numFmtId="44" fontId="1" fillId="0" borderId="20" xfId="0" applyNumberFormat="1" applyFont="1" applyBorder="1"/>
    <xf numFmtId="44" fontId="1" fillId="0" borderId="21" xfId="0" applyNumberFormat="1" applyFont="1" applyBorder="1"/>
    <xf numFmtId="44" fontId="0" fillId="0" borderId="25" xfId="0" applyNumberFormat="1" applyBorder="1"/>
    <xf numFmtId="44" fontId="2" fillId="0" borderId="21" xfId="0" applyNumberFormat="1" applyFont="1" applyBorder="1" applyAlignment="1">
      <alignment horizontal="center"/>
    </xf>
    <xf numFmtId="44" fontId="2" fillId="0" borderId="25" xfId="0" applyNumberFormat="1" applyFont="1" applyBorder="1" applyAlignment="1">
      <alignment horizontal="center"/>
    </xf>
    <xf numFmtId="0" fontId="16" fillId="7" borderId="0" xfId="0" applyFont="1" applyFill="1" applyAlignment="1">
      <alignment horizont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4" fillId="2" borderId="20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164" fontId="2" fillId="5" borderId="12" xfId="0" applyNumberFormat="1" applyFont="1" applyFill="1" applyBorder="1" applyAlignment="1" applyProtection="1">
      <alignment horizontal="center"/>
      <protection locked="0"/>
    </xf>
    <xf numFmtId="164" fontId="2" fillId="5" borderId="3" xfId="0" applyNumberFormat="1" applyFont="1" applyFill="1" applyBorder="1" applyAlignment="1" applyProtection="1">
      <alignment horizont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44" fontId="12" fillId="0" borderId="0" xfId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FF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O87"/>
  <sheetViews>
    <sheetView tabSelected="1" zoomScale="80" zoomScaleNormal="80" zoomScaleSheetLayoutView="118" workbookViewId="0">
      <pane ySplit="7" topLeftCell="A38" activePane="bottomLeft" state="frozen"/>
      <selection pane="bottomLeft" activeCell="D13" sqref="D13"/>
    </sheetView>
  </sheetViews>
  <sheetFormatPr defaultRowHeight="14.5" x14ac:dyDescent="0.35"/>
  <cols>
    <col min="1" max="1" width="8.54296875" style="2" customWidth="1"/>
    <col min="2" max="2" width="110" style="7" bestFit="1" customWidth="1"/>
    <col min="3" max="3" width="15.453125" style="2" bestFit="1" customWidth="1"/>
    <col min="4" max="4" width="18.1796875" style="127" bestFit="1" customWidth="1"/>
    <col min="5" max="5" width="20.54296875" style="2" customWidth="1"/>
    <col min="6" max="6" width="22.54296875" style="2" customWidth="1"/>
    <col min="7" max="7" width="12.54296875" style="162" customWidth="1"/>
    <col min="8" max="9" width="22.54296875" customWidth="1"/>
    <col min="10" max="10" width="12.54296875" style="182" customWidth="1"/>
    <col min="11" max="12" width="22.54296875" customWidth="1"/>
    <col min="13" max="13" width="12.54296875" style="182" customWidth="1"/>
    <col min="14" max="15" width="22.54296875" customWidth="1"/>
  </cols>
  <sheetData>
    <row r="3" spans="1:15" ht="19" thickBot="1" x14ac:dyDescent="0.4">
      <c r="A3" s="80"/>
      <c r="B3" s="81"/>
      <c r="C3" s="79"/>
    </row>
    <row r="4" spans="1:15" ht="45" customHeight="1" thickBot="1" x14ac:dyDescent="0.4">
      <c r="A4" s="242" t="s">
        <v>58</v>
      </c>
      <c r="B4" s="243"/>
      <c r="C4" s="243"/>
      <c r="D4" s="243"/>
      <c r="E4" s="243"/>
      <c r="F4" s="244"/>
      <c r="G4" s="163"/>
      <c r="H4" s="110"/>
      <c r="I4" s="110"/>
      <c r="J4" s="183"/>
      <c r="K4" s="110"/>
      <c r="L4" s="110"/>
      <c r="M4" s="183"/>
      <c r="N4" s="110"/>
      <c r="O4" s="111"/>
    </row>
    <row r="5" spans="1:15" ht="23.15" customHeight="1" x14ac:dyDescent="0.35">
      <c r="A5" s="253"/>
      <c r="B5" s="253"/>
      <c r="C5" s="252"/>
      <c r="D5" s="239">
        <v>2025</v>
      </c>
      <c r="E5" s="240"/>
      <c r="F5" s="241"/>
      <c r="G5" s="239">
        <v>2026</v>
      </c>
      <c r="H5" s="240"/>
      <c r="I5" s="241"/>
      <c r="J5" s="239">
        <v>2027</v>
      </c>
      <c r="K5" s="240"/>
      <c r="L5" s="241"/>
      <c r="M5" s="239">
        <v>2028</v>
      </c>
      <c r="N5" s="240"/>
      <c r="O5" s="241"/>
    </row>
    <row r="6" spans="1:15" ht="15" customHeight="1" thickBot="1" x14ac:dyDescent="0.5">
      <c r="A6" s="253"/>
      <c r="B6" s="253"/>
      <c r="C6" s="252"/>
      <c r="D6" s="247"/>
      <c r="E6" s="248"/>
      <c r="F6" s="249"/>
      <c r="G6" s="164"/>
      <c r="H6" s="115">
        <v>2.4E-2</v>
      </c>
      <c r="I6" s="112"/>
      <c r="J6" s="184"/>
      <c r="K6" s="112">
        <v>2.5999999999999999E-2</v>
      </c>
      <c r="L6" s="112"/>
      <c r="M6" s="184"/>
      <c r="N6" s="112">
        <v>2.5999999999999999E-2</v>
      </c>
      <c r="O6" s="112"/>
    </row>
    <row r="7" spans="1:15" ht="41.5" x14ac:dyDescent="0.35">
      <c r="A7" s="82" t="s">
        <v>7</v>
      </c>
      <c r="B7" s="83"/>
      <c r="C7" s="84" t="s">
        <v>25</v>
      </c>
      <c r="D7" s="78" t="s">
        <v>59</v>
      </c>
      <c r="E7" s="76" t="s">
        <v>60</v>
      </c>
      <c r="F7" s="77" t="s">
        <v>61</v>
      </c>
      <c r="G7" s="165" t="s">
        <v>59</v>
      </c>
      <c r="H7" s="84" t="s">
        <v>70</v>
      </c>
      <c r="I7" s="84" t="s">
        <v>71</v>
      </c>
      <c r="J7" s="185" t="s">
        <v>59</v>
      </c>
      <c r="K7" s="84" t="s">
        <v>70</v>
      </c>
      <c r="L7" s="84" t="s">
        <v>71</v>
      </c>
      <c r="M7" s="185" t="s">
        <v>59</v>
      </c>
      <c r="N7" s="84" t="s">
        <v>70</v>
      </c>
      <c r="O7" s="122" t="s">
        <v>71</v>
      </c>
    </row>
    <row r="8" spans="1:15" ht="29.15" customHeight="1" x14ac:dyDescent="0.35">
      <c r="A8" s="64">
        <v>10</v>
      </c>
      <c r="B8" s="16" t="s">
        <v>36</v>
      </c>
      <c r="C8" s="36"/>
      <c r="D8" s="128"/>
      <c r="E8" s="1"/>
      <c r="F8" s="48"/>
      <c r="G8" s="166"/>
      <c r="H8" s="85"/>
      <c r="I8" s="116"/>
      <c r="J8" s="186"/>
      <c r="K8" s="139"/>
      <c r="L8" s="116"/>
      <c r="M8" s="186"/>
      <c r="N8" s="85"/>
      <c r="O8" s="123"/>
    </row>
    <row r="9" spans="1:15" x14ac:dyDescent="0.35">
      <c r="A9" s="65"/>
      <c r="B9" s="27" t="s">
        <v>32</v>
      </c>
      <c r="C9" s="37"/>
      <c r="D9" s="129"/>
      <c r="E9" s="28"/>
      <c r="F9" s="49"/>
      <c r="G9" s="167"/>
      <c r="H9" s="87"/>
      <c r="I9" s="117"/>
      <c r="J9" s="187"/>
      <c r="K9" s="140"/>
      <c r="L9" s="117"/>
      <c r="M9" s="187"/>
      <c r="N9" s="87"/>
      <c r="O9" s="88"/>
    </row>
    <row r="10" spans="1:15" ht="67.5" x14ac:dyDescent="0.35">
      <c r="A10" s="66" t="s">
        <v>72</v>
      </c>
      <c r="B10" s="19" t="s">
        <v>82</v>
      </c>
      <c r="C10" s="38" t="s">
        <v>6</v>
      </c>
      <c r="D10" s="157">
        <v>1</v>
      </c>
      <c r="E10" s="153">
        <v>0</v>
      </c>
      <c r="F10" s="50">
        <f>D10*E10</f>
        <v>0</v>
      </c>
      <c r="G10" s="168">
        <v>0</v>
      </c>
      <c r="H10" s="202">
        <f>E10+(E10*$H$6)</f>
        <v>0</v>
      </c>
      <c r="I10" s="203">
        <f>G10*H10</f>
        <v>0</v>
      </c>
      <c r="J10" s="168">
        <v>0</v>
      </c>
      <c r="K10" s="202">
        <f>H10+(H10*$K$6)</f>
        <v>0</v>
      </c>
      <c r="L10" s="204">
        <f>J10*K10</f>
        <v>0</v>
      </c>
      <c r="M10" s="168">
        <v>0</v>
      </c>
      <c r="N10" s="205">
        <f>K10+(K10*$N$6)</f>
        <v>0</v>
      </c>
      <c r="O10" s="206">
        <f>M10*N10</f>
        <v>0</v>
      </c>
    </row>
    <row r="11" spans="1:15" ht="40.5" x14ac:dyDescent="0.35">
      <c r="A11" s="66" t="s">
        <v>0</v>
      </c>
      <c r="B11" s="19" t="s">
        <v>81</v>
      </c>
      <c r="C11" s="38" t="s">
        <v>6</v>
      </c>
      <c r="D11" s="157">
        <v>1</v>
      </c>
      <c r="E11" s="153">
        <v>0</v>
      </c>
      <c r="F11" s="50">
        <f t="shared" ref="F11:F13" si="0">D11*E11</f>
        <v>0</v>
      </c>
      <c r="G11" s="168">
        <f>$D$11</f>
        <v>1</v>
      </c>
      <c r="H11" s="202">
        <f t="shared" ref="H11:H13" si="1">E11+(E11*$H$6)</f>
        <v>0</v>
      </c>
      <c r="I11" s="203">
        <f t="shared" ref="I11:I26" si="2">G11*H11</f>
        <v>0</v>
      </c>
      <c r="J11" s="168">
        <f>$D$11</f>
        <v>1</v>
      </c>
      <c r="K11" s="202">
        <f t="shared" ref="K11:K26" si="3">H11+(H11*$K$6)</f>
        <v>0</v>
      </c>
      <c r="L11" s="204">
        <f t="shared" ref="L11:L13" si="4">J11*K11</f>
        <v>0</v>
      </c>
      <c r="M11" s="168">
        <f>$D$11</f>
        <v>1</v>
      </c>
      <c r="N11" s="205">
        <f t="shared" ref="N11:N26" si="5">K11+(K11*$N$6)</f>
        <v>0</v>
      </c>
      <c r="O11" s="206">
        <f t="shared" ref="O11:O26" si="6">M11*N11</f>
        <v>0</v>
      </c>
    </row>
    <row r="12" spans="1:15" ht="27" x14ac:dyDescent="0.35">
      <c r="A12" s="66" t="s">
        <v>1</v>
      </c>
      <c r="B12" s="124" t="s">
        <v>79</v>
      </c>
      <c r="C12" s="38" t="s">
        <v>6</v>
      </c>
      <c r="D12" s="157">
        <v>1</v>
      </c>
      <c r="E12" s="153">
        <v>0</v>
      </c>
      <c r="F12" s="50">
        <f t="shared" si="0"/>
        <v>0</v>
      </c>
      <c r="G12" s="168">
        <f>$D$12</f>
        <v>1</v>
      </c>
      <c r="H12" s="202">
        <f t="shared" si="1"/>
        <v>0</v>
      </c>
      <c r="I12" s="203">
        <f t="shared" si="2"/>
        <v>0</v>
      </c>
      <c r="J12" s="168">
        <f>$D$12</f>
        <v>1</v>
      </c>
      <c r="K12" s="202">
        <f t="shared" si="3"/>
        <v>0</v>
      </c>
      <c r="L12" s="204">
        <f t="shared" si="4"/>
        <v>0</v>
      </c>
      <c r="M12" s="168">
        <f>$D$12</f>
        <v>1</v>
      </c>
      <c r="N12" s="205">
        <f t="shared" si="5"/>
        <v>0</v>
      </c>
      <c r="O12" s="206">
        <f t="shared" si="6"/>
        <v>0</v>
      </c>
    </row>
    <row r="13" spans="1:15" x14ac:dyDescent="0.35">
      <c r="A13" s="66" t="s">
        <v>8</v>
      </c>
      <c r="B13" s="124" t="s">
        <v>39</v>
      </c>
      <c r="C13" s="38" t="s">
        <v>6</v>
      </c>
      <c r="D13" s="157">
        <v>0</v>
      </c>
      <c r="E13" s="153">
        <v>0</v>
      </c>
      <c r="F13" s="50">
        <f t="shared" si="0"/>
        <v>0</v>
      </c>
      <c r="G13" s="168">
        <f>$D$13</f>
        <v>0</v>
      </c>
      <c r="H13" s="202">
        <f t="shared" si="1"/>
        <v>0</v>
      </c>
      <c r="I13" s="203">
        <f t="shared" si="2"/>
        <v>0</v>
      </c>
      <c r="J13" s="168">
        <v>1</v>
      </c>
      <c r="K13" s="202">
        <f t="shared" si="3"/>
        <v>0</v>
      </c>
      <c r="L13" s="204">
        <f t="shared" si="4"/>
        <v>0</v>
      </c>
      <c r="M13" s="168">
        <f>$D$13</f>
        <v>0</v>
      </c>
      <c r="N13" s="205">
        <f t="shared" si="5"/>
        <v>0</v>
      </c>
      <c r="O13" s="206">
        <f t="shared" si="6"/>
        <v>0</v>
      </c>
    </row>
    <row r="14" spans="1:15" x14ac:dyDescent="0.35">
      <c r="A14" s="65"/>
      <c r="B14" s="27" t="s">
        <v>33</v>
      </c>
      <c r="C14" s="37"/>
      <c r="D14" s="158"/>
      <c r="E14" s="28"/>
      <c r="F14" s="49"/>
      <c r="G14" s="167"/>
      <c r="H14" s="207"/>
      <c r="I14" s="208"/>
      <c r="J14" s="187"/>
      <c r="K14" s="209"/>
      <c r="L14" s="208"/>
      <c r="M14" s="187"/>
      <c r="N14" s="187"/>
      <c r="O14" s="187"/>
    </row>
    <row r="15" spans="1:15" ht="67.5" x14ac:dyDescent="0.35">
      <c r="A15" s="66" t="s">
        <v>10</v>
      </c>
      <c r="B15" s="19" t="s">
        <v>80</v>
      </c>
      <c r="C15" s="38" t="s">
        <v>6</v>
      </c>
      <c r="D15" s="157">
        <v>1</v>
      </c>
      <c r="E15" s="153">
        <v>0</v>
      </c>
      <c r="F15" s="50">
        <f t="shared" ref="F15:F18" si="7">D15*E15</f>
        <v>0</v>
      </c>
      <c r="G15" s="168">
        <v>0</v>
      </c>
      <c r="H15" s="202">
        <f>E15+(E15*$H$6)</f>
        <v>0</v>
      </c>
      <c r="I15" s="203">
        <f t="shared" si="2"/>
        <v>0</v>
      </c>
      <c r="J15" s="168">
        <v>0</v>
      </c>
      <c r="K15" s="202">
        <f t="shared" si="3"/>
        <v>0</v>
      </c>
      <c r="L15" s="204">
        <f>J15*K15</f>
        <v>0</v>
      </c>
      <c r="M15" s="168">
        <v>0</v>
      </c>
      <c r="N15" s="205">
        <f t="shared" si="5"/>
        <v>0</v>
      </c>
      <c r="O15" s="206">
        <f t="shared" si="6"/>
        <v>0</v>
      </c>
    </row>
    <row r="16" spans="1:15" ht="40.5" x14ac:dyDescent="0.35">
      <c r="A16" s="66" t="s">
        <v>11</v>
      </c>
      <c r="B16" s="19" t="s">
        <v>75</v>
      </c>
      <c r="C16" s="38" t="s">
        <v>6</v>
      </c>
      <c r="D16" s="157">
        <v>1</v>
      </c>
      <c r="E16" s="153">
        <v>0</v>
      </c>
      <c r="F16" s="50">
        <f t="shared" si="7"/>
        <v>0</v>
      </c>
      <c r="G16" s="168">
        <f>$D$16</f>
        <v>1</v>
      </c>
      <c r="H16" s="202">
        <f t="shared" ref="H16:H26" si="8">E16+(E16*$H$6)</f>
        <v>0</v>
      </c>
      <c r="I16" s="203">
        <f t="shared" si="2"/>
        <v>0</v>
      </c>
      <c r="J16" s="168">
        <f>$D$16</f>
        <v>1</v>
      </c>
      <c r="K16" s="202">
        <f t="shared" si="3"/>
        <v>0</v>
      </c>
      <c r="L16" s="204">
        <f t="shared" ref="L16:L26" si="9">J16*K16</f>
        <v>0</v>
      </c>
      <c r="M16" s="168">
        <f>$D$16</f>
        <v>1</v>
      </c>
      <c r="N16" s="205">
        <f t="shared" si="5"/>
        <v>0</v>
      </c>
      <c r="O16" s="206">
        <f t="shared" si="6"/>
        <v>0</v>
      </c>
    </row>
    <row r="17" spans="1:15" ht="27" x14ac:dyDescent="0.35">
      <c r="A17" s="66" t="s">
        <v>12</v>
      </c>
      <c r="B17" s="124" t="s">
        <v>79</v>
      </c>
      <c r="C17" s="38" t="s">
        <v>6</v>
      </c>
      <c r="D17" s="157">
        <v>1</v>
      </c>
      <c r="E17" s="153">
        <v>0</v>
      </c>
      <c r="F17" s="50">
        <f t="shared" si="7"/>
        <v>0</v>
      </c>
      <c r="G17" s="168">
        <f>$D$17</f>
        <v>1</v>
      </c>
      <c r="H17" s="202">
        <f t="shared" si="8"/>
        <v>0</v>
      </c>
      <c r="I17" s="203">
        <f t="shared" si="2"/>
        <v>0</v>
      </c>
      <c r="J17" s="168">
        <f>$D$17</f>
        <v>1</v>
      </c>
      <c r="K17" s="202">
        <f t="shared" si="3"/>
        <v>0</v>
      </c>
      <c r="L17" s="204">
        <f t="shared" si="9"/>
        <v>0</v>
      </c>
      <c r="M17" s="168">
        <f>$D$17</f>
        <v>1</v>
      </c>
      <c r="N17" s="205">
        <f t="shared" si="5"/>
        <v>0</v>
      </c>
      <c r="O17" s="206">
        <f t="shared" si="6"/>
        <v>0</v>
      </c>
    </row>
    <row r="18" spans="1:15" x14ac:dyDescent="0.35">
      <c r="A18" s="66" t="s">
        <v>13</v>
      </c>
      <c r="B18" s="124" t="s">
        <v>39</v>
      </c>
      <c r="C18" s="38" t="s">
        <v>6</v>
      </c>
      <c r="D18" s="157">
        <v>0</v>
      </c>
      <c r="E18" s="153">
        <v>0</v>
      </c>
      <c r="F18" s="50">
        <f t="shared" si="7"/>
        <v>0</v>
      </c>
      <c r="G18" s="168">
        <f>$D$18</f>
        <v>0</v>
      </c>
      <c r="H18" s="202">
        <f t="shared" si="8"/>
        <v>0</v>
      </c>
      <c r="I18" s="203">
        <f t="shared" si="2"/>
        <v>0</v>
      </c>
      <c r="J18" s="168">
        <v>1</v>
      </c>
      <c r="K18" s="202">
        <f t="shared" si="3"/>
        <v>0</v>
      </c>
      <c r="L18" s="204">
        <f t="shared" si="9"/>
        <v>0</v>
      </c>
      <c r="M18" s="168">
        <f>$D$18</f>
        <v>0</v>
      </c>
      <c r="N18" s="205">
        <f t="shared" si="5"/>
        <v>0</v>
      </c>
      <c r="O18" s="206">
        <f t="shared" si="6"/>
        <v>0</v>
      </c>
    </row>
    <row r="19" spans="1:15" x14ac:dyDescent="0.35">
      <c r="A19" s="65"/>
      <c r="B19" s="27" t="s">
        <v>65</v>
      </c>
      <c r="C19" s="37"/>
      <c r="D19" s="158"/>
      <c r="E19" s="28"/>
      <c r="F19" s="49"/>
      <c r="G19" s="167"/>
      <c r="H19" s="207"/>
      <c r="I19" s="208"/>
      <c r="J19" s="187"/>
      <c r="K19" s="209"/>
      <c r="L19" s="208"/>
      <c r="M19" s="187"/>
      <c r="N19" s="187"/>
      <c r="O19" s="187"/>
    </row>
    <row r="20" spans="1:15" ht="40.5" x14ac:dyDescent="0.35">
      <c r="A20" s="66" t="s">
        <v>14</v>
      </c>
      <c r="B20" s="19" t="s">
        <v>73</v>
      </c>
      <c r="C20" s="38" t="s">
        <v>6</v>
      </c>
      <c r="D20" s="157">
        <v>1</v>
      </c>
      <c r="E20" s="153">
        <v>0</v>
      </c>
      <c r="F20" s="50">
        <f t="shared" ref="F20:F21" si="10">D20*E20</f>
        <v>0</v>
      </c>
      <c r="G20" s="168">
        <f>$D$20</f>
        <v>1</v>
      </c>
      <c r="H20" s="202">
        <f t="shared" si="8"/>
        <v>0</v>
      </c>
      <c r="I20" s="203">
        <f t="shared" si="2"/>
        <v>0</v>
      </c>
      <c r="J20" s="168">
        <f>$D$20</f>
        <v>1</v>
      </c>
      <c r="K20" s="202">
        <f t="shared" si="3"/>
        <v>0</v>
      </c>
      <c r="L20" s="204">
        <f t="shared" si="9"/>
        <v>0</v>
      </c>
      <c r="M20" s="168">
        <f>$D$20</f>
        <v>1</v>
      </c>
      <c r="N20" s="205">
        <f t="shared" si="5"/>
        <v>0</v>
      </c>
      <c r="O20" s="206">
        <f t="shared" si="6"/>
        <v>0</v>
      </c>
    </row>
    <row r="21" spans="1:15" ht="27" x14ac:dyDescent="0.35">
      <c r="A21" s="125" t="s">
        <v>15</v>
      </c>
      <c r="B21" s="124" t="s">
        <v>79</v>
      </c>
      <c r="C21" s="38" t="s">
        <v>6</v>
      </c>
      <c r="D21" s="157">
        <v>1</v>
      </c>
      <c r="E21" s="153">
        <v>0</v>
      </c>
      <c r="F21" s="50">
        <f t="shared" si="10"/>
        <v>0</v>
      </c>
      <c r="G21" s="168">
        <f>$D$21</f>
        <v>1</v>
      </c>
      <c r="H21" s="202">
        <f t="shared" si="8"/>
        <v>0</v>
      </c>
      <c r="I21" s="203">
        <f t="shared" si="2"/>
        <v>0</v>
      </c>
      <c r="J21" s="168">
        <f>$D$21</f>
        <v>1</v>
      </c>
      <c r="K21" s="202">
        <f t="shared" si="3"/>
        <v>0</v>
      </c>
      <c r="L21" s="204">
        <f t="shared" si="9"/>
        <v>0</v>
      </c>
      <c r="M21" s="168">
        <f>$D$21</f>
        <v>1</v>
      </c>
      <c r="N21" s="205">
        <f t="shared" si="5"/>
        <v>0</v>
      </c>
      <c r="O21" s="206">
        <f t="shared" si="6"/>
        <v>0</v>
      </c>
    </row>
    <row r="22" spans="1:15" x14ac:dyDescent="0.35">
      <c r="A22" s="125" t="s">
        <v>16</v>
      </c>
      <c r="B22" s="124" t="s">
        <v>39</v>
      </c>
      <c r="C22" s="38" t="s">
        <v>6</v>
      </c>
      <c r="D22" s="157">
        <v>0</v>
      </c>
      <c r="E22" s="153">
        <v>0</v>
      </c>
      <c r="F22" s="50">
        <f t="shared" ref="F22" si="11">D22*E22</f>
        <v>0</v>
      </c>
      <c r="G22" s="168">
        <f>$D$22</f>
        <v>0</v>
      </c>
      <c r="H22" s="202">
        <f t="shared" ref="H22" si="12">E22+(E22*$H$6)</f>
        <v>0</v>
      </c>
      <c r="I22" s="203">
        <f t="shared" ref="I22" si="13">G22*H22</f>
        <v>0</v>
      </c>
      <c r="J22" s="168">
        <v>1</v>
      </c>
      <c r="K22" s="202">
        <f t="shared" ref="K22" si="14">H22+(H22*$K$6)</f>
        <v>0</v>
      </c>
      <c r="L22" s="204">
        <f t="shared" ref="L22" si="15">J22*K22</f>
        <v>0</v>
      </c>
      <c r="M22" s="168">
        <f>$D$22</f>
        <v>0</v>
      </c>
      <c r="N22" s="205">
        <f t="shared" ref="N22" si="16">K22+(K22*$N$6)</f>
        <v>0</v>
      </c>
      <c r="O22" s="206">
        <f t="shared" ref="O22" si="17">M22*N22</f>
        <v>0</v>
      </c>
    </row>
    <row r="23" spans="1:15" x14ac:dyDescent="0.35">
      <c r="A23" s="65"/>
      <c r="B23" s="27" t="s">
        <v>34</v>
      </c>
      <c r="C23" s="37"/>
      <c r="D23" s="158"/>
      <c r="E23" s="28"/>
      <c r="F23" s="49"/>
      <c r="G23" s="167"/>
      <c r="H23" s="207"/>
      <c r="I23" s="208"/>
      <c r="J23" s="187"/>
      <c r="K23" s="209"/>
      <c r="L23" s="208"/>
      <c r="M23" s="187"/>
      <c r="N23" s="187"/>
      <c r="O23" s="187"/>
    </row>
    <row r="24" spans="1:15" ht="40.5" x14ac:dyDescent="0.35">
      <c r="A24" s="66" t="s">
        <v>17</v>
      </c>
      <c r="B24" s="19" t="s">
        <v>78</v>
      </c>
      <c r="C24" s="38" t="s">
        <v>6</v>
      </c>
      <c r="D24" s="157">
        <v>1</v>
      </c>
      <c r="E24" s="153">
        <v>0</v>
      </c>
      <c r="F24" s="50">
        <f t="shared" ref="F24:F26" si="18">D24*E24</f>
        <v>0</v>
      </c>
      <c r="G24" s="168">
        <f>$D$24</f>
        <v>1</v>
      </c>
      <c r="H24" s="202">
        <f t="shared" si="8"/>
        <v>0</v>
      </c>
      <c r="I24" s="203">
        <f t="shared" si="2"/>
        <v>0</v>
      </c>
      <c r="J24" s="168">
        <f>$D$24</f>
        <v>1</v>
      </c>
      <c r="K24" s="202">
        <f t="shared" si="3"/>
        <v>0</v>
      </c>
      <c r="L24" s="204">
        <f t="shared" si="9"/>
        <v>0</v>
      </c>
      <c r="M24" s="168">
        <f>$D$24</f>
        <v>1</v>
      </c>
      <c r="N24" s="205">
        <f t="shared" si="5"/>
        <v>0</v>
      </c>
      <c r="O24" s="206">
        <f t="shared" si="6"/>
        <v>0</v>
      </c>
    </row>
    <row r="25" spans="1:15" ht="27" x14ac:dyDescent="0.35">
      <c r="A25" s="125" t="s">
        <v>18</v>
      </c>
      <c r="B25" s="124" t="s">
        <v>79</v>
      </c>
      <c r="C25" s="38" t="s">
        <v>6</v>
      </c>
      <c r="D25" s="157">
        <v>1</v>
      </c>
      <c r="E25" s="153">
        <v>0</v>
      </c>
      <c r="F25" s="50">
        <f t="shared" si="18"/>
        <v>0</v>
      </c>
      <c r="G25" s="168">
        <f>$D$25</f>
        <v>1</v>
      </c>
      <c r="H25" s="202">
        <f t="shared" ref="H25" si="19">E25+(E25*$H$6)</f>
        <v>0</v>
      </c>
      <c r="I25" s="203">
        <f t="shared" ref="I25" si="20">G25*H25</f>
        <v>0</v>
      </c>
      <c r="J25" s="168">
        <f>$D$25</f>
        <v>1</v>
      </c>
      <c r="K25" s="202">
        <f t="shared" ref="K25" si="21">H25+(H25*$K$6)</f>
        <v>0</v>
      </c>
      <c r="L25" s="204">
        <f t="shared" ref="L25" si="22">J25*K25</f>
        <v>0</v>
      </c>
      <c r="M25" s="168">
        <f>$D$25</f>
        <v>1</v>
      </c>
      <c r="N25" s="205">
        <f t="shared" ref="N25" si="23">K25+(K25*$N$6)</f>
        <v>0</v>
      </c>
      <c r="O25" s="206">
        <f t="shared" ref="O25" si="24">M25*N25</f>
        <v>0</v>
      </c>
    </row>
    <row r="26" spans="1:15" x14ac:dyDescent="0.35">
      <c r="A26" s="66" t="s">
        <v>19</v>
      </c>
      <c r="B26" s="124" t="s">
        <v>39</v>
      </c>
      <c r="C26" s="38" t="s">
        <v>6</v>
      </c>
      <c r="D26" s="157">
        <v>0</v>
      </c>
      <c r="E26" s="153">
        <v>0</v>
      </c>
      <c r="F26" s="50">
        <f t="shared" si="18"/>
        <v>0</v>
      </c>
      <c r="G26" s="168">
        <f>$D$26</f>
        <v>0</v>
      </c>
      <c r="H26" s="202">
        <f t="shared" si="8"/>
        <v>0</v>
      </c>
      <c r="I26" s="203">
        <f t="shared" si="2"/>
        <v>0</v>
      </c>
      <c r="J26" s="168">
        <v>1</v>
      </c>
      <c r="K26" s="202">
        <f t="shared" si="3"/>
        <v>0</v>
      </c>
      <c r="L26" s="204">
        <f t="shared" si="9"/>
        <v>0</v>
      </c>
      <c r="M26" s="168">
        <f>$D$26</f>
        <v>0</v>
      </c>
      <c r="N26" s="205">
        <f t="shared" si="5"/>
        <v>0</v>
      </c>
      <c r="O26" s="206">
        <f t="shared" si="6"/>
        <v>0</v>
      </c>
    </row>
    <row r="27" spans="1:15" ht="29.15" customHeight="1" x14ac:dyDescent="0.35">
      <c r="A27" s="64" t="s">
        <v>37</v>
      </c>
      <c r="B27" s="16" t="s">
        <v>38</v>
      </c>
      <c r="C27" s="36"/>
      <c r="D27" s="159"/>
      <c r="E27" s="1"/>
      <c r="F27" s="48"/>
      <c r="G27" s="166"/>
      <c r="H27" s="210"/>
      <c r="I27" s="211"/>
      <c r="J27" s="186"/>
      <c r="K27" s="212"/>
      <c r="L27" s="211"/>
      <c r="M27" s="186"/>
      <c r="N27" s="210"/>
      <c r="O27" s="213"/>
    </row>
    <row r="28" spans="1:15" x14ac:dyDescent="0.35">
      <c r="A28" s="65"/>
      <c r="B28" s="27" t="s">
        <v>32</v>
      </c>
      <c r="C28" s="37"/>
      <c r="D28" s="158"/>
      <c r="E28" s="28"/>
      <c r="F28" s="49"/>
      <c r="G28" s="167"/>
      <c r="H28" s="207"/>
      <c r="I28" s="208"/>
      <c r="J28" s="187"/>
      <c r="K28" s="209"/>
      <c r="L28" s="208"/>
      <c r="M28" s="187"/>
      <c r="N28" s="207"/>
      <c r="O28" s="214"/>
    </row>
    <row r="29" spans="1:15" ht="40.5" x14ac:dyDescent="0.35">
      <c r="A29" s="66" t="s">
        <v>20</v>
      </c>
      <c r="B29" s="19" t="s">
        <v>76</v>
      </c>
      <c r="C29" s="38" t="s">
        <v>6</v>
      </c>
      <c r="D29" s="157">
        <v>1</v>
      </c>
      <c r="E29" s="153">
        <v>0</v>
      </c>
      <c r="F29" s="50">
        <f t="shared" ref="F29" si="25">D29*E29</f>
        <v>0</v>
      </c>
      <c r="G29" s="168">
        <f>$D$29</f>
        <v>1</v>
      </c>
      <c r="H29" s="202">
        <f t="shared" ref="H29:H33" si="26">E29+(E29*$H$6)</f>
        <v>0</v>
      </c>
      <c r="I29" s="203">
        <f t="shared" ref="I29:I33" si="27">G29*H29</f>
        <v>0</v>
      </c>
      <c r="J29" s="168">
        <f>$D$29</f>
        <v>1</v>
      </c>
      <c r="K29" s="202">
        <f t="shared" ref="K29:K35" si="28">H29+(H29*$K$6)</f>
        <v>0</v>
      </c>
      <c r="L29" s="204">
        <f t="shared" ref="L29:L35" si="29">J29*K29</f>
        <v>0</v>
      </c>
      <c r="M29" s="168">
        <f>$D$29</f>
        <v>1</v>
      </c>
      <c r="N29" s="205">
        <f t="shared" ref="N29:N35" si="30">K29+(K29*$N$6)</f>
        <v>0</v>
      </c>
      <c r="O29" s="206">
        <f t="shared" ref="O29:O35" si="31">M29*N29</f>
        <v>0</v>
      </c>
    </row>
    <row r="30" spans="1:15" x14ac:dyDescent="0.35">
      <c r="A30" s="65"/>
      <c r="B30" s="27" t="s">
        <v>33</v>
      </c>
      <c r="C30" s="37"/>
      <c r="D30" s="158"/>
      <c r="E30" s="28"/>
      <c r="F30" s="49"/>
      <c r="G30" s="167"/>
      <c r="H30" s="207"/>
      <c r="I30" s="208"/>
      <c r="J30" s="187"/>
      <c r="K30" s="187"/>
      <c r="L30" s="208"/>
      <c r="M30" s="187"/>
      <c r="N30" s="187"/>
      <c r="O30" s="187"/>
    </row>
    <row r="31" spans="1:15" ht="40.5" x14ac:dyDescent="0.35">
      <c r="A31" s="66" t="s">
        <v>21</v>
      </c>
      <c r="B31" s="19" t="s">
        <v>76</v>
      </c>
      <c r="C31" s="38" t="s">
        <v>6</v>
      </c>
      <c r="D31" s="157">
        <v>1</v>
      </c>
      <c r="E31" s="153">
        <v>0</v>
      </c>
      <c r="F31" s="50">
        <f t="shared" ref="F31" si="32">D31*E31</f>
        <v>0</v>
      </c>
      <c r="G31" s="168">
        <f>$D$31</f>
        <v>1</v>
      </c>
      <c r="H31" s="202">
        <f t="shared" si="26"/>
        <v>0</v>
      </c>
      <c r="I31" s="203">
        <f t="shared" si="27"/>
        <v>0</v>
      </c>
      <c r="J31" s="168">
        <f>$D$31</f>
        <v>1</v>
      </c>
      <c r="K31" s="202">
        <f t="shared" si="28"/>
        <v>0</v>
      </c>
      <c r="L31" s="204">
        <f t="shared" si="29"/>
        <v>0</v>
      </c>
      <c r="M31" s="168">
        <f>$D$31</f>
        <v>1</v>
      </c>
      <c r="N31" s="205">
        <f t="shared" si="30"/>
        <v>0</v>
      </c>
      <c r="O31" s="206">
        <f t="shared" si="31"/>
        <v>0</v>
      </c>
    </row>
    <row r="32" spans="1:15" x14ac:dyDescent="0.35">
      <c r="A32" s="65"/>
      <c r="B32" s="27" t="s">
        <v>65</v>
      </c>
      <c r="C32" s="37"/>
      <c r="D32" s="158"/>
      <c r="E32" s="28"/>
      <c r="F32" s="49"/>
      <c r="G32" s="167"/>
      <c r="H32" s="207"/>
      <c r="I32" s="208"/>
      <c r="J32" s="187"/>
      <c r="K32" s="187"/>
      <c r="L32" s="208"/>
      <c r="M32" s="187"/>
      <c r="N32" s="187"/>
      <c r="O32" s="187"/>
    </row>
    <row r="33" spans="1:15" ht="40.5" x14ac:dyDescent="0.35">
      <c r="A33" s="66" t="s">
        <v>22</v>
      </c>
      <c r="B33" s="19" t="s">
        <v>74</v>
      </c>
      <c r="C33" s="38" t="s">
        <v>6</v>
      </c>
      <c r="D33" s="157">
        <v>1</v>
      </c>
      <c r="E33" s="153">
        <v>0</v>
      </c>
      <c r="F33" s="50">
        <f t="shared" ref="F33" si="33">D33*E33</f>
        <v>0</v>
      </c>
      <c r="G33" s="168">
        <f>$D$33</f>
        <v>1</v>
      </c>
      <c r="H33" s="202">
        <f t="shared" si="26"/>
        <v>0</v>
      </c>
      <c r="I33" s="203">
        <f t="shared" si="27"/>
        <v>0</v>
      </c>
      <c r="J33" s="168">
        <f>$D$33</f>
        <v>1</v>
      </c>
      <c r="K33" s="202">
        <f t="shared" si="28"/>
        <v>0</v>
      </c>
      <c r="L33" s="204">
        <f t="shared" si="29"/>
        <v>0</v>
      </c>
      <c r="M33" s="168">
        <f>$D$33</f>
        <v>1</v>
      </c>
      <c r="N33" s="205">
        <f t="shared" si="30"/>
        <v>0</v>
      </c>
      <c r="O33" s="206">
        <f t="shared" si="31"/>
        <v>0</v>
      </c>
    </row>
    <row r="34" spans="1:15" x14ac:dyDescent="0.35">
      <c r="A34" s="65"/>
      <c r="B34" s="27" t="s">
        <v>34</v>
      </c>
      <c r="C34" s="37"/>
      <c r="D34" s="158"/>
      <c r="E34" s="28"/>
      <c r="F34" s="49"/>
      <c r="G34" s="167"/>
      <c r="H34" s="207"/>
      <c r="I34" s="208"/>
      <c r="J34" s="187"/>
      <c r="K34" s="187"/>
      <c r="L34" s="208"/>
      <c r="M34" s="187"/>
      <c r="N34" s="187"/>
      <c r="O34" s="187"/>
    </row>
    <row r="35" spans="1:15" ht="40.5" x14ac:dyDescent="0.35">
      <c r="A35" s="66" t="s">
        <v>23</v>
      </c>
      <c r="B35" s="19" t="s">
        <v>77</v>
      </c>
      <c r="C35" s="38" t="s">
        <v>6</v>
      </c>
      <c r="D35" s="157">
        <v>1</v>
      </c>
      <c r="E35" s="153">
        <v>0</v>
      </c>
      <c r="F35" s="50">
        <f t="shared" ref="F35" si="34">D35*E35</f>
        <v>0</v>
      </c>
      <c r="G35" s="168">
        <f>$D$35</f>
        <v>1</v>
      </c>
      <c r="H35" s="202">
        <f>E35+(E35*$H$6)</f>
        <v>0</v>
      </c>
      <c r="I35" s="203">
        <f>G35*H35</f>
        <v>0</v>
      </c>
      <c r="J35" s="168">
        <f>$D$35</f>
        <v>1</v>
      </c>
      <c r="K35" s="202">
        <f t="shared" si="28"/>
        <v>0</v>
      </c>
      <c r="L35" s="204">
        <f t="shared" si="29"/>
        <v>0</v>
      </c>
      <c r="M35" s="168">
        <f>$D$35</f>
        <v>1</v>
      </c>
      <c r="N35" s="205">
        <f t="shared" si="30"/>
        <v>0</v>
      </c>
      <c r="O35" s="206">
        <f t="shared" si="31"/>
        <v>0</v>
      </c>
    </row>
    <row r="36" spans="1:15" x14ac:dyDescent="0.35">
      <c r="A36" s="67"/>
      <c r="B36" s="12"/>
      <c r="C36" s="34"/>
      <c r="D36" s="130" t="s">
        <v>31</v>
      </c>
      <c r="E36" s="34"/>
      <c r="F36" s="51">
        <f>SUM(F10:F35)</f>
        <v>0</v>
      </c>
      <c r="G36" s="169"/>
      <c r="H36" s="89"/>
      <c r="I36" s="90">
        <f>SUM(I9:I35)</f>
        <v>0</v>
      </c>
      <c r="J36" s="188"/>
      <c r="K36" s="91"/>
      <c r="L36" s="141">
        <f>SUM(L9:L35)</f>
        <v>0</v>
      </c>
      <c r="M36" s="188"/>
      <c r="N36" s="91"/>
      <c r="O36" s="90">
        <f>SUM(O9:O35)</f>
        <v>0</v>
      </c>
    </row>
    <row r="37" spans="1:15" x14ac:dyDescent="0.35">
      <c r="A37" s="68"/>
      <c r="B37" s="13"/>
      <c r="C37" s="39"/>
      <c r="D37" s="131"/>
      <c r="E37" s="10"/>
      <c r="F37" s="52"/>
      <c r="G37" s="170"/>
      <c r="H37" s="92"/>
      <c r="I37" s="118"/>
      <c r="J37" s="189"/>
      <c r="K37" s="142"/>
      <c r="L37" s="118"/>
      <c r="M37" s="189"/>
      <c r="N37" s="92"/>
      <c r="O37" s="93"/>
    </row>
    <row r="38" spans="1:15" ht="29.15" customHeight="1" x14ac:dyDescent="0.35">
      <c r="A38" s="64" t="s">
        <v>40</v>
      </c>
      <c r="B38" s="16" t="s">
        <v>35</v>
      </c>
      <c r="C38" s="40"/>
      <c r="D38" s="159"/>
      <c r="E38" s="22"/>
      <c r="F38" s="53"/>
      <c r="G38" s="166"/>
      <c r="H38" s="94"/>
      <c r="I38" s="119"/>
      <c r="J38" s="186"/>
      <c r="K38" s="143"/>
      <c r="L38" s="119"/>
      <c r="M38" s="186"/>
      <c r="N38" s="94"/>
      <c r="O38" s="95"/>
    </row>
    <row r="39" spans="1:15" x14ac:dyDescent="0.35">
      <c r="A39" s="65"/>
      <c r="B39" s="26" t="s">
        <v>86</v>
      </c>
      <c r="C39" s="41"/>
      <c r="D39" s="160" t="s">
        <v>24</v>
      </c>
      <c r="E39" s="29"/>
      <c r="F39" s="54"/>
      <c r="G39" s="171"/>
      <c r="H39" s="96"/>
      <c r="I39" s="120"/>
      <c r="J39" s="190"/>
      <c r="K39" s="144"/>
      <c r="L39" s="120"/>
      <c r="M39" s="190"/>
      <c r="N39" s="96"/>
      <c r="O39" s="97"/>
    </row>
    <row r="40" spans="1:15" x14ac:dyDescent="0.35">
      <c r="A40" s="66" t="s">
        <v>2</v>
      </c>
      <c r="B40" s="23" t="s">
        <v>27</v>
      </c>
      <c r="C40" s="42" t="s">
        <v>5</v>
      </c>
      <c r="D40" s="161">
        <v>1</v>
      </c>
      <c r="E40" s="155">
        <v>0</v>
      </c>
      <c r="F40" s="55">
        <f>D40*E40</f>
        <v>0</v>
      </c>
      <c r="G40" s="168">
        <f>$D$40</f>
        <v>1</v>
      </c>
      <c r="H40" s="215">
        <f>(E40*H6)+E40</f>
        <v>0</v>
      </c>
      <c r="I40" s="216">
        <f t="shared" ref="I40:I41" si="35">G40*H40</f>
        <v>0</v>
      </c>
      <c r="J40" s="191">
        <f>$D$40</f>
        <v>1</v>
      </c>
      <c r="K40" s="217">
        <f>H40+(H40*$K$6)</f>
        <v>0</v>
      </c>
      <c r="L40" s="218">
        <f t="shared" ref="L40:L41" si="36">J40*K40</f>
        <v>0</v>
      </c>
      <c r="M40" s="168">
        <f>$D$40</f>
        <v>1</v>
      </c>
      <c r="N40" s="215">
        <f>K40+(K40*$N$6)</f>
        <v>0</v>
      </c>
      <c r="O40" s="219">
        <f t="shared" ref="O40:O43" si="37">M40*N40</f>
        <v>0</v>
      </c>
    </row>
    <row r="41" spans="1:15" x14ac:dyDescent="0.35">
      <c r="A41" s="66" t="s">
        <v>3</v>
      </c>
      <c r="B41" s="24" t="s">
        <v>28</v>
      </c>
      <c r="C41" s="43" t="s">
        <v>26</v>
      </c>
      <c r="D41" s="161">
        <v>1</v>
      </c>
      <c r="E41" s="156">
        <v>0.15</v>
      </c>
      <c r="F41" s="56">
        <f>(($E$40*$E$41)+$E$40)*D41</f>
        <v>0</v>
      </c>
      <c r="G41" s="168">
        <f>$D$41</f>
        <v>1</v>
      </c>
      <c r="H41" s="215">
        <f>($H$40*E41)+$H$40</f>
        <v>0</v>
      </c>
      <c r="I41" s="216">
        <f t="shared" si="35"/>
        <v>0</v>
      </c>
      <c r="J41" s="168">
        <f>$D$41</f>
        <v>1</v>
      </c>
      <c r="K41" s="217">
        <f>($K$40*E41)+$K$40</f>
        <v>0</v>
      </c>
      <c r="L41" s="218">
        <f t="shared" si="36"/>
        <v>0</v>
      </c>
      <c r="M41" s="168">
        <f>$D$41</f>
        <v>1</v>
      </c>
      <c r="N41" s="220">
        <f>($N$40*E41)+$N$40</f>
        <v>0</v>
      </c>
      <c r="O41" s="219">
        <f t="shared" si="37"/>
        <v>0</v>
      </c>
    </row>
    <row r="42" spans="1:15" x14ac:dyDescent="0.35">
      <c r="A42" s="66" t="s">
        <v>4</v>
      </c>
      <c r="B42" s="24" t="s">
        <v>29</v>
      </c>
      <c r="C42" s="43" t="s">
        <v>26</v>
      </c>
      <c r="D42" s="161">
        <v>1</v>
      </c>
      <c r="E42" s="156">
        <v>0.25</v>
      </c>
      <c r="F42" s="56">
        <f>(($E$40*$E$42)+$E$40)*D42</f>
        <v>0</v>
      </c>
      <c r="G42" s="168">
        <f>$D$42</f>
        <v>1</v>
      </c>
      <c r="H42" s="215">
        <f t="shared" ref="H42:H43" si="38">($H$40*E42)+$H$40</f>
        <v>0</v>
      </c>
      <c r="I42" s="216">
        <f>G42*H42</f>
        <v>0</v>
      </c>
      <c r="J42" s="168">
        <f>$D$42</f>
        <v>1</v>
      </c>
      <c r="K42" s="217">
        <f t="shared" ref="K42:K43" si="39">($K$40*E42)+$K$40</f>
        <v>0</v>
      </c>
      <c r="L42" s="218">
        <f>J42*K42</f>
        <v>0</v>
      </c>
      <c r="M42" s="168">
        <f>$D$42</f>
        <v>1</v>
      </c>
      <c r="N42" s="220">
        <f t="shared" ref="N42:N43" si="40">($N$40*E42)+$N$40</f>
        <v>0</v>
      </c>
      <c r="O42" s="219">
        <f t="shared" si="37"/>
        <v>0</v>
      </c>
    </row>
    <row r="43" spans="1:15" x14ac:dyDescent="0.35">
      <c r="A43" s="66" t="s">
        <v>9</v>
      </c>
      <c r="B43" s="24" t="s">
        <v>30</v>
      </c>
      <c r="C43" s="43" t="s">
        <v>26</v>
      </c>
      <c r="D43" s="161">
        <v>1</v>
      </c>
      <c r="E43" s="156">
        <v>0.35</v>
      </c>
      <c r="F43" s="56">
        <f>((E40*E43)+E40)*D43</f>
        <v>0</v>
      </c>
      <c r="G43" s="168">
        <f>$D$43</f>
        <v>1</v>
      </c>
      <c r="H43" s="215">
        <f t="shared" si="38"/>
        <v>0</v>
      </c>
      <c r="I43" s="216">
        <f>G43*H43</f>
        <v>0</v>
      </c>
      <c r="J43" s="168">
        <f>$D$43</f>
        <v>1</v>
      </c>
      <c r="K43" s="217">
        <f t="shared" si="39"/>
        <v>0</v>
      </c>
      <c r="L43" s="218">
        <f>J43*K43</f>
        <v>0</v>
      </c>
      <c r="M43" s="168">
        <f>$D$43</f>
        <v>1</v>
      </c>
      <c r="N43" s="220">
        <f t="shared" si="40"/>
        <v>0</v>
      </c>
      <c r="O43" s="219">
        <f t="shared" si="37"/>
        <v>0</v>
      </c>
    </row>
    <row r="44" spans="1:15" s="21" customFormat="1" ht="40.5" x14ac:dyDescent="0.25">
      <c r="A44" s="66" t="s">
        <v>41</v>
      </c>
      <c r="B44" s="20" t="s">
        <v>64</v>
      </c>
      <c r="C44" s="75" t="s">
        <v>63</v>
      </c>
      <c r="D44" s="161">
        <v>1</v>
      </c>
      <c r="E44" s="155">
        <v>0</v>
      </c>
      <c r="F44" s="55">
        <f>D44*E44</f>
        <v>0</v>
      </c>
      <c r="G44" s="168">
        <f>$D$44</f>
        <v>1</v>
      </c>
      <c r="H44" s="217">
        <f>E44+(E44*$H$6)</f>
        <v>0</v>
      </c>
      <c r="I44" s="216">
        <f>G44*H44</f>
        <v>0</v>
      </c>
      <c r="J44" s="168">
        <f>$D$44</f>
        <v>1</v>
      </c>
      <c r="K44" s="217">
        <f t="shared" ref="K44" si="41">H44+(H44*$K$6)</f>
        <v>0</v>
      </c>
      <c r="L44" s="218">
        <f>J44*K44</f>
        <v>0</v>
      </c>
      <c r="M44" s="168">
        <f>$D$44</f>
        <v>1</v>
      </c>
      <c r="N44" s="215">
        <f t="shared" ref="N44:N47" si="42">K44+(K44*$N$6)</f>
        <v>0</v>
      </c>
      <c r="O44" s="219">
        <f>M44*N44</f>
        <v>0</v>
      </c>
    </row>
    <row r="45" spans="1:15" x14ac:dyDescent="0.35">
      <c r="A45" s="65"/>
      <c r="B45" s="30" t="s">
        <v>62</v>
      </c>
      <c r="C45" s="44"/>
      <c r="D45" s="132"/>
      <c r="E45" s="31"/>
      <c r="F45" s="57"/>
      <c r="G45" s="172"/>
      <c r="H45" s="207"/>
      <c r="I45" s="208"/>
      <c r="J45" s="192"/>
      <c r="K45" s="209"/>
      <c r="L45" s="208"/>
      <c r="M45" s="192"/>
      <c r="N45" s="207"/>
      <c r="O45" s="214"/>
    </row>
    <row r="46" spans="1:15" x14ac:dyDescent="0.35">
      <c r="A46" s="66" t="s">
        <v>42</v>
      </c>
      <c r="B46" s="23" t="s">
        <v>83</v>
      </c>
      <c r="C46" s="42" t="s">
        <v>45</v>
      </c>
      <c r="D46" s="154">
        <v>2</v>
      </c>
      <c r="E46" s="155">
        <v>0</v>
      </c>
      <c r="F46" s="55">
        <f>D46*E46</f>
        <v>0</v>
      </c>
      <c r="G46" s="168">
        <f>$D$46</f>
        <v>2</v>
      </c>
      <c r="H46" s="217">
        <f>E46+(E46*$H$6)</f>
        <v>0</v>
      </c>
      <c r="I46" s="219">
        <f>G46*H46</f>
        <v>0</v>
      </c>
      <c r="J46" s="168">
        <f>$D$46</f>
        <v>2</v>
      </c>
      <c r="K46" s="202">
        <f t="shared" ref="K46:K47" si="43">H46+(H46*$K$6)</f>
        <v>0</v>
      </c>
      <c r="L46" s="221">
        <f>J46*K46</f>
        <v>0</v>
      </c>
      <c r="M46" s="168">
        <f>$D$46</f>
        <v>2</v>
      </c>
      <c r="N46" s="205">
        <f t="shared" si="42"/>
        <v>0</v>
      </c>
      <c r="O46" s="219">
        <f>M46*N46</f>
        <v>0</v>
      </c>
    </row>
    <row r="47" spans="1:15" x14ac:dyDescent="0.35">
      <c r="A47" s="66" t="s">
        <v>85</v>
      </c>
      <c r="B47" s="6" t="s">
        <v>84</v>
      </c>
      <c r="C47" s="42" t="s">
        <v>45</v>
      </c>
      <c r="D47" s="154">
        <v>4</v>
      </c>
      <c r="E47" s="155">
        <v>0</v>
      </c>
      <c r="F47" s="55">
        <f>D47*E47</f>
        <v>0</v>
      </c>
      <c r="G47" s="168">
        <f>$D$47</f>
        <v>4</v>
      </c>
      <c r="H47" s="217">
        <f>E47+(E47*$H$6)</f>
        <v>0</v>
      </c>
      <c r="I47" s="219">
        <f>G47*H47</f>
        <v>0</v>
      </c>
      <c r="J47" s="168">
        <f>$D$47</f>
        <v>4</v>
      </c>
      <c r="K47" s="202">
        <f t="shared" si="43"/>
        <v>0</v>
      </c>
      <c r="L47" s="221">
        <f>J47*K47</f>
        <v>0</v>
      </c>
      <c r="M47" s="168">
        <f>$D$47</f>
        <v>4</v>
      </c>
      <c r="N47" s="205">
        <f t="shared" si="42"/>
        <v>0</v>
      </c>
      <c r="O47" s="219">
        <f>M47*N47</f>
        <v>0</v>
      </c>
    </row>
    <row r="48" spans="1:15" x14ac:dyDescent="0.35">
      <c r="A48" s="66"/>
      <c r="B48" s="23"/>
      <c r="C48" s="42"/>
      <c r="D48" s="154"/>
      <c r="E48" s="155"/>
      <c r="F48" s="55"/>
      <c r="G48" s="168"/>
      <c r="H48" s="217"/>
      <c r="I48" s="219"/>
      <c r="J48" s="168"/>
      <c r="K48" s="202"/>
      <c r="L48" s="221"/>
      <c r="M48" s="168"/>
      <c r="N48" s="205"/>
      <c r="O48" s="219"/>
    </row>
    <row r="49" spans="1:15" x14ac:dyDescent="0.35">
      <c r="A49" s="69"/>
      <c r="B49" s="25"/>
      <c r="C49" s="35"/>
      <c r="D49" s="250" t="s">
        <v>35</v>
      </c>
      <c r="E49" s="251"/>
      <c r="F49" s="58">
        <f>SUM(F40:F48)</f>
        <v>0</v>
      </c>
      <c r="G49" s="173"/>
      <c r="H49" s="98"/>
      <c r="I49" s="99">
        <f>SUM(I40:I48)</f>
        <v>0</v>
      </c>
      <c r="J49" s="193"/>
      <c r="K49" s="100"/>
      <c r="L49" s="145">
        <f>SUM(L40:L48)</f>
        <v>0</v>
      </c>
      <c r="M49" s="193"/>
      <c r="N49" s="100"/>
      <c r="O49" s="99">
        <f>SUM(O40:O48)</f>
        <v>0</v>
      </c>
    </row>
    <row r="50" spans="1:15" x14ac:dyDescent="0.35">
      <c r="A50" s="68"/>
      <c r="B50" s="13"/>
      <c r="C50" s="39"/>
      <c r="D50" s="131"/>
      <c r="E50" s="10"/>
      <c r="F50" s="52"/>
      <c r="G50" s="170"/>
      <c r="H50" s="92"/>
      <c r="I50" s="118"/>
      <c r="J50" s="189"/>
      <c r="K50" s="142"/>
      <c r="L50" s="118"/>
      <c r="M50" s="189"/>
      <c r="N50" s="92"/>
      <c r="O50" s="93"/>
    </row>
    <row r="51" spans="1:15" ht="28.4" customHeight="1" x14ac:dyDescent="0.35">
      <c r="A51" s="70" t="s">
        <v>91</v>
      </c>
      <c r="B51" s="18" t="s">
        <v>90</v>
      </c>
      <c r="C51" s="45"/>
      <c r="D51" s="133"/>
      <c r="E51" s="3"/>
      <c r="F51" s="59"/>
      <c r="G51" s="174"/>
      <c r="H51" s="85"/>
      <c r="I51" s="116"/>
      <c r="J51" s="194"/>
      <c r="K51" s="139"/>
      <c r="L51" s="116"/>
      <c r="M51" s="194"/>
      <c r="N51" s="85"/>
      <c r="O51" s="86"/>
    </row>
    <row r="52" spans="1:15" x14ac:dyDescent="0.35">
      <c r="A52" s="65"/>
      <c r="B52" s="27" t="s">
        <v>51</v>
      </c>
      <c r="C52" s="37"/>
      <c r="D52" s="134"/>
      <c r="E52" s="33"/>
      <c r="F52" s="49"/>
      <c r="G52" s="172"/>
      <c r="H52" s="87"/>
      <c r="I52" s="117"/>
      <c r="J52" s="192"/>
      <c r="K52" s="140"/>
      <c r="L52" s="117"/>
      <c r="M52" s="192"/>
      <c r="N52" s="87"/>
      <c r="O52" s="88"/>
    </row>
    <row r="53" spans="1:15" x14ac:dyDescent="0.35">
      <c r="A53" s="66" t="s">
        <v>94</v>
      </c>
      <c r="B53" s="17" t="s">
        <v>44</v>
      </c>
      <c r="C53" s="38" t="s">
        <v>45</v>
      </c>
      <c r="D53" s="152">
        <v>9</v>
      </c>
      <c r="E53" s="153">
        <v>0</v>
      </c>
      <c r="F53" s="55">
        <f>D53*E53</f>
        <v>0</v>
      </c>
      <c r="G53" s="168">
        <f>$D$53</f>
        <v>9</v>
      </c>
      <c r="H53" s="205">
        <f>E53+(E53*$H$6)</f>
        <v>0</v>
      </c>
      <c r="I53" s="222">
        <f>G53*H53</f>
        <v>0</v>
      </c>
      <c r="J53" s="168">
        <f>$D$53</f>
        <v>9</v>
      </c>
      <c r="K53" s="202">
        <f>H53+(H53*$K$6)</f>
        <v>0</v>
      </c>
      <c r="L53" s="222">
        <f>J53*K53</f>
        <v>0</v>
      </c>
      <c r="M53" s="168">
        <f>$D$53</f>
        <v>9</v>
      </c>
      <c r="N53" s="205">
        <f>K53+(K53*$N$6)</f>
        <v>0</v>
      </c>
      <c r="O53" s="206">
        <f>M53*N53</f>
        <v>0</v>
      </c>
    </row>
    <row r="54" spans="1:15" x14ac:dyDescent="0.35">
      <c r="A54" s="66" t="s">
        <v>95</v>
      </c>
      <c r="B54" s="17" t="s">
        <v>46</v>
      </c>
      <c r="C54" s="38" t="s">
        <v>45</v>
      </c>
      <c r="D54" s="152">
        <v>9</v>
      </c>
      <c r="E54" s="153">
        <v>0</v>
      </c>
      <c r="F54" s="55">
        <f>D54*E54</f>
        <v>0</v>
      </c>
      <c r="G54" s="168">
        <f>$D$54</f>
        <v>9</v>
      </c>
      <c r="H54" s="205">
        <f t="shared" ref="H54:H71" si="44">E54+(E54*$H$6)</f>
        <v>0</v>
      </c>
      <c r="I54" s="222">
        <f t="shared" ref="I54:I71" si="45">G54*H54</f>
        <v>0</v>
      </c>
      <c r="J54" s="168">
        <f>$D$54</f>
        <v>9</v>
      </c>
      <c r="K54" s="202">
        <f t="shared" ref="K54:K71" si="46">H54+(H54*$K$6)</f>
        <v>0</v>
      </c>
      <c r="L54" s="222">
        <f t="shared" ref="L54:L71" si="47">J54*K54</f>
        <v>0</v>
      </c>
      <c r="M54" s="168">
        <f>$D$54</f>
        <v>9</v>
      </c>
      <c r="N54" s="205">
        <f t="shared" ref="N54:N71" si="48">K54+(K54*$N$6)</f>
        <v>0</v>
      </c>
      <c r="O54" s="206">
        <f t="shared" ref="O54:O60" si="49">M54*N54</f>
        <v>0</v>
      </c>
    </row>
    <row r="55" spans="1:15" x14ac:dyDescent="0.35">
      <c r="A55" s="66" t="s">
        <v>96</v>
      </c>
      <c r="B55" s="17" t="s">
        <v>55</v>
      </c>
      <c r="C55" s="38" t="s">
        <v>45</v>
      </c>
      <c r="D55" s="152">
        <v>72</v>
      </c>
      <c r="E55" s="153">
        <v>0</v>
      </c>
      <c r="F55" s="55">
        <f t="shared" ref="F55:F69" si="50">D55*E55</f>
        <v>0</v>
      </c>
      <c r="G55" s="168">
        <f>$D$55</f>
        <v>72</v>
      </c>
      <c r="H55" s="205">
        <f t="shared" si="44"/>
        <v>0</v>
      </c>
      <c r="I55" s="222">
        <f t="shared" si="45"/>
        <v>0</v>
      </c>
      <c r="J55" s="168">
        <f>$D$55</f>
        <v>72</v>
      </c>
      <c r="K55" s="202">
        <f t="shared" si="46"/>
        <v>0</v>
      </c>
      <c r="L55" s="222">
        <f t="shared" si="47"/>
        <v>0</v>
      </c>
      <c r="M55" s="168">
        <f>$D$55</f>
        <v>72</v>
      </c>
      <c r="N55" s="205">
        <f t="shared" si="48"/>
        <v>0</v>
      </c>
      <c r="O55" s="206">
        <f t="shared" si="49"/>
        <v>0</v>
      </c>
    </row>
    <row r="56" spans="1:15" x14ac:dyDescent="0.35">
      <c r="A56" s="66" t="s">
        <v>97</v>
      </c>
      <c r="B56" s="17" t="s">
        <v>47</v>
      </c>
      <c r="C56" s="38" t="s">
        <v>45</v>
      </c>
      <c r="D56" s="152">
        <v>36</v>
      </c>
      <c r="E56" s="153">
        <v>0</v>
      </c>
      <c r="F56" s="55">
        <f t="shared" si="50"/>
        <v>0</v>
      </c>
      <c r="G56" s="168">
        <f>$D$56</f>
        <v>36</v>
      </c>
      <c r="H56" s="205">
        <f t="shared" si="44"/>
        <v>0</v>
      </c>
      <c r="I56" s="222">
        <f t="shared" si="45"/>
        <v>0</v>
      </c>
      <c r="J56" s="168">
        <f>$D$56</f>
        <v>36</v>
      </c>
      <c r="K56" s="202">
        <f t="shared" si="46"/>
        <v>0</v>
      </c>
      <c r="L56" s="222">
        <f t="shared" si="47"/>
        <v>0</v>
      </c>
      <c r="M56" s="168">
        <f>$D$56</f>
        <v>36</v>
      </c>
      <c r="N56" s="205">
        <f t="shared" si="48"/>
        <v>0</v>
      </c>
      <c r="O56" s="206">
        <f t="shared" si="49"/>
        <v>0</v>
      </c>
    </row>
    <row r="57" spans="1:15" x14ac:dyDescent="0.35">
      <c r="A57" s="66" t="s">
        <v>98</v>
      </c>
      <c r="B57" s="17" t="s">
        <v>48</v>
      </c>
      <c r="C57" s="38" t="s">
        <v>45</v>
      </c>
      <c r="D57" s="152">
        <v>0.2</v>
      </c>
      <c r="E57" s="153">
        <v>0</v>
      </c>
      <c r="F57" s="55">
        <f t="shared" si="50"/>
        <v>0</v>
      </c>
      <c r="G57" s="168">
        <f>$D$57</f>
        <v>0.2</v>
      </c>
      <c r="H57" s="205">
        <f t="shared" si="44"/>
        <v>0</v>
      </c>
      <c r="I57" s="222">
        <f t="shared" si="45"/>
        <v>0</v>
      </c>
      <c r="J57" s="168">
        <f>$D$57</f>
        <v>0.2</v>
      </c>
      <c r="K57" s="202">
        <f t="shared" si="46"/>
        <v>0</v>
      </c>
      <c r="L57" s="222">
        <f t="shared" si="47"/>
        <v>0</v>
      </c>
      <c r="M57" s="168">
        <f>$D$57</f>
        <v>0.2</v>
      </c>
      <c r="N57" s="205">
        <f t="shared" si="48"/>
        <v>0</v>
      </c>
      <c r="O57" s="206">
        <f t="shared" si="49"/>
        <v>0</v>
      </c>
    </row>
    <row r="58" spans="1:15" x14ac:dyDescent="0.35">
      <c r="A58" s="66" t="s">
        <v>99</v>
      </c>
      <c r="B58" s="17" t="s">
        <v>49</v>
      </c>
      <c r="C58" s="38" t="s">
        <v>45</v>
      </c>
      <c r="D58" s="152">
        <v>0.3</v>
      </c>
      <c r="E58" s="153">
        <v>0</v>
      </c>
      <c r="F58" s="55">
        <f t="shared" si="50"/>
        <v>0</v>
      </c>
      <c r="G58" s="168">
        <f>$D$58</f>
        <v>0.3</v>
      </c>
      <c r="H58" s="205">
        <f t="shared" si="44"/>
        <v>0</v>
      </c>
      <c r="I58" s="222">
        <f t="shared" si="45"/>
        <v>0</v>
      </c>
      <c r="J58" s="168">
        <f>$D$58</f>
        <v>0.3</v>
      </c>
      <c r="K58" s="202">
        <f t="shared" si="46"/>
        <v>0</v>
      </c>
      <c r="L58" s="222">
        <f t="shared" si="47"/>
        <v>0</v>
      </c>
      <c r="M58" s="168">
        <f>$D$58</f>
        <v>0.3</v>
      </c>
      <c r="N58" s="205">
        <f t="shared" si="48"/>
        <v>0</v>
      </c>
      <c r="O58" s="206">
        <f t="shared" si="49"/>
        <v>0</v>
      </c>
    </row>
    <row r="59" spans="1:15" x14ac:dyDescent="0.35">
      <c r="A59" s="66" t="s">
        <v>100</v>
      </c>
      <c r="B59" s="17" t="s">
        <v>50</v>
      </c>
      <c r="C59" s="38" t="s">
        <v>45</v>
      </c>
      <c r="D59" s="152">
        <v>1</v>
      </c>
      <c r="E59" s="153">
        <v>0</v>
      </c>
      <c r="F59" s="55">
        <f t="shared" si="50"/>
        <v>0</v>
      </c>
      <c r="G59" s="168">
        <f>$D$59</f>
        <v>1</v>
      </c>
      <c r="H59" s="205">
        <f t="shared" si="44"/>
        <v>0</v>
      </c>
      <c r="I59" s="222">
        <f t="shared" si="45"/>
        <v>0</v>
      </c>
      <c r="J59" s="168">
        <f>$D$59</f>
        <v>1</v>
      </c>
      <c r="K59" s="202">
        <f t="shared" si="46"/>
        <v>0</v>
      </c>
      <c r="L59" s="222">
        <f t="shared" si="47"/>
        <v>0</v>
      </c>
      <c r="M59" s="168">
        <f>$D$59</f>
        <v>1</v>
      </c>
      <c r="N59" s="205">
        <f t="shared" si="48"/>
        <v>0</v>
      </c>
      <c r="O59" s="206">
        <f t="shared" si="49"/>
        <v>0</v>
      </c>
    </row>
    <row r="60" spans="1:15" x14ac:dyDescent="0.35">
      <c r="A60" s="66" t="s">
        <v>101</v>
      </c>
      <c r="B60" s="17"/>
      <c r="C60" s="38" t="s">
        <v>45</v>
      </c>
      <c r="D60" s="152">
        <v>0</v>
      </c>
      <c r="E60" s="153">
        <v>0</v>
      </c>
      <c r="F60" s="55">
        <f t="shared" ref="F60" si="51">D60*E60</f>
        <v>0</v>
      </c>
      <c r="G60" s="168">
        <f>$D$60</f>
        <v>0</v>
      </c>
      <c r="H60" s="205">
        <f t="shared" si="44"/>
        <v>0</v>
      </c>
      <c r="I60" s="222">
        <f t="shared" si="45"/>
        <v>0</v>
      </c>
      <c r="J60" s="168">
        <f>$D$60</f>
        <v>0</v>
      </c>
      <c r="K60" s="202">
        <f t="shared" si="46"/>
        <v>0</v>
      </c>
      <c r="L60" s="222">
        <f t="shared" si="47"/>
        <v>0</v>
      </c>
      <c r="M60" s="168">
        <f>$D$60</f>
        <v>0</v>
      </c>
      <c r="N60" s="205">
        <f>K60+(K60*$N$6)</f>
        <v>0</v>
      </c>
      <c r="O60" s="206">
        <f t="shared" si="49"/>
        <v>0</v>
      </c>
    </row>
    <row r="61" spans="1:15" x14ac:dyDescent="0.35">
      <c r="A61" s="65"/>
      <c r="B61" s="27" t="s">
        <v>52</v>
      </c>
      <c r="C61" s="37"/>
      <c r="D61" s="134"/>
      <c r="E61" s="32"/>
      <c r="F61" s="60"/>
      <c r="G61" s="172"/>
      <c r="H61" s="223"/>
      <c r="I61" s="224"/>
      <c r="J61" s="192"/>
      <c r="K61" s="225"/>
      <c r="L61" s="224"/>
      <c r="M61" s="192"/>
      <c r="N61" s="223"/>
      <c r="O61" s="226"/>
    </row>
    <row r="62" spans="1:15" x14ac:dyDescent="0.35">
      <c r="A62" s="66" t="s">
        <v>102</v>
      </c>
      <c r="B62" s="17" t="s">
        <v>49</v>
      </c>
      <c r="C62" s="38" t="s">
        <v>45</v>
      </c>
      <c r="D62" s="152">
        <v>1</v>
      </c>
      <c r="E62" s="153">
        <v>0</v>
      </c>
      <c r="F62" s="55">
        <f t="shared" si="50"/>
        <v>0</v>
      </c>
      <c r="G62" s="168">
        <f>$D$62</f>
        <v>1</v>
      </c>
      <c r="H62" s="205">
        <f t="shared" si="44"/>
        <v>0</v>
      </c>
      <c r="I62" s="222">
        <f t="shared" si="45"/>
        <v>0</v>
      </c>
      <c r="J62" s="168">
        <f>$D$62</f>
        <v>1</v>
      </c>
      <c r="K62" s="202">
        <f t="shared" si="46"/>
        <v>0</v>
      </c>
      <c r="L62" s="222">
        <f t="shared" si="47"/>
        <v>0</v>
      </c>
      <c r="M62" s="168">
        <f>$D$62</f>
        <v>1</v>
      </c>
      <c r="N62" s="205">
        <f t="shared" si="48"/>
        <v>0</v>
      </c>
      <c r="O62" s="222">
        <f t="shared" ref="O62:O71" si="52">M62*N62</f>
        <v>0</v>
      </c>
    </row>
    <row r="63" spans="1:15" x14ac:dyDescent="0.35">
      <c r="A63" s="66" t="s">
        <v>103</v>
      </c>
      <c r="B63" s="17" t="s">
        <v>89</v>
      </c>
      <c r="C63" s="38" t="s">
        <v>45</v>
      </c>
      <c r="D63" s="152">
        <v>0.2</v>
      </c>
      <c r="E63" s="153">
        <v>0</v>
      </c>
      <c r="F63" s="55">
        <f t="shared" si="50"/>
        <v>0</v>
      </c>
      <c r="G63" s="168">
        <f>$D$63</f>
        <v>0.2</v>
      </c>
      <c r="H63" s="205">
        <f t="shared" si="44"/>
        <v>0</v>
      </c>
      <c r="I63" s="222">
        <f t="shared" si="45"/>
        <v>0</v>
      </c>
      <c r="J63" s="168">
        <f>$D$63</f>
        <v>0.2</v>
      </c>
      <c r="K63" s="202">
        <f t="shared" si="46"/>
        <v>0</v>
      </c>
      <c r="L63" s="222">
        <f t="shared" si="47"/>
        <v>0</v>
      </c>
      <c r="M63" s="168">
        <f>$D$63</f>
        <v>0.2</v>
      </c>
      <c r="N63" s="205">
        <f t="shared" si="48"/>
        <v>0</v>
      </c>
      <c r="O63" s="222">
        <f t="shared" si="52"/>
        <v>0</v>
      </c>
    </row>
    <row r="64" spans="1:15" x14ac:dyDescent="0.35">
      <c r="A64" s="66" t="s">
        <v>104</v>
      </c>
      <c r="B64" s="17" t="s">
        <v>88</v>
      </c>
      <c r="C64" s="38" t="s">
        <v>45</v>
      </c>
      <c r="D64" s="152">
        <v>0.2</v>
      </c>
      <c r="E64" s="153">
        <v>0</v>
      </c>
      <c r="F64" s="55">
        <f t="shared" ref="F64" si="53">D64*E64</f>
        <v>0</v>
      </c>
      <c r="G64" s="168">
        <f>$D$64</f>
        <v>0.2</v>
      </c>
      <c r="H64" s="205">
        <f t="shared" si="44"/>
        <v>0</v>
      </c>
      <c r="I64" s="222">
        <f t="shared" si="45"/>
        <v>0</v>
      </c>
      <c r="J64" s="168">
        <f>$D$64</f>
        <v>0.2</v>
      </c>
      <c r="K64" s="202">
        <f t="shared" si="46"/>
        <v>0</v>
      </c>
      <c r="L64" s="222">
        <f t="shared" si="47"/>
        <v>0</v>
      </c>
      <c r="M64" s="168">
        <f>$D$64</f>
        <v>0.2</v>
      </c>
      <c r="N64" s="205">
        <f t="shared" si="48"/>
        <v>0</v>
      </c>
      <c r="O64" s="222">
        <f t="shared" si="52"/>
        <v>0</v>
      </c>
    </row>
    <row r="65" spans="1:15" x14ac:dyDescent="0.35">
      <c r="A65" s="65"/>
      <c r="B65" s="27" t="s">
        <v>66</v>
      </c>
      <c r="C65" s="37"/>
      <c r="D65" s="134"/>
      <c r="E65" s="32"/>
      <c r="F65" s="60"/>
      <c r="G65" s="172"/>
      <c r="H65" s="223"/>
      <c r="I65" s="224"/>
      <c r="J65" s="192"/>
      <c r="K65" s="225"/>
      <c r="L65" s="224"/>
      <c r="M65" s="192"/>
      <c r="N65" s="225"/>
      <c r="O65" s="227"/>
    </row>
    <row r="66" spans="1:15" x14ac:dyDescent="0.35">
      <c r="A66" s="66" t="s">
        <v>105</v>
      </c>
      <c r="B66" s="17" t="s">
        <v>53</v>
      </c>
      <c r="C66" s="38" t="s">
        <v>45</v>
      </c>
      <c r="D66" s="152">
        <v>0.12</v>
      </c>
      <c r="E66" s="153">
        <v>0</v>
      </c>
      <c r="F66" s="55">
        <f t="shared" si="50"/>
        <v>0</v>
      </c>
      <c r="G66" s="168">
        <f>$D$66</f>
        <v>0.12</v>
      </c>
      <c r="H66" s="205">
        <f t="shared" si="44"/>
        <v>0</v>
      </c>
      <c r="I66" s="222">
        <f t="shared" si="45"/>
        <v>0</v>
      </c>
      <c r="J66" s="168">
        <f>$D$66</f>
        <v>0.12</v>
      </c>
      <c r="K66" s="202">
        <f t="shared" si="46"/>
        <v>0</v>
      </c>
      <c r="L66" s="222">
        <f t="shared" si="47"/>
        <v>0</v>
      </c>
      <c r="M66" s="168">
        <f>$D$66</f>
        <v>0.12</v>
      </c>
      <c r="N66" s="205">
        <f t="shared" si="48"/>
        <v>0</v>
      </c>
      <c r="O66" s="222">
        <f t="shared" si="52"/>
        <v>0</v>
      </c>
    </row>
    <row r="67" spans="1:15" x14ac:dyDescent="0.35">
      <c r="A67" s="66" t="s">
        <v>106</v>
      </c>
      <c r="B67" s="17" t="s">
        <v>54</v>
      </c>
      <c r="C67" s="38" t="s">
        <v>45</v>
      </c>
      <c r="D67" s="152">
        <v>0.2</v>
      </c>
      <c r="E67" s="153">
        <v>0</v>
      </c>
      <c r="F67" s="55">
        <f t="shared" si="50"/>
        <v>0</v>
      </c>
      <c r="G67" s="168">
        <f>$D$67</f>
        <v>0.2</v>
      </c>
      <c r="H67" s="205">
        <f t="shared" si="44"/>
        <v>0</v>
      </c>
      <c r="I67" s="222">
        <f t="shared" si="45"/>
        <v>0</v>
      </c>
      <c r="J67" s="168">
        <f>$D$67</f>
        <v>0.2</v>
      </c>
      <c r="K67" s="202">
        <f t="shared" si="46"/>
        <v>0</v>
      </c>
      <c r="L67" s="222">
        <f t="shared" si="47"/>
        <v>0</v>
      </c>
      <c r="M67" s="168">
        <f>$D$67</f>
        <v>0.2</v>
      </c>
      <c r="N67" s="205">
        <f t="shared" si="48"/>
        <v>0</v>
      </c>
      <c r="O67" s="222">
        <f t="shared" si="52"/>
        <v>0</v>
      </c>
    </row>
    <row r="68" spans="1:15" x14ac:dyDescent="0.35">
      <c r="A68" s="66" t="s">
        <v>107</v>
      </c>
      <c r="B68" s="17" t="s">
        <v>111</v>
      </c>
      <c r="C68" s="38" t="s">
        <v>45</v>
      </c>
      <c r="D68" s="152">
        <v>4</v>
      </c>
      <c r="E68" s="153">
        <v>0</v>
      </c>
      <c r="F68" s="55">
        <f t="shared" si="50"/>
        <v>0</v>
      </c>
      <c r="G68" s="168">
        <f>$D$68</f>
        <v>4</v>
      </c>
      <c r="H68" s="205">
        <f t="shared" si="44"/>
        <v>0</v>
      </c>
      <c r="I68" s="222">
        <f t="shared" si="45"/>
        <v>0</v>
      </c>
      <c r="J68" s="168">
        <f>$D$68</f>
        <v>4</v>
      </c>
      <c r="K68" s="202">
        <f t="shared" si="46"/>
        <v>0</v>
      </c>
      <c r="L68" s="222">
        <f t="shared" si="47"/>
        <v>0</v>
      </c>
      <c r="M68" s="168">
        <f>$D$68</f>
        <v>4</v>
      </c>
      <c r="N68" s="205">
        <f t="shared" si="48"/>
        <v>0</v>
      </c>
      <c r="O68" s="222">
        <f t="shared" si="52"/>
        <v>0</v>
      </c>
    </row>
    <row r="69" spans="1:15" x14ac:dyDescent="0.35">
      <c r="A69" s="66" t="s">
        <v>108</v>
      </c>
      <c r="B69" s="17" t="s">
        <v>87</v>
      </c>
      <c r="C69" s="38" t="s">
        <v>45</v>
      </c>
      <c r="D69" s="152">
        <v>0.1</v>
      </c>
      <c r="E69" s="153">
        <v>0</v>
      </c>
      <c r="F69" s="55">
        <f t="shared" si="50"/>
        <v>0</v>
      </c>
      <c r="G69" s="168">
        <f>$D$69</f>
        <v>0.1</v>
      </c>
      <c r="H69" s="205">
        <f t="shared" si="44"/>
        <v>0</v>
      </c>
      <c r="I69" s="222">
        <f t="shared" si="45"/>
        <v>0</v>
      </c>
      <c r="J69" s="168">
        <f>$D$69</f>
        <v>0.1</v>
      </c>
      <c r="K69" s="202">
        <f t="shared" si="46"/>
        <v>0</v>
      </c>
      <c r="L69" s="222">
        <f t="shared" si="47"/>
        <v>0</v>
      </c>
      <c r="M69" s="168">
        <f>$D$69</f>
        <v>0.1</v>
      </c>
      <c r="N69" s="205">
        <f t="shared" si="48"/>
        <v>0</v>
      </c>
      <c r="O69" s="222">
        <f t="shared" si="52"/>
        <v>0</v>
      </c>
    </row>
    <row r="70" spans="1:15" x14ac:dyDescent="0.35">
      <c r="A70" s="66" t="s">
        <v>109</v>
      </c>
      <c r="B70" s="17"/>
      <c r="C70" s="38" t="s">
        <v>45</v>
      </c>
      <c r="D70" s="152">
        <v>0</v>
      </c>
      <c r="E70" s="153">
        <v>0</v>
      </c>
      <c r="F70" s="55">
        <f t="shared" ref="F70" si="54">D70*E70</f>
        <v>0</v>
      </c>
      <c r="G70" s="168">
        <f>$D$70</f>
        <v>0</v>
      </c>
      <c r="H70" s="205">
        <f t="shared" si="44"/>
        <v>0</v>
      </c>
      <c r="I70" s="222">
        <f t="shared" si="45"/>
        <v>0</v>
      </c>
      <c r="J70" s="168">
        <f>$D$70</f>
        <v>0</v>
      </c>
      <c r="K70" s="202">
        <f t="shared" si="46"/>
        <v>0</v>
      </c>
      <c r="L70" s="222">
        <f t="shared" si="47"/>
        <v>0</v>
      </c>
      <c r="M70" s="168">
        <f>$D$70</f>
        <v>0</v>
      </c>
      <c r="N70" s="205">
        <f t="shared" si="48"/>
        <v>0</v>
      </c>
      <c r="O70" s="222">
        <f t="shared" si="52"/>
        <v>0</v>
      </c>
    </row>
    <row r="71" spans="1:15" x14ac:dyDescent="0.35">
      <c r="A71" s="66" t="s">
        <v>110</v>
      </c>
      <c r="B71" s="17"/>
      <c r="C71" s="38" t="s">
        <v>45</v>
      </c>
      <c r="D71" s="152">
        <v>0</v>
      </c>
      <c r="E71" s="153">
        <v>0</v>
      </c>
      <c r="F71" s="55">
        <f t="shared" ref="F71" si="55">D71*E71</f>
        <v>0</v>
      </c>
      <c r="G71" s="168">
        <f>$D$71</f>
        <v>0</v>
      </c>
      <c r="H71" s="205">
        <f t="shared" si="44"/>
        <v>0</v>
      </c>
      <c r="I71" s="222">
        <f t="shared" si="45"/>
        <v>0</v>
      </c>
      <c r="J71" s="168">
        <f>$D$71</f>
        <v>0</v>
      </c>
      <c r="K71" s="202">
        <f t="shared" si="46"/>
        <v>0</v>
      </c>
      <c r="L71" s="222">
        <f t="shared" si="47"/>
        <v>0</v>
      </c>
      <c r="M71" s="168">
        <f>$D$71</f>
        <v>0</v>
      </c>
      <c r="N71" s="205">
        <f t="shared" si="48"/>
        <v>0</v>
      </c>
      <c r="O71" s="222">
        <f t="shared" si="52"/>
        <v>0</v>
      </c>
    </row>
    <row r="72" spans="1:15" ht="28.4" customHeight="1" x14ac:dyDescent="0.35">
      <c r="A72" s="70" t="s">
        <v>56</v>
      </c>
      <c r="B72" s="18" t="s">
        <v>92</v>
      </c>
      <c r="C72" s="45"/>
      <c r="D72" s="133"/>
      <c r="E72" s="3"/>
      <c r="F72" s="59"/>
      <c r="G72" s="174"/>
      <c r="H72" s="85"/>
      <c r="I72" s="116"/>
      <c r="J72" s="194"/>
      <c r="K72" s="139"/>
      <c r="L72" s="116"/>
      <c r="M72" s="194"/>
      <c r="N72" s="85"/>
      <c r="O72" s="86"/>
    </row>
    <row r="73" spans="1:15" x14ac:dyDescent="0.35">
      <c r="A73" s="66" t="s">
        <v>57</v>
      </c>
      <c r="B73" s="228" t="s">
        <v>93</v>
      </c>
      <c r="C73" s="38"/>
      <c r="D73" s="152">
        <v>1</v>
      </c>
      <c r="E73" s="229">
        <v>150000</v>
      </c>
      <c r="F73" s="55">
        <f t="shared" ref="F73:F74" si="56">D73*E73</f>
        <v>150000</v>
      </c>
      <c r="G73" s="168">
        <v>0</v>
      </c>
      <c r="H73" s="205"/>
      <c r="I73" s="222">
        <f t="shared" ref="I73:I74" si="57">G73*H73</f>
        <v>0</v>
      </c>
      <c r="J73" s="168">
        <v>0</v>
      </c>
      <c r="K73" s="202">
        <f t="shared" ref="K73:K74" si="58">H73+(H73*$K$6)</f>
        <v>0</v>
      </c>
      <c r="L73" s="222">
        <f t="shared" ref="L73:L74" si="59">J73*K73</f>
        <v>0</v>
      </c>
      <c r="M73" s="168">
        <v>0</v>
      </c>
      <c r="N73" s="205">
        <f t="shared" ref="N73:N74" si="60">K73+(K73*$N$6)</f>
        <v>0</v>
      </c>
      <c r="O73" s="222">
        <f t="shared" ref="O73:O74" si="61">M73*N73</f>
        <v>0</v>
      </c>
    </row>
    <row r="74" spans="1:15" x14ac:dyDescent="0.35">
      <c r="A74" s="66"/>
      <c r="B74" s="17"/>
      <c r="C74" s="38"/>
      <c r="D74" s="152">
        <v>0</v>
      </c>
      <c r="E74" s="153">
        <v>0</v>
      </c>
      <c r="F74" s="55">
        <f t="shared" si="56"/>
        <v>0</v>
      </c>
      <c r="G74" s="168">
        <v>0</v>
      </c>
      <c r="H74" s="205">
        <f t="shared" ref="H74" si="62">E74+(E74*$H$6)</f>
        <v>0</v>
      </c>
      <c r="I74" s="222">
        <f t="shared" si="57"/>
        <v>0</v>
      </c>
      <c r="J74" s="168">
        <v>0</v>
      </c>
      <c r="K74" s="202">
        <f t="shared" si="58"/>
        <v>0</v>
      </c>
      <c r="L74" s="222">
        <f t="shared" si="59"/>
        <v>0</v>
      </c>
      <c r="M74" s="168">
        <v>0</v>
      </c>
      <c r="N74" s="205">
        <f t="shared" si="60"/>
        <v>0</v>
      </c>
      <c r="O74" s="222">
        <f t="shared" si="61"/>
        <v>0</v>
      </c>
    </row>
    <row r="75" spans="1:15" x14ac:dyDescent="0.35">
      <c r="A75" s="69"/>
      <c r="B75" s="15"/>
      <c r="C75" s="46"/>
      <c r="D75" s="245" t="s">
        <v>43</v>
      </c>
      <c r="E75" s="246"/>
      <c r="F75" s="61">
        <f>SUM(F53:F73)</f>
        <v>150000</v>
      </c>
      <c r="G75" s="175"/>
      <c r="H75" s="101"/>
      <c r="I75" s="102">
        <f>SUM(I52:I71)</f>
        <v>0</v>
      </c>
      <c r="J75" s="195"/>
      <c r="K75" s="149"/>
      <c r="L75" s="146">
        <f>SUM(L52:L71)</f>
        <v>0</v>
      </c>
      <c r="M75" s="200"/>
      <c r="N75" s="103"/>
      <c r="O75" s="102">
        <f>SUM(O52:O71)</f>
        <v>0</v>
      </c>
    </row>
    <row r="76" spans="1:15" x14ac:dyDescent="0.35">
      <c r="A76" s="71"/>
      <c r="B76" s="14"/>
      <c r="C76" s="47"/>
      <c r="D76" s="135"/>
      <c r="E76" s="151"/>
      <c r="F76" s="50"/>
      <c r="G76" s="176"/>
      <c r="H76" s="104"/>
      <c r="I76" s="121"/>
      <c r="J76" s="196"/>
      <c r="K76" s="148"/>
      <c r="L76" s="121"/>
      <c r="M76" s="196"/>
      <c r="N76" s="104"/>
      <c r="O76" s="105"/>
    </row>
    <row r="77" spans="1:15" ht="15" thickBot="1" x14ac:dyDescent="0.4">
      <c r="A77" s="72"/>
      <c r="B77" s="73"/>
      <c r="C77" s="74"/>
      <c r="D77" s="136"/>
      <c r="E77" s="62"/>
      <c r="F77" s="63">
        <f>F49+F36+F75</f>
        <v>150000</v>
      </c>
      <c r="G77" s="177"/>
      <c r="H77" s="106"/>
      <c r="I77" s="107">
        <f>I49+I36+I75</f>
        <v>0</v>
      </c>
      <c r="J77" s="197"/>
      <c r="K77" s="150"/>
      <c r="L77" s="147">
        <f>L49+L36+L75</f>
        <v>0</v>
      </c>
      <c r="M77" s="201"/>
      <c r="N77" s="108"/>
      <c r="O77" s="107">
        <f>O49+O36+O75</f>
        <v>0</v>
      </c>
    </row>
    <row r="78" spans="1:15" x14ac:dyDescent="0.35">
      <c r="A78" s="11"/>
      <c r="B78" s="4"/>
      <c r="C78" s="5"/>
      <c r="D78" s="137"/>
      <c r="E78" s="6"/>
      <c r="F78" s="8"/>
      <c r="G78" s="178"/>
      <c r="H78" s="6"/>
      <c r="I78" s="6"/>
      <c r="J78" s="198"/>
      <c r="K78" s="6"/>
      <c r="L78" s="6"/>
      <c r="M78" s="198"/>
      <c r="N78" s="6"/>
      <c r="O78" s="6"/>
    </row>
    <row r="79" spans="1:15" ht="15" thickBot="1" x14ac:dyDescent="0.4">
      <c r="A79" s="11"/>
      <c r="B79" s="4"/>
      <c r="C79" s="5"/>
      <c r="D79" s="137"/>
      <c r="E79" s="9"/>
      <c r="F79" s="6"/>
      <c r="G79" s="178"/>
      <c r="H79" s="6"/>
      <c r="I79" s="6"/>
      <c r="J79" s="198"/>
      <c r="K79" s="6"/>
      <c r="L79" s="6"/>
      <c r="M79" s="198"/>
      <c r="O79" s="109">
        <f>SUM(F77:O77)</f>
        <v>150000</v>
      </c>
    </row>
    <row r="80" spans="1:15" ht="15" thickBot="1" x14ac:dyDescent="0.4">
      <c r="A80" s="11"/>
      <c r="B80" s="4"/>
      <c r="C80" s="5"/>
      <c r="D80" s="138" t="s">
        <v>67</v>
      </c>
      <c r="E80" s="113"/>
      <c r="F80" s="114"/>
      <c r="G80" s="179">
        <v>2025</v>
      </c>
      <c r="H80" s="230">
        <f>F77</f>
        <v>150000</v>
      </c>
      <c r="I80" s="231"/>
      <c r="J80" s="232"/>
      <c r="K80" s="6"/>
      <c r="L80" s="6"/>
      <c r="M80" s="198"/>
      <c r="N80" s="6"/>
      <c r="O80" s="6"/>
    </row>
    <row r="81" spans="1:15" ht="15" thickBot="1" x14ac:dyDescent="0.4">
      <c r="A81" s="11"/>
      <c r="B81" s="4"/>
      <c r="C81" s="5"/>
      <c r="D81" s="126"/>
      <c r="E81" s="6"/>
      <c r="F81" s="6"/>
      <c r="G81" s="180">
        <v>2026</v>
      </c>
      <c r="H81" s="233">
        <f>I77</f>
        <v>0</v>
      </c>
      <c r="I81" s="234"/>
      <c r="J81" s="235"/>
      <c r="K81" s="6"/>
      <c r="L81" s="6"/>
      <c r="M81" s="198"/>
      <c r="N81" s="6"/>
      <c r="O81" s="6"/>
    </row>
    <row r="82" spans="1:15" ht="15" thickBot="1" x14ac:dyDescent="0.4">
      <c r="A82" s="11"/>
      <c r="B82" s="4"/>
      <c r="C82" s="5"/>
      <c r="D82" s="126"/>
      <c r="E82" s="6"/>
      <c r="F82" s="6"/>
      <c r="G82" s="180">
        <v>2027</v>
      </c>
      <c r="H82" s="233">
        <f>L77</f>
        <v>0</v>
      </c>
      <c r="I82" s="234"/>
      <c r="J82" s="235"/>
      <c r="K82" s="6"/>
      <c r="L82" s="6"/>
      <c r="M82" s="198"/>
      <c r="N82" s="6"/>
      <c r="O82" s="6"/>
    </row>
    <row r="83" spans="1:15" ht="15" thickBot="1" x14ac:dyDescent="0.4">
      <c r="A83" s="11"/>
      <c r="B83" s="4"/>
      <c r="C83" s="5"/>
      <c r="D83" s="126"/>
      <c r="E83" s="6"/>
      <c r="F83" s="6"/>
      <c r="G83" s="180">
        <v>2028</v>
      </c>
      <c r="H83" s="233">
        <f>O77</f>
        <v>0</v>
      </c>
      <c r="I83" s="234"/>
      <c r="J83" s="235"/>
      <c r="K83" s="6"/>
      <c r="L83" s="6"/>
      <c r="M83" s="198"/>
      <c r="N83" s="6"/>
      <c r="O83" s="6"/>
    </row>
    <row r="84" spans="1:15" ht="15" thickBot="1" x14ac:dyDescent="0.4">
      <c r="D84" s="126"/>
      <c r="E84" s="6"/>
      <c r="F84" s="6"/>
      <c r="G84" s="180" t="s">
        <v>68</v>
      </c>
      <c r="H84" s="236">
        <f>SUM(H80:J83)</f>
        <v>150000</v>
      </c>
      <c r="I84" s="236"/>
      <c r="J84" s="237"/>
    </row>
    <row r="85" spans="1:15" x14ac:dyDescent="0.35">
      <c r="D85" s="126"/>
      <c r="E85" s="6"/>
      <c r="F85" s="6"/>
      <c r="G85" s="181"/>
      <c r="H85" s="6"/>
      <c r="I85" s="6"/>
      <c r="J85" s="199"/>
    </row>
    <row r="86" spans="1:15" x14ac:dyDescent="0.35">
      <c r="D86" s="126"/>
      <c r="E86" s="6"/>
      <c r="F86" s="6"/>
      <c r="G86" s="181"/>
      <c r="H86" s="6"/>
      <c r="I86" s="6"/>
      <c r="J86" s="199"/>
    </row>
    <row r="87" spans="1:15" x14ac:dyDescent="0.35">
      <c r="D87" s="238" t="s">
        <v>69</v>
      </c>
      <c r="E87" s="238"/>
      <c r="F87" s="238"/>
      <c r="G87" s="238"/>
      <c r="H87" s="238"/>
      <c r="I87" s="238"/>
      <c r="J87" s="238"/>
    </row>
  </sheetData>
  <sheetProtection algorithmName="SHA-512" hashValue="4rNSYzyerRBmsH3Hs+ZGzugsKKbuizurkXFifDqDCVenuejhilllN91+at7gj1gsxMiY34YaNjnEf4Iq/E8NwA==" saltValue="8F6TA/5OLcUDsr1tKvOkgA==" spinCount="100000" sheet="1" objects="1" scenarios="1"/>
  <mergeCells count="15">
    <mergeCell ref="G5:I5"/>
    <mergeCell ref="J5:L5"/>
    <mergeCell ref="M5:O5"/>
    <mergeCell ref="A4:F4"/>
    <mergeCell ref="D75:E75"/>
    <mergeCell ref="D5:F6"/>
    <mergeCell ref="D49:E49"/>
    <mergeCell ref="C5:C6"/>
    <mergeCell ref="A5:B6"/>
    <mergeCell ref="H80:J80"/>
    <mergeCell ref="H81:J81"/>
    <mergeCell ref="H82:J82"/>
    <mergeCell ref="H84:J84"/>
    <mergeCell ref="D87:J87"/>
    <mergeCell ref="H83:J83"/>
  </mergeCells>
  <phoneticPr fontId="6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0237C31A7430D4AA7DAB0F994C62FA3" ma:contentTypeVersion="0" ma:contentTypeDescription="Een nieuw document maken." ma:contentTypeScope="" ma:versionID="9e03749eaa08c595d5c0a3656bd3c4d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978a156f712f99d6452530788f7ffe9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227B4C6-2F12-4F17-9BCF-4B2836C02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576B75-9AD9-450B-90AC-9A1C752EC5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29016A6-5463-416E-8518-E05852407A97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Prijzenboek 29507</vt:lpstr>
    </vt:vector>
  </TitlesOfParts>
  <Company>Rijksoverheid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Tjaarda, Harm</dc:creator>
  <cp:lastModifiedBy>Bont, José de</cp:lastModifiedBy>
  <dcterms:created xsi:type="dcterms:W3CDTF">2019-01-04T07:01:37Z</dcterms:created>
  <dcterms:modified xsi:type="dcterms:W3CDTF">2025-03-19T14:47:05Z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0x010100D0237C31A7430D4AA7DAB0F994C62FA3</vt:lpwstr>
  </property>
</Properties>
</file>