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sscons.sharepoint.com/sites/ORG-IC/Gedeelde documenten/Aanbestedingen/24.O.149 Beheer ingerichte natuur/3. BD/"/>
    </mc:Choice>
  </mc:AlternateContent>
  <xr:revisionPtr revIDLastSave="4" documentId="8_{C8364416-B676-4C18-AE89-405BBAFCF353}" xr6:coauthVersionLast="47" xr6:coauthVersionMax="47" xr10:uidLastSave="{45C09758-0DD3-4A0E-A82B-660385CB82E4}"/>
  <bookViews>
    <workbookView xWindow="-108" yWindow="-108" windowWidth="23256" windowHeight="13896" xr2:uid="{C59410ED-3282-4F32-A84A-1BA40AF9F602}"/>
  </bookViews>
  <sheets>
    <sheet name="Totaal" sheetId="3" r:id="rId1"/>
    <sheet name="Vliegveld Twente" sheetId="2" r:id="rId2"/>
    <sheet name="Springendal, dal van de Mosbeek" sheetId="1" r:id="rId3"/>
    <sheet name="Engbertsdijksvenen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9" i="2" l="1"/>
  <c r="F45" i="2"/>
  <c r="F42" i="2"/>
  <c r="F38" i="2"/>
  <c r="F34" i="2"/>
  <c r="F31" i="2"/>
  <c r="F28" i="2"/>
  <c r="F25" i="2"/>
  <c r="F23" i="2"/>
  <c r="F19" i="2"/>
  <c r="F17" i="2"/>
  <c r="F12" i="2"/>
  <c r="F7" i="2"/>
  <c r="F4" i="2"/>
  <c r="F9" i="4"/>
  <c r="D7" i="4"/>
  <c r="F4" i="4"/>
  <c r="F14" i="4" l="1"/>
  <c r="C7" i="3" s="1"/>
  <c r="F56" i="2"/>
  <c r="C5" i="3" s="1"/>
  <c r="F28" i="1"/>
  <c r="D26" i="1"/>
  <c r="F22" i="1"/>
  <c r="F18" i="1"/>
  <c r="F15" i="1"/>
  <c r="F11" i="1"/>
  <c r="F9" i="1"/>
  <c r="F4" i="1"/>
  <c r="F33" i="1" l="1"/>
  <c r="C6" i="3" s="1"/>
  <c r="C8" i="3" s="1"/>
</calcChain>
</file>

<file path=xl/sharedStrings.xml><?xml version="1.0" encoding="utf-8"?>
<sst xmlns="http://schemas.openxmlformats.org/spreadsheetml/2006/main" count="156" uniqueCount="90">
  <si>
    <t>Prijzenblad behorende bij de aanbesteding Beheer ingerichte natuurgronden 2025-2029</t>
  </si>
  <si>
    <t>Ten behoeve van de Provincie Overijssel</t>
  </si>
  <si>
    <t>Vliegveld Twente</t>
  </si>
  <si>
    <t>Springendal, dal van de Mosbeek</t>
  </si>
  <si>
    <t>Engbertsdijksvenen</t>
  </si>
  <si>
    <t>Totale inschrijfsom</t>
  </si>
  <si>
    <t>Invulinstructies prijzenblad:</t>
  </si>
  <si>
    <t>• Inschrijver dient de groen gearceerde cellen in te vullen. 
• Het prijzenblad bevat drie aparte tabbladen, elk voor een afzonderlijk deelgebied. 
• Inschrijver dient per beheertype een prijs per hectare op te geven. 
• De prijs per beheertype en de totale som van deelgebied worden automatisch berekend. 
• Op dit tabblad Totaal worden de totaalprijzen van de deelgebieden automatisch berekend op basis van de ingevulde prijzen. 
• Voor de algemene werkzaamheden dient inschrijver één totaalprijs op te geven (dus niet per activiteit).</t>
  </si>
  <si>
    <t>Naam Inschrijver:</t>
  </si>
  <si>
    <t>Datum</t>
  </si>
  <si>
    <r>
      <t>Vliegveld Twente</t>
    </r>
    <r>
      <rPr>
        <sz val="10"/>
        <color theme="1"/>
        <rFont val="Arial"/>
        <family val="2"/>
      </rPr>
      <t xml:space="preserve"> (31-03-2025)</t>
    </r>
  </si>
  <si>
    <t>in groene vlak prijs per ha invullen - totaalprijs wordt automatisch berekend</t>
  </si>
  <si>
    <t>Beheertype</t>
  </si>
  <si>
    <t>Omschrijving activiteiten</t>
  </si>
  <si>
    <t>Volume:</t>
  </si>
  <si>
    <t>Prijs per ha:</t>
  </si>
  <si>
    <t>Totaalprijs:</t>
  </si>
  <si>
    <t>L01.01</t>
  </si>
  <si>
    <t>Poel en klein historisch water</t>
  </si>
  <si>
    <t>Gedeeltelijk verwijderen oeverbegroeiing</t>
  </si>
  <si>
    <t>Schonen poel (tbv voldoende open water)</t>
  </si>
  <si>
    <t>L01.02</t>
  </si>
  <si>
    <t>Houtwal en houtsingel</t>
  </si>
  <si>
    <t>Overhangende takken verwijderen</t>
  </si>
  <si>
    <t>Ongewenste soorten verwijderen</t>
  </si>
  <si>
    <t>Ongewenste begroeiing verwijderen</t>
  </si>
  <si>
    <t>Maaien perceel randen</t>
  </si>
  <si>
    <t>N03.01</t>
  </si>
  <si>
    <t>Beek en Bron</t>
  </si>
  <si>
    <t>Uitmaaien beek en bron</t>
  </si>
  <si>
    <t>verwijderen ongewenste vegetatie</t>
  </si>
  <si>
    <t>op diepte houden beek</t>
  </si>
  <si>
    <t>N06.04</t>
  </si>
  <si>
    <t>Vochtige Heide</t>
  </si>
  <si>
    <t>N06.05</t>
  </si>
  <si>
    <t>Zwakgebufferde Ven</t>
  </si>
  <si>
    <t>onderhouden watergang</t>
  </si>
  <si>
    <t>N07.01</t>
  </si>
  <si>
    <t>Droge Heide</t>
  </si>
  <si>
    <t>N10.02</t>
  </si>
  <si>
    <t>Vochtig Hooiland</t>
  </si>
  <si>
    <t>Maaien 1 x per jaar (90%)</t>
  </si>
  <si>
    <t>N11.01</t>
  </si>
  <si>
    <t>Droog schraalland</t>
  </si>
  <si>
    <t>Verwijderen ongewenste vegetatie</t>
  </si>
  <si>
    <t>N12.02</t>
  </si>
  <si>
    <t>Kruiden- en faunarijk grasland</t>
  </si>
  <si>
    <t>Maaien 2 x per jaar (90%) Sinusmaaien</t>
  </si>
  <si>
    <t>N14.01</t>
  </si>
  <si>
    <t>Rivier en beekbegeleidend bos</t>
  </si>
  <si>
    <t>N15.02</t>
  </si>
  <si>
    <t>Dennen-, eiken- en beukenbos</t>
  </si>
  <si>
    <t>N16.03</t>
  </si>
  <si>
    <t>Droog bos met productie</t>
  </si>
  <si>
    <t>Infra:</t>
  </si>
  <si>
    <t>Infra</t>
  </si>
  <si>
    <t>Totaal ha Vliegveld Twente:</t>
  </si>
  <si>
    <t>Algemeen</t>
  </si>
  <si>
    <t>Onderhouden toegangspaden</t>
  </si>
  <si>
    <t>Verwijderen zwerfafval/drijfafval</t>
  </si>
  <si>
    <t>VTA-controle 1x per 2 jaar, bij (loop) routes</t>
  </si>
  <si>
    <t>Monitoring aanwezige kunstwerken</t>
  </si>
  <si>
    <t>TOTAAL inschrijfprijs 
Vliegveld Twente</t>
  </si>
  <si>
    <t>1. Gefechtstand</t>
  </si>
  <si>
    <t>resten en fundering van vloeren nog zichtbaar, moet open blijven (braam) 1 x per jaar vrijmaken.</t>
  </si>
  <si>
    <t>2. Landingsbaan (verbrokkeld)</t>
  </si>
  <si>
    <t>voormalige landingsbaan die is verbrokkeld, komt veel opstand omhoog, 1 x per jaar vrijmaken.</t>
  </si>
  <si>
    <t>3. Bomkraters</t>
  </si>
  <si>
    <t>aantal bomkraters, moeten vrijgehouden van opstand en uitgemaaid.</t>
  </si>
  <si>
    <t>4. Heg (Contour) voormalig KLM-gebouw</t>
  </si>
  <si>
    <t>Heg van een voormalig KLM-gebouw (contour), 1 x per jaar snoeien.</t>
  </si>
  <si>
    <t>5. Ricochet (kunstwerk)</t>
  </si>
  <si>
    <t>Kunstwerk, 1 x per jaar vrij houden van opstand.</t>
  </si>
  <si>
    <t>6. Kleine Schietbaan</t>
  </si>
  <si>
    <t>Kunstwerk, 1 x per jaar vrij houden van opstand en braam, paden vrijhouden.</t>
  </si>
  <si>
    <t>7. Grote Schietbaan</t>
  </si>
  <si>
    <t>8. Kunstwerk</t>
  </si>
  <si>
    <t>vrijhouden van opstand.</t>
  </si>
  <si>
    <r>
      <t xml:space="preserve">Springendal, dal van de Mosbeek </t>
    </r>
    <r>
      <rPr>
        <sz val="10"/>
        <color theme="1"/>
        <rFont val="Arial"/>
        <family val="2"/>
      </rPr>
      <t>(31-03-2025)</t>
    </r>
  </si>
  <si>
    <t>Droge heide</t>
  </si>
  <si>
    <t>N17.02</t>
  </si>
  <si>
    <t>Droog hakhout</t>
  </si>
  <si>
    <t>N17.06</t>
  </si>
  <si>
    <t>Vochtig en hellinghakhout</t>
  </si>
  <si>
    <t>Totaal ha Springendal, dal van de Mosbeek:</t>
  </si>
  <si>
    <t>TOTAAL inschrijfprijs 
Springendal, dal van de Mosbeek</t>
  </si>
  <si>
    <r>
      <t xml:space="preserve">Engbertsdijksvenen </t>
    </r>
    <r>
      <rPr>
        <sz val="10"/>
        <color theme="1"/>
        <rFont val="Arial"/>
        <family val="2"/>
      </rPr>
      <t>(31-03-2025)</t>
    </r>
  </si>
  <si>
    <t>Totaal ha Engbertsdijksvenen:</t>
  </si>
  <si>
    <t>TOTAAL inschrijfprijs
Engbertsdijksvenen</t>
  </si>
  <si>
    <t>Volume (in ha):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</si>
</sst>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i/>
      <sz val="10"/>
      <color theme="1"/>
      <name val="Arial"/>
      <family val="2"/>
    </font>
    <font>
      <b/>
      <sz val="18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4" fillId="0" borderId="0" xfId="0" applyFont="1"/>
    <xf numFmtId="0" fontId="0" fillId="0" borderId="0" xfId="0" applyAlignment="1">
      <alignment vertical="top"/>
    </xf>
    <xf numFmtId="0" fontId="6" fillId="0" borderId="1" xfId="0" applyFont="1" applyBorder="1"/>
    <xf numFmtId="44" fontId="7" fillId="0" borderId="1" xfId="0" applyNumberFormat="1" applyFont="1" applyBorder="1"/>
    <xf numFmtId="44" fontId="6" fillId="0" borderId="1" xfId="0" applyNumberFormat="1" applyFont="1" applyBorder="1"/>
    <xf numFmtId="0" fontId="6" fillId="0" borderId="0" xfId="0" applyFont="1"/>
    <xf numFmtId="44" fontId="6" fillId="0" borderId="0" xfId="0" applyNumberFormat="1" applyFont="1"/>
    <xf numFmtId="0" fontId="1" fillId="0" borderId="0" xfId="0" applyFont="1"/>
    <xf numFmtId="0" fontId="0" fillId="0" borderId="0" xfId="0" applyAlignment="1">
      <alignment wrapText="1"/>
    </xf>
    <xf numFmtId="0" fontId="0" fillId="0" borderId="1" xfId="0" applyBorder="1" applyAlignment="1">
      <alignment horizontal="left" vertical="top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2" fillId="0" borderId="0" xfId="0" applyFont="1"/>
    <xf numFmtId="0" fontId="5" fillId="0" borderId="1" xfId="0" applyFont="1" applyBorder="1"/>
    <xf numFmtId="0" fontId="5" fillId="0" borderId="2" xfId="0" applyFont="1" applyBorder="1"/>
    <xf numFmtId="0" fontId="0" fillId="0" borderId="6" xfId="0" applyBorder="1"/>
    <xf numFmtId="0" fontId="1" fillId="0" borderId="7" xfId="0" applyFont="1" applyBorder="1"/>
    <xf numFmtId="0" fontId="0" fillId="0" borderId="8" xfId="0" applyBorder="1"/>
    <xf numFmtId="44" fontId="0" fillId="0" borderId="1" xfId="0" applyNumberFormat="1" applyBorder="1"/>
    <xf numFmtId="0" fontId="1" fillId="0" borderId="1" xfId="0" applyFont="1" applyBorder="1"/>
    <xf numFmtId="0" fontId="0" fillId="0" borderId="1" xfId="0" applyBorder="1" applyAlignment="1">
      <alignment wrapText="1"/>
    </xf>
    <xf numFmtId="1" fontId="0" fillId="0" borderId="1" xfId="0" applyNumberFormat="1" applyBorder="1"/>
    <xf numFmtId="0" fontId="0" fillId="0" borderId="13" xfId="0" applyBorder="1"/>
    <xf numFmtId="0" fontId="0" fillId="0" borderId="3" xfId="0" applyBorder="1"/>
    <xf numFmtId="0" fontId="1" fillId="0" borderId="12" xfId="0" applyFont="1" applyBorder="1"/>
    <xf numFmtId="0" fontId="0" fillId="0" borderId="12" xfId="0" applyBorder="1"/>
    <xf numFmtId="0" fontId="0" fillId="0" borderId="11" xfId="0" applyBorder="1"/>
    <xf numFmtId="0" fontId="0" fillId="0" borderId="10" xfId="0" applyBorder="1"/>
    <xf numFmtId="44" fontId="0" fillId="0" borderId="7" xfId="0" applyNumberFormat="1" applyBorder="1"/>
    <xf numFmtId="44" fontId="1" fillId="0" borderId="1" xfId="0" applyNumberFormat="1" applyFont="1" applyBorder="1"/>
    <xf numFmtId="0" fontId="0" fillId="0" borderId="2" xfId="0" applyBorder="1"/>
    <xf numFmtId="0" fontId="0" fillId="0" borderId="9" xfId="0" applyBorder="1"/>
    <xf numFmtId="0" fontId="0" fillId="0" borderId="5" xfId="0" applyBorder="1"/>
    <xf numFmtId="0" fontId="0" fillId="0" borderId="4" xfId="0" applyBorder="1"/>
    <xf numFmtId="0" fontId="0" fillId="0" borderId="7" xfId="0" applyBorder="1"/>
    <xf numFmtId="44" fontId="0" fillId="2" borderId="1" xfId="0" applyNumberFormat="1" applyFill="1" applyBorder="1" applyProtection="1">
      <protection locked="0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wrapText="1"/>
    </xf>
    <xf numFmtId="44" fontId="0" fillId="2" borderId="7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3" fillId="2" borderId="0" xfId="0" applyFont="1" applyFill="1" applyAlignment="1">
      <alignment horizontal="center"/>
    </xf>
    <xf numFmtId="0" fontId="1" fillId="0" borderId="0" xfId="0" applyFont="1" applyAlignment="1">
      <alignment horizontal="right"/>
    </xf>
    <xf numFmtId="0" fontId="1" fillId="0" borderId="11" xfId="0" applyFont="1" applyBorder="1" applyAlignment="1">
      <alignment horizontal="right"/>
    </xf>
    <xf numFmtId="0" fontId="3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B6797-B73C-4094-88B4-56F8FCC420A1}">
  <dimension ref="A1:K15"/>
  <sheetViews>
    <sheetView showGridLines="0" tabSelected="1" topLeftCell="B1" workbookViewId="0">
      <selection activeCell="C16" sqref="C16"/>
    </sheetView>
  </sheetViews>
  <sheetFormatPr defaultRowHeight="13.2" x14ac:dyDescent="0.25"/>
  <cols>
    <col min="1" max="1" width="3.6640625" hidden="1" customWidth="1"/>
    <col min="2" max="2" width="53.6640625" customWidth="1"/>
    <col min="3" max="3" width="40.6640625" customWidth="1"/>
  </cols>
  <sheetData>
    <row r="1" spans="2:11" ht="22.8" x14ac:dyDescent="0.4">
      <c r="B1" s="1" t="s">
        <v>0</v>
      </c>
    </row>
    <row r="2" spans="2:11" x14ac:dyDescent="0.25">
      <c r="B2" s="2" t="s">
        <v>1</v>
      </c>
    </row>
    <row r="5" spans="2:11" ht="13.8" x14ac:dyDescent="0.25">
      <c r="B5" s="3" t="s">
        <v>2</v>
      </c>
      <c r="C5" s="4">
        <f>'Vliegveld Twente'!F56</f>
        <v>0</v>
      </c>
    </row>
    <row r="6" spans="2:11" ht="13.8" x14ac:dyDescent="0.25">
      <c r="B6" s="3" t="s">
        <v>3</v>
      </c>
      <c r="C6" s="4">
        <f>'Springendal, dal van de Mosbeek'!F33</f>
        <v>0</v>
      </c>
    </row>
    <row r="7" spans="2:11" ht="13.8" x14ac:dyDescent="0.25">
      <c r="B7" s="3" t="s">
        <v>4</v>
      </c>
      <c r="C7" s="4">
        <f>Engbertsdijksvenen!F14</f>
        <v>0</v>
      </c>
    </row>
    <row r="8" spans="2:11" ht="13.8" x14ac:dyDescent="0.25">
      <c r="B8" s="3" t="s">
        <v>5</v>
      </c>
      <c r="C8" s="5">
        <f>SUM(C5:C7)</f>
        <v>0</v>
      </c>
    </row>
    <row r="9" spans="2:11" ht="13.8" x14ac:dyDescent="0.25">
      <c r="B9" s="6"/>
      <c r="C9" s="7"/>
    </row>
    <row r="10" spans="2:11" x14ac:dyDescent="0.25">
      <c r="B10" s="8" t="s">
        <v>6</v>
      </c>
    </row>
    <row r="11" spans="2:11" ht="79.95" customHeight="1" x14ac:dyDescent="0.25">
      <c r="B11" s="40" t="s">
        <v>7</v>
      </c>
      <c r="C11" s="40"/>
      <c r="D11" s="40"/>
      <c r="E11" s="9"/>
      <c r="F11" s="9"/>
      <c r="G11" s="9"/>
      <c r="H11" s="9"/>
      <c r="I11" s="9"/>
      <c r="J11" s="9"/>
      <c r="K11" s="9"/>
    </row>
    <row r="14" spans="2:11" ht="26.25" customHeight="1" x14ac:dyDescent="0.25">
      <c r="B14" s="10" t="s">
        <v>8</v>
      </c>
      <c r="C14" s="12"/>
    </row>
    <row r="15" spans="2:11" x14ac:dyDescent="0.25">
      <c r="B15" s="11" t="s">
        <v>9</v>
      </c>
      <c r="C15" s="12"/>
    </row>
  </sheetData>
  <sheetProtection algorithmName="SHA-512" hashValue="TQ1X2CPJfqoE4rQVv2SgLhl1AFEoumg4gGH68kFMsSNylqgFj+4jQzvTrupNY7az+jSI6AT6/TbyeT1aI+7zZQ==" saltValue="5U1nH9zLNhDkqL4XTp7X7w==" spinCount="100000" sheet="1" objects="1" scenarios="1"/>
  <mergeCells count="1">
    <mergeCell ref="B11:D11"/>
  </mergeCells>
  <pageMargins left="0.51181102362204722" right="0.5118110236220472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87324-F2CC-4573-8AB3-75FA85BBCF3B}">
  <dimension ref="B1:F66"/>
  <sheetViews>
    <sheetView showGridLines="0" workbookViewId="0">
      <selection activeCell="E4" sqref="E4"/>
    </sheetView>
  </sheetViews>
  <sheetFormatPr defaultRowHeight="13.2" x14ac:dyDescent="0.25"/>
  <cols>
    <col min="1" max="1" width="3.6640625" customWidth="1"/>
    <col min="2" max="2" width="34.44140625" customWidth="1"/>
    <col min="3" max="3" width="36.44140625" customWidth="1"/>
    <col min="4" max="4" width="10.44140625" bestFit="1" customWidth="1"/>
    <col min="5" max="5" width="27.44140625" customWidth="1"/>
    <col min="6" max="6" width="28.88671875" customWidth="1"/>
  </cols>
  <sheetData>
    <row r="1" spans="2:6" ht="17.399999999999999" x14ac:dyDescent="0.3">
      <c r="B1" s="13" t="s">
        <v>10</v>
      </c>
      <c r="D1" s="41" t="s">
        <v>11</v>
      </c>
      <c r="E1" s="41"/>
      <c r="F1" s="41"/>
    </row>
    <row r="3" spans="2:6" ht="15.6" x14ac:dyDescent="0.3">
      <c r="B3" s="14" t="s">
        <v>12</v>
      </c>
      <c r="C3" s="14" t="s">
        <v>13</v>
      </c>
      <c r="D3" s="14" t="s">
        <v>89</v>
      </c>
      <c r="E3" s="15" t="s">
        <v>15</v>
      </c>
      <c r="F3" s="15" t="s">
        <v>16</v>
      </c>
    </row>
    <row r="4" spans="2:6" x14ac:dyDescent="0.25">
      <c r="B4" s="16" t="s">
        <v>17</v>
      </c>
      <c r="C4" s="17" t="s">
        <v>18</v>
      </c>
      <c r="D4" s="18">
        <v>0.26961000000000002</v>
      </c>
      <c r="E4" s="36"/>
      <c r="F4" s="19">
        <f>D4*E4</f>
        <v>0</v>
      </c>
    </row>
    <row r="5" spans="2:6" x14ac:dyDescent="0.25">
      <c r="C5" s="11" t="s">
        <v>19</v>
      </c>
    </row>
    <row r="6" spans="2:6" x14ac:dyDescent="0.25">
      <c r="C6" s="11" t="s">
        <v>20</v>
      </c>
    </row>
    <row r="7" spans="2:6" x14ac:dyDescent="0.25">
      <c r="B7" s="11" t="s">
        <v>21</v>
      </c>
      <c r="C7" s="20" t="s">
        <v>22</v>
      </c>
      <c r="D7" s="11">
        <v>8.43E-2</v>
      </c>
      <c r="E7" s="36"/>
      <c r="F7" s="19">
        <f>D7*E7</f>
        <v>0</v>
      </c>
    </row>
    <row r="8" spans="2:6" x14ac:dyDescent="0.25">
      <c r="C8" s="11" t="s">
        <v>23</v>
      </c>
    </row>
    <row r="9" spans="2:6" x14ac:dyDescent="0.25">
      <c r="C9" s="11" t="s">
        <v>24</v>
      </c>
    </row>
    <row r="10" spans="2:6" x14ac:dyDescent="0.25">
      <c r="C10" s="11" t="s">
        <v>25</v>
      </c>
    </row>
    <row r="11" spans="2:6" x14ac:dyDescent="0.25">
      <c r="C11" s="11" t="s">
        <v>26</v>
      </c>
    </row>
    <row r="12" spans="2:6" x14ac:dyDescent="0.25">
      <c r="B12" s="11" t="s">
        <v>27</v>
      </c>
      <c r="C12" s="20" t="s">
        <v>28</v>
      </c>
      <c r="D12" s="11">
        <v>0.83467999999999998</v>
      </c>
      <c r="E12" s="36"/>
      <c r="F12" s="19">
        <f>D12*E12</f>
        <v>0</v>
      </c>
    </row>
    <row r="13" spans="2:6" x14ac:dyDescent="0.25">
      <c r="C13" s="11" t="s">
        <v>29</v>
      </c>
    </row>
    <row r="14" spans="2:6" x14ac:dyDescent="0.25">
      <c r="C14" s="11" t="s">
        <v>30</v>
      </c>
    </row>
    <row r="15" spans="2:6" x14ac:dyDescent="0.25">
      <c r="C15" s="11" t="s">
        <v>31</v>
      </c>
    </row>
    <row r="16" spans="2:6" x14ac:dyDescent="0.25">
      <c r="C16" s="11" t="s">
        <v>26</v>
      </c>
    </row>
    <row r="17" spans="2:6" x14ac:dyDescent="0.25">
      <c r="B17" s="11" t="s">
        <v>32</v>
      </c>
      <c r="C17" s="20" t="s">
        <v>33</v>
      </c>
      <c r="D17" s="11">
        <v>1.28739</v>
      </c>
      <c r="E17" s="36"/>
      <c r="F17" s="19">
        <f>D17*E17</f>
        <v>0</v>
      </c>
    </row>
    <row r="18" spans="2:6" x14ac:dyDescent="0.25">
      <c r="C18" s="11" t="s">
        <v>30</v>
      </c>
    </row>
    <row r="19" spans="2:6" x14ac:dyDescent="0.25">
      <c r="B19" s="11" t="s">
        <v>34</v>
      </c>
      <c r="C19" s="20" t="s">
        <v>35</v>
      </c>
      <c r="D19" s="11">
        <v>0.41866999999999999</v>
      </c>
      <c r="E19" s="36"/>
      <c r="F19" s="19">
        <f>D19*E19</f>
        <v>0</v>
      </c>
    </row>
    <row r="20" spans="2:6" x14ac:dyDescent="0.25">
      <c r="C20" s="11" t="s">
        <v>30</v>
      </c>
    </row>
    <row r="21" spans="2:6" x14ac:dyDescent="0.25">
      <c r="C21" s="11" t="s">
        <v>36</v>
      </c>
    </row>
    <row r="22" spans="2:6" x14ac:dyDescent="0.25">
      <c r="C22" s="11" t="s">
        <v>26</v>
      </c>
    </row>
    <row r="23" spans="2:6" x14ac:dyDescent="0.25">
      <c r="B23" s="11" t="s">
        <v>37</v>
      </c>
      <c r="C23" s="20" t="s">
        <v>38</v>
      </c>
      <c r="D23" s="11">
        <v>2.7376900000000002</v>
      </c>
      <c r="E23" s="36"/>
      <c r="F23" s="19">
        <f>D23*E23</f>
        <v>0</v>
      </c>
    </row>
    <row r="24" spans="2:6" x14ac:dyDescent="0.25">
      <c r="C24" s="11" t="s">
        <v>30</v>
      </c>
    </row>
    <row r="25" spans="2:6" x14ac:dyDescent="0.25">
      <c r="B25" s="11" t="s">
        <v>39</v>
      </c>
      <c r="C25" s="20" t="s">
        <v>40</v>
      </c>
      <c r="D25" s="11">
        <v>13.287679999999998</v>
      </c>
      <c r="E25" s="36"/>
      <c r="F25" s="19">
        <f>D25*E25</f>
        <v>0</v>
      </c>
    </row>
    <row r="26" spans="2:6" x14ac:dyDescent="0.25">
      <c r="C26" s="11" t="s">
        <v>30</v>
      </c>
    </row>
    <row r="27" spans="2:6" x14ac:dyDescent="0.25">
      <c r="C27" s="11" t="s">
        <v>41</v>
      </c>
    </row>
    <row r="28" spans="2:6" x14ac:dyDescent="0.25">
      <c r="B28" s="11" t="s">
        <v>42</v>
      </c>
      <c r="C28" s="20" t="s">
        <v>43</v>
      </c>
      <c r="D28" s="11">
        <v>1.4283700000000001</v>
      </c>
      <c r="E28" s="36"/>
      <c r="F28" s="19">
        <f>D28*E28</f>
        <v>0</v>
      </c>
    </row>
    <row r="29" spans="2:6" x14ac:dyDescent="0.25">
      <c r="C29" s="11" t="s">
        <v>44</v>
      </c>
    </row>
    <row r="30" spans="2:6" x14ac:dyDescent="0.25">
      <c r="C30" s="11" t="s">
        <v>41</v>
      </c>
    </row>
    <row r="31" spans="2:6" x14ac:dyDescent="0.25">
      <c r="B31" s="11" t="s">
        <v>45</v>
      </c>
      <c r="C31" s="20" t="s">
        <v>46</v>
      </c>
      <c r="D31" s="11">
        <v>76.190460000000002</v>
      </c>
      <c r="E31" s="36"/>
      <c r="F31" s="19">
        <f>D31*E31</f>
        <v>0</v>
      </c>
    </row>
    <row r="32" spans="2:6" x14ac:dyDescent="0.25">
      <c r="C32" s="11" t="s">
        <v>30</v>
      </c>
    </row>
    <row r="33" spans="2:6" x14ac:dyDescent="0.25">
      <c r="C33" s="11" t="s">
        <v>47</v>
      </c>
    </row>
    <row r="34" spans="2:6" x14ac:dyDescent="0.25">
      <c r="B34" s="11" t="s">
        <v>48</v>
      </c>
      <c r="C34" s="20" t="s">
        <v>49</v>
      </c>
      <c r="D34" s="11">
        <v>0.95620000000000005</v>
      </c>
      <c r="E34" s="36"/>
      <c r="F34" s="19">
        <f>D34*E34</f>
        <v>0</v>
      </c>
    </row>
    <row r="35" spans="2:6" x14ac:dyDescent="0.25">
      <c r="C35" s="11" t="s">
        <v>23</v>
      </c>
    </row>
    <row r="36" spans="2:6" x14ac:dyDescent="0.25">
      <c r="C36" s="11" t="s">
        <v>24</v>
      </c>
    </row>
    <row r="37" spans="2:6" x14ac:dyDescent="0.25">
      <c r="C37" s="11" t="s">
        <v>25</v>
      </c>
    </row>
    <row r="38" spans="2:6" x14ac:dyDescent="0.25">
      <c r="B38" s="11" t="s">
        <v>50</v>
      </c>
      <c r="C38" s="20" t="s">
        <v>51</v>
      </c>
      <c r="D38" s="11">
        <v>32.942869999999999</v>
      </c>
      <c r="E38" s="36"/>
      <c r="F38" s="19">
        <f>D38*E38</f>
        <v>0</v>
      </c>
    </row>
    <row r="39" spans="2:6" x14ac:dyDescent="0.25">
      <c r="C39" s="11" t="s">
        <v>23</v>
      </c>
    </row>
    <row r="40" spans="2:6" x14ac:dyDescent="0.25">
      <c r="C40" s="11" t="s">
        <v>24</v>
      </c>
    </row>
    <row r="41" spans="2:6" x14ac:dyDescent="0.25">
      <c r="C41" s="11" t="s">
        <v>25</v>
      </c>
    </row>
    <row r="42" spans="2:6" x14ac:dyDescent="0.25">
      <c r="B42" s="11" t="s">
        <v>52</v>
      </c>
      <c r="C42" s="20" t="s">
        <v>53</v>
      </c>
      <c r="D42" s="11">
        <v>0.23439000000000002</v>
      </c>
      <c r="E42" s="36"/>
      <c r="F42" s="19">
        <f>D42*E42</f>
        <v>0</v>
      </c>
    </row>
    <row r="43" spans="2:6" x14ac:dyDescent="0.25">
      <c r="C43" s="11" t="s">
        <v>23</v>
      </c>
    </row>
    <row r="44" spans="2:6" x14ac:dyDescent="0.25">
      <c r="C44" s="11" t="s">
        <v>25</v>
      </c>
    </row>
    <row r="45" spans="2:6" x14ac:dyDescent="0.25">
      <c r="B45" s="11" t="s">
        <v>54</v>
      </c>
      <c r="C45" s="20" t="s">
        <v>55</v>
      </c>
      <c r="D45" s="11">
        <v>1.7366900000000001</v>
      </c>
      <c r="E45" s="36"/>
      <c r="F45" s="19">
        <f>D45*E45</f>
        <v>0</v>
      </c>
    </row>
    <row r="46" spans="2:6" x14ac:dyDescent="0.25">
      <c r="C46" s="21" t="s">
        <v>56</v>
      </c>
      <c r="D46" s="22">
        <v>132.40899999999999</v>
      </c>
      <c r="E46" s="23"/>
      <c r="F46" s="24"/>
    </row>
    <row r="47" spans="2:6" x14ac:dyDescent="0.25">
      <c r="D47" s="24"/>
    </row>
    <row r="48" spans="2:6" x14ac:dyDescent="0.25">
      <c r="C48" s="25"/>
      <c r="E48" s="26"/>
      <c r="F48" s="26"/>
    </row>
    <row r="49" spans="2:6" x14ac:dyDescent="0.25">
      <c r="B49" s="27"/>
      <c r="C49" s="20" t="s">
        <v>57</v>
      </c>
      <c r="D49" s="28"/>
      <c r="E49" s="36"/>
      <c r="F49" s="29">
        <f>E49</f>
        <v>0</v>
      </c>
    </row>
    <row r="50" spans="2:6" x14ac:dyDescent="0.25">
      <c r="C50" s="11" t="s">
        <v>58</v>
      </c>
    </row>
    <row r="51" spans="2:6" x14ac:dyDescent="0.25">
      <c r="C51" s="11" t="s">
        <v>59</v>
      </c>
    </row>
    <row r="52" spans="2:6" x14ac:dyDescent="0.25">
      <c r="C52" s="11" t="s">
        <v>60</v>
      </c>
    </row>
    <row r="53" spans="2:6" x14ac:dyDescent="0.25">
      <c r="C53" s="11" t="s">
        <v>24</v>
      </c>
    </row>
    <row r="54" spans="2:6" x14ac:dyDescent="0.25">
      <c r="C54" s="11" t="s">
        <v>61</v>
      </c>
    </row>
    <row r="56" spans="2:6" x14ac:dyDescent="0.25">
      <c r="D56" s="42" t="s">
        <v>62</v>
      </c>
      <c r="E56" s="43"/>
      <c r="F56" s="30">
        <f>F4+F7+F12+F17+F19+F23+F25+F28+F31+F34+F38+F42+F45+F49</f>
        <v>0</v>
      </c>
    </row>
    <row r="59" spans="2:6" x14ac:dyDescent="0.25">
      <c r="B59" s="11" t="s">
        <v>63</v>
      </c>
      <c r="C59" s="11" t="s">
        <v>64</v>
      </c>
      <c r="D59" s="11"/>
      <c r="E59" s="11"/>
    </row>
    <row r="60" spans="2:6" x14ac:dyDescent="0.25">
      <c r="B60" s="11" t="s">
        <v>65</v>
      </c>
      <c r="C60" s="11" t="s">
        <v>66</v>
      </c>
      <c r="D60" s="11"/>
      <c r="E60" s="11"/>
    </row>
    <row r="61" spans="2:6" x14ac:dyDescent="0.25">
      <c r="B61" s="11" t="s">
        <v>67</v>
      </c>
      <c r="C61" s="11" t="s">
        <v>68</v>
      </c>
      <c r="D61" s="11"/>
      <c r="E61" s="11"/>
    </row>
    <row r="62" spans="2:6" x14ac:dyDescent="0.25">
      <c r="B62" s="11" t="s">
        <v>69</v>
      </c>
      <c r="C62" s="31" t="s">
        <v>70</v>
      </c>
      <c r="D62" s="31"/>
      <c r="E62" s="31"/>
    </row>
    <row r="63" spans="2:6" x14ac:dyDescent="0.25">
      <c r="B63" s="11" t="s">
        <v>71</v>
      </c>
      <c r="C63" s="32" t="s">
        <v>72</v>
      </c>
      <c r="D63" s="33"/>
      <c r="E63" s="34"/>
    </row>
    <row r="64" spans="2:6" x14ac:dyDescent="0.25">
      <c r="B64" s="11" t="s">
        <v>73</v>
      </c>
      <c r="C64" s="35" t="s">
        <v>74</v>
      </c>
      <c r="D64" s="35"/>
      <c r="E64" s="35"/>
    </row>
    <row r="65" spans="2:5" x14ac:dyDescent="0.25">
      <c r="B65" s="11" t="s">
        <v>75</v>
      </c>
      <c r="C65" s="31" t="s">
        <v>74</v>
      </c>
      <c r="D65" s="31"/>
      <c r="E65" s="31"/>
    </row>
    <row r="66" spans="2:5" x14ac:dyDescent="0.25">
      <c r="B66" s="11" t="s">
        <v>76</v>
      </c>
      <c r="C66" s="32" t="s">
        <v>77</v>
      </c>
      <c r="D66" s="33"/>
      <c r="E66" s="34"/>
    </row>
  </sheetData>
  <sheetProtection algorithmName="SHA-512" hashValue="Klb0Rj1vccxONlwvqjqSUVYtlL/FCms3O6m3B+O7iFdevex/UEyL0RNyIIoT33GiLUaEQy0Ldk0n04CBtldevg==" saltValue="8KEWFSXW2ffNDHy/v8fD9w==" spinCount="100000" sheet="1" objects="1" scenarios="1"/>
  <mergeCells count="2">
    <mergeCell ref="D1:F1"/>
    <mergeCell ref="D56:E56"/>
  </mergeCells>
  <pageMargins left="0.11811023622047245" right="0.11811023622047245" top="0.74803149606299213" bottom="0.74803149606299213" header="0.31496062992125984" footer="0.31496062992125984"/>
  <pageSetup paperSize="8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DBD88-F0AB-487C-95A5-8781A6970192}">
  <dimension ref="B1:F33"/>
  <sheetViews>
    <sheetView showGridLines="0" workbookViewId="0">
      <selection activeCell="E4" sqref="E4"/>
    </sheetView>
  </sheetViews>
  <sheetFormatPr defaultRowHeight="13.2" x14ac:dyDescent="0.25"/>
  <cols>
    <col min="1" max="1" width="3.6640625" customWidth="1"/>
    <col min="2" max="2" width="34.44140625" customWidth="1"/>
    <col min="3" max="3" width="37.33203125" bestFit="1" customWidth="1"/>
    <col min="4" max="4" width="10.44140625" bestFit="1" customWidth="1"/>
    <col min="5" max="5" width="31.6640625" customWidth="1"/>
    <col min="6" max="6" width="25.6640625" customWidth="1"/>
  </cols>
  <sheetData>
    <row r="1" spans="2:6" ht="17.399999999999999" x14ac:dyDescent="0.25">
      <c r="B1" s="37" t="s">
        <v>78</v>
      </c>
      <c r="C1" s="2"/>
      <c r="D1" s="44" t="s">
        <v>11</v>
      </c>
      <c r="E1" s="44"/>
      <c r="F1" s="44"/>
    </row>
    <row r="3" spans="2:6" ht="15.6" x14ac:dyDescent="0.3">
      <c r="B3" s="14" t="s">
        <v>12</v>
      </c>
      <c r="C3" s="14" t="s">
        <v>13</v>
      </c>
      <c r="D3" s="14" t="s">
        <v>14</v>
      </c>
      <c r="E3" s="14" t="s">
        <v>15</v>
      </c>
      <c r="F3" s="14" t="s">
        <v>16</v>
      </c>
    </row>
    <row r="4" spans="2:6" x14ac:dyDescent="0.25">
      <c r="B4" s="35" t="s">
        <v>21</v>
      </c>
      <c r="C4" s="17" t="s">
        <v>22</v>
      </c>
      <c r="D4" s="35">
        <v>0.1134</v>
      </c>
      <c r="E4" s="39"/>
      <c r="F4" s="29">
        <f>D4*E4</f>
        <v>0</v>
      </c>
    </row>
    <row r="5" spans="2:6" x14ac:dyDescent="0.25">
      <c r="C5" s="11" t="s">
        <v>23</v>
      </c>
    </row>
    <row r="6" spans="2:6" x14ac:dyDescent="0.25">
      <c r="C6" s="11" t="s">
        <v>24</v>
      </c>
    </row>
    <row r="7" spans="2:6" x14ac:dyDescent="0.25">
      <c r="C7" s="11" t="s">
        <v>25</v>
      </c>
    </row>
    <row r="8" spans="2:6" x14ac:dyDescent="0.25">
      <c r="C8" s="11" t="s">
        <v>26</v>
      </c>
    </row>
    <row r="9" spans="2:6" x14ac:dyDescent="0.25">
      <c r="B9" s="11" t="s">
        <v>37</v>
      </c>
      <c r="C9" s="20" t="s">
        <v>79</v>
      </c>
      <c r="D9" s="11">
        <v>0.14610000000000001</v>
      </c>
      <c r="E9" s="36"/>
      <c r="F9" s="19">
        <f>D9*E9</f>
        <v>0</v>
      </c>
    </row>
    <row r="10" spans="2:6" x14ac:dyDescent="0.25">
      <c r="C10" s="11" t="s">
        <v>30</v>
      </c>
    </row>
    <row r="11" spans="2:6" x14ac:dyDescent="0.25">
      <c r="B11" s="11" t="s">
        <v>50</v>
      </c>
      <c r="C11" s="20" t="s">
        <v>51</v>
      </c>
      <c r="D11" s="11">
        <v>1.5805</v>
      </c>
      <c r="E11" s="36"/>
      <c r="F11" s="19">
        <f>D11*E11</f>
        <v>0</v>
      </c>
    </row>
    <row r="12" spans="2:6" x14ac:dyDescent="0.25">
      <c r="C12" s="11" t="s">
        <v>23</v>
      </c>
    </row>
    <row r="13" spans="2:6" x14ac:dyDescent="0.25">
      <c r="C13" s="11" t="s">
        <v>24</v>
      </c>
    </row>
    <row r="14" spans="2:6" x14ac:dyDescent="0.25">
      <c r="C14" s="11" t="s">
        <v>25</v>
      </c>
    </row>
    <row r="15" spans="2:6" x14ac:dyDescent="0.25">
      <c r="B15" s="11" t="s">
        <v>52</v>
      </c>
      <c r="C15" s="20" t="s">
        <v>53</v>
      </c>
      <c r="D15" s="11">
        <v>4.6195000000000004</v>
      </c>
      <c r="E15" s="36"/>
      <c r="F15" s="19">
        <f>D15*E15</f>
        <v>0</v>
      </c>
    </row>
    <row r="16" spans="2:6" x14ac:dyDescent="0.25">
      <c r="C16" s="11" t="s">
        <v>23</v>
      </c>
    </row>
    <row r="17" spans="2:6" x14ac:dyDescent="0.25">
      <c r="C17" s="11" t="s">
        <v>25</v>
      </c>
    </row>
    <row r="18" spans="2:6" x14ac:dyDescent="0.25">
      <c r="B18" s="11" t="s">
        <v>80</v>
      </c>
      <c r="C18" s="20" t="s">
        <v>81</v>
      </c>
      <c r="D18" s="11">
        <v>2.53E-2</v>
      </c>
      <c r="E18" s="36"/>
      <c r="F18" s="19">
        <f>D18*E18</f>
        <v>0</v>
      </c>
    </row>
    <row r="19" spans="2:6" x14ac:dyDescent="0.25">
      <c r="C19" s="11" t="s">
        <v>23</v>
      </c>
    </row>
    <row r="20" spans="2:6" x14ac:dyDescent="0.25">
      <c r="C20" s="11" t="s">
        <v>24</v>
      </c>
    </row>
    <row r="21" spans="2:6" x14ac:dyDescent="0.25">
      <c r="C21" s="11" t="s">
        <v>25</v>
      </c>
    </row>
    <row r="22" spans="2:6" x14ac:dyDescent="0.25">
      <c r="B22" s="11" t="s">
        <v>82</v>
      </c>
      <c r="C22" s="20" t="s">
        <v>83</v>
      </c>
      <c r="D22" s="11">
        <v>1.6500000000000001E-2</v>
      </c>
      <c r="E22" s="36"/>
      <c r="F22" s="19">
        <f>D22*E22</f>
        <v>0</v>
      </c>
    </row>
    <row r="23" spans="2:6" x14ac:dyDescent="0.25">
      <c r="C23" s="11" t="s">
        <v>23</v>
      </c>
    </row>
    <row r="24" spans="2:6" x14ac:dyDescent="0.25">
      <c r="C24" s="11" t="s">
        <v>24</v>
      </c>
    </row>
    <row r="25" spans="2:6" x14ac:dyDescent="0.25">
      <c r="C25" s="31" t="s">
        <v>25</v>
      </c>
    </row>
    <row r="26" spans="2:6" x14ac:dyDescent="0.25">
      <c r="C26" s="11" t="s">
        <v>84</v>
      </c>
      <c r="D26" s="11">
        <f>SUM(D4:D25)</f>
        <v>6.5012999999999996</v>
      </c>
    </row>
    <row r="28" spans="2:6" x14ac:dyDescent="0.25">
      <c r="B28" s="27"/>
      <c r="C28" s="20" t="s">
        <v>57</v>
      </c>
      <c r="D28" s="28"/>
      <c r="E28" s="36"/>
      <c r="F28" s="19">
        <f>E28</f>
        <v>0</v>
      </c>
    </row>
    <row r="29" spans="2:6" x14ac:dyDescent="0.25">
      <c r="C29" s="11" t="s">
        <v>58</v>
      </c>
      <c r="E29" s="24"/>
    </row>
    <row r="30" spans="2:6" x14ac:dyDescent="0.25">
      <c r="C30" s="11" t="s">
        <v>59</v>
      </c>
    </row>
    <row r="31" spans="2:6" x14ac:dyDescent="0.25">
      <c r="C31" s="11" t="s">
        <v>60</v>
      </c>
    </row>
    <row r="32" spans="2:6" x14ac:dyDescent="0.25">
      <c r="C32" s="11" t="s">
        <v>24</v>
      </c>
    </row>
    <row r="33" spans="5:6" ht="26.4" x14ac:dyDescent="0.25">
      <c r="E33" s="38" t="s">
        <v>85</v>
      </c>
      <c r="F33" s="30">
        <f>F4+F9+F11+F15+F18+F22+F28</f>
        <v>0</v>
      </c>
    </row>
  </sheetData>
  <sheetProtection algorithmName="SHA-512" hashValue="r0OrjbknC/zZhUfGO5QbPWBZx2sSpnBt5tTbU7wcH6S2UeGJY1VBnFZV9EaV3PogLMJHsiKSeYE/h3ulkIRIbw==" saltValue="Yb9eSRcrEJ4dds/vu4qC9A==" spinCount="100000" sheet="1" objects="1" scenarios="1"/>
  <mergeCells count="1">
    <mergeCell ref="D1:F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4BAE0-8C39-4608-B2AF-271769F8EC03}">
  <dimension ref="B1:F14"/>
  <sheetViews>
    <sheetView showGridLines="0" workbookViewId="0">
      <selection activeCell="E5" sqref="E5"/>
    </sheetView>
  </sheetViews>
  <sheetFormatPr defaultRowHeight="13.2" x14ac:dyDescent="0.25"/>
  <cols>
    <col min="1" max="1" width="3.6640625" customWidth="1"/>
    <col min="2" max="2" width="30.88671875" customWidth="1"/>
    <col min="3" max="3" width="37.33203125" bestFit="1" customWidth="1"/>
    <col min="4" max="4" width="10.44140625" bestFit="1" customWidth="1"/>
    <col min="5" max="5" width="31.88671875" customWidth="1"/>
    <col min="6" max="6" width="28.88671875" customWidth="1"/>
  </cols>
  <sheetData>
    <row r="1" spans="2:6" ht="17.399999999999999" x14ac:dyDescent="0.25">
      <c r="B1" s="37" t="s">
        <v>86</v>
      </c>
      <c r="C1" s="2"/>
      <c r="D1" s="44" t="s">
        <v>11</v>
      </c>
      <c r="E1" s="44"/>
      <c r="F1" s="44"/>
    </row>
    <row r="3" spans="2:6" ht="15.6" x14ac:dyDescent="0.3">
      <c r="B3" s="14" t="s">
        <v>12</v>
      </c>
      <c r="C3" s="14" t="s">
        <v>13</v>
      </c>
      <c r="D3" s="14" t="s">
        <v>14</v>
      </c>
      <c r="E3" s="14" t="s">
        <v>15</v>
      </c>
      <c r="F3" s="14" t="s">
        <v>16</v>
      </c>
    </row>
    <row r="4" spans="2:6" x14ac:dyDescent="0.25">
      <c r="B4" s="35" t="s">
        <v>52</v>
      </c>
      <c r="C4" s="17" t="s">
        <v>53</v>
      </c>
      <c r="D4" s="35">
        <v>1.9530000000000001</v>
      </c>
      <c r="E4" s="39"/>
      <c r="F4" s="29">
        <f>D4*E4</f>
        <v>0</v>
      </c>
    </row>
    <row r="5" spans="2:6" x14ac:dyDescent="0.25">
      <c r="C5" s="11" t="s">
        <v>23</v>
      </c>
    </row>
    <row r="6" spans="2:6" x14ac:dyDescent="0.25">
      <c r="B6" s="27"/>
      <c r="C6" s="11" t="s">
        <v>25</v>
      </c>
    </row>
    <row r="7" spans="2:6" x14ac:dyDescent="0.25">
      <c r="C7" s="11" t="s">
        <v>87</v>
      </c>
      <c r="D7" s="11">
        <f>SUM(D4:D6)</f>
        <v>1.9530000000000001</v>
      </c>
    </row>
    <row r="9" spans="2:6" x14ac:dyDescent="0.25">
      <c r="B9" s="27"/>
      <c r="C9" s="20" t="s">
        <v>57</v>
      </c>
      <c r="D9" s="28"/>
      <c r="E9" s="36"/>
      <c r="F9" s="19">
        <f>E9</f>
        <v>0</v>
      </c>
    </row>
    <row r="10" spans="2:6" x14ac:dyDescent="0.25">
      <c r="C10" s="11" t="s">
        <v>58</v>
      </c>
    </row>
    <row r="11" spans="2:6" x14ac:dyDescent="0.25">
      <c r="C11" s="11" t="s">
        <v>59</v>
      </c>
    </row>
    <row r="12" spans="2:6" x14ac:dyDescent="0.25">
      <c r="C12" s="11" t="s">
        <v>60</v>
      </c>
    </row>
    <row r="13" spans="2:6" x14ac:dyDescent="0.25">
      <c r="C13" s="11" t="s">
        <v>24</v>
      </c>
    </row>
    <row r="14" spans="2:6" ht="26.4" x14ac:dyDescent="0.25">
      <c r="E14" s="38" t="s">
        <v>88</v>
      </c>
      <c r="F14" s="30">
        <f>F4+F9</f>
        <v>0</v>
      </c>
    </row>
  </sheetData>
  <sheetProtection algorithmName="SHA-512" hashValue="xgTwlBZUEBi8ymVoGVwXGYKv6rwb5rqYnjdLAszqD/IxVsuU/24rZFH5WpMSaC6ivovuuxu5HkUkPVSkzDAs1Q==" saltValue="N/6fJNmU3QrFjcwGT36dvw==" spinCount="100000" sheet="1" objects="1" scenarios="1"/>
  <mergeCells count="1">
    <mergeCell ref="D1:F1"/>
  </mergeCells>
  <pageMargins left="0.31496062992125984" right="0.31496062992125984" top="0.74803149606299213" bottom="0.74803149606299213" header="0.31496062992125984" footer="0.31496062992125984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22AF301AB5824C940705505F9283C7" ma:contentTypeVersion="19" ma:contentTypeDescription="Een nieuw document maken." ma:contentTypeScope="" ma:versionID="8696e4f537f99ebf60136244065ce24a">
  <xsd:schema xmlns:xsd="http://www.w3.org/2001/XMLSchema" xmlns:xs="http://www.w3.org/2001/XMLSchema" xmlns:p="http://schemas.microsoft.com/office/2006/metadata/properties" xmlns:ns2="558c601a-c172-4142-980b-33deeaa1e95d" xmlns:ns3="128ee3f7-829e-4555-9a1a-4c53ac6fd304" targetNamespace="http://schemas.microsoft.com/office/2006/metadata/properties" ma:root="true" ma:fieldsID="f958d1f91a407374d5d405465fae4b5e" ns2:_="" ns3:_="">
    <xsd:import namespace="558c601a-c172-4142-980b-33deeaa1e95d"/>
    <xsd:import namespace="128ee3f7-829e-4555-9a1a-4c53ac6fd30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2:_dlc_DocId" minOccurs="0"/>
                <xsd:element ref="ns2:_dlc_DocIdUrl" minOccurs="0"/>
                <xsd:element ref="ns2:_dlc_DocIdPersistId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CATSCM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8c601a-c172-4142-980b-33deeaa1e9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9392851b-d907-4c17-aeb4-e7e7e5d713d0}" ma:internalName="TaxCatchAll" ma:showField="CatchAllData" ma:web="558c601a-c172-4142-980b-33deeaa1e9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8ee3f7-829e-4555-9a1a-4c53ac6fd3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0b59a455-64ee-4abd-a5da-46dd229479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ATSCM" ma:index="28" nillable="true" ma:displayName="Onderwerp" ma:format="Dropdown" ma:internalName="CATSCM">
      <xsd:simpleType>
        <xsd:restriction base="dms:Text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8ee3f7-829e-4555-9a1a-4c53ac6fd304">
      <Terms xmlns="http://schemas.microsoft.com/office/infopath/2007/PartnerControls"/>
    </lcf76f155ced4ddcb4097134ff3c332f>
    <TaxCatchAll xmlns="558c601a-c172-4142-980b-33deeaa1e95d" xsi:nil="true"/>
    <_dlc_DocId xmlns="558c601a-c172-4142-980b-33deeaa1e95d">RCUS45HN67DU-974321440-327438</_dlc_DocId>
    <_dlc_DocIdUrl xmlns="558c601a-c172-4142-980b-33deeaa1e95d">
      <Url>https://sscons.sharepoint.com/sites/ORG-IC/_layouts/15/DocIdRedir.aspx?ID=RCUS45HN67DU-974321440-327438</Url>
      <Description>RCUS45HN67DU-974321440-327438</Description>
    </_dlc_DocIdUrl>
    <CATSCM xmlns="128ee3f7-829e-4555-9a1a-4c53ac6fd30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16B6688-81E7-42E2-B9CB-C3B544FFBD0C}"/>
</file>

<file path=customXml/itemProps2.xml><?xml version="1.0" encoding="utf-8"?>
<ds:datastoreItem xmlns:ds="http://schemas.openxmlformats.org/officeDocument/2006/customXml" ds:itemID="{0C11E384-F42A-4A0B-9E22-1829BE583FE8}">
  <ds:schemaRefs>
    <ds:schemaRef ds:uri="http://schemas.microsoft.com/office/2006/metadata/properties"/>
    <ds:schemaRef ds:uri="http://www.w3.org/XML/1998/namespace"/>
    <ds:schemaRef ds:uri="http://purl.org/dc/terms/"/>
    <ds:schemaRef ds:uri="1dcb8cc3-17ce-4b97-a5e8-aa036fab1c67"/>
    <ds:schemaRef ds:uri="http://purl.org/dc/dcmitype/"/>
    <ds:schemaRef ds:uri="http://schemas.microsoft.com/office/infopath/2007/PartnerControls"/>
    <ds:schemaRef ds:uri="http://schemas.microsoft.com/office/2006/documentManagement/types"/>
    <ds:schemaRef ds:uri="61395926-b526-4e46-a6dd-081e12a7ca60"/>
    <ds:schemaRef ds:uri="http://schemas.openxmlformats.org/package/2006/metadata/core-properties"/>
    <ds:schemaRef ds:uri="ba4790f2-98c4-4268-a930-bdc80538f7bb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583FD428-7F23-4250-9587-265D85A83F4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045C7-7CF8-4CA8-92B6-6301A1D1225A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Totaal</vt:lpstr>
      <vt:lpstr>Vliegveld Twente</vt:lpstr>
      <vt:lpstr>Springendal, dal van de Mosbeek</vt:lpstr>
      <vt:lpstr>Engbertsdijksvenen</vt:lpstr>
    </vt:vector>
  </TitlesOfParts>
  <Manager/>
  <Company>ONS Shared Service Center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Otten, L. (Lucie)</dc:creator>
  <cp:keywords/>
  <dc:description/>
  <cp:lastModifiedBy>Kim Borgman</cp:lastModifiedBy>
  <cp:revision/>
  <dcterms:created xsi:type="dcterms:W3CDTF">2025-04-01T08:31:08Z</dcterms:created>
  <dcterms:modified xsi:type="dcterms:W3CDTF">2025-04-07T08:32:34Z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7c1374-3856-4efe-8a20-c736d592c69d_Enabled">
    <vt:lpwstr>true</vt:lpwstr>
  </property>
  <property fmtid="{D5CDD505-2E9C-101B-9397-08002B2CF9AE}" pid="3" name="MSIP_Label_1f7c1374-3856-4efe-8a20-c736d592c69d_SetDate">
    <vt:lpwstr>2025-04-01T09:12:33Z</vt:lpwstr>
  </property>
  <property fmtid="{D5CDD505-2E9C-101B-9397-08002B2CF9AE}" pid="4" name="MSIP_Label_1f7c1374-3856-4efe-8a20-c736d592c69d_Method">
    <vt:lpwstr>Standard</vt:lpwstr>
  </property>
  <property fmtid="{D5CDD505-2E9C-101B-9397-08002B2CF9AE}" pid="5" name="MSIP_Label_1f7c1374-3856-4efe-8a20-c736d592c69d_Name">
    <vt:lpwstr>Intern</vt:lpwstr>
  </property>
  <property fmtid="{D5CDD505-2E9C-101B-9397-08002B2CF9AE}" pid="6" name="MSIP_Label_1f7c1374-3856-4efe-8a20-c736d592c69d_SiteId">
    <vt:lpwstr>198fc6c4-dbc7-4471-82ef-764d9e62caf1</vt:lpwstr>
  </property>
  <property fmtid="{D5CDD505-2E9C-101B-9397-08002B2CF9AE}" pid="7" name="MSIP_Label_1f7c1374-3856-4efe-8a20-c736d592c69d_ActionId">
    <vt:lpwstr>563d0f28-6742-4541-b1e6-6c4c7458914d</vt:lpwstr>
  </property>
  <property fmtid="{D5CDD505-2E9C-101B-9397-08002B2CF9AE}" pid="8" name="MSIP_Label_1f7c1374-3856-4efe-8a20-c736d592c69d_ContentBits">
    <vt:lpwstr>0</vt:lpwstr>
  </property>
  <property fmtid="{D5CDD505-2E9C-101B-9397-08002B2CF9AE}" pid="9" name="ContentTypeId">
    <vt:lpwstr>0x0101003C22AF301AB5824C940705505F9283C7</vt:lpwstr>
  </property>
  <property fmtid="{D5CDD505-2E9C-101B-9397-08002B2CF9AE}" pid="10" name="g4911d1be07a4422a8ee2ce893e0df3b0">
    <vt:lpwstr>PDG|025309e4-458c-47fe-a6a4-5521110e31b9</vt:lpwstr>
  </property>
  <property fmtid="{D5CDD505-2E9C-101B-9397-08002B2CF9AE}" pid="11" name="hc177bb5d1a84cadb04e5c71ff211ad40">
    <vt:lpwstr>Provinciale organisatie en bedrijfsvoering|1f0dd836-1af9-4fad-9fce-f77d158ac109</vt:lpwstr>
  </property>
  <property fmtid="{D5CDD505-2E9C-101B-9397-08002B2CF9AE}" pid="12" name="_dlc_DocIdItemGuid">
    <vt:lpwstr>418b2fe2-7525-4114-b58c-443e8028c5a8</vt:lpwstr>
  </property>
  <property fmtid="{D5CDD505-2E9C-101B-9397-08002B2CF9AE}" pid="13" name="g5a2340f0f904ba4a99e1492014754c90">
    <vt:lpwstr/>
  </property>
  <property fmtid="{D5CDD505-2E9C-101B-9397-08002B2CF9AE}" pid="14" name="MediaServiceImageTags">
    <vt:lpwstr/>
  </property>
  <property fmtid="{D5CDD505-2E9C-101B-9397-08002B2CF9AE}" pid="15" name="gdee63a8b651439cb8bd2cdd061035cb0">
    <vt:lpwstr/>
  </property>
  <property fmtid="{D5CDD505-2E9C-101B-9397-08002B2CF9AE}" pid="16" name="Documenttype">
    <vt:lpwstr/>
  </property>
  <property fmtid="{D5CDD505-2E9C-101B-9397-08002B2CF9AE}" pid="17" name="Documentstatus">
    <vt:lpwstr/>
  </property>
  <property fmtid="{D5CDD505-2E9C-101B-9397-08002B2CF9AE}" pid="18" name="ae6d95edee634b2792e6f1a4ecf2da080">
    <vt:lpwstr/>
  </property>
  <property fmtid="{D5CDD505-2E9C-101B-9397-08002B2CF9AE}" pid="19" name="Verantwoordelijk_x0020_organisatieonderdeel">
    <vt:lpwstr>1;#PDG|025309e4-458c-47fe-a6a4-5521110e31b9</vt:lpwstr>
  </property>
  <property fmtid="{D5CDD505-2E9C-101B-9397-08002B2CF9AE}" pid="20" name="Proces">
    <vt:lpwstr/>
  </property>
  <property fmtid="{D5CDD505-2E9C-101B-9397-08002B2CF9AE}" pid="21" name="Secretariaat">
    <vt:lpwstr/>
  </property>
  <property fmtid="{D5CDD505-2E9C-101B-9397-08002B2CF9AE}" pid="22" name="i3a97997f2484179be2952c5602acc27">
    <vt:lpwstr/>
  </property>
  <property fmtid="{D5CDD505-2E9C-101B-9397-08002B2CF9AE}" pid="23" name="Hotspot">
    <vt:lpwstr/>
  </property>
  <property fmtid="{D5CDD505-2E9C-101B-9397-08002B2CF9AE}" pid="24" name="Taakveld">
    <vt:lpwstr>3;#Provinciale organisatie en bedrijfsvoering|1f0dd836-1af9-4fad-9fce-f77d158ac109</vt:lpwstr>
  </property>
  <property fmtid="{D5CDD505-2E9C-101B-9397-08002B2CF9AE}" pid="25" name="b7d5404cb2a5404d83710578ba68e6870">
    <vt:lpwstr/>
  </property>
  <property fmtid="{D5CDD505-2E9C-101B-9397-08002B2CF9AE}" pid="26" name="Verantwoordelijk organisatieonderdeel">
    <vt:lpwstr>1;#PDG|025309e4-458c-47fe-a6a4-5521110e31b9</vt:lpwstr>
  </property>
</Properties>
</file>