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scdesom.nl\dfsroot$\SED-HOME$\mabr209\Bureaublad\Aanbesteding\"/>
    </mc:Choice>
  </mc:AlternateContent>
  <xr:revisionPtr revIDLastSave="0" documentId="13_ncr:1_{7BBD6637-7145-4D84-A1FA-D8AB19EDF33B}" xr6:coauthVersionLast="47" xr6:coauthVersionMax="47" xr10:uidLastSave="{00000000-0000-0000-0000-000000000000}"/>
  <bookViews>
    <workbookView xWindow="0" yWindow="0" windowWidth="19200" windowHeight="15600" activeTab="2" xr2:uid="{00000000-000D-0000-FFFF-FFFF00000000}"/>
  </bookViews>
  <sheets>
    <sheet name="Stede Broec" sheetId="6" r:id="rId1"/>
    <sheet name="Enkhuizen" sheetId="7" r:id="rId2"/>
    <sheet name="Drechterland" sheetId="3" r:id="rId3"/>
  </sheets>
  <definedNames>
    <definedName name="_xlnm._FilterDatabase" localSheetId="2" hidden="1">Drechterland!$A$4:$R$46</definedName>
    <definedName name="_xlnm._FilterDatabase" localSheetId="1" hidden="1">Enkhuizen!$A$4:$O$66</definedName>
    <definedName name="_xlnm._FilterDatabase" localSheetId="0" hidden="1">'Stede Broec'!$A$4:$S$55</definedName>
    <definedName name="_xlnm.Print_Area" localSheetId="2">Drechterland!$A$1:$J$53</definedName>
    <definedName name="_xlnm.Print_Area" localSheetId="1">Enkhuizen!$A$1:$G$71</definedName>
    <definedName name="_xlnm.Print_Area" localSheetId="0">'Stede Broec'!$B$1:$K$63</definedName>
    <definedName name="_xlnm.Print_Titles" localSheetId="2">Drechterland!$1:$4</definedName>
    <definedName name="_xlnm.Print_Titles" localSheetId="1">Enkhuizen!$1:$1</definedName>
    <definedName name="_xlnm.Print_Titles" localSheetId="0">'Stede Broec'!$1:$4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" i="6" l="1"/>
  <c r="K5" i="6"/>
  <c r="J6" i="6"/>
  <c r="K6" i="6"/>
  <c r="J7" i="6"/>
  <c r="K7" i="6"/>
  <c r="J8" i="6"/>
  <c r="K8" i="6"/>
  <c r="J9" i="6"/>
  <c r="K9" i="6"/>
  <c r="J10" i="6"/>
  <c r="K10" i="6"/>
  <c r="J11" i="6"/>
  <c r="K11" i="6"/>
  <c r="J12" i="6"/>
  <c r="K12" i="6"/>
  <c r="J13" i="6"/>
  <c r="K13" i="6"/>
  <c r="J14" i="6"/>
  <c r="K14" i="6"/>
  <c r="J15" i="6"/>
  <c r="K15" i="6"/>
  <c r="J16" i="6"/>
  <c r="K16" i="6"/>
  <c r="J17" i="6"/>
  <c r="K17" i="6"/>
  <c r="J18" i="6"/>
  <c r="K18" i="6"/>
  <c r="J19" i="6"/>
  <c r="K19" i="6"/>
  <c r="J20" i="6"/>
  <c r="K20" i="6"/>
  <c r="J21" i="6"/>
  <c r="K21" i="6"/>
  <c r="J22" i="6"/>
  <c r="K22" i="6"/>
  <c r="K23" i="6"/>
  <c r="J24" i="6"/>
  <c r="K24" i="6"/>
  <c r="J25" i="6"/>
  <c r="K25" i="6"/>
  <c r="J26" i="6"/>
  <c r="K26" i="6"/>
  <c r="J27" i="6"/>
  <c r="K27" i="6"/>
  <c r="J28" i="6"/>
  <c r="K28" i="6"/>
  <c r="J29" i="6"/>
  <c r="K29" i="6"/>
  <c r="J30" i="6"/>
  <c r="K30" i="6"/>
  <c r="J31" i="6"/>
  <c r="K31" i="6"/>
  <c r="J32" i="6"/>
  <c r="K32" i="6"/>
  <c r="J33" i="6"/>
  <c r="K33" i="6"/>
  <c r="J34" i="6"/>
  <c r="K34" i="6"/>
  <c r="J35" i="6"/>
  <c r="K35" i="6"/>
  <c r="J36" i="6"/>
  <c r="K36" i="6"/>
  <c r="J37" i="6"/>
  <c r="K37" i="6"/>
  <c r="J38" i="6"/>
  <c r="K38" i="6"/>
  <c r="J39" i="6"/>
  <c r="K39" i="6"/>
  <c r="J40" i="6"/>
  <c r="K40" i="6"/>
  <c r="K41" i="6"/>
  <c r="J42" i="6"/>
  <c r="K42" i="6"/>
  <c r="J44" i="6"/>
  <c r="K44" i="6"/>
  <c r="J45" i="6"/>
  <c r="K45" i="6"/>
  <c r="J46" i="6"/>
  <c r="K46" i="6"/>
  <c r="J47" i="6"/>
  <c r="K47" i="6"/>
  <c r="J48" i="6"/>
  <c r="K48" i="6"/>
  <c r="J49" i="6"/>
  <c r="K49" i="6"/>
  <c r="J50" i="6"/>
  <c r="K50" i="6"/>
  <c r="J51" i="6"/>
  <c r="K51" i="6"/>
  <c r="J52" i="6"/>
  <c r="K52" i="6"/>
  <c r="J53" i="6"/>
  <c r="K53" i="6"/>
  <c r="J54" i="6"/>
  <c r="K54" i="6"/>
  <c r="K55" i="6" l="1"/>
  <c r="J55" i="6"/>
  <c r="J6" i="3"/>
  <c r="J8" i="3"/>
  <c r="J9" i="3"/>
  <c r="J11" i="3"/>
  <c r="J12" i="3"/>
  <c r="J13" i="3"/>
  <c r="J14" i="3"/>
  <c r="J15" i="3"/>
  <c r="J16" i="3"/>
  <c r="J17" i="3"/>
  <c r="J18" i="3"/>
  <c r="J19" i="3"/>
  <c r="J20" i="3"/>
  <c r="J21" i="3"/>
  <c r="J25" i="3"/>
  <c r="J27" i="3"/>
  <c r="J30" i="3"/>
  <c r="J31" i="3"/>
  <c r="J32" i="3"/>
  <c r="J33" i="3"/>
  <c r="J34" i="3"/>
  <c r="J35" i="3"/>
  <c r="J5" i="3"/>
  <c r="I30" i="3"/>
  <c r="I21" i="3"/>
  <c r="I45" i="3"/>
  <c r="I41" i="3"/>
  <c r="I39" i="3"/>
  <c r="J46" i="3" l="1"/>
  <c r="I43" i="3"/>
  <c r="I42" i="3"/>
  <c r="I40" i="3"/>
  <c r="I44" i="3"/>
  <c r="I38" i="3" l="1"/>
  <c r="I29" i="3"/>
  <c r="I5" i="3" l="1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2" i="3"/>
  <c r="I23" i="3"/>
  <c r="I24" i="3"/>
  <c r="I25" i="3"/>
  <c r="I26" i="3"/>
  <c r="I27" i="3"/>
  <c r="I28" i="3"/>
  <c r="I31" i="3"/>
  <c r="I32" i="3"/>
  <c r="I34" i="3"/>
  <c r="I35" i="3"/>
  <c r="I36" i="3"/>
  <c r="I33" i="3"/>
  <c r="I46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Petra Cornelisse</author>
  </authors>
  <commentList>
    <comment ref="E5" authorId="0" shapeId="0" xr:uid="{00000000-0006-0000-0000-000002000000}">
      <text>
        <r>
          <rPr>
            <sz val="9"/>
            <color indexed="81"/>
            <rFont val="Tahoma"/>
            <family val="2"/>
          </rPr>
          <t>rapportnr 4025946-9</t>
        </r>
      </text>
    </comment>
    <comment ref="E6" authorId="0" shapeId="0" xr:uid="{00000000-0006-0000-0000-000003000000}">
      <text>
        <r>
          <rPr>
            <sz val="9"/>
            <color indexed="81"/>
            <rFont val="Tahoma"/>
            <family val="2"/>
          </rPr>
          <t>rapportnr 4025946-10</t>
        </r>
      </text>
    </comment>
    <comment ref="E7" authorId="0" shapeId="0" xr:uid="{DDE16580-AD0F-4D3E-BDC2-736156A99B2A}">
      <text>
        <r>
          <rPr>
            <sz val="9"/>
            <color indexed="81"/>
            <rFont val="Tahoma"/>
            <family val="2"/>
          </rPr>
          <t>rapportnr 4025946-11</t>
        </r>
      </text>
    </comment>
    <comment ref="E8" authorId="0" shapeId="0" xr:uid="{00000000-0006-0000-0000-000005000000}">
      <text>
        <r>
          <rPr>
            <sz val="9"/>
            <color indexed="81"/>
            <rFont val="Tahoma"/>
            <family val="2"/>
          </rPr>
          <t>rapportnr 4025946-12</t>
        </r>
      </text>
    </comment>
    <comment ref="E9" authorId="0" shapeId="0" xr:uid="{00000000-0006-0000-0000-000006000000}">
      <text>
        <r>
          <rPr>
            <sz val="9"/>
            <color indexed="81"/>
            <rFont val="Tahoma"/>
            <family val="2"/>
          </rPr>
          <t>rapportnr 4025946-13</t>
        </r>
      </text>
    </comment>
    <comment ref="E10" authorId="0" shapeId="0" xr:uid="{A17B139A-849B-4FF6-9DFE-4F5B274A7767}">
      <text>
        <r>
          <rPr>
            <sz val="9"/>
            <color indexed="81"/>
            <rFont val="Tahoma"/>
            <family val="2"/>
          </rPr>
          <t>rapportnr 4025946-14</t>
        </r>
      </text>
    </comment>
    <comment ref="E11" authorId="0" shapeId="0" xr:uid="{00000000-0006-0000-0000-000009000000}">
      <text>
        <r>
          <rPr>
            <sz val="9"/>
            <color indexed="81"/>
            <rFont val="Tahoma"/>
            <family val="2"/>
          </rPr>
          <t>rapportnr 4025946-16</t>
        </r>
      </text>
    </comment>
    <comment ref="E12" authorId="0" shapeId="0" xr:uid="{00000000-0006-0000-0000-00000A000000}">
      <text>
        <r>
          <rPr>
            <sz val="9"/>
            <color indexed="81"/>
            <rFont val="Tahoma"/>
            <family val="2"/>
          </rPr>
          <t>rapportnr 4025946-17</t>
        </r>
      </text>
    </comment>
    <comment ref="E13" authorId="0" shapeId="0" xr:uid="{00000000-0006-0000-0000-00000B000000}">
      <text>
        <r>
          <rPr>
            <sz val="9"/>
            <color indexed="81"/>
            <rFont val="Tahoma"/>
            <family val="2"/>
          </rPr>
          <t>rapportnr 4025946-19</t>
        </r>
      </text>
    </comment>
    <comment ref="E14" authorId="0" shapeId="0" xr:uid="{00000000-0006-0000-0000-00000C000000}">
      <text>
        <r>
          <rPr>
            <sz val="9"/>
            <color indexed="81"/>
            <rFont val="Tahoma"/>
            <family val="2"/>
          </rPr>
          <t>rapportnr 4025946-18</t>
        </r>
      </text>
    </comment>
    <comment ref="E15" authorId="0" shapeId="0" xr:uid="{00000000-0006-0000-0000-00000D000000}">
      <text>
        <r>
          <rPr>
            <sz val="9"/>
            <color indexed="81"/>
            <rFont val="Tahoma"/>
            <family val="2"/>
          </rPr>
          <t>rapportnr 4025946-20</t>
        </r>
      </text>
    </comment>
    <comment ref="E16" authorId="0" shapeId="0" xr:uid="{00000000-0006-0000-0000-00000E000000}">
      <text>
        <r>
          <rPr>
            <sz val="9"/>
            <color indexed="81"/>
            <rFont val="Tahoma"/>
            <family val="2"/>
          </rPr>
          <t>rapportnr 4025946-21</t>
        </r>
      </text>
    </comment>
    <comment ref="E17" authorId="0" shapeId="0" xr:uid="{00000000-0006-0000-0000-00000F000000}">
      <text>
        <r>
          <rPr>
            <sz val="9"/>
            <color indexed="81"/>
            <rFont val="Tahoma"/>
            <family val="2"/>
          </rPr>
          <t>rapportnr 4025946-22</t>
        </r>
      </text>
    </comment>
    <comment ref="E18" authorId="0" shapeId="0" xr:uid="{00000000-0006-0000-0000-000010000000}">
      <text>
        <r>
          <rPr>
            <sz val="9"/>
            <color indexed="81"/>
            <rFont val="Tahoma"/>
            <family val="2"/>
          </rPr>
          <t>rapportnr 4025946-23</t>
        </r>
      </text>
    </comment>
    <comment ref="E19" authorId="0" shapeId="0" xr:uid="{00000000-0006-0000-0000-000011000000}">
      <text>
        <r>
          <rPr>
            <sz val="9"/>
            <color indexed="81"/>
            <rFont val="Tahoma"/>
            <family val="2"/>
          </rPr>
          <t>rapportnr 4025946-24</t>
        </r>
      </text>
    </comment>
    <comment ref="E20" authorId="0" shapeId="0" xr:uid="{00000000-0006-0000-0000-000012000000}">
      <text>
        <r>
          <rPr>
            <sz val="9"/>
            <color indexed="81"/>
            <rFont val="Tahoma"/>
            <family val="2"/>
          </rPr>
          <t>rapportnr 4025946-25</t>
        </r>
      </text>
    </comment>
    <comment ref="E21" authorId="0" shapeId="0" xr:uid="{B13AF30D-D08D-4DF0-92D2-CCB3572558C5}">
      <text>
        <r>
          <rPr>
            <sz val="9"/>
            <color indexed="81"/>
            <rFont val="Tahoma"/>
            <family val="2"/>
          </rPr>
          <t>rapportnr IW220485976</t>
        </r>
      </text>
    </comment>
    <comment ref="E22" authorId="0" shapeId="0" xr:uid="{C4ED9A8B-279B-41D3-893B-9101B9C2C159}">
      <text>
        <r>
          <rPr>
            <sz val="9"/>
            <color indexed="81"/>
            <rFont val="Tahoma"/>
            <family val="2"/>
          </rPr>
          <t>rapportnr 4025946-27</t>
        </r>
      </text>
    </comment>
    <comment ref="E23" authorId="0" shapeId="0" xr:uid="{51AFA9BE-C4D1-4331-891C-DD630384DF0F}">
      <text>
        <r>
          <rPr>
            <sz val="9"/>
            <color indexed="81"/>
            <rFont val="Tahoma"/>
            <family val="2"/>
          </rPr>
          <t>rapportnr 4025946-28</t>
        </r>
      </text>
    </comment>
    <comment ref="E24" authorId="0" shapeId="0" xr:uid="{3FF3F790-93EC-4E0A-9E40-A9AE4F082685}">
      <text>
        <r>
          <rPr>
            <sz val="9"/>
            <color indexed="81"/>
            <rFont val="Tahoma"/>
            <family val="2"/>
          </rPr>
          <t>rapportnr 4025946-30</t>
        </r>
      </text>
    </comment>
    <comment ref="E25" authorId="0" shapeId="0" xr:uid="{00000000-0006-0000-0000-000018000000}">
      <text>
        <r>
          <rPr>
            <sz val="9"/>
            <color indexed="81"/>
            <rFont val="Tahoma"/>
            <family val="2"/>
          </rPr>
          <t>rapportnr 4025946-31</t>
        </r>
      </text>
    </comment>
    <comment ref="E26" authorId="0" shapeId="0" xr:uid="{6893EA25-6A47-468A-9C73-D66011D5BC34}">
      <text>
        <r>
          <rPr>
            <sz val="9"/>
            <color indexed="81"/>
            <rFont val="Tahoma"/>
            <family val="2"/>
          </rPr>
          <t>rapportnr 4025946-32</t>
        </r>
      </text>
    </comment>
    <comment ref="E27" authorId="0" shapeId="0" xr:uid="{00000000-0006-0000-0000-00001A000000}">
      <text>
        <r>
          <rPr>
            <sz val="9"/>
            <color indexed="81"/>
            <rFont val="Tahoma"/>
            <family val="2"/>
          </rPr>
          <t>rapportnr 4025946-33</t>
        </r>
      </text>
    </comment>
    <comment ref="E28" authorId="0" shapeId="0" xr:uid="{E32F1D27-8CF6-4434-B71D-8290D0D44A82}">
      <text>
        <r>
          <rPr>
            <sz val="9"/>
            <color indexed="81"/>
            <rFont val="Tahoma"/>
            <family val="2"/>
          </rPr>
          <t>rapportnr 4025946-34</t>
        </r>
      </text>
    </comment>
    <comment ref="E29" authorId="0" shapeId="0" xr:uid="{5902EC7D-9681-4FC9-AC9B-39BD77295EAD}">
      <text>
        <r>
          <rPr>
            <sz val="9"/>
            <color indexed="81"/>
            <rFont val="Tahoma"/>
            <family val="2"/>
          </rPr>
          <t>rapportnr 4025946-36</t>
        </r>
      </text>
    </comment>
    <comment ref="E30" authorId="0" shapeId="0" xr:uid="{6EF424E3-E58C-4366-B212-8C989F668F0C}">
      <text>
        <r>
          <rPr>
            <sz val="9"/>
            <color indexed="81"/>
            <rFont val="Tahoma"/>
            <family val="2"/>
          </rPr>
          <t>rapportnr IW220485976</t>
        </r>
      </text>
    </comment>
    <comment ref="E31" authorId="0" shapeId="0" xr:uid="{00000000-0006-0000-0000-00001F000000}">
      <text>
        <r>
          <rPr>
            <sz val="9"/>
            <color indexed="81"/>
            <rFont val="Tahoma"/>
            <family val="2"/>
          </rPr>
          <t>rapportnr 4025946-38</t>
        </r>
      </text>
    </comment>
    <comment ref="E32" authorId="0" shapeId="0" xr:uid="{00000000-0006-0000-0000-000020000000}">
      <text>
        <r>
          <rPr>
            <sz val="9"/>
            <color indexed="81"/>
            <rFont val="Tahoma"/>
            <family val="2"/>
          </rPr>
          <t>rapportnr 4025946-39</t>
        </r>
      </text>
    </comment>
    <comment ref="E33" authorId="0" shapeId="0" xr:uid="{00000000-0006-0000-0000-000001000000}">
      <text>
        <r>
          <rPr>
            <sz val="9"/>
            <color indexed="81"/>
            <rFont val="Tahoma"/>
            <family val="2"/>
          </rPr>
          <t>rapportnr 4025946-41</t>
        </r>
      </text>
    </comment>
    <comment ref="E34" authorId="0" shapeId="0" xr:uid="{00000000-0006-0000-0000-000022000000}">
      <text>
        <r>
          <rPr>
            <sz val="9"/>
            <color indexed="81"/>
            <rFont val="Tahoma"/>
            <family val="2"/>
          </rPr>
          <t>rapportnr 4025946-42</t>
        </r>
      </text>
    </comment>
    <comment ref="E35" authorId="0" shapeId="0" xr:uid="{00000000-0006-0000-0000-000023000000}">
      <text>
        <r>
          <rPr>
            <sz val="9"/>
            <color indexed="81"/>
            <rFont val="Tahoma"/>
            <family val="2"/>
          </rPr>
          <t>rapportnr 4025946-43</t>
        </r>
      </text>
    </comment>
    <comment ref="E36" authorId="0" shapeId="0" xr:uid="{7CCCAB3D-F062-45E3-BE29-911A8A530FC4}">
      <text>
        <r>
          <rPr>
            <sz val="9"/>
            <color indexed="81"/>
            <rFont val="Tahoma"/>
            <family val="2"/>
          </rPr>
          <t>rapportnr 4025946-44</t>
        </r>
      </text>
    </comment>
    <comment ref="E38" authorId="0" shapeId="0" xr:uid="{562A6FBA-12A2-45AE-9B45-34F400201B7C}">
      <text>
        <r>
          <rPr>
            <sz val="9"/>
            <color indexed="81"/>
            <rFont val="Tahoma"/>
            <family val="2"/>
          </rPr>
          <t>rapportnr. 4025946-1</t>
        </r>
      </text>
    </comment>
    <comment ref="E39" authorId="0" shapeId="0" xr:uid="{1DAFAD4D-A09C-4EBA-854A-AD7E0DDDD298}">
      <text>
        <r>
          <rPr>
            <sz val="9"/>
            <color indexed="81"/>
            <rFont val="Tahoma"/>
            <family val="2"/>
          </rPr>
          <t>rapportnr. 4025946-7</t>
        </r>
      </text>
    </comment>
    <comment ref="E40" authorId="0" shapeId="0" xr:uid="{F159A2C0-221E-4182-912D-6AF4AB5B224F}">
      <text>
        <r>
          <rPr>
            <sz val="9"/>
            <color indexed="81"/>
            <rFont val="Tahoma"/>
            <family val="2"/>
          </rPr>
          <t>rapportnr. 4025946-5</t>
        </r>
      </text>
    </comment>
    <comment ref="E41" authorId="0" shapeId="0" xr:uid="{03630867-45E6-4408-9FA1-F1E70BC61BDA}">
      <text>
        <r>
          <rPr>
            <sz val="9"/>
            <color indexed="81"/>
            <rFont val="Tahoma"/>
            <family val="2"/>
          </rPr>
          <t>rapportnr. 4025946-2</t>
        </r>
      </text>
    </comment>
    <comment ref="E42" authorId="0" shapeId="0" xr:uid="{07AC9420-D765-4D98-8BFB-CF46417A1EE0}">
      <text>
        <r>
          <rPr>
            <sz val="9"/>
            <color indexed="81"/>
            <rFont val="Tahoma"/>
            <family val="2"/>
          </rPr>
          <t>rapportnr. 4025946-6</t>
        </r>
      </text>
    </comment>
    <comment ref="E43" authorId="0" shapeId="0" xr:uid="{DC54E9A0-88F7-4274-A01C-B46904EA5C0C}">
      <text>
        <r>
          <rPr>
            <sz val="9"/>
            <color indexed="81"/>
            <rFont val="Tahoma"/>
            <family val="2"/>
          </rPr>
          <t>rapportnr. 4025946-5</t>
        </r>
      </text>
    </comment>
    <comment ref="E44" authorId="0" shapeId="0" xr:uid="{1B897F82-CF3B-4C2B-A65D-0B055B578557}">
      <text>
        <r>
          <rPr>
            <sz val="9"/>
            <color indexed="81"/>
            <rFont val="Tahoma"/>
            <family val="2"/>
          </rPr>
          <t>rapportnr. 4025946-8</t>
        </r>
      </text>
    </comment>
    <comment ref="E45" authorId="0" shapeId="0" xr:uid="{621AC55F-3058-4C36-8198-A94E078849D7}">
      <text>
        <r>
          <rPr>
            <sz val="9"/>
            <color indexed="81"/>
            <rFont val="Tahoma"/>
            <family val="2"/>
          </rPr>
          <t>rapportnr. 4025946-3</t>
        </r>
      </text>
    </comment>
  </commentList>
</comments>
</file>

<file path=xl/sharedStrings.xml><?xml version="1.0" encoding="utf-8"?>
<sst xmlns="http://schemas.openxmlformats.org/spreadsheetml/2006/main" count="1376" uniqueCount="598">
  <si>
    <t>Adres</t>
  </si>
  <si>
    <t>Postcode</t>
  </si>
  <si>
    <t>Plaats</t>
  </si>
  <si>
    <t>Bestemming</t>
  </si>
  <si>
    <t>incl./excl.</t>
  </si>
  <si>
    <t>Verzekerde som</t>
  </si>
  <si>
    <t>BMI</t>
  </si>
  <si>
    <t>IMI</t>
  </si>
  <si>
    <t>Sprinkler-</t>
  </si>
  <si>
    <t>Zonnepanelen</t>
  </si>
  <si>
    <t>Soort Isolatiemateriaal dak</t>
  </si>
  <si>
    <t>Aanwezigheid</t>
  </si>
  <si>
    <t>Leegstand</t>
  </si>
  <si>
    <t>X=ja</t>
  </si>
  <si>
    <t>BTW</t>
  </si>
  <si>
    <t>Gebouwen</t>
  </si>
  <si>
    <t>Inventaris</t>
  </si>
  <si>
    <t>installatie</t>
  </si>
  <si>
    <t>(ivm risico bij zonnepanelen)</t>
  </si>
  <si>
    <t>asbest</t>
  </si>
  <si>
    <t>rvo= recht van opstal</t>
  </si>
  <si>
    <t xml:space="preserve">conform </t>
  </si>
  <si>
    <t>per 31-12-2022</t>
  </si>
  <si>
    <t>per 01-01-2024</t>
  </si>
  <si>
    <t>Verzekerde interest</t>
  </si>
  <si>
    <t>Getaxeerd</t>
  </si>
  <si>
    <t>taxatie</t>
  </si>
  <si>
    <t>Indexcijfer 119,7</t>
  </si>
  <si>
    <t>Indexcijfer 115,1</t>
  </si>
  <si>
    <t>Indexcijfer 128,4</t>
  </si>
  <si>
    <t>Indexcijfer 124,4</t>
  </si>
  <si>
    <t>Opmerkingen</t>
  </si>
  <si>
    <t>Gebouw/inventaris</t>
  </si>
  <si>
    <t>Annie M.G. Schmidtweg 1</t>
  </si>
  <si>
    <t>1613 MA</t>
  </si>
  <si>
    <t>Grootebroek</t>
  </si>
  <si>
    <t>Praktijkschool incl. kas</t>
  </si>
  <si>
    <t>*8, *9</t>
  </si>
  <si>
    <t>incl.</t>
  </si>
  <si>
    <t>nee</t>
  </si>
  <si>
    <t>X</t>
  </si>
  <si>
    <t>X, 202 panelen</t>
  </si>
  <si>
    <t>onderwijs</t>
  </si>
  <si>
    <t>Gebouw</t>
  </si>
  <si>
    <t>Bedrijfsweg 6</t>
  </si>
  <si>
    <t>1613 DX</t>
  </si>
  <si>
    <t xml:space="preserve">Gymnastiek- en Turnvereniging Stedebroec (GTS) </t>
  </si>
  <si>
    <t>*5</t>
  </si>
  <si>
    <t>x</t>
  </si>
  <si>
    <t>x, 12 panelen</t>
  </si>
  <si>
    <t>Jan</t>
  </si>
  <si>
    <t>Brilliant Starstraat 90</t>
  </si>
  <si>
    <t>1611 DT</t>
  </si>
  <si>
    <t>Bovenkarspel</t>
  </si>
  <si>
    <t>School De Molenwiek dependance</t>
  </si>
  <si>
    <t>Dam 20 A</t>
  </si>
  <si>
    <t>1613 AL</t>
  </si>
  <si>
    <t>Basisschool De Hussel</t>
  </si>
  <si>
    <t>De Aanloop 4-6</t>
  </si>
  <si>
    <t>1613 KW</t>
  </si>
  <si>
    <t>Martinus College en naastgelegen sporthallen</t>
  </si>
  <si>
    <t>X, 1448 zonnepanelen</t>
  </si>
  <si>
    <t>De Bouw 60</t>
  </si>
  <si>
    <t>1611 JH</t>
  </si>
  <si>
    <t>School de Klimop</t>
  </si>
  <si>
    <t>De Bouw 62</t>
  </si>
  <si>
    <t>Gymzaal Rozeboom</t>
  </si>
  <si>
    <t>Stef</t>
  </si>
  <si>
    <t>De Bouw 64</t>
  </si>
  <si>
    <t>School Willibrordus</t>
  </si>
  <si>
    <t>De Gouw 19-19a</t>
  </si>
  <si>
    <t>1611 BS</t>
  </si>
  <si>
    <t>Verenigings-/clubgebouw KGB</t>
  </si>
  <si>
    <t>*8</t>
  </si>
  <si>
    <t>De Middend 2</t>
  </si>
  <si>
    <t>1611 KW</t>
  </si>
  <si>
    <t>Gemeentehuis</t>
  </si>
  <si>
    <t>excl.</t>
  </si>
  <si>
    <t>Ad</t>
  </si>
  <si>
    <t>Carrillon</t>
  </si>
  <si>
    <t>De Tocht 10</t>
  </si>
  <si>
    <t>1611 HT</t>
  </si>
  <si>
    <t>Brandweerkazerne en gemeentewerf</t>
  </si>
  <si>
    <t>X (eigendom zonnecooperatie, RVO gevestigd! 240 panelen)</t>
  </si>
  <si>
    <t>Dracht 26</t>
  </si>
  <si>
    <t>1613 BN</t>
  </si>
  <si>
    <t>Kinderdagverblijf Partou Jubelz/EHBO/Voedselbank</t>
  </si>
  <si>
    <t>Geerling 41</t>
  </si>
  <si>
    <t>1613 PG</t>
  </si>
  <si>
    <t>Opslagloods en glazen kas</t>
  </si>
  <si>
    <t>*7</t>
  </si>
  <si>
    <t>Het Voert 5</t>
  </si>
  <si>
    <t>1613 KL</t>
  </si>
  <si>
    <t>Kantoorgebouw</t>
  </si>
  <si>
    <t>Hoofdstraat 17</t>
  </si>
  <si>
    <t>1611 AA</t>
  </si>
  <si>
    <t>t Postkantoor / Twee geschakelde gebouwen met theater, kantoren en buurthuis</t>
  </si>
  <si>
    <t>*6</t>
  </si>
  <si>
    <t>Horn 15</t>
  </si>
  <si>
    <t>1614 LA</t>
  </si>
  <si>
    <t>Lutjebroek</t>
  </si>
  <si>
    <t>School De Baskuul</t>
  </si>
  <si>
    <t>Horn 17A</t>
  </si>
  <si>
    <t>Gymnastieklokaal, De Horn</t>
  </si>
  <si>
    <t>Industrieweg 35C, 35D en 37</t>
  </si>
  <si>
    <t>1613 KT</t>
  </si>
  <si>
    <t>Kantoorgebouw (vm politiebureau)</t>
  </si>
  <si>
    <t>*10</t>
  </si>
  <si>
    <t>Juk 5</t>
  </si>
  <si>
    <t>1611 JK</t>
  </si>
  <si>
    <t>Werk-en dagbesteding Westfriesland - locatie Het Gilde (voorheen Esdege)</t>
  </si>
  <si>
    <t>Kloosterpoort 3</t>
  </si>
  <si>
    <t>1613 EV</t>
  </si>
  <si>
    <t>t Vierspan, locatie Woud</t>
  </si>
  <si>
    <t>Kloosterpoort 5</t>
  </si>
  <si>
    <t>Gymzaal De Woud</t>
  </si>
  <si>
    <t>Korenmolenlaan 2</t>
  </si>
  <si>
    <t>1611 XE</t>
  </si>
  <si>
    <t>t Vierspan, locatie Wendel</t>
  </si>
  <si>
    <t>ja mogelijk in aug. 2025 ivm sluiting school</t>
  </si>
  <si>
    <t>Korenmolenlaan 4</t>
  </si>
  <si>
    <t>School De Molenwiek</t>
  </si>
  <si>
    <t xml:space="preserve">La Reinelaan 79 </t>
  </si>
  <si>
    <t>1611 ZB</t>
  </si>
  <si>
    <t>Peuterspeelzaal Nijntje Pluis</t>
  </si>
  <si>
    <t>Gebouw (inclusief funderingen, kelders en andere constructies)</t>
  </si>
  <si>
    <t>Op Den Hoef 36</t>
  </si>
  <si>
    <t>1613 LA</t>
  </si>
  <si>
    <t>Verenigings-/clubgebouw De Stek</t>
  </si>
  <si>
    <t>P. van Egmondweg 2</t>
  </si>
  <si>
    <t>1611 ZL</t>
  </si>
  <si>
    <t>Gymnastieklokaal, De Helt</t>
  </si>
  <si>
    <t>Past. Gielenstraat 41</t>
  </si>
  <si>
    <t>1614 LL</t>
  </si>
  <si>
    <t>Aanbouw met tuinbouwschuren</t>
  </si>
  <si>
    <t>Peperstraat 34</t>
  </si>
  <si>
    <t>1611 CN</t>
  </si>
  <si>
    <t>De Overhaal (=een botenlift)</t>
  </si>
  <si>
    <t>Princenhof 2</t>
  </si>
  <si>
    <t>1611 WS</t>
  </si>
  <si>
    <t>School Gideon</t>
  </si>
  <si>
    <t>Princenhof 4</t>
  </si>
  <si>
    <t>SBO 't Palet</t>
  </si>
  <si>
    <t>X, 114 panelen</t>
  </si>
  <si>
    <t>Princenhof 6</t>
  </si>
  <si>
    <t>Sporthal De Flint</t>
  </si>
  <si>
    <t>Raadhuislaan 10</t>
  </si>
  <si>
    <t>1613 KR</t>
  </si>
  <si>
    <t>Verenigings-/clubgebouw SAV incl. Krachtcentrum</t>
  </si>
  <si>
    <t>8 zonnecollectoren</t>
  </si>
  <si>
    <t>Raadhuislaan 12</t>
  </si>
  <si>
    <t>Verenigings-/clubgebouw De Zouaven (BSO in kantine)</t>
  </si>
  <si>
    <t>x, 174 panelen</t>
  </si>
  <si>
    <t>Zonnepanelen door Zouaven zelf aangeschaft, RVO onbekend, scope 12 onbekend</t>
  </si>
  <si>
    <t>Raadhuislaan 16</t>
  </si>
  <si>
    <t>Verenigings-/clubgebouw Inventas</t>
  </si>
  <si>
    <t>Raadhuislaan 6</t>
  </si>
  <si>
    <t>Verenigings-/clubgebouw Kleedgebouw Excelsior</t>
  </si>
  <si>
    <t>Raadhuislaan 6A</t>
  </si>
  <si>
    <t>Verenigings-/clubgebouw Tenniscomplex 't Grootslag</t>
  </si>
  <si>
    <t xml:space="preserve">Raadhuislaan 8 </t>
  </si>
  <si>
    <t>Sportcomplex De Kloet (zwembad, sporthal en resto)</t>
  </si>
  <si>
    <t>48 zonneboilers en 112 panelen</t>
  </si>
  <si>
    <t>lage dak 40 mm EPS Hoge dak 60 mm PUR</t>
  </si>
  <si>
    <t>Pim/Ad</t>
  </si>
  <si>
    <t>Raadhuislaan 8a</t>
  </si>
  <si>
    <t>TTC Grootebroek</t>
  </si>
  <si>
    <t>Schouw 51</t>
  </si>
  <si>
    <t>1613 CL</t>
  </si>
  <si>
    <t>Woning</t>
  </si>
  <si>
    <t>Stationslaan 2</t>
  </si>
  <si>
    <t>1611 KZ</t>
  </si>
  <si>
    <t>Bibliotheek (eigenarenbelang)</t>
  </si>
  <si>
    <t>Stetse 26a</t>
  </si>
  <si>
    <t>1613 BV</t>
  </si>
  <si>
    <t>Gymnastieklokaal, Oostersluis</t>
  </si>
  <si>
    <t>Theo Thijssenweg 25</t>
  </si>
  <si>
    <t>1613 MH</t>
  </si>
  <si>
    <t>Verenigings-/clubgebouw Scouting Arcadia</t>
  </si>
  <si>
    <t>Veilingweg 21, 21A en 21B</t>
  </si>
  <si>
    <t>1611 BN</t>
  </si>
  <si>
    <t>Recreatiegebouw</t>
  </si>
  <si>
    <t>Verl. Raadhuislaan 1</t>
  </si>
  <si>
    <t>1613 PN</t>
  </si>
  <si>
    <t>X, 80 panelen</t>
  </si>
  <si>
    <t>Zesstedenweg 163</t>
  </si>
  <si>
    <t>16131 JD</t>
  </si>
  <si>
    <t>Verenigingsgebouw 't Middelpunt</t>
  </si>
  <si>
    <t>Zesstedenweg 182</t>
  </si>
  <si>
    <t>1613 KD</t>
  </si>
  <si>
    <t>Basisschool, De Uilenburcht</t>
  </si>
  <si>
    <t>X, 32 panelen</t>
  </si>
  <si>
    <t>geen EPS</t>
  </si>
  <si>
    <t>incl. scope 12 rapport. Zonnepanelen door school aangeschaft, rvo onbekend</t>
  </si>
  <si>
    <t>Zuiderdijk 1a</t>
  </si>
  <si>
    <t>1611 MC</t>
  </si>
  <si>
    <t>Kantoorgebouw haven</t>
  </si>
  <si>
    <t>Zuiderdijk 6</t>
  </si>
  <si>
    <t>Verenigings-/clubgebouw Pampus</t>
  </si>
  <si>
    <t>X, 20 panelen</t>
  </si>
  <si>
    <t>glaswol</t>
  </si>
  <si>
    <t xml:space="preserve">Conform scope 12 richtlijnen. Pampus zelf aangeschaft, geen rvo afgesloten, risico hun bekend </t>
  </si>
  <si>
    <t>Schaperstraat 15A</t>
  </si>
  <si>
    <t>1613JJ</t>
  </si>
  <si>
    <t>*5 getaxeerd door Troostwijk Taxaties B.V. dd 02-11-2021, rapportnr. 285595-01-0 (inclusief fundering)</t>
  </si>
  <si>
    <t>*6 getaxeerd door Troostwijk Taxaties B.V. dd 02-11-2021, rapportnr. 285594-01-0 (inclusief fundering)</t>
  </si>
  <si>
    <t>*7 getaxeerd door Troostwijk Taxaties B.V. dd 02-11-2021, rapportnr. 285596-01-0 (inclusief fundering)</t>
  </si>
  <si>
    <t>*8 getaxeerd door Van Ameyde dd 01-05-2022, rapportnr. IW220485974 (inclusief fundering)</t>
  </si>
  <si>
    <t>*9 getaxeerd door Van Ameyde dd 09-05-2022, rapportnr. IW22048..divnrs</t>
  </si>
  <si>
    <t>*10 getaxeerd door Van Ameyde dd 10-09-2024, rapportnr. IW240712858 (inclusief fundering)</t>
  </si>
  <si>
    <t xml:space="preserve">Adres </t>
  </si>
  <si>
    <t>Taxatie-</t>
  </si>
  <si>
    <t xml:space="preserve">Aanwezigheid </t>
  </si>
  <si>
    <t>X = ja</t>
  </si>
  <si>
    <t>datum</t>
  </si>
  <si>
    <t>rvo = recht van opstal</t>
  </si>
  <si>
    <t>Admiraliteitsweg 41</t>
  </si>
  <si>
    <t>1601 JP</t>
  </si>
  <si>
    <t>Enkhuizen</t>
  </si>
  <si>
    <t>Ver/clubgebouw Plan Zuid</t>
  </si>
  <si>
    <t>4011909-38</t>
  </si>
  <si>
    <t>incl. BTW</t>
  </si>
  <si>
    <t>Bagijnestraat</t>
  </si>
  <si>
    <t>1601 AE</t>
  </si>
  <si>
    <t>Toiletgebouw achter Hema</t>
  </si>
  <si>
    <t>4011909-31</t>
  </si>
  <si>
    <t>excl. BTW</t>
  </si>
  <si>
    <t>Bierkade 1, 2, 3, 4</t>
  </si>
  <si>
    <t>1601 KR</t>
  </si>
  <si>
    <t>Kantoren en werkplaatsen</t>
  </si>
  <si>
    <t>4011909-20</t>
  </si>
  <si>
    <t>X, object staat op het punt om afgestoten te worden</t>
  </si>
  <si>
    <t>Alleen nrs 2,3 en 4</t>
  </si>
  <si>
    <t>Breedstraatr 53</t>
  </si>
  <si>
    <t>1601 KA</t>
  </si>
  <si>
    <t>Stadhuis</t>
  </si>
  <si>
    <t>IW210979348</t>
  </si>
  <si>
    <t>Dirck Chinaplein 2-4</t>
  </si>
  <si>
    <t>1601 GW</t>
  </si>
  <si>
    <t>Gebouw trafo Dirck Chinaplein excl. trafo</t>
  </si>
  <si>
    <t>4011909-12</t>
  </si>
  <si>
    <t>Dreef 2</t>
  </si>
  <si>
    <t>1602 SB</t>
  </si>
  <si>
    <t>vm Ambtswoning burgemeester</t>
  </si>
  <si>
    <t>4011909-41</t>
  </si>
  <si>
    <t>Driebanen 19</t>
  </si>
  <si>
    <t>1601 NN</t>
  </si>
  <si>
    <t>Inloophuis "de Baanbreker"</t>
  </si>
  <si>
    <t>4011909-16</t>
  </si>
  <si>
    <t>Emmaplein 1</t>
  </si>
  <si>
    <t>1601 PD</t>
  </si>
  <si>
    <t>Aula Algemene Begraafplaats</t>
  </si>
  <si>
    <t>4011909-2</t>
  </si>
  <si>
    <t>Beheerderskantoor begraafplaats</t>
  </si>
  <si>
    <t>4011909-45</t>
  </si>
  <si>
    <t>Materieelloods begraafplaats</t>
  </si>
  <si>
    <t>4011909-46</t>
  </si>
  <si>
    <t>Opslag</t>
  </si>
  <si>
    <t>Wachtruimte dragers begraafplaats</t>
  </si>
  <si>
    <t>4011909-42</t>
  </si>
  <si>
    <t>Schilder/sanitaire ruimte begraafplaats</t>
  </si>
  <si>
    <t>4011909-47</t>
  </si>
  <si>
    <t>Toegangspoort en muren algemene begraafplaats</t>
  </si>
  <si>
    <t>4011909-48</t>
  </si>
  <si>
    <t>niet van toepassing, betreft poort en muren</t>
  </si>
  <si>
    <t>Gerard Brandtweg 3</t>
  </si>
  <si>
    <t>1602 LV</t>
  </si>
  <si>
    <t xml:space="preserve">Brandweerkazerne </t>
  </si>
  <si>
    <t>4011909-6</t>
  </si>
  <si>
    <t>X (eigendom zonnecooperatie, RVO gevestigd, 94 panelen)</t>
  </si>
  <si>
    <t>Dak 1 minerale wol 150, dak 2 minerale wol 80</t>
  </si>
  <si>
    <t>jan</t>
  </si>
  <si>
    <t>Harlingersteiger 1</t>
  </si>
  <si>
    <t>1601 KH</t>
  </si>
  <si>
    <t>Pakhuisje Haven</t>
  </si>
  <si>
    <t>4011909-28</t>
  </si>
  <si>
    <t>Harlingersteiger 2</t>
  </si>
  <si>
    <t xml:space="preserve">Accijnshuisje/Contactcentrum senioren </t>
  </si>
  <si>
    <t>4011909-1</t>
  </si>
  <si>
    <t>Havenweg 3</t>
  </si>
  <si>
    <t>1601 GA</t>
  </si>
  <si>
    <t xml:space="preserve">Havenkantoor </t>
  </si>
  <si>
    <t>4011909-15</t>
  </si>
  <si>
    <t>X, 6 panelen</t>
  </si>
  <si>
    <t>Hoogstraat 11</t>
  </si>
  <si>
    <t>1601 KT</t>
  </si>
  <si>
    <t>Stadskantoor incl. rijwielstalling</t>
  </si>
  <si>
    <t>4011909-44</t>
  </si>
  <si>
    <t>X, 40 panelen</t>
  </si>
  <si>
    <t>Hoogstraat 9</t>
  </si>
  <si>
    <t>Rijwielstalling Secretarie</t>
  </si>
  <si>
    <t>Kaasmarkt 8</t>
  </si>
  <si>
    <t>1601 JK</t>
  </si>
  <si>
    <t>De Waag: exposities en vergaderingen</t>
  </si>
  <si>
    <t>4011909-8</t>
  </si>
  <si>
    <t>Koperwiekplein</t>
  </si>
  <si>
    <t>1602 NA</t>
  </si>
  <si>
    <t>Carillontoren Koperwiekplein</t>
  </si>
  <si>
    <t>4011909-7</t>
  </si>
  <si>
    <t>Korte Westerstraat 2</t>
  </si>
  <si>
    <t>1601 RH</t>
  </si>
  <si>
    <t>Kinderdagverblijf (leegstaand)</t>
  </si>
  <si>
    <t>607469-5</t>
  </si>
  <si>
    <t>nb Oranjestraat 20</t>
  </si>
  <si>
    <t>1601 BD</t>
  </si>
  <si>
    <t>Bijeenkomsthuisje Joodse Begraafplaats</t>
  </si>
  <si>
    <t>4011909-4</t>
  </si>
  <si>
    <t>Paktuinen 1</t>
  </si>
  <si>
    <t>1601 GD</t>
  </si>
  <si>
    <t>De Drommedaris incl. uurwerk, carrillon</t>
  </si>
  <si>
    <t>Tussen twee havens 3</t>
  </si>
  <si>
    <t>1601 EM</t>
  </si>
  <si>
    <t>Toiletgebouw tussen Twee Havens (eigenaarsbelang)</t>
  </si>
  <si>
    <t>IW220485975</t>
  </si>
  <si>
    <t xml:space="preserve">Tussen twee havens </t>
  </si>
  <si>
    <t>Havenlicht (vuurtoren)</t>
  </si>
  <si>
    <t>4011909-33</t>
  </si>
  <si>
    <t>Vest 2</t>
  </si>
  <si>
    <t>1601 RW</t>
  </si>
  <si>
    <t>Oude Gouwsboom, waterpoort</t>
  </si>
  <si>
    <t>4011909-26</t>
  </si>
  <si>
    <t>Vest 4</t>
  </si>
  <si>
    <t>Boerenboom, waterpoort</t>
  </si>
  <si>
    <t>4011909-5</t>
  </si>
  <si>
    <t>Vest 6</t>
  </si>
  <si>
    <t>Koepoort incl. uurwerk</t>
  </si>
  <si>
    <t>Westerstraat 107</t>
  </si>
  <si>
    <t>1601 AD</t>
  </si>
  <si>
    <t>Kerktoren RK Kerk incl uurwerk, luidklokken</t>
  </si>
  <si>
    <t>4011909-54</t>
  </si>
  <si>
    <t>Westerstraat 134</t>
  </si>
  <si>
    <t>1601 AN</t>
  </si>
  <si>
    <t>Westertoren incl uurwerk, luidklokken</t>
  </si>
  <si>
    <t>4011909-43</t>
  </si>
  <si>
    <t>Wilhelminaplantsoen</t>
  </si>
  <si>
    <t>1601 LS</t>
  </si>
  <si>
    <t>Dierenverblijf Hertenkamp</t>
  </si>
  <si>
    <t>Kapschuur/Hooiopslag/Voliere Hertenkamp</t>
  </si>
  <si>
    <t>4011909-9</t>
  </si>
  <si>
    <t>M.E.C. de Witte Schuur</t>
  </si>
  <si>
    <t>X, 44 panelen</t>
  </si>
  <si>
    <t>Zuiderkerksteeg 3</t>
  </si>
  <si>
    <t>1601 AA</t>
  </si>
  <si>
    <t>Zuidertoren incl. uurwerk, carrillon, luidklokken</t>
  </si>
  <si>
    <t>Zuiderspui 1</t>
  </si>
  <si>
    <t>1601 GH</t>
  </si>
  <si>
    <t>Flessenscheepjesmuseum</t>
  </si>
  <si>
    <t>4011909-10</t>
  </si>
  <si>
    <t>Zwaanstraat t.o. 2</t>
  </si>
  <si>
    <t>1601 KM</t>
  </si>
  <si>
    <t>Oude stadsgevangenis</t>
  </si>
  <si>
    <t>4011909-27</t>
  </si>
  <si>
    <t>Ja, is dit in 2022 verwijderd. alleen nog een klein beetje asbest in de berging</t>
  </si>
  <si>
    <t>SPORT EN RECREATIE</t>
  </si>
  <si>
    <t>De Gouw 5e</t>
  </si>
  <si>
    <t>1602 DN</t>
  </si>
  <si>
    <t>Bergingen en Tribune tennispark 't Rietbos (ETC)</t>
  </si>
  <si>
    <t>4011909-3</t>
  </si>
  <si>
    <t>De Gouw 9e</t>
  </si>
  <si>
    <t>Bergingen en Kleedkamers TTV Olympia</t>
  </si>
  <si>
    <t>4011909-22</t>
  </si>
  <si>
    <t>Immerhornweg 1</t>
  </si>
  <si>
    <t>1601 DC</t>
  </si>
  <si>
    <t>Kleedgebouwen (A, C en materiaalberging) SV Enkhuizen</t>
  </si>
  <si>
    <t>4011909-53</t>
  </si>
  <si>
    <t>Immerhornweg 3-5</t>
  </si>
  <si>
    <t>Kleedgebouw (B en D) SV Enkhuizen/DTS</t>
  </si>
  <si>
    <t>4011909-50</t>
  </si>
  <si>
    <t>Kievitstraat 54</t>
  </si>
  <si>
    <t>1602 PP</t>
  </si>
  <si>
    <t>Gymnastieklokaal De Wiekslag</t>
  </si>
  <si>
    <t>4011909-14</t>
  </si>
  <si>
    <t>Noorder Boerenvaart 11</t>
  </si>
  <si>
    <t>1601 SL</t>
  </si>
  <si>
    <t xml:space="preserve">Sportzaal De Sprong </t>
  </si>
  <si>
    <t>4011909-30</t>
  </si>
  <si>
    <t>Noorderweg nb 29</t>
  </si>
  <si>
    <t>1601 PC</t>
  </si>
  <si>
    <t>Toiletgebouw camping de Vest</t>
  </si>
  <si>
    <t>Kantoorgebouw camping De Vest</t>
  </si>
  <si>
    <t>Wielewaal 5</t>
  </si>
  <si>
    <t>1602 PV</t>
  </si>
  <si>
    <t>Huurdersbelang Gymnastieklokaal de Bonte Veer</t>
  </si>
  <si>
    <t>4011910-8</t>
  </si>
  <si>
    <t>SCHOLEN E.D.</t>
  </si>
  <si>
    <t>Admiraliteitsweg 40</t>
  </si>
  <si>
    <t>1601 EC</t>
  </si>
  <si>
    <t>bbs Montessorischool De Wegwijzer</t>
  </si>
  <si>
    <t>Boendersveld 1</t>
  </si>
  <si>
    <t>1602 DK</t>
  </si>
  <si>
    <t>Sporthal De Drecht</t>
  </si>
  <si>
    <t>50 mm PUR</t>
  </si>
  <si>
    <t>X, wordt in 2026/2027asbestvrij gemaakt</t>
  </si>
  <si>
    <t>Boendersveld 3</t>
  </si>
  <si>
    <t>RSG,rijwielstalling, 2 botenhuizen</t>
  </si>
  <si>
    <t xml:space="preserve">x, 334 panelen </t>
  </si>
  <si>
    <t>Doelenstraat 17</t>
  </si>
  <si>
    <t>1601 GL</t>
  </si>
  <si>
    <t>bbs Pancratiusschool incl. noodlokaal</t>
  </si>
  <si>
    <t>Flosbeugel 17-17A</t>
  </si>
  <si>
    <t>1602 EW</t>
  </si>
  <si>
    <t>KC (kindcentrum) Het Anker (70%)</t>
  </si>
  <si>
    <t>X, 68 panelen</t>
  </si>
  <si>
    <t>nw gebouw, opgeleverd in 2021</t>
  </si>
  <si>
    <t>Goudenregenstraat 29</t>
  </si>
  <si>
    <t>1602 RK</t>
  </si>
  <si>
    <t>Peuterspeelzaal</t>
  </si>
  <si>
    <t>Klaverweid 25</t>
  </si>
  <si>
    <t>1602 LR</t>
  </si>
  <si>
    <t>obs Het Driespan</t>
  </si>
  <si>
    <t>Zonnepanelen door school aangeschaft, rvo onbekend. Zonnepanelen voldoen aan scope 12 keuring.</t>
  </si>
  <si>
    <t>Korte Westerstraat 7</t>
  </si>
  <si>
    <t>obs Tweemaster</t>
  </si>
  <si>
    <t>Populierenlaan 11</t>
  </si>
  <si>
    <t>1602 SW</t>
  </si>
  <si>
    <t xml:space="preserve">Dependence de Hoeksteen </t>
  </si>
  <si>
    <t>Roerdompplein 9</t>
  </si>
  <si>
    <t>1602 RW</t>
  </si>
  <si>
    <t>bbs De Hoeksteen</t>
  </si>
  <si>
    <t>Spaanse Leger 31</t>
  </si>
  <si>
    <t>1601 PB</t>
  </si>
  <si>
    <t>bbs De Veste</t>
  </si>
  <si>
    <t>X, 4 panelen</t>
  </si>
  <si>
    <t>Toereppel 21</t>
  </si>
  <si>
    <t>1602 KG</t>
  </si>
  <si>
    <t>bbs De Voorhof</t>
  </si>
  <si>
    <t>X, 18 panelen</t>
  </si>
  <si>
    <t>Noodlokalen op terrein</t>
  </si>
  <si>
    <t>Zuiderkerkplein 5</t>
  </si>
  <si>
    <t>1601 HK</t>
  </si>
  <si>
    <t>Kinderdagverblijf</t>
  </si>
  <si>
    <t>Totaal verzekerde waarde scholen</t>
  </si>
  <si>
    <t>Taxaties 23-11-2014 gedaan door Lengkeek (gebouwen inclusief fundering).</t>
  </si>
  <si>
    <t>Taxaties 18-10-2021 gedaan door Van Ameyde (gebouwen inclusief fundering).</t>
  </si>
  <si>
    <t>indexcijfer 119,7</t>
  </si>
  <si>
    <t>indexcijfer 115,1</t>
  </si>
  <si>
    <t>indexcijfer 128,4</t>
  </si>
  <si>
    <t>indexcijfer 124,4</t>
  </si>
  <si>
    <t>Anjerstraat 56</t>
  </si>
  <si>
    <t>1616 XG</t>
  </si>
  <si>
    <t>Hoogkarspel</t>
  </si>
  <si>
    <t>#2</t>
  </si>
  <si>
    <t>Binnenwijzend 54</t>
  </si>
  <si>
    <t>1617 KW</t>
  </si>
  <si>
    <t>Westwoud</t>
  </si>
  <si>
    <t xml:space="preserve">kerktoren/dorpstoren </t>
  </si>
  <si>
    <t>Boekert 5</t>
  </si>
  <si>
    <t>1696 AH</t>
  </si>
  <si>
    <t>Oosterblokker</t>
  </si>
  <si>
    <t>sportzaal De Brug + horeca</t>
  </si>
  <si>
    <t>#2, #6</t>
  </si>
  <si>
    <t>Dahliastraat 56</t>
  </si>
  <si>
    <t>1616 ED</t>
  </si>
  <si>
    <t>garagebox</t>
  </si>
  <si>
    <t xml:space="preserve">Dorpsweg 104 </t>
  </si>
  <si>
    <t>1697 KE</t>
  </si>
  <si>
    <t>Schellinkhout</t>
  </si>
  <si>
    <t>woonhuis</t>
  </si>
  <si>
    <t xml:space="preserve">Dorpsweg 109 </t>
  </si>
  <si>
    <t>1697 KG</t>
  </si>
  <si>
    <t>multifunc + horeca dorpshuis De Dregt</t>
  </si>
  <si>
    <t xml:space="preserve">Dorpsweg 116 </t>
  </si>
  <si>
    <t>kerktoren alsmede uurwerk</t>
  </si>
  <si>
    <t xml:space="preserve">Dorpsweg 118 </t>
  </si>
  <si>
    <t>bibliotheek</t>
  </si>
  <si>
    <t xml:space="preserve">Dr. Nuijensstraat 122 </t>
  </si>
  <si>
    <t>1617 KE</t>
  </si>
  <si>
    <t>brandweergarage</t>
  </si>
  <si>
    <t xml:space="preserve">Dr. Nuijensstraat 76 </t>
  </si>
  <si>
    <t>1617 KD</t>
  </si>
  <si>
    <t>Gebouw 'Onder De Toren' dienende als peuterspeelzaal</t>
  </si>
  <si>
    <t>zal in 2025 gesloopt worden</t>
  </si>
  <si>
    <t xml:space="preserve">Hemmerbuurt 66 </t>
  </si>
  <si>
    <t>1607 CK</t>
  </si>
  <si>
    <t>Hem</t>
  </si>
  <si>
    <t>kerktoren  alsmede uurwerk</t>
  </si>
  <si>
    <t xml:space="preserve">Hertog Willemweg 68 </t>
  </si>
  <si>
    <t>1607 CZ</t>
  </si>
  <si>
    <t>openlucht zwembad 't Hemmerven</t>
  </si>
  <si>
    <t>X, 27 panelen</t>
  </si>
  <si>
    <t>Door zwembad aangeschaft, rvo onbekend</t>
  </si>
  <si>
    <t xml:space="preserve">Kerkbuurt 72 </t>
  </si>
  <si>
    <t>1608 EN</t>
  </si>
  <si>
    <t>Wijdenes</t>
  </si>
  <si>
    <t>kerktoren Nederlands Hervormde Kerk alsmede uurwerk</t>
  </si>
  <si>
    <t xml:space="preserve">Kerkweg 113 </t>
  </si>
  <si>
    <t>1606 AP</t>
  </si>
  <si>
    <t>Venhuizen</t>
  </si>
  <si>
    <t xml:space="preserve">Koggeweg 41 </t>
  </si>
  <si>
    <t>1607 MT</t>
  </si>
  <si>
    <t>clubgebouw/verenigingsgebouw</t>
  </si>
  <si>
    <t>Koggeweg 43</t>
  </si>
  <si>
    <t>Jeugdgebouw</t>
  </si>
  <si>
    <t>Koggeweg 47</t>
  </si>
  <si>
    <t>Brandweerkazeren Hem/Venhuizen</t>
  </si>
  <si>
    <t>#3</t>
  </si>
  <si>
    <t>X (eigendom veiligheidsregio, RVO gevestigd, 75 panelen)</t>
  </si>
  <si>
    <t>120 mm EPS</t>
  </si>
  <si>
    <t xml:space="preserve">Molenweg 25 </t>
  </si>
  <si>
    <t>1608 EC</t>
  </si>
  <si>
    <t>dorpshuis (incl gymzaal)</t>
  </si>
  <si>
    <t xml:space="preserve">Molenwei 62 </t>
  </si>
  <si>
    <t>1616 SN</t>
  </si>
  <si>
    <t>uitvaartcentrum/houten berging</t>
  </si>
  <si>
    <t>#2, #5</t>
  </si>
  <si>
    <t xml:space="preserve">Noordervoert 53 </t>
  </si>
  <si>
    <t>1616 PB</t>
  </si>
  <si>
    <t>sportzaal (excl. horeca)</t>
  </si>
  <si>
    <t xml:space="preserve">Oosterleek 9 </t>
  </si>
  <si>
    <t>1609 GA</t>
  </si>
  <si>
    <t>Oosterleek</t>
  </si>
  <si>
    <t>cultureel centrum kerkgebouw voor culturele doeleinden/tentoonstellingen</t>
  </si>
  <si>
    <t xml:space="preserve">Raadhuisplein 1 </t>
  </si>
  <si>
    <t>1616 AV</t>
  </si>
  <si>
    <t>Nieuwbouw gemeentehuis (incl. deel horeca)</t>
  </si>
  <si>
    <t>X, 100 panelen</t>
  </si>
  <si>
    <t>Raadhuisplein 35</t>
  </si>
  <si>
    <t>uitvaartcentrum/berging op de begraafplaats</t>
  </si>
  <si>
    <t xml:space="preserve">Sluisweg 2 </t>
  </si>
  <si>
    <t>1616 RT</t>
  </si>
  <si>
    <t>sportzaal De Sluis + horeca</t>
  </si>
  <si>
    <t xml:space="preserve">Sportlaan 10 </t>
  </si>
  <si>
    <t>1616 CN</t>
  </si>
  <si>
    <t>Openluchtzwembad incl. badwaterbehandeling, elektrische + verwarmingsinstallatie en gemotoriseerd afdekzeil</t>
  </si>
  <si>
    <t>X, 36 panelen</t>
  </si>
  <si>
    <t>geen isolatie, houten dak</t>
  </si>
  <si>
    <t>incl. scope 12 rapport</t>
  </si>
  <si>
    <t xml:space="preserve">St. Lucasstraat 3 </t>
  </si>
  <si>
    <t>1606 BP</t>
  </si>
  <si>
    <t>Leslokalen vd Jozefschool</t>
  </si>
  <si>
    <t xml:space="preserve">Tuinstraat 24 </t>
  </si>
  <si>
    <t>1616 CD</t>
  </si>
  <si>
    <t>andere objekten/voliere</t>
  </si>
  <si>
    <t xml:space="preserve">Westeinde 3 </t>
  </si>
  <si>
    <t>1606 CZ</t>
  </si>
  <si>
    <t>het zogenoemde koggehuis) wordt gehuurd door historische vereniging suyder kogge</t>
  </si>
  <si>
    <t xml:space="preserve"> 't Wuiver</t>
  </si>
  <si>
    <t>1608 ES</t>
  </si>
  <si>
    <t>boerderij houten schuurtje op dierenweidje</t>
  </si>
  <si>
    <t>Zanglijster 15</t>
  </si>
  <si>
    <t>1616 HE</t>
  </si>
  <si>
    <t>kinderboerderij Skik</t>
  </si>
  <si>
    <t xml:space="preserve">Zeger Davidzonweg 42A,42B </t>
  </si>
  <si>
    <t>1606 XB</t>
  </si>
  <si>
    <t>woonwagencentrum/sanitair</t>
  </si>
  <si>
    <t xml:space="preserve">Zuiderwijzend 7 </t>
  </si>
  <si>
    <t>1616 LH</t>
  </si>
  <si>
    <t>gemeente diensten/werkplaats (alleen opslagruimte)</t>
  </si>
  <si>
    <t>Onderwijs</t>
  </si>
  <si>
    <t>Dorpsweg 109A</t>
  </si>
  <si>
    <t>Basisschool 'Jan Luyken'</t>
  </si>
  <si>
    <t>#1, #4</t>
  </si>
  <si>
    <t>Dres 2-4</t>
  </si>
  <si>
    <t>1617 JX</t>
  </si>
  <si>
    <t>BS De Westwijzer (onderdeel MFA Westwoud)</t>
  </si>
  <si>
    <t>nw pand, opgeleverd 2025</t>
  </si>
  <si>
    <t>Duijvenbrug 15</t>
  </si>
  <si>
    <t>1616 PD</t>
  </si>
  <si>
    <t>BS Meester Spigtschool</t>
  </si>
  <si>
    <t>Molenweg 27</t>
  </si>
  <si>
    <t>1606 EC</t>
  </si>
  <si>
    <t>OBS Roelof van Wienesse</t>
  </si>
  <si>
    <t>Nachtegaal 1</t>
  </si>
  <si>
    <t>1616 HB</t>
  </si>
  <si>
    <t>Brede school "Het Reigersnest</t>
  </si>
  <si>
    <t>X, 180 panelen</t>
  </si>
  <si>
    <t>Padland 2</t>
  </si>
  <si>
    <t>1606 NL</t>
  </si>
  <si>
    <t>Basisschool "t Padland"</t>
  </si>
  <si>
    <t>Pennekamplaan 58, 58A, 58B</t>
  </si>
  <si>
    <t>1696 CD</t>
  </si>
  <si>
    <t>Brede school 'De Kieft'</t>
  </si>
  <si>
    <t xml:space="preserve">St.Lucasstraat 2 + 3 </t>
  </si>
  <si>
    <t>BS Jozefschool</t>
  </si>
  <si>
    <t>#1 getaxeerd door Lengkeek d.d. 26-04-2018 inclusief fundering</t>
  </si>
  <si>
    <t>#2 getaxeerd door Lengkeek d.d. diverse mei 2019 inclusief fundering</t>
  </si>
  <si>
    <t>#3 getaxeerd door Van Ameyde Waarderingen d.d. diverse 01-05-2022 inclusief fundering</t>
  </si>
  <si>
    <t>#4 inventaris getaxeerd door Van Ameyde d.d. 09-09-24, rapportnr. IW240712864 (incl. ICT)</t>
  </si>
  <si>
    <t>#5 inventaris getaxeerd door Van Ameyde d.d. 09-09-24, rapportnr. IW240914990 (incl. ICT)</t>
  </si>
  <si>
    <t>#6 inventaris getaxeerd door Van Ameyde d.d. 09-09-24, rapportnr. IW240914989 (incl. ICT/huurdersbelang)</t>
  </si>
  <si>
    <t>vastgoed</t>
  </si>
  <si>
    <t>X, 42 panelen</t>
  </si>
  <si>
    <t>X, 6+4 panelen</t>
  </si>
  <si>
    <t>GTS zelf aangeschaft. Conform scope 12 richtlijnen. Dekking zonnepanelen door gemeente ondanks te nog vestigen RVO.</t>
  </si>
  <si>
    <t>X PIR isolatie 80mm</t>
  </si>
  <si>
    <t>PUR 80 mm</t>
  </si>
  <si>
    <t>PUR 50 mm</t>
  </si>
  <si>
    <t>hertenkamp eigenaar, rvo onbekend</t>
  </si>
  <si>
    <t>100mm PIR isolatie</t>
  </si>
  <si>
    <t>geen extra isolatie aangebracht, gebouw van 2004. Soort isolatie Mineralewol.</t>
  </si>
  <si>
    <t>EPS 70mm *</t>
  </si>
  <si>
    <t>inspectie-&amp;preventierapport aanwezig 2022. Scope 12 keuring als advies opgenomen.</t>
  </si>
  <si>
    <t>inspectie-&amp;preventierapport aanwezig 2022. Zie word document 2025 voor de opgevolgde adviezen/uitgevoerde aanpassingen.</t>
  </si>
  <si>
    <t>* pand zal in 2025 worden verkocht/gesloopt</t>
  </si>
  <si>
    <t>inspectie-&amp;preventierapport aanwezig 2022. Zie word document 2025 voor de opgevolgde adviezen/uitgevoerde aanpassingen. Zonnepanelen voldoen aan scope 12 keuring.</t>
  </si>
  <si>
    <t>pand zal in 2025 gesloopt worden</t>
  </si>
  <si>
    <t>ja, 238 panelen</t>
  </si>
  <si>
    <t>dakisolatie PIR plaat, dakbedekking EPDM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</si>
</sst>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 &quot;€&quot;\ * #,##0.00_ ;_ &quot;€&quot;\ * \-#,##0.00_ ;_ &quot;€&quot;\ * &quot;-&quot;??_ ;_ @_ "/>
    <numFmt numFmtId="164" formatCode="_-&quot;EUR&quot;\ * #,##0.00_-;_-&quot;EUR&quot;\ * #,##0.00\-;_-&quot;EUR&quot;\ * &quot;-&quot;??_-;_-@_-"/>
    <numFmt numFmtId="165" formatCode="_ [$€-2]\ * #,##0.00_ ;_ [$€-2]\ * \-#,##0.00_ ;_ [$€-2]\ * &quot;-&quot;??_ ;_ @_ "/>
    <numFmt numFmtId="166" formatCode="_-[$€]\ * #,##0.00_-;_-[$€]\ * #,##0.00\-;_-[$€]\ * &quot;-&quot;??_-;_-@_-"/>
    <numFmt numFmtId="167" formatCode="_-&quot;€&quot;\ * #,##0.00_-;_-&quot;€&quot;\ * #,##0.00\-;_-&quot;€&quot;\ * &quot;-&quot;??_-;_-@_-"/>
    <numFmt numFmtId="168" formatCode="&quot;€&quot;\ #,##0.00_-"/>
    <numFmt numFmtId="169" formatCode="_-* #,##0.00_-;_-* #,##0.00\-;_-* &quot;-&quot;??_-;_-@_-"/>
  </numFmts>
  <fonts count="2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10"/>
      <name val="Arial"/>
      <family val="2"/>
    </font>
    <font>
      <b/>
      <u/>
      <sz val="10"/>
      <color indexed="8"/>
      <name val="Arial"/>
      <family val="2"/>
    </font>
    <font>
      <b/>
      <u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10"/>
      <color rgb="FF00B0F0"/>
      <name val="Arial"/>
      <family val="2"/>
    </font>
    <font>
      <sz val="9"/>
      <color indexed="81"/>
      <name val="Tahoma"/>
      <family val="2"/>
    </font>
    <font>
      <sz val="10"/>
      <color rgb="FF000000"/>
      <name val="Arial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Arial"/>
      <family val="2"/>
    </font>
    <font>
      <b/>
      <sz val="11"/>
      <name val="Calibri"/>
      <family val="2"/>
      <scheme val="minor"/>
    </font>
    <font>
      <sz val="11"/>
      <name val="Arial"/>
      <family val="2"/>
    </font>
    <font>
      <u/>
      <sz val="10"/>
      <color indexed="12"/>
      <name val="Arial"/>
      <family val="2"/>
    </font>
    <font>
      <u/>
      <sz val="10"/>
      <color theme="10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2">
    <xf numFmtId="0" fontId="0" fillId="0" borderId="0"/>
    <xf numFmtId="166" fontId="8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13" fillId="0" borderId="0"/>
    <xf numFmtId="0" fontId="5" fillId="0" borderId="0"/>
    <xf numFmtId="166" fontId="5" fillId="0" borderId="0" applyFont="0" applyFill="0" applyBorder="0" applyAlignment="0" applyProtection="0"/>
    <xf numFmtId="0" fontId="4" fillId="0" borderId="0"/>
    <xf numFmtId="44" fontId="3" fillId="0" borderId="0" applyFont="0" applyFill="0" applyBorder="0" applyAlignment="0" applyProtection="0"/>
    <xf numFmtId="167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2" fillId="0" borderId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/>
    <xf numFmtId="0" fontId="5" fillId="0" borderId="0"/>
    <xf numFmtId="167" fontId="5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0" fontId="1" fillId="0" borderId="0"/>
    <xf numFmtId="169" fontId="5" fillId="0" borderId="0" applyFont="0" applyFill="0" applyBorder="0" applyAlignment="0" applyProtection="0"/>
  </cellStyleXfs>
  <cellXfs count="205">
    <xf numFmtId="0" fontId="0" fillId="0" borderId="0" xfId="0"/>
    <xf numFmtId="0" fontId="6" fillId="0" borderId="0" xfId="0" applyFont="1" applyAlignment="1">
      <alignment horizontal="center"/>
    </xf>
    <xf numFmtId="0" fontId="5" fillId="0" borderId="0" xfId="0" applyFont="1"/>
    <xf numFmtId="0" fontId="14" fillId="0" borderId="0" xfId="0" applyFont="1"/>
    <xf numFmtId="0" fontId="15" fillId="0" borderId="0" xfId="0" applyFont="1"/>
    <xf numFmtId="0" fontId="10" fillId="0" borderId="0" xfId="0" applyFont="1"/>
    <xf numFmtId="0" fontId="11" fillId="0" borderId="0" xfId="0" applyFont="1"/>
    <xf numFmtId="0" fontId="11" fillId="0" borderId="0" xfId="0" applyFont="1" applyAlignment="1">
      <alignment horizontal="center"/>
    </xf>
    <xf numFmtId="0" fontId="12" fillId="0" borderId="0" xfId="0" applyFont="1"/>
    <xf numFmtId="165" fontId="5" fillId="0" borderId="0" xfId="2" applyNumberFormat="1" applyFont="1" applyFill="1"/>
    <xf numFmtId="165" fontId="14" fillId="0" borderId="0" xfId="2" applyNumberFormat="1" applyFont="1" applyFill="1"/>
    <xf numFmtId="165" fontId="9" fillId="0" borderId="2" xfId="2" applyNumberFormat="1" applyFont="1" applyBorder="1"/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vertical="top"/>
    </xf>
    <xf numFmtId="0" fontId="5" fillId="0" borderId="0" xfId="0" applyFont="1" applyAlignment="1">
      <alignment horizontal="left"/>
    </xf>
    <xf numFmtId="165" fontId="5" fillId="0" borderId="1" xfId="2" applyNumberFormat="1" applyFont="1" applyFill="1" applyBorder="1"/>
    <xf numFmtId="165" fontId="5" fillId="0" borderId="7" xfId="2" applyNumberFormat="1" applyFont="1" applyFill="1" applyBorder="1"/>
    <xf numFmtId="0" fontId="5" fillId="0" borderId="7" xfId="0" applyFont="1" applyBorder="1"/>
    <xf numFmtId="0" fontId="5" fillId="0" borderId="1" xfId="0" applyFont="1" applyBorder="1"/>
    <xf numFmtId="0" fontId="5" fillId="0" borderId="1" xfId="0" applyFont="1" applyBorder="1" applyAlignment="1">
      <alignment wrapText="1"/>
    </xf>
    <xf numFmtId="49" fontId="5" fillId="0" borderId="1" xfId="0" applyNumberFormat="1" applyFont="1" applyBorder="1" applyAlignment="1">
      <alignment vertical="top"/>
    </xf>
    <xf numFmtId="0" fontId="5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/>
    </xf>
    <xf numFmtId="0" fontId="5" fillId="0" borderId="1" xfId="0" quotePrefix="1" applyFont="1" applyBorder="1"/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vertical="top" wrapText="1"/>
    </xf>
    <xf numFmtId="165" fontId="5" fillId="0" borderId="7" xfId="2" applyNumberFormat="1" applyFont="1" applyFill="1" applyBorder="1" applyAlignment="1">
      <alignment vertical="top"/>
    </xf>
    <xf numFmtId="165" fontId="5" fillId="0" borderId="1" xfId="2" applyNumberFormat="1" applyFont="1" applyFill="1" applyBorder="1" applyAlignment="1">
      <alignment vertical="top"/>
    </xf>
    <xf numFmtId="0" fontId="5" fillId="0" borderId="1" xfId="3" applyFont="1" applyBorder="1" applyAlignment="1">
      <alignment horizontal="left"/>
    </xf>
    <xf numFmtId="0" fontId="5" fillId="0" borderId="7" xfId="0" applyFont="1" applyBorder="1" applyAlignment="1">
      <alignment wrapText="1"/>
    </xf>
    <xf numFmtId="165" fontId="15" fillId="0" borderId="1" xfId="2" applyNumberFormat="1" applyFont="1" applyFill="1" applyBorder="1" applyAlignment="1">
      <alignment vertical="top"/>
    </xf>
    <xf numFmtId="0" fontId="5" fillId="0" borderId="0" xfId="0" applyFont="1" applyAlignment="1">
      <alignment vertical="top"/>
    </xf>
    <xf numFmtId="165" fontId="5" fillId="0" borderId="0" xfId="2" applyNumberFormat="1" applyFont="1" applyFill="1" applyAlignment="1">
      <alignment vertical="top"/>
    </xf>
    <xf numFmtId="165" fontId="5" fillId="0" borderId="0" xfId="2" applyNumberFormat="1" applyFont="1" applyFill="1" applyBorder="1" applyAlignment="1">
      <alignment vertical="top"/>
    </xf>
    <xf numFmtId="165" fontId="9" fillId="2" borderId="3" xfId="2" applyNumberFormat="1" applyFont="1" applyFill="1" applyBorder="1" applyAlignment="1">
      <alignment horizontal="center"/>
    </xf>
    <xf numFmtId="165" fontId="6" fillId="2" borderId="3" xfId="2" applyNumberFormat="1" applyFont="1" applyFill="1" applyBorder="1" applyAlignment="1">
      <alignment horizontal="center" vertical="top"/>
    </xf>
    <xf numFmtId="165" fontId="6" fillId="2" borderId="3" xfId="2" applyNumberFormat="1" applyFont="1" applyFill="1" applyBorder="1" applyAlignment="1">
      <alignment horizontal="center"/>
    </xf>
    <xf numFmtId="167" fontId="6" fillId="2" borderId="0" xfId="0" applyNumberFormat="1" applyFont="1" applyFill="1" applyAlignment="1">
      <alignment horizontal="center" vertical="top"/>
    </xf>
    <xf numFmtId="0" fontId="9" fillId="2" borderId="0" xfId="0" applyFont="1" applyFill="1" applyAlignment="1">
      <alignment horizontal="center"/>
    </xf>
    <xf numFmtId="165" fontId="9" fillId="2" borderId="0" xfId="2" applyNumberFormat="1" applyFont="1" applyFill="1" applyBorder="1" applyAlignment="1">
      <alignment horizontal="center"/>
    </xf>
    <xf numFmtId="165" fontId="6" fillId="2" borderId="0" xfId="2" applyNumberFormat="1" applyFont="1" applyFill="1" applyBorder="1" applyAlignment="1">
      <alignment horizontal="center" vertical="top"/>
    </xf>
    <xf numFmtId="165" fontId="9" fillId="2" borderId="5" xfId="2" applyNumberFormat="1" applyFont="1" applyFill="1" applyBorder="1" applyAlignment="1">
      <alignment horizontal="center"/>
    </xf>
    <xf numFmtId="165" fontId="6" fillId="2" borderId="5" xfId="2" applyNumberFormat="1" applyFont="1" applyFill="1" applyBorder="1" applyAlignment="1">
      <alignment horizontal="center" vertical="top"/>
    </xf>
    <xf numFmtId="0" fontId="6" fillId="2" borderId="6" xfId="0" applyFont="1" applyFill="1" applyBorder="1"/>
    <xf numFmtId="0" fontId="6" fillId="2" borderId="0" xfId="0" applyFont="1" applyFill="1"/>
    <xf numFmtId="0" fontId="6" fillId="2" borderId="4" xfId="0" applyFont="1" applyFill="1" applyBorder="1"/>
    <xf numFmtId="0" fontId="6" fillId="2" borderId="5" xfId="0" applyFont="1" applyFill="1" applyBorder="1"/>
    <xf numFmtId="0" fontId="6" fillId="0" borderId="0" xfId="0" applyFont="1"/>
    <xf numFmtId="165" fontId="9" fillId="0" borderId="0" xfId="2" applyNumberFormat="1" applyFont="1" applyBorder="1"/>
    <xf numFmtId="0" fontId="18" fillId="0" borderId="0" xfId="4" applyFont="1"/>
    <xf numFmtId="0" fontId="16" fillId="0" borderId="0" xfId="4" applyFont="1"/>
    <xf numFmtId="0" fontId="15" fillId="0" borderId="0" xfId="4" applyFont="1"/>
    <xf numFmtId="0" fontId="6" fillId="0" borderId="0" xfId="4" applyFont="1" applyAlignment="1">
      <alignment horizontal="center"/>
    </xf>
    <xf numFmtId="0" fontId="15" fillId="0" borderId="0" xfId="4" applyFont="1" applyAlignment="1">
      <alignment horizontal="left" wrapText="1"/>
    </xf>
    <xf numFmtId="0" fontId="14" fillId="0" borderId="0" xfId="4" applyFont="1"/>
    <xf numFmtId="0" fontId="15" fillId="0" borderId="0" xfId="4" applyFont="1" applyAlignment="1">
      <alignment wrapText="1"/>
    </xf>
    <xf numFmtId="0" fontId="15" fillId="0" borderId="0" xfId="4" applyFont="1" applyAlignment="1">
      <alignment vertical="top"/>
    </xf>
    <xf numFmtId="0" fontId="15" fillId="0" borderId="0" xfId="4" applyFont="1" applyAlignment="1">
      <alignment vertical="top" wrapText="1"/>
    </xf>
    <xf numFmtId="0" fontId="6" fillId="2" borderId="8" xfId="0" applyFont="1" applyFill="1" applyBorder="1"/>
    <xf numFmtId="0" fontId="6" fillId="2" borderId="3" xfId="0" applyFont="1" applyFill="1" applyBorder="1"/>
    <xf numFmtId="0" fontId="9" fillId="2" borderId="3" xfId="0" applyFont="1" applyFill="1" applyBorder="1" applyAlignment="1">
      <alignment horizontal="center"/>
    </xf>
    <xf numFmtId="0" fontId="18" fillId="0" borderId="0" xfId="4" applyFont="1" applyAlignment="1">
      <alignment vertical="top"/>
    </xf>
    <xf numFmtId="165" fontId="5" fillId="0" borderId="9" xfId="2" applyNumberFormat="1" applyFont="1" applyFill="1" applyBorder="1" applyAlignment="1">
      <alignment vertical="top"/>
    </xf>
    <xf numFmtId="167" fontId="5" fillId="0" borderId="0" xfId="8" applyFont="1"/>
    <xf numFmtId="167" fontId="10" fillId="0" borderId="0" xfId="8" applyFont="1" applyAlignment="1">
      <alignment horizontal="center"/>
    </xf>
    <xf numFmtId="0" fontId="5" fillId="0" borderId="0" xfId="0" applyFont="1" applyAlignment="1">
      <alignment vertical="top" wrapText="1"/>
    </xf>
    <xf numFmtId="167" fontId="5" fillId="0" borderId="0" xfId="8" applyFont="1" applyAlignment="1">
      <alignment horizontal="center"/>
    </xf>
    <xf numFmtId="167" fontId="6" fillId="3" borderId="0" xfId="8" applyFont="1" applyFill="1" applyBorder="1"/>
    <xf numFmtId="167" fontId="6" fillId="3" borderId="10" xfId="8" applyFont="1" applyFill="1" applyBorder="1"/>
    <xf numFmtId="0" fontId="5" fillId="3" borderId="10" xfId="0" applyFont="1" applyFill="1" applyBorder="1" applyAlignment="1">
      <alignment vertical="top" wrapText="1"/>
    </xf>
    <xf numFmtId="0" fontId="22" fillId="3" borderId="11" xfId="0" applyFont="1" applyFill="1" applyBorder="1" applyAlignment="1">
      <alignment wrapText="1"/>
    </xf>
    <xf numFmtId="0" fontId="22" fillId="3" borderId="12" xfId="0" applyFont="1" applyFill="1" applyBorder="1" applyAlignment="1">
      <alignment wrapText="1"/>
    </xf>
    <xf numFmtId="165" fontId="5" fillId="0" borderId="1" xfId="9" applyNumberFormat="1" applyFont="1" applyFill="1" applyBorder="1" applyAlignment="1">
      <alignment vertical="top"/>
    </xf>
    <xf numFmtId="167" fontId="15" fillId="0" borderId="0" xfId="8" applyFont="1" applyFill="1" applyBorder="1" applyAlignment="1">
      <alignment vertical="top"/>
    </xf>
    <xf numFmtId="168" fontId="5" fillId="0" borderId="0" xfId="0" applyNumberFormat="1" applyFont="1" applyAlignment="1">
      <alignment vertical="top"/>
    </xf>
    <xf numFmtId="167" fontId="5" fillId="0" borderId="0" xfId="8" applyFont="1" applyFill="1" applyBorder="1" applyAlignment="1">
      <alignment vertical="top"/>
    </xf>
    <xf numFmtId="0" fontId="5" fillId="0" borderId="7" xfId="0" applyFont="1" applyBorder="1" applyAlignment="1">
      <alignment vertical="top"/>
    </xf>
    <xf numFmtId="165" fontId="15" fillId="0" borderId="1" xfId="9" applyNumberFormat="1" applyFont="1" applyFill="1" applyBorder="1" applyAlignment="1">
      <alignment vertical="top"/>
    </xf>
    <xf numFmtId="165" fontId="5" fillId="0" borderId="9" xfId="9" applyNumberFormat="1" applyFont="1" applyFill="1" applyBorder="1" applyAlignment="1">
      <alignment horizontal="center" vertical="top"/>
    </xf>
    <xf numFmtId="0" fontId="5" fillId="0" borderId="9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/>
    </xf>
    <xf numFmtId="165" fontId="5" fillId="0" borderId="9" xfId="9" applyNumberFormat="1" applyFont="1" applyFill="1" applyBorder="1" applyAlignment="1">
      <alignment vertical="top"/>
    </xf>
    <xf numFmtId="0" fontId="5" fillId="0" borderId="9" xfId="0" applyFont="1" applyBorder="1" applyAlignment="1">
      <alignment vertical="top" wrapText="1"/>
    </xf>
    <xf numFmtId="0" fontId="5" fillId="0" borderId="9" xfId="0" applyFont="1" applyBorder="1" applyAlignment="1">
      <alignment vertical="top"/>
    </xf>
    <xf numFmtId="0" fontId="5" fillId="0" borderId="1" xfId="0" quotePrefix="1" applyFont="1" applyBorder="1" applyAlignment="1">
      <alignment vertical="top"/>
    </xf>
    <xf numFmtId="165" fontId="5" fillId="0" borderId="7" xfId="9" applyNumberFormat="1" applyFont="1" applyFill="1" applyBorder="1" applyAlignment="1">
      <alignment horizontal="center" vertical="top"/>
    </xf>
    <xf numFmtId="0" fontId="5" fillId="0" borderId="7" xfId="0" applyFont="1" applyBorder="1" applyAlignment="1">
      <alignment horizontal="left" vertical="top"/>
    </xf>
    <xf numFmtId="0" fontId="5" fillId="0" borderId="1" xfId="0" quotePrefix="1" applyFont="1" applyBorder="1" applyAlignment="1">
      <alignment vertical="top" wrapText="1"/>
    </xf>
    <xf numFmtId="0" fontId="5" fillId="0" borderId="7" xfId="0" applyFont="1" applyBorder="1" applyAlignment="1">
      <alignment vertical="top" wrapText="1"/>
    </xf>
    <xf numFmtId="167" fontId="6" fillId="2" borderId="5" xfId="8" applyFont="1" applyFill="1" applyBorder="1"/>
    <xf numFmtId="0" fontId="6" fillId="2" borderId="0" xfId="0" applyFont="1" applyFill="1" applyAlignment="1">
      <alignment vertical="top" wrapText="1"/>
    </xf>
    <xf numFmtId="167" fontId="6" fillId="2" borderId="0" xfId="8" applyFont="1" applyFill="1" applyBorder="1"/>
    <xf numFmtId="0" fontId="6" fillId="2" borderId="0" xfId="0" applyFont="1" applyFill="1" applyAlignment="1">
      <alignment horizontal="left"/>
    </xf>
    <xf numFmtId="0" fontId="6" fillId="2" borderId="6" xfId="0" applyFont="1" applyFill="1" applyBorder="1" applyAlignment="1">
      <alignment horizontal="left"/>
    </xf>
    <xf numFmtId="0" fontId="6" fillId="2" borderId="0" xfId="0" applyFont="1" applyFill="1" applyAlignment="1">
      <alignment horizontal="left" vertical="top" wrapText="1"/>
    </xf>
    <xf numFmtId="167" fontId="6" fillId="2" borderId="3" xfId="8" applyFont="1" applyFill="1" applyBorder="1"/>
    <xf numFmtId="0" fontId="6" fillId="2" borderId="3" xfId="0" applyFont="1" applyFill="1" applyBorder="1" applyAlignment="1">
      <alignment horizontal="left" vertical="top" wrapText="1"/>
    </xf>
    <xf numFmtId="0" fontId="19" fillId="0" borderId="0" xfId="11" applyFont="1" applyAlignment="1">
      <alignment vertical="top"/>
    </xf>
    <xf numFmtId="0" fontId="19" fillId="0" borderId="0" xfId="11" applyFont="1" applyAlignment="1">
      <alignment horizontal="left" vertical="top"/>
    </xf>
    <xf numFmtId="0" fontId="2" fillId="0" borderId="0" xfId="11" applyAlignment="1">
      <alignment vertical="top"/>
    </xf>
    <xf numFmtId="0" fontId="2" fillId="0" borderId="0" xfId="11" applyAlignment="1">
      <alignment horizontal="left" vertical="top"/>
    </xf>
    <xf numFmtId="0" fontId="2" fillId="0" borderId="1" xfId="11" applyBorder="1" applyAlignment="1">
      <alignment horizontal="center" vertical="top"/>
    </xf>
    <xf numFmtId="0" fontId="2" fillId="0" borderId="1" xfId="11" applyBorder="1" applyAlignment="1">
      <alignment horizontal="left" vertical="top"/>
    </xf>
    <xf numFmtId="0" fontId="2" fillId="0" borderId="1" xfId="11" applyBorder="1" applyAlignment="1">
      <alignment vertical="top"/>
    </xf>
    <xf numFmtId="0" fontId="21" fillId="0" borderId="1" xfId="11" applyFont="1" applyBorder="1" applyAlignment="1">
      <alignment vertical="top"/>
    </xf>
    <xf numFmtId="14" fontId="2" fillId="0" borderId="1" xfId="11" applyNumberFormat="1" applyBorder="1" applyAlignment="1">
      <alignment horizontal="left" vertical="top"/>
    </xf>
    <xf numFmtId="0" fontId="20" fillId="0" borderId="0" xfId="11" applyFont="1" applyAlignment="1">
      <alignment vertical="top"/>
    </xf>
    <xf numFmtId="0" fontId="19" fillId="0" borderId="0" xfId="11" applyFont="1" applyAlignment="1">
      <alignment horizontal="center" vertical="top"/>
    </xf>
    <xf numFmtId="0" fontId="23" fillId="2" borderId="0" xfId="11" applyFont="1" applyFill="1" applyAlignment="1">
      <alignment horizontal="left" vertical="top" wrapText="1"/>
    </xf>
    <xf numFmtId="167" fontId="6" fillId="2" borderId="0" xfId="11" applyNumberFormat="1" applyFont="1" applyFill="1" applyAlignment="1">
      <alignment horizontal="center" vertical="top"/>
    </xf>
    <xf numFmtId="0" fontId="9" fillId="2" borderId="5" xfId="11" applyFont="1" applyFill="1" applyBorder="1" applyAlignment="1">
      <alignment horizontal="center" vertical="top"/>
    </xf>
    <xf numFmtId="0" fontId="9" fillId="2" borderId="5" xfId="11" applyFont="1" applyFill="1" applyBorder="1" applyAlignment="1">
      <alignment horizontal="left" vertical="top"/>
    </xf>
    <xf numFmtId="0" fontId="9" fillId="2" borderId="4" xfId="11" applyFont="1" applyFill="1" applyBorder="1" applyAlignment="1">
      <alignment horizontal="left" vertical="top"/>
    </xf>
    <xf numFmtId="165" fontId="9" fillId="2" borderId="0" xfId="12" applyNumberFormat="1" applyFont="1" applyFill="1" applyBorder="1" applyAlignment="1">
      <alignment horizontal="center"/>
    </xf>
    <xf numFmtId="0" fontId="23" fillId="2" borderId="0" xfId="11" applyFont="1" applyFill="1" applyAlignment="1">
      <alignment horizontal="center" vertical="top" wrapText="1"/>
    </xf>
    <xf numFmtId="0" fontId="9" fillId="2" borderId="0" xfId="11" applyFont="1" applyFill="1" applyAlignment="1">
      <alignment horizontal="center" vertical="top"/>
    </xf>
    <xf numFmtId="0" fontId="9" fillId="2" borderId="0" xfId="11" applyFont="1" applyFill="1" applyAlignment="1">
      <alignment horizontal="left" vertical="top"/>
    </xf>
    <xf numFmtId="0" fontId="9" fillId="2" borderId="6" xfId="11" applyFont="1" applyFill="1" applyBorder="1" applyAlignment="1">
      <alignment horizontal="left" vertical="top"/>
    </xf>
    <xf numFmtId="165" fontId="9" fillId="2" borderId="3" xfId="12" applyNumberFormat="1" applyFont="1" applyFill="1" applyBorder="1" applyAlignment="1">
      <alignment horizontal="center"/>
    </xf>
    <xf numFmtId="0" fontId="23" fillId="2" borderId="3" xfId="11" applyFont="1" applyFill="1" applyBorder="1" applyAlignment="1">
      <alignment horizontal="left" vertical="top"/>
    </xf>
    <xf numFmtId="0" fontId="23" fillId="2" borderId="3" xfId="11" applyFont="1" applyFill="1" applyBorder="1" applyAlignment="1">
      <alignment horizontal="center" vertical="top"/>
    </xf>
    <xf numFmtId="0" fontId="9" fillId="2" borderId="3" xfId="11" applyFont="1" applyFill="1" applyBorder="1" applyAlignment="1">
      <alignment horizontal="center" vertical="top"/>
    </xf>
    <xf numFmtId="0" fontId="9" fillId="2" borderId="3" xfId="11" applyFont="1" applyFill="1" applyBorder="1" applyAlignment="1">
      <alignment horizontal="left" vertical="top"/>
    </xf>
    <xf numFmtId="0" fontId="9" fillId="2" borderId="8" xfId="11" applyFont="1" applyFill="1" applyBorder="1" applyAlignment="1">
      <alignment horizontal="left" vertical="top"/>
    </xf>
    <xf numFmtId="167" fontId="6" fillId="0" borderId="0" xfId="0" applyNumberFormat="1" applyFont="1" applyAlignment="1">
      <alignment horizontal="center" vertical="top"/>
    </xf>
    <xf numFmtId="0" fontId="23" fillId="0" borderId="0" xfId="11" applyFont="1" applyAlignment="1">
      <alignment horizontal="left" vertical="top"/>
    </xf>
    <xf numFmtId="0" fontId="23" fillId="0" borderId="0" xfId="11" applyFont="1" applyAlignment="1">
      <alignment horizontal="left" vertical="top" wrapText="1"/>
    </xf>
    <xf numFmtId="0" fontId="5" fillId="0" borderId="0" xfId="4" applyAlignment="1">
      <alignment vertical="top"/>
    </xf>
    <xf numFmtId="0" fontId="5" fillId="0" borderId="0" xfId="4"/>
    <xf numFmtId="0" fontId="6" fillId="0" borderId="0" xfId="0" applyFont="1" applyAlignment="1">
      <alignment horizontal="left" vertical="top" wrapText="1"/>
    </xf>
    <xf numFmtId="167" fontId="6" fillId="0" borderId="0" xfId="0" applyNumberFormat="1" applyFont="1" applyAlignment="1">
      <alignment horizontal="left" vertical="top" wrapText="1"/>
    </xf>
    <xf numFmtId="0" fontId="5" fillId="0" borderId="0" xfId="0" applyFont="1" applyAlignment="1">
      <alignment wrapText="1"/>
    </xf>
    <xf numFmtId="168" fontId="5" fillId="0" borderId="0" xfId="0" applyNumberFormat="1" applyFont="1" applyAlignment="1">
      <alignment vertical="top" wrapText="1"/>
    </xf>
    <xf numFmtId="167" fontId="5" fillId="0" borderId="0" xfId="8" applyFont="1" applyFill="1" applyBorder="1" applyAlignment="1">
      <alignment vertical="top" wrapText="1"/>
    </xf>
    <xf numFmtId="0" fontId="5" fillId="0" borderId="0" xfId="4" applyAlignment="1">
      <alignment wrapText="1"/>
    </xf>
    <xf numFmtId="0" fontId="5" fillId="0" borderId="0" xfId="4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4" applyAlignment="1">
      <alignment vertical="top" wrapText="1"/>
    </xf>
    <xf numFmtId="0" fontId="24" fillId="0" borderId="0" xfId="4" applyFont="1" applyAlignment="1">
      <alignment vertical="top"/>
    </xf>
    <xf numFmtId="165" fontId="5" fillId="0" borderId="0" xfId="2" applyNumberFormat="1" applyFont="1" applyFill="1" applyBorder="1"/>
    <xf numFmtId="0" fontId="6" fillId="2" borderId="5" xfId="11" applyFont="1" applyFill="1" applyBorder="1" applyAlignment="1">
      <alignment horizontal="center" vertical="top" wrapText="1"/>
    </xf>
    <xf numFmtId="0" fontId="6" fillId="2" borderId="5" xfId="11" applyFont="1" applyFill="1" applyBorder="1" applyAlignment="1">
      <alignment horizontal="left" vertical="top" wrapText="1"/>
    </xf>
    <xf numFmtId="0" fontId="6" fillId="0" borderId="0" xfId="11" applyFont="1" applyAlignment="1">
      <alignment horizontal="left" vertical="top" wrapText="1"/>
    </xf>
    <xf numFmtId="0" fontId="5" fillId="0" borderId="7" xfId="11" applyFont="1" applyBorder="1" applyAlignment="1">
      <alignment vertical="top"/>
    </xf>
    <xf numFmtId="1" fontId="5" fillId="0" borderId="7" xfId="11" applyNumberFormat="1" applyFont="1" applyBorder="1" applyAlignment="1">
      <alignment horizontal="left" vertical="top"/>
    </xf>
    <xf numFmtId="14" fontId="5" fillId="0" borderId="7" xfId="11" applyNumberFormat="1" applyFont="1" applyBorder="1" applyAlignment="1">
      <alignment horizontal="right" vertical="top"/>
    </xf>
    <xf numFmtId="0" fontId="5" fillId="0" borderId="7" xfId="11" applyFont="1" applyBorder="1" applyAlignment="1">
      <alignment horizontal="left" vertical="top"/>
    </xf>
    <xf numFmtId="0" fontId="14" fillId="0" borderId="0" xfId="11" applyFont="1"/>
    <xf numFmtId="0" fontId="5" fillId="0" borderId="1" xfId="11" applyFont="1" applyBorder="1" applyAlignment="1">
      <alignment vertical="top"/>
    </xf>
    <xf numFmtId="14" fontId="5" fillId="0" borderId="1" xfId="11" applyNumberFormat="1" applyFont="1" applyBorder="1" applyAlignment="1">
      <alignment horizontal="right" vertical="top"/>
    </xf>
    <xf numFmtId="0" fontId="5" fillId="0" borderId="1" xfId="11" applyFont="1" applyBorder="1" applyAlignment="1">
      <alignment horizontal="left" vertical="top"/>
    </xf>
    <xf numFmtId="0" fontId="5" fillId="0" borderId="0" xfId="11" applyFont="1" applyAlignment="1">
      <alignment vertical="top"/>
    </xf>
    <xf numFmtId="0" fontId="5" fillId="0" borderId="0" xfId="11" applyFont="1" applyAlignment="1">
      <alignment horizontal="left" vertical="top"/>
    </xf>
    <xf numFmtId="1" fontId="5" fillId="0" borderId="1" xfId="11" applyNumberFormat="1" applyFont="1" applyBorder="1" applyAlignment="1">
      <alignment horizontal="left" vertical="top"/>
    </xf>
    <xf numFmtId="0" fontId="5" fillId="0" borderId="0" xfId="11" applyFont="1" applyAlignment="1">
      <alignment horizontal="left" vertical="top" wrapText="1"/>
    </xf>
    <xf numFmtId="0" fontId="14" fillId="0" borderId="0" xfId="11" applyFont="1" applyAlignment="1">
      <alignment vertical="top"/>
    </xf>
    <xf numFmtId="0" fontId="5" fillId="0" borderId="9" xfId="11" applyFont="1" applyBorder="1" applyAlignment="1">
      <alignment vertical="top"/>
    </xf>
    <xf numFmtId="14" fontId="5" fillId="0" borderId="9" xfId="11" applyNumberFormat="1" applyFont="1" applyBorder="1" applyAlignment="1">
      <alignment horizontal="right" vertical="top"/>
    </xf>
    <xf numFmtId="0" fontId="15" fillId="0" borderId="0" xfId="11" applyFont="1"/>
    <xf numFmtId="0" fontId="5" fillId="0" borderId="1" xfId="11" applyFont="1" applyBorder="1" applyAlignment="1">
      <alignment horizontal="center" vertical="top"/>
    </xf>
    <xf numFmtId="0" fontId="12" fillId="0" borderId="1" xfId="11" applyFont="1" applyBorder="1" applyAlignment="1">
      <alignment vertical="top"/>
    </xf>
    <xf numFmtId="0" fontId="5" fillId="0" borderId="1" xfId="11" applyFont="1" applyBorder="1" applyAlignment="1">
      <alignment horizontal="right" vertical="top"/>
    </xf>
    <xf numFmtId="0" fontId="5" fillId="0" borderId="0" xfId="11" applyFont="1"/>
    <xf numFmtId="0" fontId="18" fillId="0" borderId="0" xfId="11" applyFont="1" applyAlignment="1">
      <alignment horizontal="left" vertical="top"/>
    </xf>
    <xf numFmtId="0" fontId="24" fillId="0" borderId="0" xfId="11" applyFont="1" applyAlignment="1">
      <alignment horizontal="center" vertical="top" wrapText="1"/>
    </xf>
    <xf numFmtId="0" fontId="5" fillId="0" borderId="1" xfId="4" quotePrefix="1" applyBorder="1" applyAlignment="1">
      <alignment vertical="top" wrapText="1"/>
    </xf>
    <xf numFmtId="0" fontId="5" fillId="0" borderId="1" xfId="4" applyBorder="1" applyAlignment="1">
      <alignment vertical="top" wrapText="1"/>
    </xf>
    <xf numFmtId="0" fontId="5" fillId="3" borderId="10" xfId="0" applyFont="1" applyFill="1" applyBorder="1"/>
    <xf numFmtId="0" fontId="24" fillId="0" borderId="0" xfId="0" applyFont="1" applyAlignment="1">
      <alignment vertical="top"/>
    </xf>
    <xf numFmtId="167" fontId="6" fillId="2" borderId="0" xfId="0" applyNumberFormat="1" applyFont="1" applyFill="1" applyAlignment="1">
      <alignment horizontal="left" vertical="top"/>
    </xf>
    <xf numFmtId="0" fontId="5" fillId="0" borderId="0" xfId="4" applyAlignment="1">
      <alignment horizontal="left"/>
    </xf>
    <xf numFmtId="0" fontId="14" fillId="0" borderId="0" xfId="4" applyFont="1" applyAlignment="1">
      <alignment horizontal="left"/>
    </xf>
    <xf numFmtId="0" fontId="15" fillId="0" borderId="0" xfId="4" applyFont="1" applyAlignment="1">
      <alignment horizontal="left"/>
    </xf>
    <xf numFmtId="0" fontId="5" fillId="0" borderId="0" xfId="4" applyAlignment="1">
      <alignment horizontal="left" vertical="top"/>
    </xf>
    <xf numFmtId="0" fontId="10" fillId="0" borderId="0" xfId="4" applyFont="1" applyAlignment="1">
      <alignment horizontal="left"/>
    </xf>
    <xf numFmtId="0" fontId="12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6" fillId="0" borderId="0" xfId="4" applyFont="1" applyAlignment="1">
      <alignment horizontal="center" wrapText="1"/>
    </xf>
    <xf numFmtId="0" fontId="5" fillId="0" borderId="0" xfId="4" applyAlignment="1">
      <alignment horizontal="center" wrapText="1"/>
    </xf>
    <xf numFmtId="0" fontId="14" fillId="0" borderId="0" xfId="4" applyFont="1" applyAlignment="1">
      <alignment wrapText="1"/>
    </xf>
    <xf numFmtId="0" fontId="5" fillId="0" borderId="0" xfId="11" applyFont="1" applyAlignment="1">
      <alignment vertical="top" wrapText="1"/>
    </xf>
    <xf numFmtId="0" fontId="12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19" fillId="0" borderId="0" xfId="11" applyFont="1" applyAlignment="1">
      <alignment horizontal="center" vertical="top" wrapText="1"/>
    </xf>
    <xf numFmtId="0" fontId="5" fillId="0" borderId="0" xfId="11" applyFont="1" applyAlignment="1">
      <alignment horizontal="center" vertical="top" wrapText="1"/>
    </xf>
    <xf numFmtId="0" fontId="14" fillId="0" borderId="0" xfId="11" applyFont="1" applyAlignment="1">
      <alignment wrapText="1"/>
    </xf>
    <xf numFmtId="0" fontId="15" fillId="0" borderId="0" xfId="11" applyFont="1" applyAlignment="1">
      <alignment vertical="top" wrapText="1"/>
    </xf>
    <xf numFmtId="0" fontId="14" fillId="0" borderId="0" xfId="11" applyFont="1" applyAlignment="1">
      <alignment vertical="top" wrapText="1"/>
    </xf>
    <xf numFmtId="0" fontId="5" fillId="0" borderId="0" xfId="11" applyFont="1" applyAlignment="1">
      <alignment wrapText="1"/>
    </xf>
    <xf numFmtId="0" fontId="2" fillId="0" borderId="0" xfId="11" applyAlignment="1">
      <alignment vertical="top" wrapText="1"/>
    </xf>
    <xf numFmtId="0" fontId="19" fillId="0" borderId="0" xfId="11" applyFont="1" applyAlignment="1">
      <alignment vertical="top" wrapText="1"/>
    </xf>
    <xf numFmtId="167" fontId="18" fillId="0" borderId="0" xfId="8" applyFont="1" applyFill="1" applyBorder="1" applyAlignment="1">
      <alignment vertical="top"/>
    </xf>
    <xf numFmtId="0" fontId="18" fillId="0" borderId="0" xfId="11" applyFont="1" applyAlignment="1">
      <alignment horizontal="left" vertical="top" wrapText="1"/>
    </xf>
    <xf numFmtId="167" fontId="18" fillId="0" borderId="0" xfId="8" applyFont="1" applyFill="1" applyBorder="1" applyAlignment="1">
      <alignment vertical="top" wrapText="1"/>
    </xf>
    <xf numFmtId="0" fontId="27" fillId="0" borderId="0" xfId="11" applyFont="1" applyAlignment="1">
      <alignment wrapText="1"/>
    </xf>
    <xf numFmtId="0" fontId="5" fillId="0" borderId="0" xfId="20" applyFont="1" applyAlignment="1">
      <alignment horizontal="left" vertical="top"/>
    </xf>
    <xf numFmtId="0" fontId="5" fillId="0" borderId="9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/>
    </xf>
    <xf numFmtId="0" fontId="5" fillId="0" borderId="7" xfId="0" applyFont="1" applyBorder="1" applyAlignment="1">
      <alignment horizontal="left" vertical="top"/>
    </xf>
    <xf numFmtId="165" fontId="5" fillId="0" borderId="9" xfId="9" applyNumberFormat="1" applyFont="1" applyFill="1" applyBorder="1" applyAlignment="1">
      <alignment horizontal="center" vertical="top"/>
    </xf>
    <xf numFmtId="165" fontId="5" fillId="0" borderId="7" xfId="9" applyNumberFormat="1" applyFont="1" applyFill="1" applyBorder="1" applyAlignment="1">
      <alignment horizontal="center" vertical="top"/>
    </xf>
    <xf numFmtId="165" fontId="5" fillId="0" borderId="13" xfId="9" applyNumberFormat="1" applyFont="1" applyFill="1" applyBorder="1" applyAlignment="1">
      <alignment horizontal="center" vertical="top"/>
    </xf>
    <xf numFmtId="0" fontId="5" fillId="0" borderId="13" xfId="0" applyFont="1" applyBorder="1" applyAlignment="1">
      <alignment horizontal="left" vertical="top"/>
    </xf>
    <xf numFmtId="0" fontId="5" fillId="0" borderId="13" xfId="0" applyFont="1" applyBorder="1" applyAlignment="1">
      <alignment horizontal="left" vertical="top" wrapText="1"/>
    </xf>
  </cellXfs>
  <cellStyles count="22">
    <cellStyle name="Euro" xfId="1" xr:uid="{00000000-0005-0000-0000-000000000000}"/>
    <cellStyle name="Euro 2" xfId="5" xr:uid="{BD760F70-6813-4309-89BE-DB9F21946919}"/>
    <cellStyle name="Euro 2 2" xfId="8" xr:uid="{10B1C999-EB9E-40ED-8FE0-AD56EF94E6AE}"/>
    <cellStyle name="Euro 2 3" xfId="17" xr:uid="{524AE7F8-B28E-4CB3-8432-EBF7CB8C4CA2}"/>
    <cellStyle name="Hyperlink 2" xfId="14" xr:uid="{D0F4480C-C405-4826-8DD5-6AC631CC19B2}"/>
    <cellStyle name="Hyperlink 3" xfId="15" xr:uid="{1ED7DBD5-6974-4AF6-94E0-E0B65304CFC7}"/>
    <cellStyle name="Komma 2" xfId="21" xr:uid="{F8AF04C0-20D4-48FF-A0B8-FD4F07767A3A}"/>
    <cellStyle name="Standaard" xfId="0" builtinId="0"/>
    <cellStyle name="Standaard 2" xfId="4" xr:uid="{9D42A53E-C321-444D-BA2A-359DD952AA43}"/>
    <cellStyle name="Standaard 2 2" xfId="10" xr:uid="{CB98DC67-39B9-43F1-8A4D-9AD52EC4C2FD}"/>
    <cellStyle name="Standaard 2 3" xfId="18" xr:uid="{6116F3CF-7509-44C4-9B7E-C7F8F28BF507}"/>
    <cellStyle name="Standaard 3" xfId="3" xr:uid="{00000000-0005-0000-0000-000002000000}"/>
    <cellStyle name="Standaard 3 2" xfId="6" xr:uid="{3DD0720E-45D6-414D-AD3E-20D8786AA0E9}"/>
    <cellStyle name="Standaard 3 3" xfId="16" xr:uid="{AB55600C-A879-48B3-9FDE-C99227686129}"/>
    <cellStyle name="Standaard 4" xfId="11" xr:uid="{C3D9543E-5C29-4EEA-82AA-017F3E8A913B}"/>
    <cellStyle name="Standaard 5" xfId="20" xr:uid="{BACF1483-7C6D-498D-A6DB-0FFB0B17D87D}"/>
    <cellStyle name="Valuta" xfId="2" builtinId="4"/>
    <cellStyle name="Valuta 2" xfId="7" xr:uid="{0EDEB506-6EB1-4751-ADF4-6AD8B531DB27}"/>
    <cellStyle name="Valuta 3" xfId="9" xr:uid="{DBE59B50-3A0C-42EE-B753-177576D5736B}"/>
    <cellStyle name="Valuta 4" xfId="12" xr:uid="{1E2902D1-B182-4526-B946-0049AA6ED64D}"/>
    <cellStyle name="Valuta 5" xfId="19" xr:uid="{A0BFFDB3-B0E9-4E37-90F8-C14F29A6A225}"/>
    <cellStyle name="Valuta 6" xfId="13" xr:uid="{2F7ABE4F-1BDA-48E7-A512-D38021704EB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FABCD-FB9B-4713-9BF3-85DFCA5063B9}">
  <sheetPr>
    <pageSetUpPr fitToPage="1"/>
  </sheetPr>
  <dimension ref="A1:T63"/>
  <sheetViews>
    <sheetView zoomScaleNormal="100" zoomScaleSheetLayoutView="100" workbookViewId="0">
      <pane ySplit="4" topLeftCell="A20" activePane="bottomLeft" state="frozen"/>
      <selection activeCell="B1" sqref="B1"/>
      <selection pane="bottomLeft" activeCell="T14" sqref="T14"/>
    </sheetView>
  </sheetViews>
  <sheetFormatPr defaultColWidth="9.140625" defaultRowHeight="12.75" x14ac:dyDescent="0.2"/>
  <cols>
    <col min="1" max="1" width="30.140625" style="65" hidden="1" customWidth="1"/>
    <col min="2" max="2" width="25.7109375" style="2" customWidth="1"/>
    <col min="3" max="3" width="9.28515625" style="2" customWidth="1"/>
    <col min="4" max="4" width="12" style="2" customWidth="1"/>
    <col min="5" max="5" width="48.5703125" style="2" customWidth="1"/>
    <col min="6" max="6" width="10.5703125" style="2" bestFit="1" customWidth="1"/>
    <col min="7" max="7" width="9.85546875" style="65" bestFit="1" customWidth="1"/>
    <col min="8" max="8" width="20.42578125" style="64" hidden="1" customWidth="1"/>
    <col min="9" max="11" width="19.42578125" style="63" hidden="1" customWidth="1"/>
    <col min="12" max="12" width="8.85546875" style="63" customWidth="1"/>
    <col min="13" max="13" width="7.85546875" style="63" customWidth="1"/>
    <col min="14" max="14" width="13.7109375" style="63" customWidth="1"/>
    <col min="15" max="15" width="18.28515625" style="63" customWidth="1"/>
    <col min="16" max="16" width="32.140625" style="63" bestFit="1" customWidth="1"/>
    <col min="17" max="17" width="13" style="63" customWidth="1"/>
    <col min="18" max="18" width="14.42578125" style="2" customWidth="1"/>
    <col min="19" max="19" width="14" style="2" customWidth="1"/>
    <col min="20" max="20" width="53.42578125" style="131" bestFit="1" customWidth="1"/>
    <col min="21" max="16384" width="9.140625" style="2"/>
  </cols>
  <sheetData>
    <row r="1" spans="1:20" x14ac:dyDescent="0.2">
      <c r="A1" s="90"/>
      <c r="B1" s="58" t="s">
        <v>0</v>
      </c>
      <c r="C1" s="59" t="s">
        <v>1</v>
      </c>
      <c r="D1" s="59" t="s">
        <v>2</v>
      </c>
      <c r="E1" s="59" t="s">
        <v>3</v>
      </c>
      <c r="F1" s="59"/>
      <c r="G1" s="96" t="s">
        <v>4</v>
      </c>
      <c r="H1" s="95" t="s">
        <v>5</v>
      </c>
      <c r="I1" s="95" t="s">
        <v>5</v>
      </c>
      <c r="J1" s="95" t="s">
        <v>5</v>
      </c>
      <c r="K1" s="95" t="s">
        <v>5</v>
      </c>
      <c r="L1" s="37" t="s">
        <v>6</v>
      </c>
      <c r="M1" s="37" t="s">
        <v>7</v>
      </c>
      <c r="N1" s="37" t="s">
        <v>8</v>
      </c>
      <c r="O1" s="37" t="s">
        <v>9</v>
      </c>
      <c r="P1" s="109" t="s">
        <v>10</v>
      </c>
      <c r="Q1" s="37" t="s">
        <v>11</v>
      </c>
      <c r="R1" s="37" t="s">
        <v>12</v>
      </c>
      <c r="T1" s="129" t="s">
        <v>13</v>
      </c>
    </row>
    <row r="2" spans="1:20" x14ac:dyDescent="0.2">
      <c r="A2" s="94"/>
      <c r="B2" s="93"/>
      <c r="C2" s="92"/>
      <c r="D2" s="92"/>
      <c r="E2" s="92"/>
      <c r="F2" s="92"/>
      <c r="G2" s="90" t="s">
        <v>14</v>
      </c>
      <c r="H2" s="91" t="s">
        <v>15</v>
      </c>
      <c r="I2" s="91" t="s">
        <v>16</v>
      </c>
      <c r="J2" s="91" t="s">
        <v>15</v>
      </c>
      <c r="K2" s="91" t="s">
        <v>16</v>
      </c>
      <c r="L2" s="37"/>
      <c r="M2" s="37"/>
      <c r="N2" s="37" t="s">
        <v>17</v>
      </c>
      <c r="O2" s="37"/>
      <c r="P2" s="109" t="s">
        <v>18</v>
      </c>
      <c r="Q2" s="37" t="s">
        <v>19</v>
      </c>
      <c r="R2" s="37"/>
      <c r="T2" s="130" t="s">
        <v>20</v>
      </c>
    </row>
    <row r="3" spans="1:20" ht="13.5" customHeight="1" x14ac:dyDescent="0.2">
      <c r="A3" s="94"/>
      <c r="B3" s="93"/>
      <c r="C3" s="92"/>
      <c r="D3" s="92"/>
      <c r="E3" s="92"/>
      <c r="F3" s="92"/>
      <c r="G3" s="44" t="s">
        <v>21</v>
      </c>
      <c r="H3" s="91" t="s">
        <v>22</v>
      </c>
      <c r="I3" s="91" t="s">
        <v>22</v>
      </c>
      <c r="J3" s="91" t="s">
        <v>23</v>
      </c>
      <c r="K3" s="91" t="s">
        <v>23</v>
      </c>
      <c r="L3" s="37"/>
      <c r="M3" s="37"/>
      <c r="N3" s="37"/>
      <c r="O3" s="37"/>
      <c r="P3" s="37"/>
      <c r="Q3" s="37"/>
      <c r="R3" s="37"/>
    </row>
    <row r="4" spans="1:20" ht="15" thickBot="1" x14ac:dyDescent="0.25">
      <c r="A4" s="90" t="s">
        <v>24</v>
      </c>
      <c r="B4" s="45"/>
      <c r="C4" s="46"/>
      <c r="D4" s="46"/>
      <c r="E4" s="46"/>
      <c r="F4" s="46" t="s">
        <v>25</v>
      </c>
      <c r="G4" s="46" t="s">
        <v>26</v>
      </c>
      <c r="H4" s="89" t="s">
        <v>27</v>
      </c>
      <c r="I4" s="89" t="s">
        <v>28</v>
      </c>
      <c r="J4" s="89" t="s">
        <v>29</v>
      </c>
      <c r="K4" s="89" t="s">
        <v>30</v>
      </c>
      <c r="L4" s="37"/>
      <c r="M4" s="37"/>
      <c r="N4" s="37"/>
      <c r="O4" s="37"/>
      <c r="P4" s="37"/>
      <c r="Q4" s="37"/>
      <c r="R4" s="37"/>
      <c r="T4" s="164" t="s">
        <v>31</v>
      </c>
    </row>
    <row r="5" spans="1:20" s="31" customFormat="1" ht="25.5" x14ac:dyDescent="0.2">
      <c r="A5" s="25" t="s">
        <v>32</v>
      </c>
      <c r="B5" s="76" t="s">
        <v>33</v>
      </c>
      <c r="C5" s="76" t="s">
        <v>34</v>
      </c>
      <c r="D5" s="76" t="s">
        <v>35</v>
      </c>
      <c r="E5" s="76" t="s">
        <v>36</v>
      </c>
      <c r="F5" s="76" t="s">
        <v>37</v>
      </c>
      <c r="G5" s="88" t="s">
        <v>38</v>
      </c>
      <c r="H5" s="72">
        <v>8582663</v>
      </c>
      <c r="I5" s="72">
        <v>1133795</v>
      </c>
      <c r="J5" s="72">
        <f t="shared" ref="J5:J18" si="0">ROUND(H5/119.7*128.4,0)</f>
        <v>9206466</v>
      </c>
      <c r="K5" s="72">
        <f t="shared" ref="K5:K35" si="1">ROUND(I5/115.1*124.4,0)</f>
        <v>1225405</v>
      </c>
      <c r="L5" s="75" t="s">
        <v>39</v>
      </c>
      <c r="M5" s="75" t="s">
        <v>40</v>
      </c>
      <c r="N5" s="75"/>
      <c r="O5" s="75" t="s">
        <v>41</v>
      </c>
      <c r="P5" s="75"/>
      <c r="Q5" s="75"/>
      <c r="S5" s="31" t="s">
        <v>42</v>
      </c>
      <c r="T5" s="137" t="s">
        <v>591</v>
      </c>
    </row>
    <row r="6" spans="1:20" s="31" customFormat="1" ht="25.5" x14ac:dyDescent="0.2">
      <c r="A6" s="25" t="s">
        <v>43</v>
      </c>
      <c r="B6" s="25" t="s">
        <v>44</v>
      </c>
      <c r="C6" s="25" t="s">
        <v>45</v>
      </c>
      <c r="D6" s="25" t="s">
        <v>35</v>
      </c>
      <c r="E6" s="25" t="s">
        <v>46</v>
      </c>
      <c r="F6" s="24" t="s">
        <v>47</v>
      </c>
      <c r="G6" s="25" t="s">
        <v>38</v>
      </c>
      <c r="H6" s="72">
        <v>1495027</v>
      </c>
      <c r="I6" s="72">
        <v>0</v>
      </c>
      <c r="J6" s="72">
        <f t="shared" si="0"/>
        <v>1603688</v>
      </c>
      <c r="K6" s="72">
        <f t="shared" si="1"/>
        <v>0</v>
      </c>
      <c r="L6" s="75" t="s">
        <v>48</v>
      </c>
      <c r="N6" s="75"/>
      <c r="O6" s="75" t="s">
        <v>49</v>
      </c>
      <c r="P6" s="73"/>
      <c r="Q6" s="75"/>
      <c r="S6" s="31" t="s">
        <v>50</v>
      </c>
      <c r="T6" s="133" t="s">
        <v>583</v>
      </c>
    </row>
    <row r="7" spans="1:20" s="31" customFormat="1" x14ac:dyDescent="0.2">
      <c r="A7" s="25" t="s">
        <v>32</v>
      </c>
      <c r="B7" s="25" t="s">
        <v>51</v>
      </c>
      <c r="C7" s="25" t="s">
        <v>52</v>
      </c>
      <c r="D7" s="25" t="s">
        <v>53</v>
      </c>
      <c r="E7" s="25" t="s">
        <v>54</v>
      </c>
      <c r="F7" s="76" t="s">
        <v>37</v>
      </c>
      <c r="G7" s="25" t="s">
        <v>38</v>
      </c>
      <c r="H7" s="72">
        <v>1576935</v>
      </c>
      <c r="I7" s="72">
        <v>215990</v>
      </c>
      <c r="J7" s="72">
        <f t="shared" si="0"/>
        <v>1691549</v>
      </c>
      <c r="K7" s="72">
        <f t="shared" si="1"/>
        <v>233442</v>
      </c>
      <c r="L7" s="75" t="s">
        <v>40</v>
      </c>
      <c r="M7" s="75" t="s">
        <v>40</v>
      </c>
      <c r="N7" s="75"/>
      <c r="O7" s="75"/>
      <c r="P7" s="75"/>
      <c r="Q7" s="75"/>
      <c r="S7" s="31" t="s">
        <v>42</v>
      </c>
      <c r="T7" s="65"/>
    </row>
    <row r="8" spans="1:20" s="31" customFormat="1" x14ac:dyDescent="0.2">
      <c r="A8" s="25" t="s">
        <v>32</v>
      </c>
      <c r="B8" s="24" t="s">
        <v>55</v>
      </c>
      <c r="C8" s="24" t="s">
        <v>56</v>
      </c>
      <c r="D8" s="24" t="s">
        <v>35</v>
      </c>
      <c r="E8" s="24" t="s">
        <v>57</v>
      </c>
      <c r="F8" s="76" t="s">
        <v>37</v>
      </c>
      <c r="G8" s="25" t="s">
        <v>38</v>
      </c>
      <c r="H8" s="72">
        <v>5894118</v>
      </c>
      <c r="I8" s="72">
        <v>609422</v>
      </c>
      <c r="J8" s="72">
        <f t="shared" si="0"/>
        <v>6322513</v>
      </c>
      <c r="K8" s="72">
        <f t="shared" si="1"/>
        <v>658663</v>
      </c>
      <c r="L8" s="75" t="s">
        <v>40</v>
      </c>
      <c r="M8" s="75" t="s">
        <v>40</v>
      </c>
      <c r="N8" s="75"/>
      <c r="O8" s="75"/>
      <c r="P8" s="75"/>
      <c r="Q8" s="75"/>
      <c r="S8" s="31" t="s">
        <v>42</v>
      </c>
      <c r="T8" s="132"/>
    </row>
    <row r="9" spans="1:20" s="31" customFormat="1" ht="25.5" x14ac:dyDescent="0.2">
      <c r="A9" s="25" t="s">
        <v>32</v>
      </c>
      <c r="B9" s="24" t="s">
        <v>58</v>
      </c>
      <c r="C9" s="24" t="s">
        <v>59</v>
      </c>
      <c r="D9" s="24" t="s">
        <v>35</v>
      </c>
      <c r="E9" s="24" t="s">
        <v>60</v>
      </c>
      <c r="F9" s="76" t="s">
        <v>37</v>
      </c>
      <c r="G9" s="25" t="s">
        <v>38</v>
      </c>
      <c r="H9" s="72">
        <v>58941176</v>
      </c>
      <c r="I9" s="72">
        <v>7710783</v>
      </c>
      <c r="J9" s="72">
        <f t="shared" si="0"/>
        <v>63225121</v>
      </c>
      <c r="K9" s="72">
        <f t="shared" si="1"/>
        <v>8333809</v>
      </c>
      <c r="L9" s="75" t="s">
        <v>40</v>
      </c>
      <c r="M9" s="75" t="s">
        <v>40</v>
      </c>
      <c r="N9" s="75"/>
      <c r="O9" s="133" t="s">
        <v>61</v>
      </c>
      <c r="P9" s="75"/>
      <c r="Q9" s="75"/>
      <c r="S9" s="31" t="s">
        <v>42</v>
      </c>
      <c r="T9" s="137" t="s">
        <v>591</v>
      </c>
    </row>
    <row r="10" spans="1:20" s="31" customFormat="1" x14ac:dyDescent="0.2">
      <c r="A10" s="25" t="s">
        <v>32</v>
      </c>
      <c r="B10" s="25" t="s">
        <v>62</v>
      </c>
      <c r="C10" s="25" t="s">
        <v>63</v>
      </c>
      <c r="D10" s="25" t="s">
        <v>53</v>
      </c>
      <c r="E10" s="25" t="s">
        <v>64</v>
      </c>
      <c r="F10" s="198" t="s">
        <v>37</v>
      </c>
      <c r="G10" s="196" t="s">
        <v>38</v>
      </c>
      <c r="H10" s="200">
        <v>7858824</v>
      </c>
      <c r="I10" s="72">
        <v>348766</v>
      </c>
      <c r="J10" s="72">
        <f t="shared" si="0"/>
        <v>8430017</v>
      </c>
      <c r="K10" s="72">
        <f t="shared" si="1"/>
        <v>376946</v>
      </c>
      <c r="L10" s="75" t="s">
        <v>40</v>
      </c>
      <c r="M10" s="75"/>
      <c r="N10" s="75"/>
      <c r="O10" s="75"/>
      <c r="P10" s="75"/>
      <c r="Q10" s="75"/>
      <c r="S10" s="31" t="s">
        <v>42</v>
      </c>
      <c r="T10" s="132"/>
    </row>
    <row r="11" spans="1:20" s="31" customFormat="1" x14ac:dyDescent="0.2">
      <c r="A11" s="25" t="s">
        <v>32</v>
      </c>
      <c r="B11" s="25" t="s">
        <v>65</v>
      </c>
      <c r="C11" s="25" t="s">
        <v>63</v>
      </c>
      <c r="D11" s="25" t="s">
        <v>53</v>
      </c>
      <c r="E11" s="25" t="s">
        <v>66</v>
      </c>
      <c r="F11" s="203"/>
      <c r="G11" s="204"/>
      <c r="H11" s="202"/>
      <c r="I11" s="72">
        <v>96675</v>
      </c>
      <c r="J11" s="72">
        <f t="shared" si="0"/>
        <v>0</v>
      </c>
      <c r="K11" s="72">
        <f t="shared" si="1"/>
        <v>104486</v>
      </c>
      <c r="L11" s="75" t="s">
        <v>40</v>
      </c>
      <c r="M11" s="75"/>
      <c r="N11" s="75"/>
      <c r="O11" s="75"/>
      <c r="P11" s="75"/>
      <c r="Q11" s="75"/>
      <c r="S11" s="74" t="s">
        <v>67</v>
      </c>
      <c r="T11" s="132"/>
    </row>
    <row r="12" spans="1:20" s="31" customFormat="1" x14ac:dyDescent="0.2">
      <c r="A12" s="25" t="s">
        <v>32</v>
      </c>
      <c r="B12" s="25" t="s">
        <v>68</v>
      </c>
      <c r="C12" s="25" t="s">
        <v>63</v>
      </c>
      <c r="D12" s="25" t="s">
        <v>53</v>
      </c>
      <c r="E12" s="25" t="s">
        <v>69</v>
      </c>
      <c r="F12" s="199"/>
      <c r="G12" s="197"/>
      <c r="H12" s="201"/>
      <c r="I12" s="72">
        <v>625943</v>
      </c>
      <c r="J12" s="72">
        <f t="shared" si="0"/>
        <v>0</v>
      </c>
      <c r="K12" s="72">
        <f t="shared" si="1"/>
        <v>676519</v>
      </c>
      <c r="L12" s="75" t="s">
        <v>40</v>
      </c>
      <c r="M12" s="75" t="s">
        <v>40</v>
      </c>
      <c r="N12" s="75"/>
      <c r="O12" s="75"/>
      <c r="P12" s="75"/>
      <c r="Q12" s="75"/>
      <c r="S12" s="31" t="s">
        <v>42</v>
      </c>
      <c r="T12" s="132"/>
    </row>
    <row r="13" spans="1:20" s="31" customFormat="1" x14ac:dyDescent="0.2">
      <c r="A13" s="25" t="s">
        <v>43</v>
      </c>
      <c r="B13" s="25" t="s">
        <v>70</v>
      </c>
      <c r="C13" s="25" t="s">
        <v>71</v>
      </c>
      <c r="D13" s="25" t="s">
        <v>53</v>
      </c>
      <c r="E13" s="25" t="s">
        <v>72</v>
      </c>
      <c r="F13" s="76" t="s">
        <v>73</v>
      </c>
      <c r="G13" s="25" t="s">
        <v>38</v>
      </c>
      <c r="H13" s="72">
        <v>3619195</v>
      </c>
      <c r="I13" s="72"/>
      <c r="J13" s="72">
        <f t="shared" si="0"/>
        <v>3882244</v>
      </c>
      <c r="K13" s="72">
        <f t="shared" si="1"/>
        <v>0</v>
      </c>
      <c r="L13" s="75" t="s">
        <v>48</v>
      </c>
      <c r="M13" s="75"/>
      <c r="N13" s="75"/>
      <c r="O13" s="75"/>
      <c r="P13" s="75"/>
      <c r="Q13" s="75"/>
      <c r="S13" s="31" t="s">
        <v>50</v>
      </c>
      <c r="T13" s="65"/>
    </row>
    <row r="14" spans="1:20" s="31" customFormat="1" ht="38.25" x14ac:dyDescent="0.2">
      <c r="A14" s="25" t="s">
        <v>43</v>
      </c>
      <c r="B14" s="24" t="s">
        <v>74</v>
      </c>
      <c r="C14" s="24" t="s">
        <v>75</v>
      </c>
      <c r="D14" s="24" t="s">
        <v>53</v>
      </c>
      <c r="E14" s="24" t="s">
        <v>76</v>
      </c>
      <c r="F14" s="76" t="s">
        <v>37</v>
      </c>
      <c r="G14" s="25" t="s">
        <v>77</v>
      </c>
      <c r="H14" s="72">
        <v>9151393</v>
      </c>
      <c r="I14" s="72">
        <v>733232</v>
      </c>
      <c r="J14" s="72">
        <f t="shared" si="0"/>
        <v>9816532</v>
      </c>
      <c r="K14" s="72">
        <f t="shared" si="1"/>
        <v>792477</v>
      </c>
      <c r="L14" s="75" t="s">
        <v>48</v>
      </c>
      <c r="M14" s="75" t="s">
        <v>40</v>
      </c>
      <c r="N14" s="75"/>
      <c r="O14" s="75"/>
      <c r="P14" s="75"/>
      <c r="Q14" s="75"/>
      <c r="S14" s="31" t="s">
        <v>78</v>
      </c>
      <c r="T14" s="132" t="s">
        <v>592</v>
      </c>
    </row>
    <row r="15" spans="1:20" s="31" customFormat="1" x14ac:dyDescent="0.2">
      <c r="A15" s="88" t="s">
        <v>43</v>
      </c>
      <c r="B15" s="88" t="s">
        <v>74</v>
      </c>
      <c r="C15" s="76" t="s">
        <v>75</v>
      </c>
      <c r="D15" s="88" t="s">
        <v>53</v>
      </c>
      <c r="E15" s="88" t="s">
        <v>79</v>
      </c>
      <c r="F15" s="76" t="s">
        <v>73</v>
      </c>
      <c r="G15" s="88" t="s">
        <v>77</v>
      </c>
      <c r="H15" s="72">
        <v>155108</v>
      </c>
      <c r="I15" s="72">
        <v>0</v>
      </c>
      <c r="J15" s="72">
        <f t="shared" si="0"/>
        <v>166382</v>
      </c>
      <c r="K15" s="72">
        <f t="shared" si="1"/>
        <v>0</v>
      </c>
      <c r="L15" s="75"/>
      <c r="M15" s="75"/>
      <c r="N15" s="75"/>
      <c r="O15" s="75"/>
      <c r="P15" s="75"/>
      <c r="Q15" s="75"/>
      <c r="S15" s="31" t="s">
        <v>78</v>
      </c>
      <c r="T15" s="65"/>
    </row>
    <row r="16" spans="1:20" s="31" customFormat="1" ht="51" x14ac:dyDescent="0.2">
      <c r="A16" s="25" t="s">
        <v>32</v>
      </c>
      <c r="B16" s="25" t="s">
        <v>80</v>
      </c>
      <c r="C16" s="25" t="s">
        <v>81</v>
      </c>
      <c r="D16" s="25" t="s">
        <v>53</v>
      </c>
      <c r="E16" s="25" t="s">
        <v>82</v>
      </c>
      <c r="F16" s="76" t="s">
        <v>37</v>
      </c>
      <c r="G16" s="25" t="s">
        <v>38</v>
      </c>
      <c r="H16" s="77">
        <v>4473067</v>
      </c>
      <c r="I16" s="77">
        <v>489496</v>
      </c>
      <c r="J16" s="72">
        <f t="shared" si="0"/>
        <v>4798177</v>
      </c>
      <c r="K16" s="72">
        <f t="shared" si="1"/>
        <v>529047</v>
      </c>
      <c r="L16" s="75" t="s">
        <v>40</v>
      </c>
      <c r="M16" s="75"/>
      <c r="N16" s="75"/>
      <c r="O16" s="154" t="s">
        <v>83</v>
      </c>
      <c r="P16" s="75" t="s">
        <v>584</v>
      </c>
      <c r="Q16" s="75"/>
      <c r="S16" s="31" t="s">
        <v>50</v>
      </c>
      <c r="T16" s="65"/>
    </row>
    <row r="17" spans="1:20" s="31" customFormat="1" x14ac:dyDescent="0.2">
      <c r="A17" s="25" t="s">
        <v>43</v>
      </c>
      <c r="B17" s="25" t="s">
        <v>84</v>
      </c>
      <c r="C17" s="25" t="s">
        <v>85</v>
      </c>
      <c r="D17" s="25" t="s">
        <v>35</v>
      </c>
      <c r="E17" s="25" t="s">
        <v>86</v>
      </c>
      <c r="F17" s="76" t="s">
        <v>73</v>
      </c>
      <c r="G17" s="25" t="s">
        <v>38</v>
      </c>
      <c r="H17" s="72">
        <v>3567492</v>
      </c>
      <c r="I17" s="72">
        <v>0</v>
      </c>
      <c r="J17" s="72">
        <f t="shared" si="0"/>
        <v>3826783</v>
      </c>
      <c r="K17" s="72">
        <f t="shared" si="1"/>
        <v>0</v>
      </c>
      <c r="L17" s="75" t="s">
        <v>40</v>
      </c>
      <c r="M17" s="75"/>
      <c r="N17" s="75"/>
      <c r="O17" s="75"/>
      <c r="P17" s="75"/>
      <c r="Q17" s="75"/>
      <c r="S17" s="74" t="s">
        <v>67</v>
      </c>
      <c r="T17" s="65"/>
    </row>
    <row r="18" spans="1:20" s="31" customFormat="1" x14ac:dyDescent="0.2">
      <c r="A18" s="25" t="s">
        <v>43</v>
      </c>
      <c r="B18" s="25" t="s">
        <v>87</v>
      </c>
      <c r="C18" s="25" t="s">
        <v>88</v>
      </c>
      <c r="D18" s="25" t="s">
        <v>35</v>
      </c>
      <c r="E18" s="25" t="s">
        <v>89</v>
      </c>
      <c r="F18" s="24" t="s">
        <v>90</v>
      </c>
      <c r="G18" s="25" t="s">
        <v>38</v>
      </c>
      <c r="H18" s="72">
        <v>243634</v>
      </c>
      <c r="I18" s="72">
        <v>0</v>
      </c>
      <c r="J18" s="72">
        <f t="shared" si="0"/>
        <v>261342</v>
      </c>
      <c r="K18" s="72">
        <f t="shared" si="1"/>
        <v>0</v>
      </c>
      <c r="L18" s="75"/>
      <c r="M18" s="75"/>
      <c r="N18" s="75"/>
      <c r="O18" s="75"/>
      <c r="P18" s="75"/>
      <c r="Q18" s="75"/>
      <c r="S18" s="31" t="s">
        <v>580</v>
      </c>
      <c r="T18" s="65"/>
    </row>
    <row r="19" spans="1:20" s="31" customFormat="1" x14ac:dyDescent="0.2">
      <c r="A19" s="25" t="s">
        <v>43</v>
      </c>
      <c r="B19" s="25" t="s">
        <v>91</v>
      </c>
      <c r="C19" s="25" t="s">
        <v>92</v>
      </c>
      <c r="D19" s="25" t="s">
        <v>35</v>
      </c>
      <c r="E19" s="25" t="s">
        <v>93</v>
      </c>
      <c r="F19" s="76" t="s">
        <v>73</v>
      </c>
      <c r="G19" s="25" t="s">
        <v>38</v>
      </c>
      <c r="H19" s="72">
        <v>2119814</v>
      </c>
      <c r="I19" s="72">
        <v>0</v>
      </c>
      <c r="J19" s="72">
        <f>ROUND(H19/119.7*128.4*1.21,0)</f>
        <v>2751402</v>
      </c>
      <c r="K19" s="72">
        <f t="shared" si="1"/>
        <v>0</v>
      </c>
      <c r="L19" s="75" t="s">
        <v>40</v>
      </c>
      <c r="M19" s="75"/>
      <c r="N19" s="75"/>
      <c r="O19" s="75"/>
      <c r="P19" s="75"/>
      <c r="Q19" s="75"/>
      <c r="S19" s="74" t="s">
        <v>67</v>
      </c>
      <c r="T19" s="65"/>
    </row>
    <row r="20" spans="1:20" s="31" customFormat="1" ht="25.5" x14ac:dyDescent="0.2">
      <c r="A20" s="25" t="s">
        <v>43</v>
      </c>
      <c r="B20" s="25" t="s">
        <v>94</v>
      </c>
      <c r="C20" s="25" t="s">
        <v>95</v>
      </c>
      <c r="D20" s="25" t="s">
        <v>53</v>
      </c>
      <c r="E20" s="87" t="s">
        <v>96</v>
      </c>
      <c r="F20" s="24" t="s">
        <v>97</v>
      </c>
      <c r="G20" s="25" t="s">
        <v>38</v>
      </c>
      <c r="H20" s="72">
        <v>4263594</v>
      </c>
      <c r="I20" s="72">
        <v>0</v>
      </c>
      <c r="J20" s="72">
        <f>ROUND(H20/119.7*128.4,0)</f>
        <v>4573479</v>
      </c>
      <c r="K20" s="72">
        <f t="shared" si="1"/>
        <v>0</v>
      </c>
      <c r="L20" s="75" t="s">
        <v>48</v>
      </c>
      <c r="M20" s="75"/>
      <c r="N20" s="75"/>
      <c r="O20" s="75"/>
      <c r="P20" s="75"/>
      <c r="Q20" s="75"/>
      <c r="S20" s="31" t="s">
        <v>78</v>
      </c>
      <c r="T20" s="65"/>
    </row>
    <row r="21" spans="1:20" s="31" customFormat="1" x14ac:dyDescent="0.2">
      <c r="A21" s="25" t="s">
        <v>32</v>
      </c>
      <c r="B21" s="25" t="s">
        <v>98</v>
      </c>
      <c r="C21" s="25" t="s">
        <v>99</v>
      </c>
      <c r="D21" s="25" t="s">
        <v>100</v>
      </c>
      <c r="E21" s="25" t="s">
        <v>101</v>
      </c>
      <c r="F21" s="198" t="s">
        <v>37</v>
      </c>
      <c r="G21" s="196" t="s">
        <v>38</v>
      </c>
      <c r="H21" s="200">
        <v>4472291</v>
      </c>
      <c r="I21" s="72">
        <v>562920</v>
      </c>
      <c r="J21" s="72">
        <f>ROUND(H21/119.7*128.4,0)</f>
        <v>4797345</v>
      </c>
      <c r="K21" s="72">
        <f t="shared" si="1"/>
        <v>608404</v>
      </c>
      <c r="L21" s="75" t="s">
        <v>40</v>
      </c>
      <c r="M21" s="75" t="s">
        <v>40</v>
      </c>
      <c r="N21" s="75"/>
      <c r="O21" s="75"/>
      <c r="P21" s="75"/>
      <c r="Q21" s="75" t="s">
        <v>40</v>
      </c>
      <c r="S21" s="31" t="s">
        <v>42</v>
      </c>
      <c r="T21" s="65"/>
    </row>
    <row r="22" spans="1:20" s="31" customFormat="1" x14ac:dyDescent="0.2">
      <c r="A22" s="25" t="s">
        <v>32</v>
      </c>
      <c r="B22" s="25" t="s">
        <v>102</v>
      </c>
      <c r="C22" s="25" t="s">
        <v>99</v>
      </c>
      <c r="D22" s="25" t="s">
        <v>100</v>
      </c>
      <c r="E22" s="25" t="s">
        <v>103</v>
      </c>
      <c r="F22" s="199"/>
      <c r="G22" s="197"/>
      <c r="H22" s="201"/>
      <c r="I22" s="72">
        <v>83826</v>
      </c>
      <c r="J22" s="72">
        <f>ROUND(H22/119.7*128.4,0)</f>
        <v>0</v>
      </c>
      <c r="K22" s="72">
        <f t="shared" si="1"/>
        <v>90599</v>
      </c>
      <c r="L22" s="75"/>
      <c r="M22" s="75"/>
      <c r="N22" s="75"/>
      <c r="O22" s="75"/>
      <c r="P22" s="75"/>
      <c r="Q22" s="75"/>
      <c r="S22" s="74" t="s">
        <v>67</v>
      </c>
      <c r="T22" s="65"/>
    </row>
    <row r="23" spans="1:20" s="31" customFormat="1" x14ac:dyDescent="0.2">
      <c r="A23" s="25" t="s">
        <v>43</v>
      </c>
      <c r="B23" s="19" t="s">
        <v>104</v>
      </c>
      <c r="C23" s="19" t="s">
        <v>105</v>
      </c>
      <c r="D23" s="19" t="s">
        <v>35</v>
      </c>
      <c r="E23" s="19" t="s">
        <v>106</v>
      </c>
      <c r="F23" s="86" t="s">
        <v>107</v>
      </c>
      <c r="G23" s="25" t="s">
        <v>38</v>
      </c>
      <c r="H23" s="85">
        <v>1700000</v>
      </c>
      <c r="I23" s="72"/>
      <c r="J23" s="77">
        <v>6900000</v>
      </c>
      <c r="K23" s="72">
        <f t="shared" si="1"/>
        <v>0</v>
      </c>
      <c r="L23" s="75"/>
      <c r="M23" s="75"/>
      <c r="N23" s="75"/>
      <c r="O23" s="75"/>
      <c r="P23" s="75"/>
      <c r="Q23" s="75"/>
      <c r="S23" s="74" t="s">
        <v>580</v>
      </c>
      <c r="T23" s="65"/>
    </row>
    <row r="24" spans="1:20" s="31" customFormat="1" ht="25.5" x14ac:dyDescent="0.2">
      <c r="A24" s="25" t="s">
        <v>43</v>
      </c>
      <c r="B24" s="165" t="s">
        <v>108</v>
      </c>
      <c r="C24" s="25" t="s">
        <v>109</v>
      </c>
      <c r="D24" s="25" t="s">
        <v>53</v>
      </c>
      <c r="E24" s="166" t="s">
        <v>110</v>
      </c>
      <c r="F24" s="24" t="s">
        <v>73</v>
      </c>
      <c r="G24" s="25" t="s">
        <v>38</v>
      </c>
      <c r="H24" s="72">
        <v>3360681</v>
      </c>
      <c r="I24" s="72">
        <v>0</v>
      </c>
      <c r="J24" s="72">
        <f t="shared" ref="J24:J40" si="2">ROUND(H24/119.7*128.4,0)</f>
        <v>3604941</v>
      </c>
      <c r="K24" s="72">
        <f t="shared" si="1"/>
        <v>0</v>
      </c>
      <c r="L24" s="75" t="s">
        <v>40</v>
      </c>
      <c r="M24" s="75"/>
      <c r="N24" s="75"/>
      <c r="O24" s="75"/>
      <c r="P24" s="75"/>
      <c r="Q24" s="75"/>
      <c r="S24" s="74" t="s">
        <v>67</v>
      </c>
      <c r="T24" s="65"/>
    </row>
    <row r="25" spans="1:20" s="31" customFormat="1" x14ac:dyDescent="0.2">
      <c r="A25" s="25" t="s">
        <v>32</v>
      </c>
      <c r="B25" s="25" t="s">
        <v>111</v>
      </c>
      <c r="C25" s="25" t="s">
        <v>112</v>
      </c>
      <c r="D25" s="25" t="s">
        <v>35</v>
      </c>
      <c r="E25" s="84" t="s">
        <v>113</v>
      </c>
      <c r="F25" s="198" t="s">
        <v>37</v>
      </c>
      <c r="G25" s="196" t="s">
        <v>38</v>
      </c>
      <c r="H25" s="200">
        <v>5221981</v>
      </c>
      <c r="I25" s="72">
        <v>564144</v>
      </c>
      <c r="J25" s="72">
        <f t="shared" si="2"/>
        <v>5601523</v>
      </c>
      <c r="K25" s="72">
        <f t="shared" si="1"/>
        <v>609726</v>
      </c>
      <c r="L25" s="75" t="s">
        <v>40</v>
      </c>
      <c r="M25" s="75"/>
      <c r="N25" s="75"/>
      <c r="O25" s="75"/>
      <c r="P25" s="75"/>
      <c r="Q25" s="75"/>
      <c r="S25" s="31" t="s">
        <v>42</v>
      </c>
      <c r="T25" s="132"/>
    </row>
    <row r="26" spans="1:20" s="31" customFormat="1" x14ac:dyDescent="0.2">
      <c r="A26" s="25" t="s">
        <v>32</v>
      </c>
      <c r="B26" s="25" t="s">
        <v>114</v>
      </c>
      <c r="C26" s="25" t="s">
        <v>112</v>
      </c>
      <c r="D26" s="25" t="s">
        <v>35</v>
      </c>
      <c r="E26" s="25" t="s">
        <v>115</v>
      </c>
      <c r="F26" s="199"/>
      <c r="G26" s="197"/>
      <c r="H26" s="201"/>
      <c r="I26" s="72">
        <v>100347</v>
      </c>
      <c r="J26" s="72">
        <f t="shared" si="2"/>
        <v>0</v>
      </c>
      <c r="K26" s="72">
        <f t="shared" si="1"/>
        <v>108455</v>
      </c>
      <c r="L26" s="75"/>
      <c r="M26" s="75"/>
      <c r="N26" s="75"/>
      <c r="O26" s="75"/>
      <c r="P26" s="75"/>
      <c r="Q26" s="75"/>
      <c r="S26" s="74" t="s">
        <v>67</v>
      </c>
      <c r="T26" s="132"/>
    </row>
    <row r="27" spans="1:20" s="31" customFormat="1" ht="38.25" x14ac:dyDescent="0.2">
      <c r="A27" s="25" t="s">
        <v>32</v>
      </c>
      <c r="B27" s="25" t="s">
        <v>116</v>
      </c>
      <c r="C27" s="25" t="s">
        <v>117</v>
      </c>
      <c r="D27" s="25" t="s">
        <v>53</v>
      </c>
      <c r="E27" s="84" t="s">
        <v>118</v>
      </c>
      <c r="F27" s="76" t="s">
        <v>37</v>
      </c>
      <c r="G27" s="25" t="s">
        <v>38</v>
      </c>
      <c r="H27" s="72">
        <v>2688545</v>
      </c>
      <c r="I27" s="72">
        <v>337752</v>
      </c>
      <c r="J27" s="72">
        <f t="shared" si="2"/>
        <v>2883953</v>
      </c>
      <c r="K27" s="72">
        <f t="shared" si="1"/>
        <v>365042</v>
      </c>
      <c r="L27" s="75" t="s">
        <v>40</v>
      </c>
      <c r="M27" s="75"/>
      <c r="N27" s="75"/>
      <c r="O27" s="75"/>
      <c r="P27" s="75"/>
      <c r="Q27" s="75"/>
      <c r="R27" s="65" t="s">
        <v>119</v>
      </c>
      <c r="S27" s="31" t="s">
        <v>42</v>
      </c>
      <c r="T27" s="65"/>
    </row>
    <row r="28" spans="1:20" s="31" customFormat="1" x14ac:dyDescent="0.2">
      <c r="A28" s="25" t="s">
        <v>32</v>
      </c>
      <c r="B28" s="25" t="s">
        <v>120</v>
      </c>
      <c r="C28" s="25" t="s">
        <v>117</v>
      </c>
      <c r="D28" s="25" t="s">
        <v>53</v>
      </c>
      <c r="E28" s="25" t="s">
        <v>121</v>
      </c>
      <c r="F28" s="76" t="s">
        <v>37</v>
      </c>
      <c r="G28" s="25" t="s">
        <v>38</v>
      </c>
      <c r="H28" s="72">
        <v>2998762</v>
      </c>
      <c r="I28" s="72">
        <v>550683</v>
      </c>
      <c r="J28" s="72">
        <f t="shared" si="2"/>
        <v>3216717</v>
      </c>
      <c r="K28" s="72">
        <f t="shared" si="1"/>
        <v>595178</v>
      </c>
      <c r="L28" s="75" t="s">
        <v>40</v>
      </c>
      <c r="M28" s="75" t="s">
        <v>40</v>
      </c>
      <c r="N28" s="75"/>
      <c r="O28" s="75"/>
      <c r="P28" s="75"/>
      <c r="Q28" s="75"/>
      <c r="S28" s="31" t="s">
        <v>42</v>
      </c>
      <c r="T28" s="65"/>
    </row>
    <row r="29" spans="1:20" s="31" customFormat="1" x14ac:dyDescent="0.2">
      <c r="A29" s="25" t="s">
        <v>43</v>
      </c>
      <c r="B29" s="25" t="s">
        <v>122</v>
      </c>
      <c r="C29" s="25" t="s">
        <v>123</v>
      </c>
      <c r="D29" s="25" t="s">
        <v>53</v>
      </c>
      <c r="E29" s="25" t="s">
        <v>124</v>
      </c>
      <c r="F29" s="76" t="s">
        <v>73</v>
      </c>
      <c r="G29" s="25" t="s">
        <v>38</v>
      </c>
      <c r="H29" s="72">
        <v>1085759</v>
      </c>
      <c r="I29" s="72">
        <v>0</v>
      </c>
      <c r="J29" s="72">
        <f t="shared" si="2"/>
        <v>1164674</v>
      </c>
      <c r="K29" s="72">
        <f t="shared" si="1"/>
        <v>0</v>
      </c>
      <c r="L29" s="75" t="s">
        <v>40</v>
      </c>
      <c r="M29" s="75"/>
      <c r="N29" s="75"/>
      <c r="O29" s="75"/>
      <c r="P29" s="75"/>
      <c r="Q29" s="75"/>
      <c r="S29" s="74" t="s">
        <v>67</v>
      </c>
      <c r="T29" s="65"/>
    </row>
    <row r="30" spans="1:20" s="31" customFormat="1" ht="25.5" x14ac:dyDescent="0.2">
      <c r="A30" s="25" t="s">
        <v>125</v>
      </c>
      <c r="B30" s="25" t="s">
        <v>126</v>
      </c>
      <c r="C30" s="25" t="s">
        <v>127</v>
      </c>
      <c r="D30" s="25" t="s">
        <v>35</v>
      </c>
      <c r="E30" s="25" t="s">
        <v>128</v>
      </c>
      <c r="F30" s="76" t="s">
        <v>73</v>
      </c>
      <c r="G30" s="25" t="s">
        <v>38</v>
      </c>
      <c r="H30" s="72">
        <v>2171517</v>
      </c>
      <c r="I30" s="72">
        <v>0</v>
      </c>
      <c r="J30" s="72">
        <f t="shared" si="2"/>
        <v>2329347</v>
      </c>
      <c r="K30" s="72">
        <f t="shared" si="1"/>
        <v>0</v>
      </c>
      <c r="L30" s="75" t="s">
        <v>40</v>
      </c>
      <c r="M30" s="75"/>
      <c r="N30" s="75"/>
      <c r="O30" s="75"/>
      <c r="P30" s="75"/>
      <c r="Q30" s="75"/>
      <c r="S30" s="31" t="s">
        <v>50</v>
      </c>
      <c r="T30" s="65"/>
    </row>
    <row r="31" spans="1:20" s="31" customFormat="1" x14ac:dyDescent="0.2">
      <c r="A31" s="25" t="s">
        <v>32</v>
      </c>
      <c r="B31" s="25" t="s">
        <v>129</v>
      </c>
      <c r="C31" s="25" t="s">
        <v>130</v>
      </c>
      <c r="D31" s="25" t="s">
        <v>53</v>
      </c>
      <c r="E31" s="25" t="s">
        <v>131</v>
      </c>
      <c r="F31" s="76" t="s">
        <v>37</v>
      </c>
      <c r="G31" s="25" t="s">
        <v>38</v>
      </c>
      <c r="H31" s="72">
        <v>1137461</v>
      </c>
      <c r="I31" s="72">
        <v>83826</v>
      </c>
      <c r="J31" s="72">
        <f t="shared" si="2"/>
        <v>1220134</v>
      </c>
      <c r="K31" s="72">
        <f t="shared" si="1"/>
        <v>90599</v>
      </c>
      <c r="L31" s="75"/>
      <c r="M31" s="75"/>
      <c r="N31" s="75"/>
      <c r="O31" s="75"/>
      <c r="P31" s="75"/>
      <c r="Q31" s="75"/>
      <c r="S31" s="74" t="s">
        <v>67</v>
      </c>
      <c r="T31" s="65"/>
    </row>
    <row r="32" spans="1:20" s="31" customFormat="1" x14ac:dyDescent="0.2">
      <c r="A32" s="25" t="s">
        <v>43</v>
      </c>
      <c r="B32" s="25" t="s">
        <v>132</v>
      </c>
      <c r="C32" s="25" t="s">
        <v>133</v>
      </c>
      <c r="D32" s="25" t="s">
        <v>100</v>
      </c>
      <c r="E32" s="25" t="s">
        <v>134</v>
      </c>
      <c r="F32" s="76" t="s">
        <v>73</v>
      </c>
      <c r="G32" s="25" t="s">
        <v>38</v>
      </c>
      <c r="H32" s="72">
        <v>155108</v>
      </c>
      <c r="I32" s="72">
        <v>0</v>
      </c>
      <c r="J32" s="72">
        <f t="shared" si="2"/>
        <v>166382</v>
      </c>
      <c r="K32" s="72">
        <f t="shared" si="1"/>
        <v>0</v>
      </c>
      <c r="L32" s="75"/>
      <c r="M32" s="75"/>
      <c r="N32" s="75"/>
      <c r="O32" s="75"/>
      <c r="P32" s="75"/>
      <c r="Q32" s="75"/>
      <c r="S32" s="31" t="s">
        <v>580</v>
      </c>
      <c r="T32" s="65"/>
    </row>
    <row r="33" spans="1:20" s="31" customFormat="1" x14ac:dyDescent="0.2">
      <c r="A33" s="25" t="s">
        <v>43</v>
      </c>
      <c r="B33" s="25" t="s">
        <v>135</v>
      </c>
      <c r="C33" s="25" t="s">
        <v>136</v>
      </c>
      <c r="D33" s="25" t="s">
        <v>53</v>
      </c>
      <c r="E33" s="25" t="s">
        <v>137</v>
      </c>
      <c r="F33" s="76" t="s">
        <v>73</v>
      </c>
      <c r="G33" s="25" t="s">
        <v>77</v>
      </c>
      <c r="H33" s="72">
        <v>3515789</v>
      </c>
      <c r="I33" s="72">
        <v>0</v>
      </c>
      <c r="J33" s="72">
        <f t="shared" si="2"/>
        <v>3771323</v>
      </c>
      <c r="K33" s="72">
        <f t="shared" si="1"/>
        <v>0</v>
      </c>
      <c r="L33" s="75"/>
      <c r="M33" s="75"/>
      <c r="N33" s="75"/>
      <c r="O33" s="75"/>
      <c r="P33" s="75"/>
      <c r="Q33" s="75"/>
      <c r="S33" s="74" t="s">
        <v>67</v>
      </c>
      <c r="T33" s="65"/>
    </row>
    <row r="34" spans="1:20" s="31" customFormat="1" ht="12.75" customHeight="1" x14ac:dyDescent="0.2">
      <c r="A34" s="25" t="s">
        <v>32</v>
      </c>
      <c r="B34" s="25" t="s">
        <v>138</v>
      </c>
      <c r="C34" s="25" t="s">
        <v>139</v>
      </c>
      <c r="D34" s="25" t="s">
        <v>53</v>
      </c>
      <c r="E34" s="25" t="s">
        <v>140</v>
      </c>
      <c r="F34" s="76" t="s">
        <v>37</v>
      </c>
      <c r="G34" s="25" t="s">
        <v>38</v>
      </c>
      <c r="H34" s="72">
        <v>3205573</v>
      </c>
      <c r="I34" s="72">
        <v>422190</v>
      </c>
      <c r="J34" s="72">
        <f t="shared" si="2"/>
        <v>3438560</v>
      </c>
      <c r="K34" s="72">
        <f t="shared" si="1"/>
        <v>456303</v>
      </c>
      <c r="L34" s="75" t="s">
        <v>40</v>
      </c>
      <c r="M34" s="75" t="s">
        <v>40</v>
      </c>
      <c r="N34" s="75"/>
      <c r="O34" s="75" t="s">
        <v>426</v>
      </c>
      <c r="P34" s="73"/>
      <c r="Q34" s="75"/>
      <c r="S34" s="31" t="s">
        <v>42</v>
      </c>
      <c r="T34" s="186"/>
    </row>
    <row r="35" spans="1:20" s="31" customFormat="1" ht="12.75" customHeight="1" x14ac:dyDescent="0.2">
      <c r="A35" s="25" t="s">
        <v>32</v>
      </c>
      <c r="B35" s="25" t="s">
        <v>141</v>
      </c>
      <c r="C35" s="25" t="s">
        <v>139</v>
      </c>
      <c r="D35" s="25" t="s">
        <v>53</v>
      </c>
      <c r="E35" s="24" t="s">
        <v>142</v>
      </c>
      <c r="F35" s="76" t="s">
        <v>37</v>
      </c>
      <c r="G35" s="25" t="s">
        <v>38</v>
      </c>
      <c r="H35" s="72">
        <v>4394737</v>
      </c>
      <c r="I35" s="72">
        <v>690801</v>
      </c>
      <c r="J35" s="72">
        <f t="shared" si="2"/>
        <v>4714154</v>
      </c>
      <c r="K35" s="72">
        <f t="shared" si="1"/>
        <v>746617</v>
      </c>
      <c r="L35" s="75" t="s">
        <v>40</v>
      </c>
      <c r="M35" s="75"/>
      <c r="N35" s="75"/>
      <c r="O35" s="75" t="s">
        <v>143</v>
      </c>
      <c r="P35" s="73"/>
      <c r="Q35" s="75"/>
      <c r="S35" s="31" t="s">
        <v>42</v>
      </c>
      <c r="T35" s="65"/>
    </row>
    <row r="36" spans="1:20" s="31" customFormat="1" x14ac:dyDescent="0.2">
      <c r="A36" s="25" t="s">
        <v>32</v>
      </c>
      <c r="B36" s="25" t="s">
        <v>144</v>
      </c>
      <c r="C36" s="25" t="s">
        <v>139</v>
      </c>
      <c r="D36" s="25" t="s">
        <v>53</v>
      </c>
      <c r="E36" s="25" t="s">
        <v>145</v>
      </c>
      <c r="F36" s="76" t="s">
        <v>37</v>
      </c>
      <c r="G36" s="25" t="s">
        <v>38</v>
      </c>
      <c r="H36" s="72">
        <v>4756656</v>
      </c>
      <c r="I36" s="72">
        <v>272282</v>
      </c>
      <c r="J36" s="72">
        <f t="shared" si="2"/>
        <v>5102378</v>
      </c>
      <c r="K36" s="72">
        <f t="shared" ref="K36:K54" si="3">ROUND(I36/115.1*124.4,0)</f>
        <v>294282</v>
      </c>
      <c r="L36" s="75" t="s">
        <v>40</v>
      </c>
      <c r="M36" s="75"/>
      <c r="N36" s="75"/>
      <c r="O36" s="75"/>
      <c r="P36" s="75"/>
      <c r="Q36" s="75"/>
      <c r="S36" s="74" t="s">
        <v>67</v>
      </c>
      <c r="T36" s="65"/>
    </row>
    <row r="37" spans="1:20" s="31" customFormat="1" x14ac:dyDescent="0.2">
      <c r="A37" s="25" t="s">
        <v>43</v>
      </c>
      <c r="B37" s="25" t="s">
        <v>146</v>
      </c>
      <c r="C37" s="25" t="s">
        <v>147</v>
      </c>
      <c r="D37" s="25" t="s">
        <v>35</v>
      </c>
      <c r="E37" s="19" t="s">
        <v>148</v>
      </c>
      <c r="F37" s="83" t="s">
        <v>73</v>
      </c>
      <c r="G37" s="82" t="s">
        <v>38</v>
      </c>
      <c r="H37" s="81">
        <v>2068111</v>
      </c>
      <c r="I37" s="72">
        <v>0</v>
      </c>
      <c r="J37" s="72">
        <f t="shared" si="2"/>
        <v>2218425</v>
      </c>
      <c r="K37" s="72">
        <f t="shared" si="3"/>
        <v>0</v>
      </c>
      <c r="L37" s="75"/>
      <c r="M37" s="75"/>
      <c r="N37" s="75"/>
      <c r="O37" s="75" t="s">
        <v>149</v>
      </c>
      <c r="P37" s="75"/>
      <c r="Q37" s="75"/>
      <c r="S37" s="31" t="s">
        <v>50</v>
      </c>
      <c r="T37" s="65"/>
    </row>
    <row r="38" spans="1:20" s="31" customFormat="1" ht="12.75" customHeight="1" x14ac:dyDescent="0.2">
      <c r="A38" s="25" t="s">
        <v>43</v>
      </c>
      <c r="B38" s="25" t="s">
        <v>150</v>
      </c>
      <c r="C38" s="25" t="s">
        <v>147</v>
      </c>
      <c r="D38" s="25" t="s">
        <v>35</v>
      </c>
      <c r="E38" s="25" t="s">
        <v>151</v>
      </c>
      <c r="F38" s="80" t="s">
        <v>73</v>
      </c>
      <c r="G38" s="79" t="s">
        <v>38</v>
      </c>
      <c r="H38" s="78">
        <v>3153870</v>
      </c>
      <c r="I38" s="72">
        <v>0</v>
      </c>
      <c r="J38" s="72">
        <f t="shared" si="2"/>
        <v>3383099</v>
      </c>
      <c r="K38" s="72">
        <f t="shared" si="3"/>
        <v>0</v>
      </c>
      <c r="L38" s="75" t="s">
        <v>48</v>
      </c>
      <c r="M38" s="75"/>
      <c r="N38" s="75"/>
      <c r="O38" s="75" t="s">
        <v>152</v>
      </c>
      <c r="P38" s="75" t="s">
        <v>585</v>
      </c>
      <c r="Q38" s="75"/>
      <c r="S38" s="31" t="s">
        <v>50</v>
      </c>
      <c r="T38" s="65" t="s">
        <v>153</v>
      </c>
    </row>
    <row r="39" spans="1:20" s="31" customFormat="1" ht="12.75" customHeight="1" x14ac:dyDescent="0.2">
      <c r="A39" s="25" t="s">
        <v>43</v>
      </c>
      <c r="B39" s="25" t="s">
        <v>154</v>
      </c>
      <c r="C39" s="25" t="s">
        <v>147</v>
      </c>
      <c r="D39" s="25" t="s">
        <v>35</v>
      </c>
      <c r="E39" s="25" t="s">
        <v>155</v>
      </c>
      <c r="F39" s="76" t="s">
        <v>73</v>
      </c>
      <c r="G39" s="25" t="s">
        <v>38</v>
      </c>
      <c r="H39" s="72">
        <v>1783746</v>
      </c>
      <c r="I39" s="72">
        <v>0</v>
      </c>
      <c r="J39" s="72">
        <f t="shared" si="2"/>
        <v>1913392</v>
      </c>
      <c r="K39" s="72">
        <f t="shared" si="3"/>
        <v>0</v>
      </c>
      <c r="L39" s="75" t="s">
        <v>40</v>
      </c>
      <c r="M39" s="75"/>
      <c r="N39" s="75"/>
      <c r="O39" s="75"/>
      <c r="P39" s="75"/>
      <c r="Q39" s="75"/>
      <c r="S39" s="31" t="s">
        <v>50</v>
      </c>
      <c r="T39" s="65"/>
    </row>
    <row r="40" spans="1:20" s="31" customFormat="1" ht="12.75" customHeight="1" x14ac:dyDescent="0.2">
      <c r="A40" s="25" t="s">
        <v>43</v>
      </c>
      <c r="B40" s="25" t="s">
        <v>156</v>
      </c>
      <c r="C40" s="25" t="s">
        <v>147</v>
      </c>
      <c r="D40" s="25" t="s">
        <v>35</v>
      </c>
      <c r="E40" s="25" t="s">
        <v>157</v>
      </c>
      <c r="F40" s="76" t="s">
        <v>73</v>
      </c>
      <c r="G40" s="25" t="s">
        <v>38</v>
      </c>
      <c r="H40" s="72">
        <v>491176</v>
      </c>
      <c r="I40" s="72">
        <v>0</v>
      </c>
      <c r="J40" s="72">
        <f t="shared" si="2"/>
        <v>526876</v>
      </c>
      <c r="K40" s="72">
        <f t="shared" si="3"/>
        <v>0</v>
      </c>
      <c r="L40" s="75"/>
      <c r="M40" s="75"/>
      <c r="N40" s="75"/>
      <c r="O40" s="75"/>
      <c r="P40" s="75"/>
      <c r="Q40" s="75"/>
      <c r="S40" s="31" t="s">
        <v>78</v>
      </c>
      <c r="T40" s="65"/>
    </row>
    <row r="41" spans="1:20" s="31" customFormat="1" x14ac:dyDescent="0.2">
      <c r="A41" s="25" t="s">
        <v>43</v>
      </c>
      <c r="B41" s="25" t="s">
        <v>158</v>
      </c>
      <c r="C41" s="25" t="s">
        <v>147</v>
      </c>
      <c r="D41" s="25" t="s">
        <v>35</v>
      </c>
      <c r="E41" s="25" t="s">
        <v>159</v>
      </c>
      <c r="F41" s="24" t="s">
        <v>107</v>
      </c>
      <c r="G41" s="25" t="s">
        <v>38</v>
      </c>
      <c r="H41" s="72">
        <v>1099914</v>
      </c>
      <c r="I41" s="72">
        <v>0</v>
      </c>
      <c r="J41" s="77">
        <v>1100000</v>
      </c>
      <c r="K41" s="72">
        <f t="shared" si="3"/>
        <v>0</v>
      </c>
      <c r="L41" s="75"/>
      <c r="M41" s="75"/>
      <c r="N41" s="75"/>
      <c r="O41" s="75"/>
      <c r="P41" s="75"/>
      <c r="Q41" s="75"/>
      <c r="S41" s="31" t="s">
        <v>580</v>
      </c>
      <c r="T41" s="65"/>
    </row>
    <row r="42" spans="1:20" s="31" customFormat="1" ht="38.25" x14ac:dyDescent="0.2">
      <c r="A42" s="25" t="s">
        <v>43</v>
      </c>
      <c r="B42" s="25" t="s">
        <v>160</v>
      </c>
      <c r="C42" s="25" t="s">
        <v>147</v>
      </c>
      <c r="D42" s="25" t="s">
        <v>35</v>
      </c>
      <c r="E42" s="25" t="s">
        <v>161</v>
      </c>
      <c r="F42" s="76" t="s">
        <v>73</v>
      </c>
      <c r="G42" s="25" t="s">
        <v>38</v>
      </c>
      <c r="H42" s="72">
        <v>16027864</v>
      </c>
      <c r="I42" s="72">
        <v>0</v>
      </c>
      <c r="J42" s="72">
        <f t="shared" ref="J42:J54" si="4">ROUND(H42/119.7*128.4,0)</f>
        <v>17192796</v>
      </c>
      <c r="K42" s="72">
        <f t="shared" si="3"/>
        <v>0</v>
      </c>
      <c r="L42" s="75" t="s">
        <v>48</v>
      </c>
      <c r="M42" s="75" t="s">
        <v>39</v>
      </c>
      <c r="N42" s="75"/>
      <c r="O42" s="133" t="s">
        <v>162</v>
      </c>
      <c r="P42" s="193" t="s">
        <v>163</v>
      </c>
      <c r="Q42" s="75"/>
      <c r="S42" s="31" t="s">
        <v>164</v>
      </c>
      <c r="T42" s="137" t="s">
        <v>592</v>
      </c>
    </row>
    <row r="43" spans="1:20" s="31" customFormat="1" x14ac:dyDescent="0.2">
      <c r="A43" s="25"/>
      <c r="B43" s="25" t="s">
        <v>165</v>
      </c>
      <c r="C43" s="25" t="s">
        <v>147</v>
      </c>
      <c r="D43" s="25" t="s">
        <v>35</v>
      </c>
      <c r="E43" s="25" t="s">
        <v>166</v>
      </c>
      <c r="F43" s="76"/>
      <c r="G43" s="25"/>
      <c r="H43" s="72"/>
      <c r="I43" s="72"/>
      <c r="J43" s="72"/>
      <c r="K43" s="72"/>
      <c r="L43" s="75"/>
      <c r="M43" s="75"/>
      <c r="N43" s="75"/>
      <c r="O43" s="75"/>
      <c r="P43" s="73"/>
      <c r="Q43" s="75"/>
      <c r="S43" s="31" t="s">
        <v>580</v>
      </c>
      <c r="T43" s="137"/>
    </row>
    <row r="44" spans="1:20" s="31" customFormat="1" ht="12.75" customHeight="1" x14ac:dyDescent="0.2">
      <c r="A44" s="25" t="s">
        <v>43</v>
      </c>
      <c r="B44" s="25" t="s">
        <v>167</v>
      </c>
      <c r="C44" s="25" t="s">
        <v>168</v>
      </c>
      <c r="D44" s="25" t="s">
        <v>35</v>
      </c>
      <c r="E44" s="25" t="s">
        <v>169</v>
      </c>
      <c r="F44" s="24" t="s">
        <v>73</v>
      </c>
      <c r="G44" s="25" t="s">
        <v>38</v>
      </c>
      <c r="H44" s="72">
        <v>361920</v>
      </c>
      <c r="I44" s="72">
        <v>0</v>
      </c>
      <c r="J44" s="72">
        <f t="shared" si="4"/>
        <v>388225</v>
      </c>
      <c r="K44" s="72">
        <f t="shared" si="3"/>
        <v>0</v>
      </c>
      <c r="L44" s="75"/>
      <c r="M44" s="75"/>
      <c r="N44" s="75"/>
      <c r="O44" s="75"/>
      <c r="P44" s="75"/>
      <c r="Q44" s="75"/>
      <c r="S44" s="74" t="s">
        <v>67</v>
      </c>
      <c r="T44" s="65"/>
    </row>
    <row r="45" spans="1:20" s="31" customFormat="1" ht="12.75" customHeight="1" x14ac:dyDescent="0.2">
      <c r="A45" s="25" t="s">
        <v>43</v>
      </c>
      <c r="B45" s="24" t="s">
        <v>170</v>
      </c>
      <c r="C45" s="24" t="s">
        <v>171</v>
      </c>
      <c r="D45" s="24" t="s">
        <v>53</v>
      </c>
      <c r="E45" s="24" t="s">
        <v>172</v>
      </c>
      <c r="F45" s="24" t="s">
        <v>73</v>
      </c>
      <c r="G45" s="25" t="s">
        <v>77</v>
      </c>
      <c r="H45" s="77">
        <v>1861300</v>
      </c>
      <c r="I45" s="72">
        <v>0</v>
      </c>
      <c r="J45" s="72">
        <f t="shared" si="4"/>
        <v>1996582</v>
      </c>
      <c r="K45" s="72">
        <f t="shared" si="3"/>
        <v>0</v>
      </c>
      <c r="L45" s="75" t="s">
        <v>40</v>
      </c>
      <c r="M45" s="75"/>
      <c r="N45" s="75"/>
      <c r="O45" s="75"/>
      <c r="P45" s="75"/>
      <c r="Q45" s="75"/>
      <c r="S45" s="31" t="s">
        <v>50</v>
      </c>
      <c r="T45" s="132"/>
    </row>
    <row r="46" spans="1:20" s="31" customFormat="1" ht="12.75" customHeight="1" x14ac:dyDescent="0.2">
      <c r="A46" s="25" t="s">
        <v>32</v>
      </c>
      <c r="B46" s="25" t="s">
        <v>173</v>
      </c>
      <c r="C46" s="25" t="s">
        <v>174</v>
      </c>
      <c r="D46" s="25" t="s">
        <v>35</v>
      </c>
      <c r="E46" s="25" t="s">
        <v>175</v>
      </c>
      <c r="F46" s="76" t="s">
        <v>37</v>
      </c>
      <c r="G46" s="25" t="s">
        <v>38</v>
      </c>
      <c r="H46" s="72">
        <v>1240867</v>
      </c>
      <c r="I46" s="72">
        <v>89945</v>
      </c>
      <c r="J46" s="72">
        <f t="shared" si="4"/>
        <v>1331055</v>
      </c>
      <c r="K46" s="72">
        <f t="shared" si="3"/>
        <v>97212</v>
      </c>
      <c r="L46" s="75"/>
      <c r="M46" s="75"/>
      <c r="N46" s="75"/>
      <c r="O46" s="75"/>
      <c r="P46" s="75"/>
      <c r="Q46" s="75"/>
      <c r="S46" s="74" t="s">
        <v>67</v>
      </c>
      <c r="T46" s="65"/>
    </row>
    <row r="47" spans="1:20" s="31" customFormat="1" ht="12.75" customHeight="1" x14ac:dyDescent="0.2">
      <c r="A47" s="25" t="s">
        <v>43</v>
      </c>
      <c r="B47" s="25" t="s">
        <v>176</v>
      </c>
      <c r="C47" s="25" t="s">
        <v>177</v>
      </c>
      <c r="D47" s="25" t="s">
        <v>35</v>
      </c>
      <c r="E47" s="25" t="s">
        <v>178</v>
      </c>
      <c r="F47" s="24" t="s">
        <v>73</v>
      </c>
      <c r="G47" s="25" t="s">
        <v>38</v>
      </c>
      <c r="H47" s="72">
        <v>878947</v>
      </c>
      <c r="I47" s="72">
        <v>0</v>
      </c>
      <c r="J47" s="72">
        <f t="shared" si="4"/>
        <v>942830</v>
      </c>
      <c r="K47" s="72">
        <f t="shared" si="3"/>
        <v>0</v>
      </c>
      <c r="L47" s="75" t="s">
        <v>48</v>
      </c>
      <c r="M47" s="75"/>
      <c r="N47" s="75"/>
      <c r="O47" s="75"/>
      <c r="P47" s="75"/>
      <c r="Q47" s="75"/>
      <c r="S47" s="31" t="s">
        <v>78</v>
      </c>
      <c r="T47" s="65"/>
    </row>
    <row r="48" spans="1:20" s="31" customFormat="1" ht="12.75" customHeight="1" x14ac:dyDescent="0.2">
      <c r="A48" s="25" t="s">
        <v>43</v>
      </c>
      <c r="B48" s="25" t="s">
        <v>179</v>
      </c>
      <c r="C48" s="25" t="s">
        <v>180</v>
      </c>
      <c r="D48" s="25" t="s">
        <v>53</v>
      </c>
      <c r="E48" s="25" t="s">
        <v>181</v>
      </c>
      <c r="F48" s="24" t="s">
        <v>73</v>
      </c>
      <c r="G48" s="25" t="s">
        <v>77</v>
      </c>
      <c r="H48" s="72">
        <v>2688545</v>
      </c>
      <c r="I48" s="72">
        <v>0</v>
      </c>
      <c r="J48" s="72">
        <f t="shared" si="4"/>
        <v>2883953</v>
      </c>
      <c r="K48" s="72">
        <f t="shared" si="3"/>
        <v>0</v>
      </c>
      <c r="L48" s="75" t="s">
        <v>48</v>
      </c>
      <c r="M48" s="75"/>
      <c r="N48" s="75"/>
      <c r="O48" s="75"/>
      <c r="P48" s="75"/>
      <c r="Q48" s="75"/>
      <c r="S48" s="31" t="s">
        <v>78</v>
      </c>
      <c r="T48" s="65"/>
    </row>
    <row r="49" spans="1:20" s="31" customFormat="1" ht="12.75" customHeight="1" x14ac:dyDescent="0.2">
      <c r="A49" s="25" t="s">
        <v>32</v>
      </c>
      <c r="B49" s="25" t="s">
        <v>182</v>
      </c>
      <c r="C49" s="25" t="s">
        <v>183</v>
      </c>
      <c r="D49" s="25" t="s">
        <v>35</v>
      </c>
      <c r="E49" s="24" t="s">
        <v>142</v>
      </c>
      <c r="F49" s="76" t="s">
        <v>37</v>
      </c>
      <c r="G49" s="25" t="s">
        <v>38</v>
      </c>
      <c r="H49" s="72">
        <v>4084520</v>
      </c>
      <c r="I49" s="72">
        <v>529879</v>
      </c>
      <c r="J49" s="72">
        <f t="shared" si="4"/>
        <v>4381390</v>
      </c>
      <c r="K49" s="72">
        <f t="shared" si="3"/>
        <v>572693</v>
      </c>
      <c r="L49" s="75" t="s">
        <v>40</v>
      </c>
      <c r="M49" s="75"/>
      <c r="N49" s="75"/>
      <c r="O49" s="75" t="s">
        <v>184</v>
      </c>
      <c r="P49" s="73"/>
      <c r="Q49" s="75"/>
      <c r="S49" s="31" t="s">
        <v>42</v>
      </c>
      <c r="T49" s="65"/>
    </row>
    <row r="50" spans="1:20" s="31" customFormat="1" ht="12.75" customHeight="1" x14ac:dyDescent="0.2">
      <c r="A50" s="25" t="s">
        <v>43</v>
      </c>
      <c r="B50" s="25" t="s">
        <v>185</v>
      </c>
      <c r="C50" s="25" t="s">
        <v>186</v>
      </c>
      <c r="D50" s="25" t="s">
        <v>35</v>
      </c>
      <c r="E50" s="25" t="s">
        <v>187</v>
      </c>
      <c r="F50" s="24" t="s">
        <v>73</v>
      </c>
      <c r="G50" s="25" t="s">
        <v>38</v>
      </c>
      <c r="H50" s="72">
        <v>2068111</v>
      </c>
      <c r="I50" s="72">
        <v>0</v>
      </c>
      <c r="J50" s="72">
        <f t="shared" si="4"/>
        <v>2218425</v>
      </c>
      <c r="K50" s="72">
        <f t="shared" si="3"/>
        <v>0</v>
      </c>
      <c r="L50" s="75"/>
      <c r="M50" s="75"/>
      <c r="N50" s="75"/>
      <c r="O50" s="75"/>
      <c r="P50" s="75"/>
      <c r="Q50" s="75"/>
      <c r="S50" s="31" t="s">
        <v>50</v>
      </c>
      <c r="T50" s="65"/>
    </row>
    <row r="51" spans="1:20" s="31" customFormat="1" ht="12.75" customHeight="1" x14ac:dyDescent="0.2">
      <c r="A51" s="25" t="s">
        <v>32</v>
      </c>
      <c r="B51" s="24" t="s">
        <v>188</v>
      </c>
      <c r="C51" s="24" t="s">
        <v>189</v>
      </c>
      <c r="D51" s="24" t="s">
        <v>35</v>
      </c>
      <c r="E51" s="24" t="s">
        <v>190</v>
      </c>
      <c r="F51" s="76" t="s">
        <v>37</v>
      </c>
      <c r="G51" s="25" t="s">
        <v>38</v>
      </c>
      <c r="H51" s="72">
        <v>6204334</v>
      </c>
      <c r="I51" s="72">
        <v>757495</v>
      </c>
      <c r="J51" s="72">
        <f t="shared" si="4"/>
        <v>6655276</v>
      </c>
      <c r="K51" s="72">
        <f t="shared" si="3"/>
        <v>818700</v>
      </c>
      <c r="L51" s="75" t="s">
        <v>40</v>
      </c>
      <c r="M51" s="75" t="s">
        <v>40</v>
      </c>
      <c r="N51" s="75"/>
      <c r="O51" s="75" t="s">
        <v>191</v>
      </c>
      <c r="P51" s="75" t="s">
        <v>192</v>
      </c>
      <c r="Q51" s="75"/>
      <c r="S51" s="31" t="s">
        <v>42</v>
      </c>
      <c r="T51" s="132" t="s">
        <v>193</v>
      </c>
    </row>
    <row r="52" spans="1:20" s="31" customFormat="1" ht="12.75" customHeight="1" x14ac:dyDescent="0.2">
      <c r="A52" s="25" t="s">
        <v>43</v>
      </c>
      <c r="B52" s="25" t="s">
        <v>194</v>
      </c>
      <c r="C52" s="25" t="s">
        <v>195</v>
      </c>
      <c r="D52" s="25" t="s">
        <v>53</v>
      </c>
      <c r="E52" s="25" t="s">
        <v>196</v>
      </c>
      <c r="F52" s="24" t="s">
        <v>73</v>
      </c>
      <c r="G52" s="25" t="s">
        <v>77</v>
      </c>
      <c r="H52" s="72">
        <v>465325</v>
      </c>
      <c r="I52" s="72">
        <v>0</v>
      </c>
      <c r="J52" s="72">
        <f t="shared" si="4"/>
        <v>499146</v>
      </c>
      <c r="K52" s="72">
        <f t="shared" si="3"/>
        <v>0</v>
      </c>
      <c r="L52" s="75"/>
      <c r="M52" s="75"/>
      <c r="N52" s="75"/>
      <c r="O52" s="75"/>
      <c r="P52" s="75"/>
      <c r="Q52" s="75"/>
      <c r="S52" s="31" t="s">
        <v>580</v>
      </c>
      <c r="T52" s="65"/>
    </row>
    <row r="53" spans="1:20" s="31" customFormat="1" ht="25.5" x14ac:dyDescent="0.2">
      <c r="A53" s="25" t="s">
        <v>43</v>
      </c>
      <c r="B53" s="25" t="s">
        <v>197</v>
      </c>
      <c r="C53" s="25" t="s">
        <v>195</v>
      </c>
      <c r="D53" s="25" t="s">
        <v>53</v>
      </c>
      <c r="E53" s="25" t="s">
        <v>198</v>
      </c>
      <c r="F53" s="24" t="s">
        <v>73</v>
      </c>
      <c r="G53" s="25" t="s">
        <v>38</v>
      </c>
      <c r="H53" s="72">
        <v>465325</v>
      </c>
      <c r="I53" s="72">
        <v>0</v>
      </c>
      <c r="J53" s="72">
        <f t="shared" si="4"/>
        <v>499146</v>
      </c>
      <c r="K53" s="72">
        <f t="shared" si="3"/>
        <v>0</v>
      </c>
      <c r="L53" s="75"/>
      <c r="M53" s="75"/>
      <c r="N53" s="75"/>
      <c r="O53" s="75" t="s">
        <v>199</v>
      </c>
      <c r="P53" s="75" t="s">
        <v>200</v>
      </c>
      <c r="Q53" s="75"/>
      <c r="S53" s="31" t="s">
        <v>580</v>
      </c>
      <c r="T53" s="65" t="s">
        <v>201</v>
      </c>
    </row>
    <row r="54" spans="1:20" s="31" customFormat="1" x14ac:dyDescent="0.2">
      <c r="A54" s="25" t="s">
        <v>43</v>
      </c>
      <c r="B54" s="25" t="s">
        <v>202</v>
      </c>
      <c r="C54" s="25" t="s">
        <v>203</v>
      </c>
      <c r="D54" s="25" t="s">
        <v>35</v>
      </c>
      <c r="E54" s="25" t="s">
        <v>169</v>
      </c>
      <c r="F54" s="24"/>
      <c r="G54" s="25" t="s">
        <v>38</v>
      </c>
      <c r="H54" s="72">
        <v>339237</v>
      </c>
      <c r="I54" s="72">
        <v>0</v>
      </c>
      <c r="J54" s="72">
        <f t="shared" si="4"/>
        <v>363893</v>
      </c>
      <c r="K54" s="72">
        <f t="shared" si="3"/>
        <v>0</v>
      </c>
      <c r="L54" s="75"/>
      <c r="M54" s="75"/>
      <c r="N54" s="75"/>
      <c r="O54" s="75"/>
      <c r="P54" s="75"/>
      <c r="Q54" s="75"/>
      <c r="S54" s="74" t="s">
        <v>580</v>
      </c>
      <c r="T54" s="132"/>
    </row>
    <row r="55" spans="1:20" ht="13.5" thickBot="1" x14ac:dyDescent="0.25">
      <c r="A55" s="69"/>
      <c r="B55" s="71"/>
      <c r="C55" s="71"/>
      <c r="D55" s="71"/>
      <c r="E55" s="70"/>
      <c r="F55" s="167"/>
      <c r="G55" s="69"/>
      <c r="H55" s="68">
        <v>198374377</v>
      </c>
      <c r="I55" s="68">
        <v>17548636</v>
      </c>
      <c r="J55" s="68">
        <f>SUM(J5:J54)</f>
        <v>217961635</v>
      </c>
      <c r="K55" s="68">
        <f>SUM(K5:K54)</f>
        <v>18384604</v>
      </c>
      <c r="L55" s="67"/>
      <c r="M55" s="67"/>
      <c r="N55" s="67"/>
      <c r="O55" s="67"/>
      <c r="P55" s="67"/>
      <c r="Q55" s="67"/>
      <c r="R55" s="67"/>
    </row>
    <row r="57" spans="1:20" ht="14.25" x14ac:dyDescent="0.2">
      <c r="H57" s="66"/>
      <c r="I57" s="66"/>
      <c r="J57" s="66"/>
      <c r="K57" s="66"/>
      <c r="L57" s="66"/>
      <c r="M57" s="66"/>
      <c r="N57" s="2"/>
      <c r="O57" s="168"/>
      <c r="P57" s="66"/>
      <c r="Q57" s="66"/>
    </row>
    <row r="58" spans="1:20" ht="14.25" x14ac:dyDescent="0.2">
      <c r="E58" s="2" t="s">
        <v>204</v>
      </c>
      <c r="N58" s="168"/>
      <c r="O58" s="168"/>
    </row>
    <row r="59" spans="1:20" ht="14.25" x14ac:dyDescent="0.2">
      <c r="E59" s="2" t="s">
        <v>205</v>
      </c>
      <c r="N59" s="168"/>
      <c r="O59" s="168"/>
    </row>
    <row r="60" spans="1:20" x14ac:dyDescent="0.2">
      <c r="E60" s="2" t="s">
        <v>206</v>
      </c>
    </row>
    <row r="61" spans="1:20" x14ac:dyDescent="0.2">
      <c r="E61" s="2" t="s">
        <v>207</v>
      </c>
      <c r="H61" s="66"/>
    </row>
    <row r="62" spans="1:20" x14ac:dyDescent="0.2">
      <c r="E62" s="2" t="s">
        <v>208</v>
      </c>
      <c r="H62" s="66"/>
    </row>
    <row r="63" spans="1:20" x14ac:dyDescent="0.2">
      <c r="E63" s="2" t="s">
        <v>209</v>
      </c>
      <c r="H63" s="66"/>
    </row>
  </sheetData>
  <autoFilter ref="A4:S55" xr:uid="{CE9FABCD-FB9B-4713-9BF3-85DFCA5063B9}"/>
  <mergeCells count="9">
    <mergeCell ref="G25:G26"/>
    <mergeCell ref="F25:F26"/>
    <mergeCell ref="H25:H26"/>
    <mergeCell ref="H10:H12"/>
    <mergeCell ref="F10:F12"/>
    <mergeCell ref="G10:G12"/>
    <mergeCell ref="G21:G22"/>
    <mergeCell ref="F21:F22"/>
    <mergeCell ref="H21:H22"/>
  </mergeCells>
  <pageMargins left="0.39370078740157483" right="0.39370078740157483" top="1.5748031496062993" bottom="0.98425196850393704" header="1.5748031496062993" footer="0.70866141732283472"/>
  <pageSetup paperSize="9" scale="76" fitToHeight="2" orientation="landscape" r:id="rId1"/>
  <headerFooter>
    <oddFooter>&amp;L&amp;F &amp;A&amp;C&amp;P&amp;R&amp;D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8B2D6-F928-46AF-B0CC-31BEFED77A1F}">
  <sheetPr>
    <pageSetUpPr fitToPage="1"/>
  </sheetPr>
  <dimension ref="A1:R72"/>
  <sheetViews>
    <sheetView topLeftCell="B1" zoomScaleNormal="100" workbookViewId="0">
      <pane ySplit="4" topLeftCell="A8" activePane="bottomLeft" state="frozen"/>
      <selection pane="bottomLeft" activeCell="P48" sqref="P48"/>
    </sheetView>
  </sheetViews>
  <sheetFormatPr defaultColWidth="9.140625" defaultRowHeight="15" x14ac:dyDescent="0.2"/>
  <cols>
    <col min="1" max="1" width="22.5703125" style="97" bestFit="1" customWidth="1"/>
    <col min="2" max="2" width="9.140625" style="97" bestFit="1" customWidth="1"/>
    <col min="3" max="3" width="11.5703125" style="97" bestFit="1" customWidth="1"/>
    <col min="4" max="4" width="51.7109375" style="97" bestFit="1" customWidth="1"/>
    <col min="5" max="5" width="14.140625" style="97" customWidth="1"/>
    <col min="6" max="6" width="12.42578125" style="98" customWidth="1"/>
    <col min="7" max="7" width="9.7109375" style="97" customWidth="1"/>
    <col min="8" max="8" width="8.42578125" style="98" customWidth="1"/>
    <col min="9" max="9" width="8.140625" style="98" customWidth="1"/>
    <col min="10" max="10" width="8.42578125" style="98" customWidth="1"/>
    <col min="11" max="11" width="17.85546875" style="98" customWidth="1"/>
    <col min="12" max="12" width="17.7109375" style="98" customWidth="1"/>
    <col min="13" max="13" width="18.28515625" style="98" customWidth="1"/>
    <col min="14" max="14" width="15" style="98" customWidth="1"/>
    <col min="15" max="15" width="12.42578125" style="98" customWidth="1"/>
    <col min="16" max="16" width="49" style="190" customWidth="1"/>
    <col min="17" max="16384" width="9.140625" style="97"/>
  </cols>
  <sheetData>
    <row r="1" spans="1:16" s="107" customFormat="1" x14ac:dyDescent="0.2">
      <c r="A1" s="123" t="s">
        <v>210</v>
      </c>
      <c r="B1" s="122" t="s">
        <v>1</v>
      </c>
      <c r="C1" s="122" t="s">
        <v>2</v>
      </c>
      <c r="D1" s="121" t="s">
        <v>3</v>
      </c>
      <c r="E1" s="120" t="s">
        <v>211</v>
      </c>
      <c r="F1" s="119" t="s">
        <v>211</v>
      </c>
      <c r="G1" s="118" t="s">
        <v>4</v>
      </c>
      <c r="H1" s="109" t="s">
        <v>6</v>
      </c>
      <c r="I1" s="109" t="s">
        <v>7</v>
      </c>
      <c r="J1" s="37" t="s">
        <v>8</v>
      </c>
      <c r="K1" s="109" t="s">
        <v>9</v>
      </c>
      <c r="L1" s="109" t="s">
        <v>10</v>
      </c>
      <c r="M1" s="109" t="s">
        <v>212</v>
      </c>
      <c r="N1" s="109" t="s">
        <v>12</v>
      </c>
      <c r="O1" s="125"/>
      <c r="P1" s="129" t="s">
        <v>213</v>
      </c>
    </row>
    <row r="2" spans="1:16" s="107" customFormat="1" x14ac:dyDescent="0.2">
      <c r="A2" s="117"/>
      <c r="B2" s="116"/>
      <c r="C2" s="116"/>
      <c r="D2" s="115"/>
      <c r="E2" s="114" t="s">
        <v>214</v>
      </c>
      <c r="F2" s="108"/>
      <c r="G2" s="113" t="s">
        <v>14</v>
      </c>
      <c r="H2" s="109"/>
      <c r="I2" s="109"/>
      <c r="J2" s="37" t="s">
        <v>17</v>
      </c>
      <c r="K2" s="109"/>
      <c r="L2" s="109" t="s">
        <v>18</v>
      </c>
      <c r="M2" s="109" t="s">
        <v>19</v>
      </c>
      <c r="N2" s="109"/>
      <c r="O2" s="47"/>
      <c r="P2" s="130" t="s">
        <v>215</v>
      </c>
    </row>
    <row r="3" spans="1:16" s="107" customFormat="1" x14ac:dyDescent="0.2">
      <c r="A3" s="117"/>
      <c r="B3" s="116"/>
      <c r="C3" s="116"/>
      <c r="D3" s="115"/>
      <c r="E3" s="114"/>
      <c r="F3" s="108"/>
      <c r="G3" s="113"/>
      <c r="H3" s="109"/>
      <c r="I3" s="109"/>
      <c r="J3" s="109"/>
      <c r="K3" s="109"/>
      <c r="L3" s="109"/>
      <c r="M3" s="109"/>
      <c r="N3" s="109"/>
      <c r="O3" s="126"/>
      <c r="P3" s="183"/>
    </row>
    <row r="4" spans="1:16" s="107" customFormat="1" ht="15.75" thickBot="1" x14ac:dyDescent="0.25">
      <c r="A4" s="112"/>
      <c r="B4" s="111"/>
      <c r="C4" s="111"/>
      <c r="D4" s="110"/>
      <c r="E4" s="140"/>
      <c r="F4" s="141"/>
      <c r="G4" s="140"/>
      <c r="H4" s="109"/>
      <c r="I4" s="109"/>
      <c r="J4" s="109"/>
      <c r="K4" s="109"/>
      <c r="L4" s="109"/>
      <c r="M4" s="109"/>
      <c r="N4" s="109"/>
      <c r="O4" s="142"/>
      <c r="P4" s="184" t="s">
        <v>31</v>
      </c>
    </row>
    <row r="5" spans="1:16" x14ac:dyDescent="0.2">
      <c r="A5" s="143" t="s">
        <v>216</v>
      </c>
      <c r="B5" s="143" t="s">
        <v>217</v>
      </c>
      <c r="C5" s="144" t="s">
        <v>218</v>
      </c>
      <c r="D5" s="143" t="s">
        <v>219</v>
      </c>
      <c r="E5" s="145">
        <v>43059</v>
      </c>
      <c r="F5" s="146" t="s">
        <v>220</v>
      </c>
      <c r="G5" s="143" t="s">
        <v>221</v>
      </c>
      <c r="H5" s="147"/>
      <c r="I5" s="147"/>
      <c r="J5" s="147"/>
      <c r="K5" s="147"/>
      <c r="L5" s="147"/>
      <c r="M5" s="147"/>
      <c r="N5" s="147"/>
      <c r="O5" s="151" t="s">
        <v>580</v>
      </c>
      <c r="P5" s="185"/>
    </row>
    <row r="6" spans="1:16" x14ac:dyDescent="0.2">
      <c r="A6" s="148" t="s">
        <v>222</v>
      </c>
      <c r="B6" s="148" t="s">
        <v>223</v>
      </c>
      <c r="C6" s="148" t="s">
        <v>218</v>
      </c>
      <c r="D6" s="148" t="s">
        <v>224</v>
      </c>
      <c r="E6" s="149">
        <v>43059</v>
      </c>
      <c r="F6" s="150" t="s">
        <v>225</v>
      </c>
      <c r="G6" s="148" t="s">
        <v>226</v>
      </c>
      <c r="H6" s="147"/>
      <c r="I6" s="147"/>
      <c r="J6" s="147"/>
      <c r="K6" s="147"/>
      <c r="L6" s="147"/>
      <c r="M6" s="147"/>
      <c r="N6" s="147"/>
      <c r="O6" s="151" t="s">
        <v>67</v>
      </c>
      <c r="P6" s="185"/>
    </row>
    <row r="7" spans="1:16" ht="51" x14ac:dyDescent="0.2">
      <c r="A7" s="148" t="s">
        <v>227</v>
      </c>
      <c r="B7" s="148" t="s">
        <v>228</v>
      </c>
      <c r="C7" s="148" t="s">
        <v>218</v>
      </c>
      <c r="D7" s="148" t="s">
        <v>229</v>
      </c>
      <c r="E7" s="149">
        <v>43059</v>
      </c>
      <c r="F7" s="150" t="s">
        <v>230</v>
      </c>
      <c r="G7" s="148" t="s">
        <v>221</v>
      </c>
      <c r="H7" s="147"/>
      <c r="I7" s="147"/>
      <c r="J7" s="147"/>
      <c r="K7" s="147"/>
      <c r="L7" s="147"/>
      <c r="M7" s="154" t="s">
        <v>231</v>
      </c>
      <c r="N7" s="180" t="s">
        <v>232</v>
      </c>
      <c r="O7" s="151" t="s">
        <v>67</v>
      </c>
      <c r="P7" s="185"/>
    </row>
    <row r="8" spans="1:16" s="106" customFormat="1" x14ac:dyDescent="0.2">
      <c r="A8" s="148" t="s">
        <v>233</v>
      </c>
      <c r="B8" s="150" t="s">
        <v>234</v>
      </c>
      <c r="C8" s="150" t="s">
        <v>218</v>
      </c>
      <c r="D8" s="148" t="s">
        <v>235</v>
      </c>
      <c r="E8" s="149">
        <v>44487</v>
      </c>
      <c r="F8" s="150" t="s">
        <v>236</v>
      </c>
      <c r="G8" s="148" t="s">
        <v>226</v>
      </c>
      <c r="H8" s="152" t="s">
        <v>48</v>
      </c>
      <c r="I8" s="152"/>
      <c r="J8" s="152"/>
      <c r="K8" s="152"/>
      <c r="L8" s="152"/>
      <c r="M8" s="152"/>
      <c r="N8" s="152"/>
      <c r="O8" s="151" t="s">
        <v>78</v>
      </c>
      <c r="P8" s="180"/>
    </row>
    <row r="9" spans="1:16" x14ac:dyDescent="0.2">
      <c r="A9" s="148" t="s">
        <v>237</v>
      </c>
      <c r="B9" s="148" t="s">
        <v>238</v>
      </c>
      <c r="C9" s="148" t="s">
        <v>218</v>
      </c>
      <c r="D9" s="148" t="s">
        <v>239</v>
      </c>
      <c r="E9" s="149">
        <v>43059</v>
      </c>
      <c r="F9" s="150" t="s">
        <v>240</v>
      </c>
      <c r="G9" s="148" t="s">
        <v>226</v>
      </c>
      <c r="H9" s="147"/>
      <c r="I9" s="147"/>
      <c r="J9" s="147"/>
      <c r="K9" s="147"/>
      <c r="L9" s="147"/>
      <c r="M9" s="147"/>
      <c r="N9" s="147"/>
      <c r="O9" s="151" t="s">
        <v>78</v>
      </c>
      <c r="P9" s="185"/>
    </row>
    <row r="10" spans="1:16" x14ac:dyDescent="0.2">
      <c r="A10" s="148" t="s">
        <v>241</v>
      </c>
      <c r="B10" s="148" t="s">
        <v>242</v>
      </c>
      <c r="C10" s="148" t="s">
        <v>218</v>
      </c>
      <c r="D10" s="148" t="s">
        <v>243</v>
      </c>
      <c r="E10" s="149">
        <v>43059</v>
      </c>
      <c r="F10" s="150" t="s">
        <v>244</v>
      </c>
      <c r="G10" s="148" t="s">
        <v>221</v>
      </c>
      <c r="H10" s="147"/>
      <c r="I10" s="147"/>
      <c r="J10" s="147"/>
      <c r="K10" s="147"/>
      <c r="L10" s="147"/>
      <c r="M10" s="147"/>
      <c r="N10" s="147"/>
      <c r="O10" s="151" t="s">
        <v>50</v>
      </c>
      <c r="P10" s="185"/>
    </row>
    <row r="11" spans="1:16" x14ac:dyDescent="0.2">
      <c r="A11" s="148" t="s">
        <v>245</v>
      </c>
      <c r="B11" s="148" t="s">
        <v>246</v>
      </c>
      <c r="C11" s="153" t="s">
        <v>218</v>
      </c>
      <c r="D11" s="148" t="s">
        <v>247</v>
      </c>
      <c r="E11" s="149">
        <v>43059</v>
      </c>
      <c r="F11" s="150" t="s">
        <v>248</v>
      </c>
      <c r="G11" s="148" t="s">
        <v>221</v>
      </c>
      <c r="H11" s="147"/>
      <c r="I11" s="147"/>
      <c r="J11" s="147"/>
      <c r="K11" s="147"/>
      <c r="L11" s="147"/>
      <c r="M11" s="147"/>
      <c r="N11" s="147"/>
      <c r="O11" s="151" t="s">
        <v>50</v>
      </c>
      <c r="P11" s="185"/>
    </row>
    <row r="12" spans="1:16" x14ac:dyDescent="0.2">
      <c r="A12" s="148" t="s">
        <v>249</v>
      </c>
      <c r="B12" s="148" t="s">
        <v>250</v>
      </c>
      <c r="C12" s="148" t="s">
        <v>218</v>
      </c>
      <c r="D12" s="148" t="s">
        <v>251</v>
      </c>
      <c r="E12" s="149">
        <v>43059</v>
      </c>
      <c r="F12" s="150" t="s">
        <v>252</v>
      </c>
      <c r="G12" s="148" t="s">
        <v>221</v>
      </c>
      <c r="H12" s="147"/>
      <c r="I12" s="147"/>
      <c r="J12" s="147"/>
      <c r="K12" s="147"/>
      <c r="L12" s="147"/>
      <c r="M12" s="147"/>
      <c r="N12" s="147"/>
      <c r="O12" s="151" t="s">
        <v>50</v>
      </c>
      <c r="P12" s="185"/>
    </row>
    <row r="13" spans="1:16" x14ac:dyDescent="0.2">
      <c r="A13" s="148" t="s">
        <v>249</v>
      </c>
      <c r="B13" s="148" t="s">
        <v>250</v>
      </c>
      <c r="C13" s="148" t="s">
        <v>218</v>
      </c>
      <c r="D13" s="148" t="s">
        <v>253</v>
      </c>
      <c r="E13" s="149">
        <v>43059</v>
      </c>
      <c r="F13" s="150" t="s">
        <v>254</v>
      </c>
      <c r="G13" s="148" t="s">
        <v>221</v>
      </c>
      <c r="H13" s="147"/>
      <c r="I13" s="147"/>
      <c r="J13" s="147"/>
      <c r="K13" s="147"/>
      <c r="L13" s="147"/>
      <c r="M13" s="147"/>
      <c r="N13" s="147"/>
      <c r="O13" s="151" t="s">
        <v>50</v>
      </c>
      <c r="P13" s="185"/>
    </row>
    <row r="14" spans="1:16" x14ac:dyDescent="0.2">
      <c r="A14" s="148" t="s">
        <v>249</v>
      </c>
      <c r="B14" s="148" t="s">
        <v>250</v>
      </c>
      <c r="C14" s="148" t="s">
        <v>218</v>
      </c>
      <c r="D14" s="148" t="s">
        <v>255</v>
      </c>
      <c r="E14" s="149">
        <v>43059</v>
      </c>
      <c r="F14" s="150" t="s">
        <v>256</v>
      </c>
      <c r="G14" s="148" t="s">
        <v>221</v>
      </c>
      <c r="H14" s="147"/>
      <c r="I14" s="147"/>
      <c r="J14" s="147"/>
      <c r="K14" s="147"/>
      <c r="L14" s="147"/>
      <c r="M14" s="147"/>
      <c r="N14" s="147" t="s">
        <v>257</v>
      </c>
      <c r="O14" s="151" t="s">
        <v>50</v>
      </c>
      <c r="P14" s="185"/>
    </row>
    <row r="15" spans="1:16" x14ac:dyDescent="0.2">
      <c r="A15" s="148" t="s">
        <v>249</v>
      </c>
      <c r="B15" s="148" t="s">
        <v>250</v>
      </c>
      <c r="C15" s="148" t="s">
        <v>218</v>
      </c>
      <c r="D15" s="148" t="s">
        <v>258</v>
      </c>
      <c r="E15" s="149">
        <v>43059</v>
      </c>
      <c r="F15" s="150" t="s">
        <v>259</v>
      </c>
      <c r="G15" s="148" t="s">
        <v>221</v>
      </c>
      <c r="H15" s="147"/>
      <c r="I15" s="147"/>
      <c r="J15" s="147"/>
      <c r="K15" s="147"/>
      <c r="L15" s="147"/>
      <c r="M15" s="147"/>
      <c r="N15" s="147"/>
      <c r="O15" s="151" t="s">
        <v>50</v>
      </c>
      <c r="P15" s="185"/>
    </row>
    <row r="16" spans="1:16" x14ac:dyDescent="0.2">
      <c r="A16" s="148" t="s">
        <v>249</v>
      </c>
      <c r="B16" s="148" t="s">
        <v>250</v>
      </c>
      <c r="C16" s="148" t="s">
        <v>218</v>
      </c>
      <c r="D16" s="148" t="s">
        <v>260</v>
      </c>
      <c r="E16" s="149">
        <v>43059</v>
      </c>
      <c r="F16" s="150" t="s">
        <v>261</v>
      </c>
      <c r="G16" s="148" t="s">
        <v>221</v>
      </c>
      <c r="H16" s="147"/>
      <c r="I16" s="147"/>
      <c r="J16" s="147"/>
      <c r="K16" s="147"/>
      <c r="L16" s="147"/>
      <c r="M16" s="147"/>
      <c r="N16" s="147"/>
      <c r="O16" s="151" t="s">
        <v>50</v>
      </c>
      <c r="P16" s="185"/>
    </row>
    <row r="17" spans="1:16" x14ac:dyDescent="0.2">
      <c r="A17" s="148" t="s">
        <v>249</v>
      </c>
      <c r="B17" s="148" t="s">
        <v>250</v>
      </c>
      <c r="C17" s="148" t="s">
        <v>218</v>
      </c>
      <c r="D17" s="148" t="s">
        <v>262</v>
      </c>
      <c r="E17" s="149">
        <v>43059</v>
      </c>
      <c r="F17" s="150" t="s">
        <v>263</v>
      </c>
      <c r="G17" s="148" t="s">
        <v>221</v>
      </c>
      <c r="H17" s="147"/>
      <c r="I17" s="147"/>
      <c r="J17" s="147"/>
      <c r="K17" s="147"/>
      <c r="L17" s="147"/>
      <c r="M17" s="147"/>
      <c r="N17" s="147"/>
      <c r="O17" s="151" t="s">
        <v>50</v>
      </c>
      <c r="P17" s="180" t="s">
        <v>264</v>
      </c>
    </row>
    <row r="18" spans="1:16" ht="51" x14ac:dyDescent="0.2">
      <c r="A18" s="148" t="s">
        <v>265</v>
      </c>
      <c r="B18" s="148" t="s">
        <v>266</v>
      </c>
      <c r="C18" s="148" t="s">
        <v>218</v>
      </c>
      <c r="D18" s="148" t="s">
        <v>267</v>
      </c>
      <c r="E18" s="149">
        <v>43059</v>
      </c>
      <c r="F18" s="150" t="s">
        <v>268</v>
      </c>
      <c r="G18" s="148" t="s">
        <v>221</v>
      </c>
      <c r="H18" s="152" t="s">
        <v>48</v>
      </c>
      <c r="I18" s="147"/>
      <c r="J18" s="147"/>
      <c r="K18" s="154" t="s">
        <v>269</v>
      </c>
      <c r="L18" s="193" t="s">
        <v>270</v>
      </c>
      <c r="M18" s="147"/>
      <c r="N18" s="147"/>
      <c r="O18" s="151" t="s">
        <v>271</v>
      </c>
      <c r="P18" s="185"/>
    </row>
    <row r="19" spans="1:16" x14ac:dyDescent="0.2">
      <c r="A19" s="148" t="s">
        <v>272</v>
      </c>
      <c r="B19" s="148" t="s">
        <v>273</v>
      </c>
      <c r="C19" s="148" t="s">
        <v>218</v>
      </c>
      <c r="D19" s="148" t="s">
        <v>274</v>
      </c>
      <c r="E19" s="149">
        <v>43059</v>
      </c>
      <c r="F19" s="150" t="s">
        <v>275</v>
      </c>
      <c r="G19" s="148" t="s">
        <v>226</v>
      </c>
      <c r="H19" s="147"/>
      <c r="I19" s="147"/>
      <c r="J19" s="147"/>
      <c r="K19" s="147"/>
      <c r="L19" s="147"/>
      <c r="M19" s="147"/>
      <c r="N19" s="147"/>
      <c r="O19" s="151" t="s">
        <v>78</v>
      </c>
      <c r="P19" s="185"/>
    </row>
    <row r="20" spans="1:16" x14ac:dyDescent="0.2">
      <c r="A20" s="148" t="s">
        <v>276</v>
      </c>
      <c r="B20" s="148" t="s">
        <v>273</v>
      </c>
      <c r="C20" s="153" t="s">
        <v>218</v>
      </c>
      <c r="D20" s="148" t="s">
        <v>277</v>
      </c>
      <c r="E20" s="149">
        <v>43059</v>
      </c>
      <c r="F20" s="150" t="s">
        <v>278</v>
      </c>
      <c r="G20" s="148" t="s">
        <v>226</v>
      </c>
      <c r="H20" s="147"/>
      <c r="I20" s="147"/>
      <c r="J20" s="147"/>
      <c r="K20" s="147"/>
      <c r="L20" s="147"/>
      <c r="M20" s="147"/>
      <c r="N20" s="147"/>
      <c r="O20" s="151" t="s">
        <v>78</v>
      </c>
      <c r="P20" s="185"/>
    </row>
    <row r="21" spans="1:16" x14ac:dyDescent="0.2">
      <c r="A21" s="148" t="s">
        <v>279</v>
      </c>
      <c r="B21" s="148" t="s">
        <v>280</v>
      </c>
      <c r="C21" s="148" t="s">
        <v>218</v>
      </c>
      <c r="D21" s="148" t="s">
        <v>281</v>
      </c>
      <c r="E21" s="149">
        <v>43059</v>
      </c>
      <c r="F21" s="150" t="s">
        <v>282</v>
      </c>
      <c r="G21" s="148" t="s">
        <v>226</v>
      </c>
      <c r="H21" s="147"/>
      <c r="I21" s="147"/>
      <c r="J21" s="147"/>
      <c r="K21" s="152" t="s">
        <v>283</v>
      </c>
      <c r="L21" s="195" t="s">
        <v>586</v>
      </c>
      <c r="M21" s="147"/>
      <c r="N21" s="147"/>
      <c r="O21" s="151" t="s">
        <v>67</v>
      </c>
      <c r="P21" s="185"/>
    </row>
    <row r="22" spans="1:16" x14ac:dyDescent="0.2">
      <c r="A22" s="148" t="s">
        <v>284</v>
      </c>
      <c r="B22" s="148" t="s">
        <v>285</v>
      </c>
      <c r="C22" s="148" t="s">
        <v>218</v>
      </c>
      <c r="D22" s="148" t="s">
        <v>286</v>
      </c>
      <c r="E22" s="149">
        <v>43059</v>
      </c>
      <c r="F22" s="150" t="s">
        <v>287</v>
      </c>
      <c r="G22" s="148" t="s">
        <v>226</v>
      </c>
      <c r="H22" s="152" t="s">
        <v>40</v>
      </c>
      <c r="I22" s="147"/>
      <c r="J22" s="147"/>
      <c r="K22" s="152" t="s">
        <v>288</v>
      </c>
      <c r="L22" s="191" t="s">
        <v>590</v>
      </c>
      <c r="M22" s="147"/>
      <c r="N22" s="147"/>
      <c r="O22" s="151" t="s">
        <v>50</v>
      </c>
      <c r="P22" s="194" t="s">
        <v>593</v>
      </c>
    </row>
    <row r="23" spans="1:16" s="106" customFormat="1" x14ac:dyDescent="0.2">
      <c r="A23" s="148" t="s">
        <v>289</v>
      </c>
      <c r="B23" s="148" t="s">
        <v>285</v>
      </c>
      <c r="C23" s="148" t="s">
        <v>218</v>
      </c>
      <c r="D23" s="148" t="s">
        <v>290</v>
      </c>
      <c r="E23" s="149">
        <v>44487</v>
      </c>
      <c r="F23" s="150" t="s">
        <v>236</v>
      </c>
      <c r="G23" s="148" t="s">
        <v>226</v>
      </c>
      <c r="H23" s="152"/>
      <c r="I23" s="152"/>
      <c r="J23" s="152"/>
      <c r="K23" s="152"/>
      <c r="L23" s="152"/>
      <c r="M23" s="152"/>
      <c r="N23" s="152"/>
      <c r="O23" s="151" t="s">
        <v>50</v>
      </c>
      <c r="P23" s="186"/>
    </row>
    <row r="24" spans="1:16" x14ac:dyDescent="0.2">
      <c r="A24" s="148" t="s">
        <v>291</v>
      </c>
      <c r="B24" s="148" t="s">
        <v>292</v>
      </c>
      <c r="C24" s="148" t="s">
        <v>218</v>
      </c>
      <c r="D24" s="148" t="s">
        <v>293</v>
      </c>
      <c r="E24" s="149">
        <v>43059</v>
      </c>
      <c r="F24" s="150" t="s">
        <v>294</v>
      </c>
      <c r="G24" s="148" t="s">
        <v>221</v>
      </c>
      <c r="H24" s="152" t="s">
        <v>40</v>
      </c>
      <c r="I24" s="147"/>
      <c r="J24" s="147"/>
      <c r="K24" s="147"/>
      <c r="L24" s="147"/>
      <c r="M24" s="147"/>
      <c r="N24" s="147"/>
      <c r="O24" s="151" t="s">
        <v>67</v>
      </c>
      <c r="P24" s="185"/>
    </row>
    <row r="25" spans="1:16" x14ac:dyDescent="0.2">
      <c r="A25" s="148" t="s">
        <v>295</v>
      </c>
      <c r="B25" s="148" t="s">
        <v>296</v>
      </c>
      <c r="C25" s="148" t="s">
        <v>218</v>
      </c>
      <c r="D25" s="148" t="s">
        <v>297</v>
      </c>
      <c r="E25" s="149">
        <v>43059</v>
      </c>
      <c r="F25" s="150" t="s">
        <v>298</v>
      </c>
      <c r="G25" s="148" t="s">
        <v>226</v>
      </c>
      <c r="H25" s="147"/>
      <c r="I25" s="147"/>
      <c r="J25" s="147"/>
      <c r="K25" s="147"/>
      <c r="L25" s="147"/>
      <c r="M25" s="147"/>
      <c r="N25" s="147"/>
      <c r="O25" s="151" t="s">
        <v>78</v>
      </c>
      <c r="P25" s="185"/>
    </row>
    <row r="26" spans="1:16" s="99" customFormat="1" x14ac:dyDescent="0.2">
      <c r="A26" s="148" t="s">
        <v>299</v>
      </c>
      <c r="B26" s="150" t="s">
        <v>300</v>
      </c>
      <c r="C26" s="150" t="s">
        <v>218</v>
      </c>
      <c r="D26" s="148" t="s">
        <v>301</v>
      </c>
      <c r="E26" s="149">
        <v>41996</v>
      </c>
      <c r="F26" s="150" t="s">
        <v>302</v>
      </c>
      <c r="G26" s="150" t="s">
        <v>221</v>
      </c>
      <c r="H26" s="152"/>
      <c r="I26" s="152"/>
      <c r="J26" s="152"/>
      <c r="K26" s="152"/>
      <c r="L26" s="152"/>
      <c r="M26" s="152"/>
      <c r="N26" s="152" t="s">
        <v>40</v>
      </c>
      <c r="O26" s="155" t="s">
        <v>67</v>
      </c>
      <c r="P26" s="187"/>
    </row>
    <row r="27" spans="1:16" x14ac:dyDescent="0.2">
      <c r="A27" s="148" t="s">
        <v>303</v>
      </c>
      <c r="B27" s="148" t="s">
        <v>304</v>
      </c>
      <c r="C27" s="148" t="s">
        <v>218</v>
      </c>
      <c r="D27" s="148" t="s">
        <v>305</v>
      </c>
      <c r="E27" s="149">
        <v>43059</v>
      </c>
      <c r="F27" s="150" t="s">
        <v>306</v>
      </c>
      <c r="G27" s="148" t="s">
        <v>221</v>
      </c>
      <c r="H27" s="147"/>
      <c r="I27" s="147"/>
      <c r="J27" s="147"/>
      <c r="K27" s="147"/>
      <c r="L27" s="147"/>
      <c r="M27" s="147"/>
      <c r="N27" s="152" t="s">
        <v>40</v>
      </c>
      <c r="O27" s="151" t="s">
        <v>67</v>
      </c>
      <c r="P27" s="185"/>
    </row>
    <row r="28" spans="1:16" s="106" customFormat="1" x14ac:dyDescent="0.2">
      <c r="A28" s="148" t="s">
        <v>307</v>
      </c>
      <c r="B28" s="150" t="s">
        <v>308</v>
      </c>
      <c r="C28" s="150" t="s">
        <v>218</v>
      </c>
      <c r="D28" s="148" t="s">
        <v>309</v>
      </c>
      <c r="E28" s="149">
        <v>44487</v>
      </c>
      <c r="F28" s="150" t="s">
        <v>236</v>
      </c>
      <c r="G28" s="148" t="s">
        <v>226</v>
      </c>
      <c r="H28" s="152" t="s">
        <v>40</v>
      </c>
      <c r="I28" s="152"/>
      <c r="J28" s="152"/>
      <c r="K28" s="152"/>
      <c r="L28" s="152"/>
      <c r="M28" s="152"/>
      <c r="N28" s="152"/>
      <c r="O28" s="151" t="s">
        <v>67</v>
      </c>
      <c r="P28" s="186"/>
    </row>
    <row r="29" spans="1:16" x14ac:dyDescent="0.2">
      <c r="A29" s="148" t="s">
        <v>310</v>
      </c>
      <c r="B29" s="148" t="s">
        <v>311</v>
      </c>
      <c r="C29" s="148" t="s">
        <v>218</v>
      </c>
      <c r="D29" s="148" t="s">
        <v>312</v>
      </c>
      <c r="E29" s="149">
        <v>44682</v>
      </c>
      <c r="F29" s="150" t="s">
        <v>313</v>
      </c>
      <c r="G29" s="148" t="s">
        <v>226</v>
      </c>
      <c r="H29" s="147"/>
      <c r="I29" s="147"/>
      <c r="J29" s="147"/>
      <c r="K29" s="147"/>
      <c r="L29" s="147"/>
      <c r="M29" s="147"/>
      <c r="N29" s="147"/>
      <c r="O29" s="151" t="s">
        <v>67</v>
      </c>
      <c r="P29" s="180"/>
    </row>
    <row r="30" spans="1:16" x14ac:dyDescent="0.2">
      <c r="A30" s="148" t="s">
        <v>314</v>
      </c>
      <c r="B30" s="148"/>
      <c r="C30" s="148" t="s">
        <v>218</v>
      </c>
      <c r="D30" s="148" t="s">
        <v>315</v>
      </c>
      <c r="E30" s="149">
        <v>43059</v>
      </c>
      <c r="F30" s="150" t="s">
        <v>316</v>
      </c>
      <c r="G30" s="148" t="s">
        <v>226</v>
      </c>
      <c r="H30" s="147"/>
      <c r="I30" s="147"/>
      <c r="J30" s="147"/>
      <c r="K30" s="147"/>
      <c r="L30" s="147"/>
      <c r="M30" s="147"/>
      <c r="N30" s="147"/>
      <c r="O30" s="151" t="s">
        <v>78</v>
      </c>
      <c r="P30" s="180"/>
    </row>
    <row r="31" spans="1:16" x14ac:dyDescent="0.2">
      <c r="A31" s="148" t="s">
        <v>317</v>
      </c>
      <c r="B31" s="148" t="s">
        <v>318</v>
      </c>
      <c r="C31" s="148" t="s">
        <v>218</v>
      </c>
      <c r="D31" s="148" t="s">
        <v>319</v>
      </c>
      <c r="E31" s="149">
        <v>43059</v>
      </c>
      <c r="F31" s="150" t="s">
        <v>320</v>
      </c>
      <c r="G31" s="148" t="s">
        <v>226</v>
      </c>
      <c r="H31" s="147"/>
      <c r="I31" s="147"/>
      <c r="J31" s="147"/>
      <c r="K31" s="147"/>
      <c r="L31" s="147"/>
      <c r="M31" s="147"/>
      <c r="N31" s="147"/>
      <c r="O31" s="151" t="s">
        <v>78</v>
      </c>
      <c r="P31" s="180"/>
    </row>
    <row r="32" spans="1:16" x14ac:dyDescent="0.2">
      <c r="A32" s="148" t="s">
        <v>321</v>
      </c>
      <c r="B32" s="148" t="s">
        <v>318</v>
      </c>
      <c r="C32" s="148" t="s">
        <v>218</v>
      </c>
      <c r="D32" s="148" t="s">
        <v>322</v>
      </c>
      <c r="E32" s="149">
        <v>43059</v>
      </c>
      <c r="F32" s="150" t="s">
        <v>323</v>
      </c>
      <c r="G32" s="148" t="s">
        <v>226</v>
      </c>
      <c r="H32" s="147"/>
      <c r="I32" s="147"/>
      <c r="J32" s="147"/>
      <c r="K32" s="147"/>
      <c r="L32" s="147"/>
      <c r="M32" s="147"/>
      <c r="N32" s="147"/>
      <c r="O32" s="151" t="s">
        <v>78</v>
      </c>
      <c r="P32" s="180"/>
    </row>
    <row r="33" spans="1:18" x14ac:dyDescent="0.2">
      <c r="A33" s="148" t="s">
        <v>324</v>
      </c>
      <c r="B33" s="148" t="s">
        <v>318</v>
      </c>
      <c r="C33" s="148" t="s">
        <v>218</v>
      </c>
      <c r="D33" s="148" t="s">
        <v>325</v>
      </c>
      <c r="E33" s="149">
        <v>43810</v>
      </c>
      <c r="F33" s="150">
        <v>4047589</v>
      </c>
      <c r="G33" s="148" t="s">
        <v>221</v>
      </c>
      <c r="H33" s="147"/>
      <c r="I33" s="147"/>
      <c r="J33" s="147"/>
      <c r="K33" s="147"/>
      <c r="L33" s="147"/>
      <c r="M33" s="147"/>
      <c r="N33" s="152" t="s">
        <v>40</v>
      </c>
      <c r="O33" s="151" t="s">
        <v>67</v>
      </c>
      <c r="P33" s="180"/>
    </row>
    <row r="34" spans="1:18" x14ac:dyDescent="0.2">
      <c r="A34" s="148" t="s">
        <v>326</v>
      </c>
      <c r="B34" s="148" t="s">
        <v>327</v>
      </c>
      <c r="C34" s="148" t="s">
        <v>218</v>
      </c>
      <c r="D34" s="148" t="s">
        <v>328</v>
      </c>
      <c r="E34" s="149">
        <v>43544</v>
      </c>
      <c r="F34" s="150" t="s">
        <v>329</v>
      </c>
      <c r="G34" s="148" t="s">
        <v>226</v>
      </c>
      <c r="H34" s="147"/>
      <c r="I34" s="147"/>
      <c r="J34" s="147"/>
      <c r="K34" s="147"/>
      <c r="L34" s="147"/>
      <c r="M34" s="147"/>
      <c r="N34" s="152" t="s">
        <v>40</v>
      </c>
      <c r="O34" s="151" t="s">
        <v>67</v>
      </c>
      <c r="P34" s="180"/>
    </row>
    <row r="35" spans="1:18" x14ac:dyDescent="0.2">
      <c r="A35" s="148" t="s">
        <v>330</v>
      </c>
      <c r="B35" s="150" t="s">
        <v>331</v>
      </c>
      <c r="C35" s="150" t="s">
        <v>218</v>
      </c>
      <c r="D35" s="148" t="s">
        <v>332</v>
      </c>
      <c r="E35" s="149">
        <v>43059</v>
      </c>
      <c r="F35" s="150" t="s">
        <v>333</v>
      </c>
      <c r="G35" s="148" t="s">
        <v>226</v>
      </c>
      <c r="H35" s="147"/>
      <c r="I35" s="147"/>
      <c r="J35" s="147"/>
      <c r="K35" s="147"/>
      <c r="L35" s="147"/>
      <c r="M35" s="147"/>
      <c r="N35" s="147" t="s">
        <v>40</v>
      </c>
      <c r="O35" s="151" t="s">
        <v>50</v>
      </c>
      <c r="P35" s="180"/>
    </row>
    <row r="36" spans="1:18" x14ac:dyDescent="0.2">
      <c r="A36" s="156" t="s">
        <v>334</v>
      </c>
      <c r="B36" s="156" t="s">
        <v>335</v>
      </c>
      <c r="C36" s="156" t="s">
        <v>218</v>
      </c>
      <c r="D36" s="156" t="s">
        <v>336</v>
      </c>
      <c r="E36" s="157">
        <v>43766</v>
      </c>
      <c r="F36" s="150">
        <v>4046464</v>
      </c>
      <c r="G36" s="148" t="s">
        <v>221</v>
      </c>
      <c r="H36" s="147"/>
      <c r="I36" s="147"/>
      <c r="J36" s="147"/>
      <c r="K36" s="147" t="s">
        <v>288</v>
      </c>
      <c r="L36" s="147" t="s">
        <v>588</v>
      </c>
      <c r="M36" s="147"/>
      <c r="N36" s="147"/>
      <c r="O36" s="151" t="s">
        <v>50</v>
      </c>
      <c r="P36" s="180" t="s">
        <v>587</v>
      </c>
    </row>
    <row r="37" spans="1:18" x14ac:dyDescent="0.2">
      <c r="A37" s="148" t="s">
        <v>334</v>
      </c>
      <c r="B37" s="148" t="s">
        <v>335</v>
      </c>
      <c r="C37" s="148" t="s">
        <v>218</v>
      </c>
      <c r="D37" s="148" t="s">
        <v>337</v>
      </c>
      <c r="E37" s="149">
        <v>43059</v>
      </c>
      <c r="F37" s="150" t="s">
        <v>338</v>
      </c>
      <c r="G37" s="148" t="s">
        <v>221</v>
      </c>
      <c r="H37" s="147"/>
      <c r="I37" s="147"/>
      <c r="J37" s="147"/>
      <c r="K37" s="147"/>
      <c r="L37" s="147"/>
      <c r="M37" s="147"/>
      <c r="N37" s="147"/>
      <c r="O37" s="151" t="s">
        <v>50</v>
      </c>
      <c r="P37" s="180"/>
    </row>
    <row r="38" spans="1:18" s="99" customFormat="1" x14ac:dyDescent="0.2">
      <c r="A38" s="148" t="s">
        <v>334</v>
      </c>
      <c r="B38" s="148" t="s">
        <v>335</v>
      </c>
      <c r="C38" s="153" t="s">
        <v>218</v>
      </c>
      <c r="D38" s="148" t="s">
        <v>339</v>
      </c>
      <c r="E38" s="157">
        <v>43766</v>
      </c>
      <c r="F38" s="150">
        <v>4046464</v>
      </c>
      <c r="G38" s="148" t="s">
        <v>221</v>
      </c>
      <c r="H38" s="152"/>
      <c r="I38" s="152"/>
      <c r="J38" s="152"/>
      <c r="K38" s="152" t="s">
        <v>340</v>
      </c>
      <c r="L38" s="152" t="s">
        <v>588</v>
      </c>
      <c r="M38" s="152"/>
      <c r="N38" s="152"/>
      <c r="O38" s="151" t="s">
        <v>50</v>
      </c>
      <c r="P38" s="180"/>
      <c r="Q38" s="97"/>
      <c r="R38" s="97"/>
    </row>
    <row r="39" spans="1:18" s="106" customFormat="1" x14ac:dyDescent="0.2">
      <c r="A39" s="148" t="s">
        <v>341</v>
      </c>
      <c r="B39" s="150" t="s">
        <v>342</v>
      </c>
      <c r="C39" s="150" t="s">
        <v>218</v>
      </c>
      <c r="D39" s="148" t="s">
        <v>343</v>
      </c>
      <c r="E39" s="149">
        <v>44487</v>
      </c>
      <c r="F39" s="150" t="s">
        <v>236</v>
      </c>
      <c r="G39" s="148" t="s">
        <v>226</v>
      </c>
      <c r="H39" s="152"/>
      <c r="I39" s="152"/>
      <c r="J39" s="152"/>
      <c r="K39" s="152"/>
      <c r="L39" s="152"/>
      <c r="M39" s="152"/>
      <c r="N39" s="152"/>
      <c r="O39" s="151" t="s">
        <v>50</v>
      </c>
      <c r="P39" s="186"/>
    </row>
    <row r="40" spans="1:18" x14ac:dyDescent="0.2">
      <c r="A40" s="148" t="s">
        <v>344</v>
      </c>
      <c r="B40" s="148" t="s">
        <v>345</v>
      </c>
      <c r="C40" s="148" t="s">
        <v>218</v>
      </c>
      <c r="D40" s="148" t="s">
        <v>346</v>
      </c>
      <c r="E40" s="149">
        <v>43059</v>
      </c>
      <c r="F40" s="150" t="s">
        <v>347</v>
      </c>
      <c r="G40" s="148" t="s">
        <v>221</v>
      </c>
      <c r="H40" s="158"/>
      <c r="I40" s="147"/>
      <c r="J40" s="147"/>
      <c r="K40" s="147"/>
      <c r="L40" s="147"/>
      <c r="M40" s="147"/>
      <c r="N40" s="147"/>
      <c r="O40" s="151" t="s">
        <v>78</v>
      </c>
      <c r="P40" s="180"/>
    </row>
    <row r="41" spans="1:18" ht="51" x14ac:dyDescent="0.2">
      <c r="A41" s="148" t="s">
        <v>348</v>
      </c>
      <c r="B41" s="148" t="s">
        <v>349</v>
      </c>
      <c r="C41" s="148" t="s">
        <v>218</v>
      </c>
      <c r="D41" s="148" t="s">
        <v>350</v>
      </c>
      <c r="E41" s="149">
        <v>43059</v>
      </c>
      <c r="F41" s="150" t="s">
        <v>351</v>
      </c>
      <c r="G41" s="148" t="s">
        <v>221</v>
      </c>
      <c r="H41" s="147"/>
      <c r="I41" s="147"/>
      <c r="J41" s="147"/>
      <c r="K41" s="147"/>
      <c r="L41" s="147"/>
      <c r="M41" s="192" t="s">
        <v>352</v>
      </c>
      <c r="N41" s="147"/>
      <c r="O41" s="151" t="s">
        <v>67</v>
      </c>
      <c r="P41" s="180"/>
    </row>
    <row r="42" spans="1:18" s="99" customFormat="1" x14ac:dyDescent="0.2">
      <c r="A42" s="148"/>
      <c r="B42" s="159"/>
      <c r="C42" s="159"/>
      <c r="D42" s="160" t="s">
        <v>353</v>
      </c>
      <c r="E42" s="161"/>
      <c r="F42" s="150"/>
      <c r="G42" s="148"/>
      <c r="H42" s="152"/>
      <c r="I42" s="152"/>
      <c r="J42" s="152"/>
      <c r="K42" s="152"/>
      <c r="L42" s="152"/>
      <c r="M42" s="152"/>
      <c r="N42" s="152"/>
      <c r="O42" s="151"/>
      <c r="P42" s="187"/>
    </row>
    <row r="43" spans="1:18" x14ac:dyDescent="0.2">
      <c r="A43" s="148" t="s">
        <v>354</v>
      </c>
      <c r="B43" s="148" t="s">
        <v>355</v>
      </c>
      <c r="C43" s="153" t="s">
        <v>218</v>
      </c>
      <c r="D43" s="148" t="s">
        <v>356</v>
      </c>
      <c r="E43" s="149">
        <v>43059</v>
      </c>
      <c r="F43" s="150" t="s">
        <v>357</v>
      </c>
      <c r="G43" s="148" t="s">
        <v>221</v>
      </c>
      <c r="H43" s="147"/>
      <c r="I43" s="147"/>
      <c r="J43" s="147"/>
      <c r="K43" s="147"/>
      <c r="L43" s="147"/>
      <c r="M43" s="147"/>
      <c r="N43" s="147"/>
      <c r="O43" s="151" t="s">
        <v>580</v>
      </c>
      <c r="P43" s="185"/>
    </row>
    <row r="44" spans="1:18" x14ac:dyDescent="0.2">
      <c r="A44" s="148" t="s">
        <v>358</v>
      </c>
      <c r="B44" s="148" t="s">
        <v>355</v>
      </c>
      <c r="C44" s="153" t="s">
        <v>218</v>
      </c>
      <c r="D44" s="148" t="s">
        <v>359</v>
      </c>
      <c r="E44" s="149">
        <v>43059</v>
      </c>
      <c r="F44" s="150" t="s">
        <v>360</v>
      </c>
      <c r="G44" s="148" t="s">
        <v>221</v>
      </c>
      <c r="H44" s="147"/>
      <c r="I44" s="147"/>
      <c r="J44" s="147"/>
      <c r="K44" s="147"/>
      <c r="L44" s="147"/>
      <c r="M44" s="147"/>
      <c r="N44" s="152" t="s">
        <v>40</v>
      </c>
      <c r="O44" s="151" t="s">
        <v>67</v>
      </c>
      <c r="P44" s="185"/>
    </row>
    <row r="45" spans="1:18" x14ac:dyDescent="0.2">
      <c r="A45" s="148" t="s">
        <v>361</v>
      </c>
      <c r="B45" s="153" t="s">
        <v>362</v>
      </c>
      <c r="C45" s="153" t="s">
        <v>218</v>
      </c>
      <c r="D45" s="148" t="s">
        <v>363</v>
      </c>
      <c r="E45" s="149">
        <v>43059</v>
      </c>
      <c r="F45" s="150" t="s">
        <v>364</v>
      </c>
      <c r="G45" s="148" t="s">
        <v>221</v>
      </c>
      <c r="H45" s="147"/>
      <c r="I45" s="147"/>
      <c r="J45" s="147"/>
      <c r="K45" s="147"/>
      <c r="L45" s="147"/>
      <c r="M45" s="147"/>
      <c r="N45" s="147"/>
      <c r="O45" s="151" t="s">
        <v>67</v>
      </c>
      <c r="P45" s="185"/>
    </row>
    <row r="46" spans="1:18" x14ac:dyDescent="0.2">
      <c r="A46" s="148" t="s">
        <v>365</v>
      </c>
      <c r="B46" s="153" t="s">
        <v>362</v>
      </c>
      <c r="C46" s="153" t="s">
        <v>218</v>
      </c>
      <c r="D46" s="148" t="s">
        <v>366</v>
      </c>
      <c r="E46" s="149">
        <v>43059</v>
      </c>
      <c r="F46" s="150" t="s">
        <v>367</v>
      </c>
      <c r="G46" s="148" t="s">
        <v>221</v>
      </c>
      <c r="H46" s="147"/>
      <c r="I46" s="147"/>
      <c r="J46" s="147"/>
      <c r="K46" s="147"/>
      <c r="L46" s="147"/>
      <c r="M46" s="147"/>
      <c r="N46" s="147"/>
      <c r="O46" s="151" t="s">
        <v>67</v>
      </c>
      <c r="P46" s="185"/>
    </row>
    <row r="47" spans="1:18" x14ac:dyDescent="0.2">
      <c r="A47" s="148" t="s">
        <v>368</v>
      </c>
      <c r="B47" s="148" t="s">
        <v>369</v>
      </c>
      <c r="C47" s="153" t="s">
        <v>218</v>
      </c>
      <c r="D47" s="148" t="s">
        <v>370</v>
      </c>
      <c r="E47" s="149">
        <v>43059</v>
      </c>
      <c r="F47" s="150" t="s">
        <v>371</v>
      </c>
      <c r="G47" s="148" t="s">
        <v>221</v>
      </c>
      <c r="H47" s="147"/>
      <c r="I47" s="147"/>
      <c r="J47" s="147"/>
      <c r="K47" s="147"/>
      <c r="L47" s="147"/>
      <c r="M47" s="147"/>
      <c r="N47" s="147"/>
      <c r="O47" s="151" t="s">
        <v>67</v>
      </c>
      <c r="P47" s="185"/>
    </row>
    <row r="48" spans="1:18" x14ac:dyDescent="0.2">
      <c r="A48" s="148" t="s">
        <v>372</v>
      </c>
      <c r="B48" s="148" t="s">
        <v>373</v>
      </c>
      <c r="C48" s="153" t="s">
        <v>218</v>
      </c>
      <c r="D48" s="148" t="s">
        <v>374</v>
      </c>
      <c r="E48" s="149">
        <v>43059</v>
      </c>
      <c r="F48" s="150" t="s">
        <v>375</v>
      </c>
      <c r="G48" s="148" t="s">
        <v>221</v>
      </c>
      <c r="H48" s="147"/>
      <c r="I48" s="147"/>
      <c r="J48" s="147"/>
      <c r="K48" s="147"/>
      <c r="L48" s="147"/>
      <c r="M48" s="147"/>
      <c r="N48" s="147"/>
      <c r="O48" s="151" t="s">
        <v>50</v>
      </c>
      <c r="P48" s="185"/>
    </row>
    <row r="49" spans="1:16" x14ac:dyDescent="0.2">
      <c r="A49" s="148" t="s">
        <v>376</v>
      </c>
      <c r="B49" s="148" t="s">
        <v>377</v>
      </c>
      <c r="C49" s="153" t="s">
        <v>218</v>
      </c>
      <c r="D49" s="148" t="s">
        <v>378</v>
      </c>
      <c r="E49" s="149">
        <v>42857</v>
      </c>
      <c r="F49" s="150">
        <v>4014189</v>
      </c>
      <c r="G49" s="148" t="s">
        <v>226</v>
      </c>
      <c r="H49" s="147"/>
      <c r="I49" s="147"/>
      <c r="J49" s="147"/>
      <c r="K49" s="147"/>
      <c r="L49" s="147"/>
      <c r="M49" s="147"/>
      <c r="N49" s="147"/>
      <c r="O49" s="151" t="s">
        <v>78</v>
      </c>
      <c r="P49" s="185"/>
    </row>
    <row r="50" spans="1:16" x14ac:dyDescent="0.2">
      <c r="A50" s="148" t="s">
        <v>376</v>
      </c>
      <c r="B50" s="151" t="s">
        <v>377</v>
      </c>
      <c r="C50" s="148" t="s">
        <v>218</v>
      </c>
      <c r="D50" s="148" t="s">
        <v>379</v>
      </c>
      <c r="E50" s="149"/>
      <c r="F50" s="150"/>
      <c r="G50" s="148" t="s">
        <v>226</v>
      </c>
      <c r="H50" s="162"/>
      <c r="I50" s="162"/>
      <c r="J50" s="162"/>
      <c r="K50" s="162"/>
      <c r="L50" s="162"/>
      <c r="M50" s="162"/>
      <c r="N50" s="162"/>
      <c r="O50" s="151" t="s">
        <v>78</v>
      </c>
      <c r="P50" s="188"/>
    </row>
    <row r="51" spans="1:16" x14ac:dyDescent="0.2">
      <c r="A51" s="148" t="s">
        <v>380</v>
      </c>
      <c r="B51" s="148" t="s">
        <v>381</v>
      </c>
      <c r="C51" s="153" t="s">
        <v>218</v>
      </c>
      <c r="D51" s="148" t="s">
        <v>382</v>
      </c>
      <c r="E51" s="149">
        <v>42877</v>
      </c>
      <c r="F51" s="150" t="s">
        <v>383</v>
      </c>
      <c r="G51" s="148" t="s">
        <v>221</v>
      </c>
      <c r="H51" s="147"/>
      <c r="I51" s="147"/>
      <c r="J51" s="147"/>
      <c r="K51" s="147"/>
      <c r="L51" s="147"/>
      <c r="M51" s="147"/>
      <c r="N51" s="147"/>
      <c r="O51" s="151" t="s">
        <v>78</v>
      </c>
      <c r="P51" s="185"/>
    </row>
    <row r="52" spans="1:16" s="99" customFormat="1" x14ac:dyDescent="0.2">
      <c r="A52" s="148"/>
      <c r="B52" s="148"/>
      <c r="C52" s="148"/>
      <c r="D52" s="160" t="s">
        <v>384</v>
      </c>
      <c r="E52" s="161"/>
      <c r="F52" s="150"/>
      <c r="G52" s="148"/>
      <c r="H52" s="152"/>
      <c r="I52" s="152"/>
      <c r="J52" s="152"/>
      <c r="K52" s="152"/>
      <c r="L52" s="152"/>
      <c r="M52" s="152"/>
      <c r="N52" s="152"/>
      <c r="O52" s="151"/>
      <c r="P52" s="187"/>
    </row>
    <row r="53" spans="1:16" s="106" customFormat="1" x14ac:dyDescent="0.2">
      <c r="A53" s="148" t="s">
        <v>385</v>
      </c>
      <c r="B53" s="150" t="s">
        <v>386</v>
      </c>
      <c r="C53" s="150" t="s">
        <v>218</v>
      </c>
      <c r="D53" s="148" t="s">
        <v>387</v>
      </c>
      <c r="E53" s="149">
        <v>44487</v>
      </c>
      <c r="F53" s="150" t="s">
        <v>236</v>
      </c>
      <c r="G53" s="150" t="s">
        <v>221</v>
      </c>
      <c r="H53" s="152" t="s">
        <v>40</v>
      </c>
      <c r="I53" s="152" t="s">
        <v>40</v>
      </c>
      <c r="J53" s="152"/>
      <c r="K53" s="152"/>
      <c r="L53" s="152"/>
      <c r="M53" s="152"/>
      <c r="N53" s="152"/>
      <c r="O53" s="151" t="s">
        <v>42</v>
      </c>
      <c r="P53" s="186"/>
    </row>
    <row r="54" spans="1:16" s="106" customFormat="1" ht="38.25" x14ac:dyDescent="0.2">
      <c r="A54" s="148" t="s">
        <v>388</v>
      </c>
      <c r="B54" s="150" t="s">
        <v>389</v>
      </c>
      <c r="C54" s="150" t="s">
        <v>218</v>
      </c>
      <c r="D54" s="148" t="s">
        <v>390</v>
      </c>
      <c r="E54" s="149">
        <v>44487</v>
      </c>
      <c r="F54" s="150" t="s">
        <v>236</v>
      </c>
      <c r="G54" s="150" t="s">
        <v>221</v>
      </c>
      <c r="H54" s="152" t="s">
        <v>48</v>
      </c>
      <c r="I54" s="152"/>
      <c r="J54" s="152"/>
      <c r="K54" s="152" t="s">
        <v>283</v>
      </c>
      <c r="L54" s="191" t="s">
        <v>391</v>
      </c>
      <c r="M54" s="154" t="s">
        <v>392</v>
      </c>
      <c r="N54" s="152"/>
      <c r="O54" s="151" t="s">
        <v>78</v>
      </c>
      <c r="P54" s="186"/>
    </row>
    <row r="55" spans="1:16" s="106" customFormat="1" ht="25.5" x14ac:dyDescent="0.2">
      <c r="A55" s="148" t="s">
        <v>393</v>
      </c>
      <c r="B55" s="150" t="s">
        <v>389</v>
      </c>
      <c r="C55" s="150" t="s">
        <v>218</v>
      </c>
      <c r="D55" s="148" t="s">
        <v>394</v>
      </c>
      <c r="E55" s="149">
        <v>44487</v>
      </c>
      <c r="F55" s="150" t="s">
        <v>236</v>
      </c>
      <c r="G55" s="150" t="s">
        <v>221</v>
      </c>
      <c r="H55" s="152" t="s">
        <v>40</v>
      </c>
      <c r="I55" s="152" t="s">
        <v>40</v>
      </c>
      <c r="J55" s="152"/>
      <c r="K55" s="152" t="s">
        <v>395</v>
      </c>
      <c r="L55" s="152"/>
      <c r="M55" s="152"/>
      <c r="N55" s="152"/>
      <c r="O55" s="151" t="s">
        <v>42</v>
      </c>
      <c r="P55" s="137" t="s">
        <v>591</v>
      </c>
    </row>
    <row r="56" spans="1:16" s="106" customFormat="1" x14ac:dyDescent="0.2">
      <c r="A56" s="148" t="s">
        <v>396</v>
      </c>
      <c r="B56" s="150" t="s">
        <v>397</v>
      </c>
      <c r="C56" s="150" t="s">
        <v>218</v>
      </c>
      <c r="D56" s="148" t="s">
        <v>398</v>
      </c>
      <c r="E56" s="149">
        <v>44487</v>
      </c>
      <c r="F56" s="150" t="s">
        <v>236</v>
      </c>
      <c r="G56" s="150" t="s">
        <v>221</v>
      </c>
      <c r="H56" s="152" t="s">
        <v>40</v>
      </c>
      <c r="I56" s="152" t="s">
        <v>40</v>
      </c>
      <c r="J56" s="152"/>
      <c r="K56" s="152"/>
      <c r="L56" s="152"/>
      <c r="M56" s="152"/>
      <c r="N56" s="152"/>
      <c r="O56" s="151" t="s">
        <v>42</v>
      </c>
      <c r="P56" s="186"/>
    </row>
    <row r="57" spans="1:16" x14ac:dyDescent="0.2">
      <c r="A57" s="148" t="s">
        <v>399</v>
      </c>
      <c r="B57" s="150" t="s">
        <v>400</v>
      </c>
      <c r="C57" s="150" t="s">
        <v>218</v>
      </c>
      <c r="D57" s="148" t="s">
        <v>401</v>
      </c>
      <c r="E57" s="149">
        <v>44682</v>
      </c>
      <c r="F57" s="150" t="s">
        <v>313</v>
      </c>
      <c r="G57" s="150" t="s">
        <v>221</v>
      </c>
      <c r="H57" s="152" t="s">
        <v>40</v>
      </c>
      <c r="I57" s="152" t="s">
        <v>40</v>
      </c>
      <c r="J57" s="163"/>
      <c r="K57" s="152" t="s">
        <v>402</v>
      </c>
      <c r="L57" s="73"/>
      <c r="M57" s="147"/>
      <c r="N57" s="147"/>
      <c r="O57" s="151" t="s">
        <v>42</v>
      </c>
      <c r="P57" s="185" t="s">
        <v>403</v>
      </c>
    </row>
    <row r="58" spans="1:16" s="106" customFormat="1" x14ac:dyDescent="0.2">
      <c r="A58" s="148" t="s">
        <v>404</v>
      </c>
      <c r="B58" s="150" t="s">
        <v>405</v>
      </c>
      <c r="C58" s="150" t="s">
        <v>218</v>
      </c>
      <c r="D58" s="148" t="s">
        <v>406</v>
      </c>
      <c r="E58" s="149">
        <v>44487</v>
      </c>
      <c r="F58" s="150" t="s">
        <v>236</v>
      </c>
      <c r="G58" s="150" t="s">
        <v>221</v>
      </c>
      <c r="H58" s="152"/>
      <c r="I58" s="152"/>
      <c r="J58" s="152"/>
      <c r="K58" s="152"/>
      <c r="L58" s="152"/>
      <c r="M58" s="152"/>
      <c r="N58" s="152"/>
      <c r="O58" s="151" t="s">
        <v>50</v>
      </c>
      <c r="P58" s="186"/>
    </row>
    <row r="59" spans="1:16" s="106" customFormat="1" ht="25.5" x14ac:dyDescent="0.2">
      <c r="A59" s="148" t="s">
        <v>407</v>
      </c>
      <c r="B59" s="150" t="s">
        <v>408</v>
      </c>
      <c r="C59" s="150" t="s">
        <v>218</v>
      </c>
      <c r="D59" s="148" t="s">
        <v>409</v>
      </c>
      <c r="E59" s="149">
        <v>44487</v>
      </c>
      <c r="F59" s="150" t="s">
        <v>236</v>
      </c>
      <c r="G59" s="150" t="s">
        <v>221</v>
      </c>
      <c r="H59" s="152" t="s">
        <v>40</v>
      </c>
      <c r="I59" s="152"/>
      <c r="J59" s="152"/>
      <c r="K59" s="152" t="s">
        <v>581</v>
      </c>
      <c r="L59" s="73"/>
      <c r="M59" s="152"/>
      <c r="N59" s="152"/>
      <c r="O59" s="151" t="s">
        <v>42</v>
      </c>
      <c r="P59" s="180" t="s">
        <v>410</v>
      </c>
    </row>
    <row r="60" spans="1:16" s="106" customFormat="1" x14ac:dyDescent="0.2">
      <c r="A60" s="148" t="s">
        <v>411</v>
      </c>
      <c r="B60" s="150" t="s">
        <v>300</v>
      </c>
      <c r="C60" s="150" t="s">
        <v>218</v>
      </c>
      <c r="D60" s="148" t="s">
        <v>412</v>
      </c>
      <c r="E60" s="149">
        <v>44487</v>
      </c>
      <c r="F60" s="150" t="s">
        <v>236</v>
      </c>
      <c r="G60" s="150" t="s">
        <v>221</v>
      </c>
      <c r="H60" s="152" t="s">
        <v>40</v>
      </c>
      <c r="I60" s="152"/>
      <c r="J60" s="152"/>
      <c r="K60" s="152"/>
      <c r="L60" s="152"/>
      <c r="M60" s="152" t="s">
        <v>40</v>
      </c>
      <c r="N60" s="152"/>
      <c r="O60" s="151" t="s">
        <v>42</v>
      </c>
      <c r="P60" s="186"/>
    </row>
    <row r="61" spans="1:16" s="106" customFormat="1" x14ac:dyDescent="0.2">
      <c r="A61" s="148" t="s">
        <v>413</v>
      </c>
      <c r="B61" s="150" t="s">
        <v>414</v>
      </c>
      <c r="C61" s="150" t="s">
        <v>218</v>
      </c>
      <c r="D61" s="148" t="s">
        <v>415</v>
      </c>
      <c r="E61" s="149">
        <v>44487</v>
      </c>
      <c r="F61" s="150" t="s">
        <v>236</v>
      </c>
      <c r="G61" s="150" t="s">
        <v>221</v>
      </c>
      <c r="H61" s="152"/>
      <c r="I61" s="152" t="s">
        <v>40</v>
      </c>
      <c r="J61" s="152"/>
      <c r="K61" s="152"/>
      <c r="L61" s="152"/>
      <c r="M61" s="152"/>
      <c r="N61" s="152"/>
      <c r="O61" s="151" t="s">
        <v>42</v>
      </c>
      <c r="P61" s="186"/>
    </row>
    <row r="62" spans="1:16" s="106" customFormat="1" x14ac:dyDescent="0.2">
      <c r="A62" s="148" t="s">
        <v>416</v>
      </c>
      <c r="B62" s="150" t="s">
        <v>417</v>
      </c>
      <c r="C62" s="150" t="s">
        <v>218</v>
      </c>
      <c r="D62" s="148" t="s">
        <v>418</v>
      </c>
      <c r="E62" s="149">
        <v>44487</v>
      </c>
      <c r="F62" s="150" t="s">
        <v>236</v>
      </c>
      <c r="G62" s="150" t="s">
        <v>221</v>
      </c>
      <c r="H62" s="152" t="s">
        <v>40</v>
      </c>
      <c r="I62" s="152" t="s">
        <v>40</v>
      </c>
      <c r="J62" s="152"/>
      <c r="K62" s="152"/>
      <c r="L62" s="152"/>
      <c r="M62" s="152"/>
      <c r="N62" s="152"/>
      <c r="O62" s="151" t="s">
        <v>42</v>
      </c>
      <c r="P62" s="186"/>
    </row>
    <row r="63" spans="1:16" s="106" customFormat="1" x14ac:dyDescent="0.2">
      <c r="A63" s="148" t="s">
        <v>419</v>
      </c>
      <c r="B63" s="150" t="s">
        <v>420</v>
      </c>
      <c r="C63" s="150" t="s">
        <v>218</v>
      </c>
      <c r="D63" s="148" t="s">
        <v>421</v>
      </c>
      <c r="E63" s="149">
        <v>44487</v>
      </c>
      <c r="F63" s="150" t="s">
        <v>236</v>
      </c>
      <c r="G63" s="150" t="s">
        <v>221</v>
      </c>
      <c r="H63" s="152" t="s">
        <v>40</v>
      </c>
      <c r="I63" s="152" t="s">
        <v>40</v>
      </c>
      <c r="J63" s="152"/>
      <c r="K63" s="152" t="s">
        <v>422</v>
      </c>
      <c r="L63" s="73"/>
      <c r="M63" s="152"/>
      <c r="N63" s="152"/>
      <c r="O63" s="151" t="s">
        <v>42</v>
      </c>
      <c r="P63" s="186"/>
    </row>
    <row r="64" spans="1:16" s="106" customFormat="1" x14ac:dyDescent="0.2">
      <c r="A64" s="148" t="s">
        <v>423</v>
      </c>
      <c r="B64" s="150" t="s">
        <v>424</v>
      </c>
      <c r="C64" s="150" t="s">
        <v>218</v>
      </c>
      <c r="D64" s="148" t="s">
        <v>425</v>
      </c>
      <c r="E64" s="149">
        <v>44487</v>
      </c>
      <c r="F64" s="150" t="s">
        <v>236</v>
      </c>
      <c r="G64" s="150" t="s">
        <v>221</v>
      </c>
      <c r="H64" s="152" t="s">
        <v>40</v>
      </c>
      <c r="I64" s="152" t="s">
        <v>40</v>
      </c>
      <c r="J64" s="152"/>
      <c r="K64" s="152" t="s">
        <v>426</v>
      </c>
      <c r="L64" s="73"/>
      <c r="M64" s="152"/>
      <c r="N64" s="152"/>
      <c r="O64" s="151" t="s">
        <v>42</v>
      </c>
      <c r="P64" s="186"/>
    </row>
    <row r="65" spans="1:16" s="106" customFormat="1" x14ac:dyDescent="0.2">
      <c r="A65" s="148" t="s">
        <v>423</v>
      </c>
      <c r="B65" s="150" t="s">
        <v>424</v>
      </c>
      <c r="C65" s="150" t="s">
        <v>218</v>
      </c>
      <c r="D65" s="148" t="s">
        <v>427</v>
      </c>
      <c r="E65" s="149">
        <v>44487</v>
      </c>
      <c r="F65" s="150" t="s">
        <v>236</v>
      </c>
      <c r="G65" s="150" t="s">
        <v>221</v>
      </c>
      <c r="H65" s="152" t="s">
        <v>40</v>
      </c>
      <c r="I65" s="152" t="s">
        <v>40</v>
      </c>
      <c r="J65" s="152"/>
      <c r="K65" s="152"/>
      <c r="L65" s="152"/>
      <c r="M65" s="152"/>
      <c r="N65" s="152"/>
      <c r="O65" s="151" t="s">
        <v>42</v>
      </c>
      <c r="P65" s="186"/>
    </row>
    <row r="66" spans="1:16" s="106" customFormat="1" x14ac:dyDescent="0.2">
      <c r="A66" s="148" t="s">
        <v>428</v>
      </c>
      <c r="B66" s="150" t="s">
        <v>429</v>
      </c>
      <c r="C66" s="150" t="s">
        <v>218</v>
      </c>
      <c r="D66" s="148" t="s">
        <v>430</v>
      </c>
      <c r="E66" s="149">
        <v>44487</v>
      </c>
      <c r="F66" s="150" t="s">
        <v>236</v>
      </c>
      <c r="G66" s="150" t="s">
        <v>221</v>
      </c>
      <c r="H66" s="152" t="s">
        <v>48</v>
      </c>
      <c r="I66" s="152"/>
      <c r="J66" s="152"/>
      <c r="K66" s="152"/>
      <c r="L66" s="152"/>
      <c r="M66" s="152"/>
      <c r="N66" s="152"/>
      <c r="O66" s="151" t="s">
        <v>78</v>
      </c>
      <c r="P66" s="186"/>
    </row>
    <row r="67" spans="1:16" s="99" customFormat="1" x14ac:dyDescent="0.2">
      <c r="A67" s="103"/>
      <c r="B67" s="102"/>
      <c r="C67" s="102"/>
      <c r="D67" s="103"/>
      <c r="E67" s="105"/>
      <c r="F67" s="102"/>
      <c r="G67" s="102"/>
      <c r="H67" s="100"/>
      <c r="I67" s="100"/>
      <c r="J67" s="100"/>
      <c r="K67" s="100"/>
      <c r="L67" s="100"/>
      <c r="M67" s="100"/>
      <c r="N67" s="100"/>
      <c r="O67" s="98"/>
      <c r="P67" s="189"/>
    </row>
    <row r="68" spans="1:16" s="99" customFormat="1" x14ac:dyDescent="0.2">
      <c r="A68" s="103"/>
      <c r="B68" s="101"/>
      <c r="C68" s="101"/>
      <c r="D68" s="104" t="s">
        <v>431</v>
      </c>
      <c r="E68" s="103"/>
      <c r="F68" s="102"/>
      <c r="G68" s="101"/>
      <c r="H68" s="100"/>
      <c r="I68" s="100"/>
      <c r="J68" s="100"/>
      <c r="K68" s="100"/>
      <c r="L68" s="100"/>
      <c r="M68" s="100"/>
      <c r="N68" s="100"/>
      <c r="O68" s="98"/>
      <c r="P68" s="189"/>
    </row>
    <row r="71" spans="1:16" x14ac:dyDescent="0.2">
      <c r="D71" s="97" t="s">
        <v>432</v>
      </c>
    </row>
    <row r="72" spans="1:16" x14ac:dyDescent="0.2">
      <c r="D72" s="97" t="s">
        <v>433</v>
      </c>
    </row>
  </sheetData>
  <autoFilter ref="A4:O66" xr:uid="{FBD8B2D6-F928-46AF-B0CC-31BEFED77A1F}"/>
  <pageMargins left="0.39370078740157483" right="0.39370078740157483" top="1.5354330708661419" bottom="0.94488188976377963" header="0.31496062992125984" footer="0.70866141732283472"/>
  <pageSetup paperSize="9" scale="94" fitToHeight="5" orientation="landscape" r:id="rId1"/>
  <headerFooter>
    <oddFooter>&amp;L&amp;F &amp;A&amp;C&amp;P&amp;R&amp;D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53"/>
  <sheetViews>
    <sheetView tabSelected="1" zoomScaleNormal="100" workbookViewId="0">
      <pane ySplit="4" topLeftCell="A5" activePane="bottomLeft" state="frozen"/>
      <selection pane="bottomLeft" activeCell="A55" sqref="A55"/>
    </sheetView>
  </sheetViews>
  <sheetFormatPr defaultColWidth="9.140625" defaultRowHeight="12.75" x14ac:dyDescent="0.2"/>
  <cols>
    <col min="1" max="1" width="27" style="2" bestFit="1" customWidth="1"/>
    <col min="2" max="2" width="11.5703125" style="2" bestFit="1" customWidth="1"/>
    <col min="3" max="3" width="16.28515625" style="2" customWidth="1"/>
    <col min="4" max="4" width="50" style="2" customWidth="1"/>
    <col min="5" max="5" width="10.5703125" style="2" bestFit="1" customWidth="1"/>
    <col min="6" max="6" width="12.28515625" style="2" bestFit="1" customWidth="1"/>
    <col min="7" max="7" width="21.85546875" style="32" hidden="1" customWidth="1"/>
    <col min="8" max="10" width="19.28515625" style="9" hidden="1" customWidth="1"/>
    <col min="11" max="11" width="5.5703125" style="2" bestFit="1" customWidth="1"/>
    <col min="12" max="12" width="4.85546875" style="2" bestFit="1" customWidth="1"/>
    <col min="13" max="13" width="14.42578125" style="2" customWidth="1"/>
    <col min="14" max="14" width="17.85546875" style="2" customWidth="1"/>
    <col min="15" max="15" width="32.140625" style="2" bestFit="1" customWidth="1"/>
    <col min="16" max="16" width="18.42578125" style="2" customWidth="1"/>
    <col min="17" max="17" width="11.5703125" style="14" bestFit="1" customWidth="1"/>
    <col min="18" max="18" width="9.140625" style="2"/>
    <col min="19" max="19" width="45.28515625" style="131" customWidth="1"/>
    <col min="20" max="16384" width="9.140625" style="2"/>
  </cols>
  <sheetData>
    <row r="1" spans="1:19" ht="12.75" customHeight="1" x14ac:dyDescent="0.2">
      <c r="A1" s="58" t="s">
        <v>0</v>
      </c>
      <c r="B1" s="59" t="s">
        <v>1</v>
      </c>
      <c r="C1" s="59" t="s">
        <v>2</v>
      </c>
      <c r="D1" s="59" t="s">
        <v>3</v>
      </c>
      <c r="E1" s="60" t="s">
        <v>25</v>
      </c>
      <c r="F1" s="34" t="s">
        <v>4</v>
      </c>
      <c r="G1" s="35" t="s">
        <v>5</v>
      </c>
      <c r="H1" s="36" t="s">
        <v>5</v>
      </c>
      <c r="I1" s="35" t="s">
        <v>5</v>
      </c>
      <c r="J1" s="36" t="s">
        <v>5</v>
      </c>
      <c r="K1" s="37" t="s">
        <v>6</v>
      </c>
      <c r="L1" s="37" t="s">
        <v>7</v>
      </c>
      <c r="M1" s="37" t="s">
        <v>8</v>
      </c>
      <c r="N1" s="37" t="s">
        <v>9</v>
      </c>
      <c r="O1" s="109" t="s">
        <v>10</v>
      </c>
      <c r="P1" s="37" t="s">
        <v>11</v>
      </c>
      <c r="Q1" s="169" t="s">
        <v>12</v>
      </c>
      <c r="R1" s="124"/>
      <c r="S1" s="129" t="s">
        <v>213</v>
      </c>
    </row>
    <row r="2" spans="1:19" x14ac:dyDescent="0.2">
      <c r="A2" s="43"/>
      <c r="B2" s="44"/>
      <c r="C2" s="44"/>
      <c r="D2" s="44"/>
      <c r="E2" s="38"/>
      <c r="F2" s="39" t="s">
        <v>14</v>
      </c>
      <c r="G2" s="40" t="s">
        <v>15</v>
      </c>
      <c r="H2" s="39" t="s">
        <v>16</v>
      </c>
      <c r="I2" s="40" t="s">
        <v>15</v>
      </c>
      <c r="J2" s="39" t="s">
        <v>16</v>
      </c>
      <c r="K2" s="37"/>
      <c r="L2" s="37"/>
      <c r="M2" s="37" t="s">
        <v>17</v>
      </c>
      <c r="N2" s="37"/>
      <c r="O2" s="109" t="s">
        <v>18</v>
      </c>
      <c r="P2" s="37" t="s">
        <v>19</v>
      </c>
      <c r="Q2" s="169"/>
      <c r="R2" s="47"/>
      <c r="S2" s="130" t="s">
        <v>215</v>
      </c>
    </row>
    <row r="3" spans="1:19" x14ac:dyDescent="0.2">
      <c r="A3" s="43"/>
      <c r="B3" s="44"/>
      <c r="C3" s="44"/>
      <c r="D3" s="44"/>
      <c r="E3" s="38"/>
      <c r="F3" s="39"/>
      <c r="G3" s="40" t="s">
        <v>22</v>
      </c>
      <c r="H3" s="40" t="s">
        <v>22</v>
      </c>
      <c r="I3" s="40" t="s">
        <v>23</v>
      </c>
      <c r="J3" s="40" t="s">
        <v>23</v>
      </c>
      <c r="K3" s="37"/>
      <c r="L3" s="37"/>
      <c r="M3" s="37"/>
      <c r="N3" s="37"/>
      <c r="O3" s="37"/>
      <c r="P3" s="37"/>
      <c r="Q3" s="169"/>
    </row>
    <row r="4" spans="1:19" ht="15" thickBot="1" x14ac:dyDescent="0.25">
      <c r="A4" s="45"/>
      <c r="B4" s="46"/>
      <c r="C4" s="46"/>
      <c r="D4" s="46"/>
      <c r="E4" s="46"/>
      <c r="F4" s="41"/>
      <c r="G4" s="42" t="s">
        <v>434</v>
      </c>
      <c r="H4" s="42" t="s">
        <v>435</v>
      </c>
      <c r="I4" s="42" t="s">
        <v>436</v>
      </c>
      <c r="J4" s="42" t="s">
        <v>437</v>
      </c>
      <c r="K4" s="37"/>
      <c r="L4" s="37"/>
      <c r="M4" s="37"/>
      <c r="N4" s="37"/>
      <c r="O4" s="37"/>
      <c r="P4" s="37"/>
      <c r="Q4" s="169"/>
      <c r="S4" s="164" t="s">
        <v>31</v>
      </c>
    </row>
    <row r="5" spans="1:19" x14ac:dyDescent="0.2">
      <c r="A5" s="19" t="s">
        <v>438</v>
      </c>
      <c r="B5" s="19" t="s">
        <v>439</v>
      </c>
      <c r="C5" s="18" t="s">
        <v>440</v>
      </c>
      <c r="D5" s="19" t="s">
        <v>430</v>
      </c>
      <c r="E5" s="18" t="s">
        <v>441</v>
      </c>
      <c r="F5" s="16" t="s">
        <v>38</v>
      </c>
      <c r="G5" s="27">
        <v>708149</v>
      </c>
      <c r="H5" s="27">
        <v>0</v>
      </c>
      <c r="I5" s="27">
        <f>ROUND(G5/119.7*128.4,0)</f>
        <v>759618</v>
      </c>
      <c r="J5" s="27">
        <f>ROUND(H5/115.1*124.4,0)</f>
        <v>0</v>
      </c>
      <c r="K5" s="49" t="s">
        <v>40</v>
      </c>
      <c r="L5" s="128"/>
      <c r="M5" s="128"/>
      <c r="N5" s="128"/>
      <c r="O5" s="128"/>
      <c r="P5" s="128"/>
      <c r="Q5" s="170"/>
      <c r="R5" s="128" t="s">
        <v>67</v>
      </c>
      <c r="S5" s="134"/>
    </row>
    <row r="6" spans="1:19" x14ac:dyDescent="0.2">
      <c r="A6" s="18" t="s">
        <v>442</v>
      </c>
      <c r="B6" s="18" t="s">
        <v>443</v>
      </c>
      <c r="C6" s="18" t="s">
        <v>444</v>
      </c>
      <c r="D6" s="19" t="s">
        <v>445</v>
      </c>
      <c r="E6" s="18" t="s">
        <v>441</v>
      </c>
      <c r="F6" s="16" t="s">
        <v>77</v>
      </c>
      <c r="G6" s="27">
        <v>800516</v>
      </c>
      <c r="H6" s="27">
        <v>0</v>
      </c>
      <c r="I6" s="27">
        <f t="shared" ref="I6:I45" si="0">ROUND(G6/119.7*128.4,0)</f>
        <v>858699</v>
      </c>
      <c r="J6" s="27">
        <f t="shared" ref="J6:J35" si="1">ROUND(H6/115.1*124.4,0)</f>
        <v>0</v>
      </c>
      <c r="K6" s="50"/>
      <c r="L6" s="128"/>
      <c r="M6" s="128"/>
      <c r="N6" s="128"/>
      <c r="O6" s="128"/>
      <c r="P6" s="128"/>
      <c r="Q6" s="170" t="s">
        <v>40</v>
      </c>
      <c r="R6" s="128" t="s">
        <v>67</v>
      </c>
      <c r="S6" s="134"/>
    </row>
    <row r="7" spans="1:19" x14ac:dyDescent="0.2">
      <c r="A7" s="18" t="s">
        <v>446</v>
      </c>
      <c r="B7" s="18" t="s">
        <v>447</v>
      </c>
      <c r="C7" s="18" t="s">
        <v>448</v>
      </c>
      <c r="D7" s="19" t="s">
        <v>449</v>
      </c>
      <c r="E7" s="18" t="s">
        <v>450</v>
      </c>
      <c r="F7" s="16" t="s">
        <v>38</v>
      </c>
      <c r="G7" s="27">
        <v>1594875</v>
      </c>
      <c r="H7" s="27">
        <v>96787</v>
      </c>
      <c r="I7" s="27">
        <f t="shared" si="0"/>
        <v>1710793</v>
      </c>
      <c r="J7" s="30">
        <v>130000</v>
      </c>
      <c r="K7" s="51"/>
      <c r="L7" s="128"/>
      <c r="M7" s="128"/>
      <c r="N7" s="128" t="s">
        <v>582</v>
      </c>
      <c r="O7" s="49" t="s">
        <v>391</v>
      </c>
      <c r="P7" s="128"/>
      <c r="Q7" s="170"/>
      <c r="R7" s="128" t="s">
        <v>78</v>
      </c>
      <c r="S7" s="134"/>
    </row>
    <row r="8" spans="1:19" x14ac:dyDescent="0.2">
      <c r="A8" s="18" t="s">
        <v>451</v>
      </c>
      <c r="B8" s="18" t="s">
        <v>452</v>
      </c>
      <c r="C8" s="18" t="s">
        <v>440</v>
      </c>
      <c r="D8" s="19" t="s">
        <v>453</v>
      </c>
      <c r="E8" s="18" t="s">
        <v>441</v>
      </c>
      <c r="F8" s="16" t="s">
        <v>38</v>
      </c>
      <c r="G8" s="27">
        <v>18474</v>
      </c>
      <c r="H8" s="27">
        <v>0</v>
      </c>
      <c r="I8" s="27">
        <f t="shared" si="0"/>
        <v>19817</v>
      </c>
      <c r="J8" s="27">
        <f t="shared" si="1"/>
        <v>0</v>
      </c>
      <c r="K8" s="50"/>
      <c r="L8" s="128"/>
      <c r="M8" s="128"/>
      <c r="N8" s="128"/>
      <c r="O8" s="128"/>
      <c r="P8" s="128"/>
      <c r="Q8" s="170"/>
      <c r="R8" s="128" t="s">
        <v>67</v>
      </c>
      <c r="S8" s="134"/>
    </row>
    <row r="9" spans="1:19" x14ac:dyDescent="0.2">
      <c r="A9" s="18" t="s">
        <v>454</v>
      </c>
      <c r="B9" s="18" t="s">
        <v>455</v>
      </c>
      <c r="C9" s="18" t="s">
        <v>456</v>
      </c>
      <c r="D9" s="19" t="s">
        <v>457</v>
      </c>
      <c r="E9" s="17" t="s">
        <v>441</v>
      </c>
      <c r="F9" s="16" t="s">
        <v>38</v>
      </c>
      <c r="G9" s="27">
        <v>449520</v>
      </c>
      <c r="H9" s="27">
        <v>0</v>
      </c>
      <c r="I9" s="27">
        <f t="shared" si="0"/>
        <v>482192</v>
      </c>
      <c r="J9" s="27">
        <f t="shared" si="1"/>
        <v>0</v>
      </c>
      <c r="K9" s="51"/>
      <c r="L9" s="128"/>
      <c r="M9" s="128"/>
      <c r="N9" s="128"/>
      <c r="O9" s="128"/>
      <c r="P9" s="128"/>
      <c r="Q9" s="170"/>
      <c r="R9" s="128" t="s">
        <v>67</v>
      </c>
      <c r="S9" s="134"/>
    </row>
    <row r="10" spans="1:19" x14ac:dyDescent="0.2">
      <c r="A10" s="18" t="s">
        <v>458</v>
      </c>
      <c r="B10" s="18" t="s">
        <v>459</v>
      </c>
      <c r="C10" s="18" t="s">
        <v>456</v>
      </c>
      <c r="D10" s="19" t="s">
        <v>460</v>
      </c>
      <c r="E10" s="18" t="s">
        <v>450</v>
      </c>
      <c r="F10" s="16" t="s">
        <v>38</v>
      </c>
      <c r="G10" s="27">
        <v>1736505</v>
      </c>
      <c r="H10" s="27">
        <v>49954</v>
      </c>
      <c r="I10" s="27">
        <f t="shared" si="0"/>
        <v>1862717</v>
      </c>
      <c r="J10" s="30">
        <v>100000</v>
      </c>
      <c r="K10" s="49" t="s">
        <v>48</v>
      </c>
      <c r="L10" s="128"/>
      <c r="M10" s="128"/>
      <c r="N10" s="128"/>
      <c r="O10" s="128"/>
      <c r="P10" s="128"/>
      <c r="Q10" s="170"/>
      <c r="R10" s="128" t="s">
        <v>78</v>
      </c>
      <c r="S10" s="134"/>
    </row>
    <row r="11" spans="1:19" x14ac:dyDescent="0.2">
      <c r="A11" s="18" t="s">
        <v>461</v>
      </c>
      <c r="B11" s="18" t="s">
        <v>459</v>
      </c>
      <c r="C11" s="18" t="s">
        <v>456</v>
      </c>
      <c r="D11" s="19" t="s">
        <v>462</v>
      </c>
      <c r="E11" s="18" t="s">
        <v>441</v>
      </c>
      <c r="F11" s="16" t="s">
        <v>77</v>
      </c>
      <c r="G11" s="27">
        <v>1490193</v>
      </c>
      <c r="H11" s="27">
        <v>0</v>
      </c>
      <c r="I11" s="27">
        <f t="shared" si="0"/>
        <v>1598503</v>
      </c>
      <c r="J11" s="27">
        <f t="shared" si="1"/>
        <v>0</v>
      </c>
      <c r="K11" s="50"/>
      <c r="L11" s="128"/>
      <c r="M11" s="128"/>
      <c r="N11" s="128"/>
      <c r="O11" s="128"/>
      <c r="P11" s="128"/>
      <c r="Q11" s="170"/>
      <c r="R11" s="128" t="s">
        <v>78</v>
      </c>
      <c r="S11" s="134"/>
    </row>
    <row r="12" spans="1:19" x14ac:dyDescent="0.2">
      <c r="A12" s="18" t="s">
        <v>463</v>
      </c>
      <c r="B12" s="18" t="s">
        <v>459</v>
      </c>
      <c r="C12" s="18" t="s">
        <v>456</v>
      </c>
      <c r="D12" s="19" t="s">
        <v>464</v>
      </c>
      <c r="E12" s="18" t="s">
        <v>441</v>
      </c>
      <c r="F12" s="16" t="s">
        <v>77</v>
      </c>
      <c r="G12" s="27">
        <v>431047</v>
      </c>
      <c r="H12" s="27">
        <v>0</v>
      </c>
      <c r="I12" s="27">
        <f t="shared" si="0"/>
        <v>462376</v>
      </c>
      <c r="J12" s="27">
        <f t="shared" si="1"/>
        <v>0</v>
      </c>
      <c r="K12" s="50"/>
      <c r="L12" s="128"/>
      <c r="M12" s="128"/>
      <c r="N12" s="128"/>
      <c r="O12" s="128"/>
      <c r="P12" s="128"/>
      <c r="Q12" s="170"/>
      <c r="R12" s="128" t="s">
        <v>67</v>
      </c>
      <c r="S12" s="134"/>
    </row>
    <row r="13" spans="1:19" x14ac:dyDescent="0.2">
      <c r="A13" s="18" t="s">
        <v>465</v>
      </c>
      <c r="B13" s="18" t="s">
        <v>466</v>
      </c>
      <c r="C13" s="18" t="s">
        <v>444</v>
      </c>
      <c r="D13" s="19" t="s">
        <v>467</v>
      </c>
      <c r="E13" s="18" t="s">
        <v>441</v>
      </c>
      <c r="F13" s="16" t="s">
        <v>38</v>
      </c>
      <c r="G13" s="27">
        <v>1046829</v>
      </c>
      <c r="H13" s="27">
        <v>0</v>
      </c>
      <c r="I13" s="27">
        <f t="shared" si="0"/>
        <v>1122914</v>
      </c>
      <c r="J13" s="27">
        <f t="shared" si="1"/>
        <v>0</v>
      </c>
      <c r="K13" s="51"/>
      <c r="L13" s="128"/>
      <c r="M13" s="128"/>
      <c r="N13" s="128"/>
      <c r="O13" s="128"/>
      <c r="P13" s="128"/>
      <c r="Q13" s="170"/>
      <c r="R13" s="128" t="s">
        <v>78</v>
      </c>
      <c r="S13" s="134"/>
    </row>
    <row r="14" spans="1:19" x14ac:dyDescent="0.2">
      <c r="A14" s="18" t="s">
        <v>468</v>
      </c>
      <c r="B14" s="18" t="s">
        <v>469</v>
      </c>
      <c r="C14" s="18" t="s">
        <v>444</v>
      </c>
      <c r="D14" s="19" t="s">
        <v>470</v>
      </c>
      <c r="E14" s="18" t="s">
        <v>441</v>
      </c>
      <c r="F14" s="16" t="s">
        <v>38</v>
      </c>
      <c r="G14" s="27">
        <v>628097</v>
      </c>
      <c r="H14" s="27">
        <v>41234</v>
      </c>
      <c r="I14" s="27">
        <f t="shared" si="0"/>
        <v>673748</v>
      </c>
      <c r="J14" s="27">
        <f t="shared" si="1"/>
        <v>44566</v>
      </c>
      <c r="K14" s="51"/>
      <c r="L14" s="128"/>
      <c r="M14" s="128"/>
      <c r="N14" s="128"/>
      <c r="O14" s="128"/>
      <c r="P14" s="128"/>
      <c r="Q14" s="170" t="s">
        <v>40</v>
      </c>
      <c r="R14" s="128" t="s">
        <v>50</v>
      </c>
      <c r="S14" s="134" t="s">
        <v>471</v>
      </c>
    </row>
    <row r="15" spans="1:19" s="1" customFormat="1" x14ac:dyDescent="0.2">
      <c r="A15" s="18" t="s">
        <v>472</v>
      </c>
      <c r="B15" s="18" t="s">
        <v>473</v>
      </c>
      <c r="C15" s="18" t="s">
        <v>474</v>
      </c>
      <c r="D15" s="19" t="s">
        <v>475</v>
      </c>
      <c r="E15" s="18" t="s">
        <v>441</v>
      </c>
      <c r="F15" s="15" t="s">
        <v>77</v>
      </c>
      <c r="G15" s="27">
        <v>2130605</v>
      </c>
      <c r="H15" s="27">
        <v>0</v>
      </c>
      <c r="I15" s="27">
        <f t="shared" si="0"/>
        <v>2285461</v>
      </c>
      <c r="J15" s="27">
        <f t="shared" si="1"/>
        <v>0</v>
      </c>
      <c r="K15" s="50"/>
      <c r="L15" s="135"/>
      <c r="M15" s="135"/>
      <c r="N15" s="135"/>
      <c r="O15" s="135"/>
      <c r="P15" s="135"/>
      <c r="Q15" s="170" t="s">
        <v>40</v>
      </c>
      <c r="R15" s="128" t="s">
        <v>67</v>
      </c>
      <c r="S15" s="177"/>
    </row>
    <row r="16" spans="1:19" x14ac:dyDescent="0.2">
      <c r="A16" s="18" t="s">
        <v>476</v>
      </c>
      <c r="B16" s="18" t="s">
        <v>477</v>
      </c>
      <c r="C16" s="18" t="s">
        <v>474</v>
      </c>
      <c r="D16" s="19" t="s">
        <v>478</v>
      </c>
      <c r="E16" s="18" t="s">
        <v>441</v>
      </c>
      <c r="F16" s="15" t="s">
        <v>38</v>
      </c>
      <c r="G16" s="27">
        <v>1970502</v>
      </c>
      <c r="H16" s="27">
        <v>0</v>
      </c>
      <c r="I16" s="27">
        <f t="shared" si="0"/>
        <v>2113721</v>
      </c>
      <c r="J16" s="27">
        <f t="shared" si="1"/>
        <v>0</v>
      </c>
      <c r="K16" s="53"/>
      <c r="L16" s="52"/>
      <c r="M16" s="52"/>
      <c r="N16" s="170" t="s">
        <v>479</v>
      </c>
      <c r="O16" s="52"/>
      <c r="P16" s="52"/>
      <c r="Q16" s="170"/>
      <c r="R16" s="128" t="s">
        <v>580</v>
      </c>
      <c r="S16" s="134" t="s">
        <v>480</v>
      </c>
    </row>
    <row r="17" spans="1:19" x14ac:dyDescent="0.2">
      <c r="A17" s="18" t="s">
        <v>481</v>
      </c>
      <c r="B17" s="18" t="s">
        <v>482</v>
      </c>
      <c r="C17" s="18" t="s">
        <v>483</v>
      </c>
      <c r="D17" s="19" t="s">
        <v>484</v>
      </c>
      <c r="E17" s="18" t="s">
        <v>441</v>
      </c>
      <c r="F17" s="15" t="s">
        <v>77</v>
      </c>
      <c r="G17" s="27">
        <v>1576401</v>
      </c>
      <c r="H17" s="27">
        <v>0</v>
      </c>
      <c r="I17" s="27">
        <f t="shared" si="0"/>
        <v>1690977</v>
      </c>
      <c r="J17" s="27">
        <f t="shared" si="1"/>
        <v>0</v>
      </c>
      <c r="K17" s="50"/>
      <c r="L17" s="54"/>
      <c r="M17" s="54"/>
      <c r="N17" s="54"/>
      <c r="O17" s="54"/>
      <c r="P17" s="54"/>
      <c r="Q17" s="170" t="s">
        <v>40</v>
      </c>
      <c r="R17" s="128" t="s">
        <v>50</v>
      </c>
      <c r="S17" s="134"/>
    </row>
    <row r="18" spans="1:19" s="136" customFormat="1" x14ac:dyDescent="0.2">
      <c r="A18" s="17" t="s">
        <v>485</v>
      </c>
      <c r="B18" s="17" t="s">
        <v>486</v>
      </c>
      <c r="C18" s="17" t="s">
        <v>487</v>
      </c>
      <c r="D18" s="29" t="s">
        <v>462</v>
      </c>
      <c r="E18" s="18" t="s">
        <v>441</v>
      </c>
      <c r="F18" s="16" t="s">
        <v>77</v>
      </c>
      <c r="G18" s="27">
        <v>1527139</v>
      </c>
      <c r="H18" s="27">
        <v>0</v>
      </c>
      <c r="I18" s="27">
        <f t="shared" si="0"/>
        <v>1638134</v>
      </c>
      <c r="J18" s="27">
        <f t="shared" si="1"/>
        <v>0</v>
      </c>
      <c r="K18" s="50"/>
      <c r="L18" s="128"/>
      <c r="M18" s="128"/>
      <c r="N18" s="128"/>
      <c r="O18" s="128"/>
      <c r="P18" s="128"/>
      <c r="Q18" s="170" t="s">
        <v>40</v>
      </c>
      <c r="R18" s="128" t="s">
        <v>50</v>
      </c>
      <c r="S18" s="178"/>
    </row>
    <row r="19" spans="1:19" x14ac:dyDescent="0.2">
      <c r="A19" s="18" t="s">
        <v>488</v>
      </c>
      <c r="B19" s="18" t="s">
        <v>489</v>
      </c>
      <c r="C19" s="18" t="s">
        <v>474</v>
      </c>
      <c r="D19" s="19" t="s">
        <v>490</v>
      </c>
      <c r="E19" s="18" t="s">
        <v>441</v>
      </c>
      <c r="F19" s="16" t="s">
        <v>38</v>
      </c>
      <c r="G19" s="27">
        <v>252470</v>
      </c>
      <c r="H19" s="27">
        <v>0</v>
      </c>
      <c r="I19" s="27">
        <f t="shared" si="0"/>
        <v>270820</v>
      </c>
      <c r="J19" s="27">
        <f t="shared" si="1"/>
        <v>0</v>
      </c>
      <c r="K19" s="51"/>
      <c r="L19" s="128"/>
      <c r="M19" s="128"/>
      <c r="N19" s="128"/>
      <c r="O19" s="128"/>
      <c r="P19" s="128"/>
      <c r="Q19" s="170"/>
      <c r="R19" s="128" t="s">
        <v>67</v>
      </c>
      <c r="S19" s="134"/>
    </row>
    <row r="20" spans="1:19" s="3" customFormat="1" x14ac:dyDescent="0.2">
      <c r="A20" s="19" t="s">
        <v>491</v>
      </c>
      <c r="B20" s="19" t="s">
        <v>489</v>
      </c>
      <c r="C20" s="18" t="s">
        <v>474</v>
      </c>
      <c r="D20" s="19" t="s">
        <v>492</v>
      </c>
      <c r="E20" s="18" t="s">
        <v>441</v>
      </c>
      <c r="F20" s="16" t="s">
        <v>38</v>
      </c>
      <c r="G20" s="27">
        <v>720465</v>
      </c>
      <c r="H20" s="27">
        <v>0</v>
      </c>
      <c r="I20" s="27">
        <f t="shared" si="0"/>
        <v>772830</v>
      </c>
      <c r="J20" s="27">
        <f t="shared" si="1"/>
        <v>0</v>
      </c>
      <c r="K20" s="55"/>
      <c r="L20" s="128"/>
      <c r="M20" s="128"/>
      <c r="N20" s="128"/>
      <c r="O20" s="128"/>
      <c r="P20" s="128"/>
      <c r="Q20" s="171"/>
      <c r="R20" s="128" t="s">
        <v>67</v>
      </c>
      <c r="S20" s="179"/>
    </row>
    <row r="21" spans="1:19" s="4" customFormat="1" ht="51" x14ac:dyDescent="0.2">
      <c r="A21" s="18" t="s">
        <v>493</v>
      </c>
      <c r="B21" s="18" t="s">
        <v>489</v>
      </c>
      <c r="C21" s="18" t="s">
        <v>474</v>
      </c>
      <c r="D21" s="18" t="s">
        <v>494</v>
      </c>
      <c r="E21" s="18" t="s">
        <v>495</v>
      </c>
      <c r="F21" s="16" t="s">
        <v>38</v>
      </c>
      <c r="G21" s="27">
        <v>1189164</v>
      </c>
      <c r="H21" s="27">
        <v>0</v>
      </c>
      <c r="I21" s="27">
        <f t="shared" si="0"/>
        <v>1275594</v>
      </c>
      <c r="J21" s="27">
        <f t="shared" si="1"/>
        <v>0</v>
      </c>
      <c r="K21" s="49" t="s">
        <v>48</v>
      </c>
      <c r="L21" s="51"/>
      <c r="M21" s="51"/>
      <c r="N21" s="134" t="s">
        <v>496</v>
      </c>
      <c r="O21" s="49" t="s">
        <v>497</v>
      </c>
      <c r="P21" s="51"/>
      <c r="Q21" s="172"/>
      <c r="R21" s="128" t="s">
        <v>78</v>
      </c>
      <c r="S21" s="134"/>
    </row>
    <row r="22" spans="1:19" x14ac:dyDescent="0.2">
      <c r="A22" s="18" t="s">
        <v>498</v>
      </c>
      <c r="B22" s="18" t="s">
        <v>499</v>
      </c>
      <c r="C22" s="18" t="s">
        <v>483</v>
      </c>
      <c r="D22" s="18" t="s">
        <v>500</v>
      </c>
      <c r="E22" s="18" t="s">
        <v>450</v>
      </c>
      <c r="F22" s="16" t="s">
        <v>38</v>
      </c>
      <c r="G22" s="27">
        <v>1816557</v>
      </c>
      <c r="H22" s="27">
        <v>93665</v>
      </c>
      <c r="I22" s="27">
        <f t="shared" si="0"/>
        <v>1948587</v>
      </c>
      <c r="J22" s="30">
        <v>130000</v>
      </c>
      <c r="K22" s="49" t="s">
        <v>48</v>
      </c>
      <c r="L22" s="128"/>
      <c r="M22" s="128"/>
      <c r="N22" s="128"/>
      <c r="O22" s="128"/>
      <c r="P22" s="128"/>
      <c r="Q22" s="170"/>
      <c r="R22" s="128" t="s">
        <v>78</v>
      </c>
      <c r="S22" s="134"/>
    </row>
    <row r="23" spans="1:19" x14ac:dyDescent="0.2">
      <c r="A23" s="18" t="s">
        <v>501</v>
      </c>
      <c r="B23" s="18" t="s">
        <v>502</v>
      </c>
      <c r="C23" s="18" t="s">
        <v>440</v>
      </c>
      <c r="D23" s="19" t="s">
        <v>503</v>
      </c>
      <c r="E23" s="18" t="s">
        <v>504</v>
      </c>
      <c r="F23" s="16" t="s">
        <v>38</v>
      </c>
      <c r="G23" s="27">
        <v>24631</v>
      </c>
      <c r="H23" s="27">
        <v>2580</v>
      </c>
      <c r="I23" s="27">
        <f t="shared" si="0"/>
        <v>26421</v>
      </c>
      <c r="J23" s="30">
        <v>25000</v>
      </c>
      <c r="K23" s="51"/>
      <c r="L23" s="128"/>
      <c r="M23" s="128"/>
      <c r="N23" s="128"/>
      <c r="O23" s="128"/>
      <c r="P23" s="128"/>
      <c r="Q23" s="170" t="s">
        <v>257</v>
      </c>
      <c r="R23" s="128" t="s">
        <v>67</v>
      </c>
      <c r="S23" s="134"/>
    </row>
    <row r="24" spans="1:19" s="31" customFormat="1" x14ac:dyDescent="0.2">
      <c r="A24" s="24" t="s">
        <v>505</v>
      </c>
      <c r="B24" s="24" t="s">
        <v>506</v>
      </c>
      <c r="C24" s="24" t="s">
        <v>440</v>
      </c>
      <c r="D24" s="25" t="s">
        <v>507</v>
      </c>
      <c r="E24" s="24" t="s">
        <v>450</v>
      </c>
      <c r="F24" s="26" t="s">
        <v>38</v>
      </c>
      <c r="G24" s="27">
        <v>1009883</v>
      </c>
      <c r="H24" s="27">
        <v>81176</v>
      </c>
      <c r="I24" s="27">
        <f t="shared" si="0"/>
        <v>1083283</v>
      </c>
      <c r="J24" s="30">
        <v>150000</v>
      </c>
      <c r="K24" s="56"/>
      <c r="L24" s="127"/>
      <c r="M24" s="127"/>
      <c r="N24" s="127" t="s">
        <v>422</v>
      </c>
      <c r="O24" s="61" t="s">
        <v>391</v>
      </c>
      <c r="P24" s="127"/>
      <c r="Q24" s="173"/>
      <c r="R24" s="128" t="s">
        <v>78</v>
      </c>
      <c r="S24" s="137"/>
    </row>
    <row r="25" spans="1:19" s="31" customFormat="1" ht="25.5" x14ac:dyDescent="0.2">
      <c r="A25" s="24" t="s">
        <v>508</v>
      </c>
      <c r="B25" s="24" t="s">
        <v>509</v>
      </c>
      <c r="C25" s="24" t="s">
        <v>510</v>
      </c>
      <c r="D25" s="25" t="s">
        <v>511</v>
      </c>
      <c r="E25" s="24" t="s">
        <v>441</v>
      </c>
      <c r="F25" s="26" t="s">
        <v>38</v>
      </c>
      <c r="G25" s="27">
        <v>2241446</v>
      </c>
      <c r="H25" s="27">
        <v>0</v>
      </c>
      <c r="I25" s="27">
        <f t="shared" si="0"/>
        <v>2404358</v>
      </c>
      <c r="J25" s="27">
        <f t="shared" si="1"/>
        <v>0</v>
      </c>
      <c r="K25" s="56"/>
      <c r="L25" s="127"/>
      <c r="M25" s="127"/>
      <c r="N25" s="127"/>
      <c r="O25" s="127"/>
      <c r="P25" s="127"/>
      <c r="Q25" s="173"/>
      <c r="R25" s="128" t="s">
        <v>67</v>
      </c>
      <c r="S25" s="137"/>
    </row>
    <row r="26" spans="1:19" ht="51" x14ac:dyDescent="0.2">
      <c r="A26" s="18" t="s">
        <v>512</v>
      </c>
      <c r="B26" s="18" t="s">
        <v>513</v>
      </c>
      <c r="C26" s="18" t="s">
        <v>440</v>
      </c>
      <c r="D26" s="19" t="s">
        <v>514</v>
      </c>
      <c r="E26" s="18" t="s">
        <v>504</v>
      </c>
      <c r="F26" s="16" t="s">
        <v>77</v>
      </c>
      <c r="G26" s="27">
        <v>12161689</v>
      </c>
      <c r="H26" s="27">
        <v>624825</v>
      </c>
      <c r="I26" s="27">
        <f t="shared" si="0"/>
        <v>13045621</v>
      </c>
      <c r="J26" s="30">
        <v>1100000</v>
      </c>
      <c r="K26" s="128" t="s">
        <v>40</v>
      </c>
      <c r="L26" s="128" t="s">
        <v>40</v>
      </c>
      <c r="M26" s="128"/>
      <c r="N26" s="128" t="s">
        <v>515</v>
      </c>
      <c r="O26" s="128"/>
      <c r="P26" s="128"/>
      <c r="Q26" s="170"/>
      <c r="R26" s="128" t="s">
        <v>580</v>
      </c>
      <c r="S26" s="137" t="s">
        <v>594</v>
      </c>
    </row>
    <row r="27" spans="1:19" x14ac:dyDescent="0.2">
      <c r="A27" s="18" t="s">
        <v>516</v>
      </c>
      <c r="B27" s="18" t="s">
        <v>513</v>
      </c>
      <c r="C27" s="18" t="s">
        <v>440</v>
      </c>
      <c r="D27" s="19" t="s">
        <v>517</v>
      </c>
      <c r="E27" s="18" t="s">
        <v>441</v>
      </c>
      <c r="F27" s="16" t="s">
        <v>38</v>
      </c>
      <c r="G27" s="27">
        <v>49261</v>
      </c>
      <c r="H27" s="27">
        <v>0</v>
      </c>
      <c r="I27" s="27">
        <f t="shared" si="0"/>
        <v>52841</v>
      </c>
      <c r="J27" s="27">
        <f t="shared" si="1"/>
        <v>0</v>
      </c>
      <c r="K27" s="51"/>
      <c r="L27" s="128"/>
      <c r="M27" s="128"/>
      <c r="N27" s="128"/>
      <c r="O27" s="128"/>
      <c r="P27" s="128"/>
      <c r="Q27" s="170" t="s">
        <v>257</v>
      </c>
      <c r="R27" s="128" t="s">
        <v>67</v>
      </c>
      <c r="S27" s="134"/>
    </row>
    <row r="28" spans="1:19" x14ac:dyDescent="0.2">
      <c r="A28" s="18" t="s">
        <v>518</v>
      </c>
      <c r="B28" s="18" t="s">
        <v>519</v>
      </c>
      <c r="C28" s="18" t="s">
        <v>440</v>
      </c>
      <c r="D28" s="19" t="s">
        <v>520</v>
      </c>
      <c r="E28" s="18" t="s">
        <v>450</v>
      </c>
      <c r="F28" s="16" t="s">
        <v>38</v>
      </c>
      <c r="G28" s="27">
        <v>3140487</v>
      </c>
      <c r="H28" s="27">
        <v>81176</v>
      </c>
      <c r="I28" s="27">
        <f>ROUND(G28/119.7*128.4,0)+251004</f>
        <v>3619747</v>
      </c>
      <c r="J28" s="30">
        <v>145000</v>
      </c>
      <c r="K28" s="51"/>
      <c r="L28" s="128"/>
      <c r="M28" s="128"/>
      <c r="N28" s="128"/>
      <c r="O28" s="128"/>
      <c r="P28" s="128"/>
      <c r="Q28" s="170"/>
      <c r="R28" s="128" t="s">
        <v>50</v>
      </c>
      <c r="S28" s="134"/>
    </row>
    <row r="29" spans="1:19" s="31" customFormat="1" ht="38.25" x14ac:dyDescent="0.2">
      <c r="A29" s="24" t="s">
        <v>521</v>
      </c>
      <c r="B29" s="24" t="s">
        <v>522</v>
      </c>
      <c r="C29" s="24" t="s">
        <v>440</v>
      </c>
      <c r="D29" s="25" t="s">
        <v>523</v>
      </c>
      <c r="E29" s="24" t="s">
        <v>450</v>
      </c>
      <c r="F29" s="27" t="s">
        <v>38</v>
      </c>
      <c r="G29" s="27">
        <v>2680151</v>
      </c>
      <c r="H29" s="27">
        <v>31222</v>
      </c>
      <c r="I29" s="27">
        <f t="shared" si="0"/>
        <v>2874949</v>
      </c>
      <c r="J29" s="30">
        <v>90000</v>
      </c>
      <c r="K29" s="56"/>
      <c r="L29" s="127"/>
      <c r="M29" s="127"/>
      <c r="N29" s="127" t="s">
        <v>524</v>
      </c>
      <c r="O29" s="127" t="s">
        <v>525</v>
      </c>
      <c r="P29" s="127"/>
      <c r="Q29" s="173"/>
      <c r="R29" s="128" t="s">
        <v>50</v>
      </c>
      <c r="S29" s="137" t="s">
        <v>526</v>
      </c>
    </row>
    <row r="30" spans="1:19" s="4" customFormat="1" x14ac:dyDescent="0.2">
      <c r="A30" s="18" t="s">
        <v>527</v>
      </c>
      <c r="B30" s="18" t="s">
        <v>528</v>
      </c>
      <c r="C30" s="18" t="s">
        <v>487</v>
      </c>
      <c r="D30" s="19" t="s">
        <v>529</v>
      </c>
      <c r="E30" s="18" t="s">
        <v>495</v>
      </c>
      <c r="F30" s="16" t="s">
        <v>38</v>
      </c>
      <c r="G30" s="27">
        <v>1085759</v>
      </c>
      <c r="H30" s="27">
        <v>0</v>
      </c>
      <c r="I30" s="27">
        <f t="shared" si="0"/>
        <v>1164674</v>
      </c>
      <c r="J30" s="27">
        <f t="shared" si="1"/>
        <v>0</v>
      </c>
      <c r="K30" s="55"/>
      <c r="L30" s="128"/>
      <c r="M30" s="128"/>
      <c r="N30" s="128"/>
      <c r="O30" s="128"/>
      <c r="P30" s="128"/>
      <c r="Q30" s="172"/>
      <c r="R30" s="128" t="s">
        <v>50</v>
      </c>
      <c r="S30" s="55"/>
    </row>
    <row r="31" spans="1:19" x14ac:dyDescent="0.2">
      <c r="A31" s="18" t="s">
        <v>530</v>
      </c>
      <c r="B31" s="18" t="s">
        <v>531</v>
      </c>
      <c r="C31" s="18" t="s">
        <v>440</v>
      </c>
      <c r="D31" s="19" t="s">
        <v>532</v>
      </c>
      <c r="E31" s="18" t="s">
        <v>441</v>
      </c>
      <c r="F31" s="16" t="s">
        <v>38</v>
      </c>
      <c r="G31" s="27">
        <v>55421</v>
      </c>
      <c r="H31" s="27">
        <v>0</v>
      </c>
      <c r="I31" s="27">
        <f t="shared" si="0"/>
        <v>59449</v>
      </c>
      <c r="J31" s="27">
        <f t="shared" si="1"/>
        <v>0</v>
      </c>
      <c r="K31" s="51"/>
      <c r="L31" s="51"/>
      <c r="M31" s="51"/>
      <c r="N31" s="51"/>
      <c r="O31" s="51"/>
      <c r="P31" s="51"/>
      <c r="Q31" s="170"/>
      <c r="R31" s="128" t="s">
        <v>580</v>
      </c>
      <c r="S31" s="134"/>
    </row>
    <row r="32" spans="1:19" s="31" customFormat="1" ht="25.5" x14ac:dyDescent="0.2">
      <c r="A32" s="24" t="s">
        <v>533</v>
      </c>
      <c r="B32" s="24" t="s">
        <v>534</v>
      </c>
      <c r="C32" s="24" t="s">
        <v>487</v>
      </c>
      <c r="D32" s="25" t="s">
        <v>535</v>
      </c>
      <c r="E32" s="24" t="s">
        <v>441</v>
      </c>
      <c r="F32" s="26" t="s">
        <v>38</v>
      </c>
      <c r="G32" s="27">
        <v>443363</v>
      </c>
      <c r="H32" s="27">
        <v>0</v>
      </c>
      <c r="I32" s="27">
        <f t="shared" si="0"/>
        <v>475587</v>
      </c>
      <c r="J32" s="27">
        <f t="shared" si="1"/>
        <v>0</v>
      </c>
      <c r="K32" s="57"/>
      <c r="L32" s="127"/>
      <c r="M32" s="127"/>
      <c r="N32" s="127"/>
      <c r="O32" s="127"/>
      <c r="P32" s="127"/>
      <c r="Q32" s="173"/>
      <c r="R32" s="128" t="s">
        <v>67</v>
      </c>
      <c r="S32" s="137"/>
    </row>
    <row r="33" spans="1:19" x14ac:dyDescent="0.2">
      <c r="A33" s="23" t="s">
        <v>536</v>
      </c>
      <c r="B33" s="18" t="s">
        <v>537</v>
      </c>
      <c r="C33" s="18" t="s">
        <v>483</v>
      </c>
      <c r="D33" s="19" t="s">
        <v>538</v>
      </c>
      <c r="E33" s="18" t="s">
        <v>441</v>
      </c>
      <c r="F33" s="15" t="s">
        <v>38</v>
      </c>
      <c r="G33" s="27">
        <v>36947</v>
      </c>
      <c r="H33" s="27">
        <v>0</v>
      </c>
      <c r="I33" s="27">
        <f t="shared" si="0"/>
        <v>39632</v>
      </c>
      <c r="J33" s="27">
        <f t="shared" si="1"/>
        <v>0</v>
      </c>
      <c r="K33" s="51"/>
      <c r="L33" s="54"/>
      <c r="M33" s="54"/>
      <c r="N33" s="54"/>
      <c r="O33" s="54"/>
      <c r="P33" s="54"/>
      <c r="Q33" s="170"/>
      <c r="R33" s="128" t="s">
        <v>580</v>
      </c>
      <c r="S33" s="134"/>
    </row>
    <row r="34" spans="1:19" x14ac:dyDescent="0.2">
      <c r="A34" s="18" t="s">
        <v>539</v>
      </c>
      <c r="B34" s="18" t="s">
        <v>540</v>
      </c>
      <c r="C34" s="18" t="s">
        <v>440</v>
      </c>
      <c r="D34" s="19" t="s">
        <v>541</v>
      </c>
      <c r="E34" s="18" t="s">
        <v>441</v>
      </c>
      <c r="F34" s="16" t="s">
        <v>38</v>
      </c>
      <c r="G34" s="27">
        <v>615782</v>
      </c>
      <c r="H34" s="27">
        <v>0</v>
      </c>
      <c r="I34" s="27">
        <f t="shared" si="0"/>
        <v>660538</v>
      </c>
      <c r="J34" s="27">
        <f t="shared" si="1"/>
        <v>0</v>
      </c>
      <c r="K34" s="51"/>
      <c r="L34" s="128"/>
      <c r="M34" s="128"/>
      <c r="N34" s="128"/>
      <c r="O34" s="128"/>
      <c r="P34" s="128"/>
      <c r="Q34" s="170"/>
      <c r="R34" s="128" t="s">
        <v>50</v>
      </c>
      <c r="S34" s="134"/>
    </row>
    <row r="35" spans="1:19" s="3" customFormat="1" x14ac:dyDescent="0.2">
      <c r="A35" s="18" t="s">
        <v>542</v>
      </c>
      <c r="B35" s="18" t="s">
        <v>543</v>
      </c>
      <c r="C35" s="18" t="s">
        <v>487</v>
      </c>
      <c r="D35" s="19" t="s">
        <v>544</v>
      </c>
      <c r="E35" s="18" t="s">
        <v>441</v>
      </c>
      <c r="F35" s="16" t="s">
        <v>38</v>
      </c>
      <c r="G35" s="27">
        <v>92368</v>
      </c>
      <c r="H35" s="27">
        <v>0</v>
      </c>
      <c r="I35" s="27">
        <f t="shared" si="0"/>
        <v>99081</v>
      </c>
      <c r="J35" s="27">
        <f t="shared" si="1"/>
        <v>0</v>
      </c>
      <c r="K35" s="51"/>
      <c r="L35" s="128"/>
      <c r="M35" s="128"/>
      <c r="N35" s="128"/>
      <c r="O35" s="128"/>
      <c r="P35" s="128"/>
      <c r="Q35" s="171"/>
      <c r="R35" s="128" t="s">
        <v>67</v>
      </c>
      <c r="S35" s="179"/>
    </row>
    <row r="36" spans="1:19" x14ac:dyDescent="0.2">
      <c r="A36" s="18" t="s">
        <v>545</v>
      </c>
      <c r="B36" s="18" t="s">
        <v>546</v>
      </c>
      <c r="C36" s="18" t="s">
        <v>440</v>
      </c>
      <c r="D36" s="18" t="s">
        <v>547</v>
      </c>
      <c r="E36" s="18" t="s">
        <v>450</v>
      </c>
      <c r="F36" s="16" t="s">
        <v>77</v>
      </c>
      <c r="G36" s="27">
        <v>652728</v>
      </c>
      <c r="H36" s="27">
        <v>180621</v>
      </c>
      <c r="I36" s="27">
        <f t="shared" si="0"/>
        <v>700169</v>
      </c>
      <c r="J36" s="30">
        <v>175000</v>
      </c>
      <c r="K36" s="51"/>
      <c r="L36" s="128"/>
      <c r="M36" s="128"/>
      <c r="N36" s="128"/>
      <c r="O36" s="128"/>
      <c r="P36" s="128"/>
      <c r="Q36" s="170"/>
      <c r="R36" s="128" t="s">
        <v>50</v>
      </c>
      <c r="S36" s="134"/>
    </row>
    <row r="37" spans="1:19" x14ac:dyDescent="0.2">
      <c r="D37" s="47" t="s">
        <v>548</v>
      </c>
      <c r="G37" s="62"/>
      <c r="H37" s="62"/>
      <c r="I37" s="62"/>
      <c r="J37" s="62"/>
      <c r="K37" s="51"/>
      <c r="L37" s="128"/>
      <c r="M37" s="128"/>
      <c r="N37" s="128"/>
      <c r="O37" s="128"/>
      <c r="P37" s="128"/>
      <c r="Q37" s="170"/>
      <c r="R37" s="128"/>
      <c r="S37" s="134"/>
    </row>
    <row r="38" spans="1:19" s="5" customFormat="1" x14ac:dyDescent="0.2">
      <c r="A38" s="28" t="s">
        <v>549</v>
      </c>
      <c r="B38" s="21" t="s">
        <v>459</v>
      </c>
      <c r="C38" s="22" t="s">
        <v>456</v>
      </c>
      <c r="D38" s="28" t="s">
        <v>550</v>
      </c>
      <c r="E38" s="18" t="s">
        <v>551</v>
      </c>
      <c r="F38" s="15" t="s">
        <v>38</v>
      </c>
      <c r="G38" s="27">
        <v>2391346</v>
      </c>
      <c r="H38" s="27">
        <v>198519</v>
      </c>
      <c r="I38" s="27">
        <f t="shared" si="0"/>
        <v>2565153</v>
      </c>
      <c r="J38" s="30">
        <v>270000</v>
      </c>
      <c r="K38" s="128" t="s">
        <v>40</v>
      </c>
      <c r="L38" s="128"/>
      <c r="M38" s="128"/>
      <c r="N38" s="128"/>
      <c r="O38" s="128"/>
      <c r="P38" s="128"/>
      <c r="Q38" s="174"/>
      <c r="R38" s="151" t="s">
        <v>42</v>
      </c>
      <c r="S38" s="134" t="s">
        <v>595</v>
      </c>
    </row>
    <row r="39" spans="1:19" ht="25.5" x14ac:dyDescent="0.2">
      <c r="A39" s="24" t="s">
        <v>552</v>
      </c>
      <c r="B39" s="21" t="s">
        <v>553</v>
      </c>
      <c r="C39" s="22" t="s">
        <v>444</v>
      </c>
      <c r="D39" s="28" t="s">
        <v>554</v>
      </c>
      <c r="E39" s="18"/>
      <c r="F39" s="15" t="s">
        <v>38</v>
      </c>
      <c r="G39" s="27">
        <v>2010307</v>
      </c>
      <c r="H39" s="27">
        <v>134300</v>
      </c>
      <c r="I39" s="27">
        <f t="shared" si="0"/>
        <v>2156420</v>
      </c>
      <c r="J39" s="30">
        <v>360000</v>
      </c>
      <c r="K39" s="128" t="s">
        <v>40</v>
      </c>
      <c r="L39" s="128" t="s">
        <v>40</v>
      </c>
      <c r="M39" s="128"/>
      <c r="N39" s="128" t="s">
        <v>596</v>
      </c>
      <c r="O39" s="134" t="s">
        <v>597</v>
      </c>
      <c r="P39" s="128"/>
      <c r="Q39" s="170"/>
      <c r="R39" s="151" t="s">
        <v>42</v>
      </c>
      <c r="S39" s="134" t="s">
        <v>555</v>
      </c>
    </row>
    <row r="40" spans="1:19" x14ac:dyDescent="0.2">
      <c r="A40" s="28" t="s">
        <v>556</v>
      </c>
      <c r="B40" s="21" t="s">
        <v>557</v>
      </c>
      <c r="C40" s="22" t="s">
        <v>440</v>
      </c>
      <c r="D40" s="28" t="s">
        <v>558</v>
      </c>
      <c r="E40" s="18" t="s">
        <v>551</v>
      </c>
      <c r="F40" s="15" t="s">
        <v>38</v>
      </c>
      <c r="G40" s="27">
        <v>4296538</v>
      </c>
      <c r="H40" s="27">
        <v>259681</v>
      </c>
      <c r="I40" s="27">
        <f t="shared" si="0"/>
        <v>4608818</v>
      </c>
      <c r="J40" s="30">
        <v>670000</v>
      </c>
      <c r="K40" s="128" t="s">
        <v>40</v>
      </c>
      <c r="L40" s="128" t="s">
        <v>40</v>
      </c>
      <c r="M40" s="128"/>
      <c r="N40" s="128"/>
      <c r="O40" s="128"/>
      <c r="P40" s="128"/>
      <c r="Q40" s="170"/>
      <c r="R40" s="151" t="s">
        <v>42</v>
      </c>
      <c r="S40" s="134"/>
    </row>
    <row r="41" spans="1:19" ht="38.25" x14ac:dyDescent="0.2">
      <c r="A41" s="28" t="s">
        <v>559</v>
      </c>
      <c r="B41" s="21" t="s">
        <v>560</v>
      </c>
      <c r="C41" s="22" t="s">
        <v>483</v>
      </c>
      <c r="D41" s="28" t="s">
        <v>561</v>
      </c>
      <c r="E41" s="18" t="s">
        <v>551</v>
      </c>
      <c r="F41" s="15" t="s">
        <v>38</v>
      </c>
      <c r="G41" s="27">
        <v>2457042</v>
      </c>
      <c r="H41" s="27">
        <v>230827</v>
      </c>
      <c r="I41" s="27">
        <f t="shared" si="0"/>
        <v>2635624</v>
      </c>
      <c r="J41" s="30">
        <v>260000</v>
      </c>
      <c r="K41" s="128" t="s">
        <v>40</v>
      </c>
      <c r="L41" s="128"/>
      <c r="M41" s="128"/>
      <c r="N41" s="134" t="s">
        <v>340</v>
      </c>
      <c r="O41" s="51"/>
      <c r="P41" s="128"/>
      <c r="Q41" s="170"/>
      <c r="R41" s="151" t="s">
        <v>42</v>
      </c>
      <c r="S41" s="180" t="s">
        <v>410</v>
      </c>
    </row>
    <row r="42" spans="1:19" s="31" customFormat="1" ht="38.25" x14ac:dyDescent="0.2">
      <c r="A42" s="24" t="s">
        <v>562</v>
      </c>
      <c r="B42" s="21" t="s">
        <v>563</v>
      </c>
      <c r="C42" s="21" t="s">
        <v>440</v>
      </c>
      <c r="D42" s="21" t="s">
        <v>564</v>
      </c>
      <c r="E42" s="18" t="s">
        <v>551</v>
      </c>
      <c r="F42" s="27" t="s">
        <v>38</v>
      </c>
      <c r="G42" s="27">
        <v>8830091</v>
      </c>
      <c r="H42" s="27">
        <v>384275</v>
      </c>
      <c r="I42" s="27">
        <f t="shared" si="0"/>
        <v>9471877</v>
      </c>
      <c r="J42" s="30">
        <v>1225000</v>
      </c>
      <c r="K42" s="61" t="s">
        <v>40</v>
      </c>
      <c r="L42" s="127" t="s">
        <v>40</v>
      </c>
      <c r="M42" s="127"/>
      <c r="N42" s="127" t="s">
        <v>565</v>
      </c>
      <c r="O42" s="137" t="s">
        <v>589</v>
      </c>
      <c r="P42" s="127"/>
      <c r="Q42" s="173"/>
      <c r="R42" s="151" t="s">
        <v>42</v>
      </c>
      <c r="S42" s="137" t="s">
        <v>591</v>
      </c>
    </row>
    <row r="43" spans="1:19" x14ac:dyDescent="0.2">
      <c r="A43" s="20" t="s">
        <v>566</v>
      </c>
      <c r="B43" s="21" t="s">
        <v>567</v>
      </c>
      <c r="C43" s="22" t="s">
        <v>487</v>
      </c>
      <c r="D43" s="22" t="s">
        <v>568</v>
      </c>
      <c r="E43" s="18" t="s">
        <v>551</v>
      </c>
      <c r="F43" s="15" t="s">
        <v>38</v>
      </c>
      <c r="G43" s="27">
        <v>3560740</v>
      </c>
      <c r="H43" s="27">
        <v>192006</v>
      </c>
      <c r="I43" s="27">
        <f t="shared" si="0"/>
        <v>3819541</v>
      </c>
      <c r="J43" s="30">
        <v>425000</v>
      </c>
      <c r="K43" s="128" t="s">
        <v>40</v>
      </c>
      <c r="L43" s="128"/>
      <c r="M43" s="128"/>
      <c r="N43" s="128"/>
      <c r="O43" s="128"/>
      <c r="P43" s="128"/>
      <c r="Q43" s="170"/>
      <c r="R43" s="151" t="s">
        <v>42</v>
      </c>
      <c r="S43" s="134"/>
    </row>
    <row r="44" spans="1:19" x14ac:dyDescent="0.2">
      <c r="A44" s="24" t="s">
        <v>569</v>
      </c>
      <c r="B44" s="21" t="s">
        <v>570</v>
      </c>
      <c r="C44" s="22" t="s">
        <v>448</v>
      </c>
      <c r="D44" s="22" t="s">
        <v>571</v>
      </c>
      <c r="E44" s="18" t="s">
        <v>551</v>
      </c>
      <c r="F44" s="15" t="s">
        <v>38</v>
      </c>
      <c r="G44" s="27">
        <v>5058616</v>
      </c>
      <c r="H44" s="27">
        <v>273058</v>
      </c>
      <c r="I44" s="27">
        <f t="shared" si="0"/>
        <v>5426285</v>
      </c>
      <c r="J44" s="30">
        <v>430000</v>
      </c>
      <c r="K44" s="128" t="s">
        <v>40</v>
      </c>
      <c r="L44" s="128" t="s">
        <v>40</v>
      </c>
      <c r="M44" s="128"/>
      <c r="N44" s="128"/>
      <c r="O44" s="128"/>
      <c r="P44" s="128"/>
      <c r="Q44" s="170"/>
      <c r="R44" s="151" t="s">
        <v>42</v>
      </c>
    </row>
    <row r="45" spans="1:19" x14ac:dyDescent="0.2">
      <c r="A45" s="20" t="s">
        <v>572</v>
      </c>
      <c r="B45" s="21" t="s">
        <v>528</v>
      </c>
      <c r="C45" s="22" t="s">
        <v>487</v>
      </c>
      <c r="D45" s="28" t="s">
        <v>573</v>
      </c>
      <c r="E45" s="18" t="s">
        <v>551</v>
      </c>
      <c r="F45" s="15" t="s">
        <v>38</v>
      </c>
      <c r="G45" s="27">
        <v>4046892</v>
      </c>
      <c r="H45" s="27">
        <v>442375</v>
      </c>
      <c r="I45" s="27">
        <f t="shared" si="0"/>
        <v>4341027</v>
      </c>
      <c r="J45" s="30">
        <v>700000</v>
      </c>
      <c r="K45" s="128" t="s">
        <v>40</v>
      </c>
      <c r="L45" s="128" t="s">
        <v>40</v>
      </c>
      <c r="M45" s="128"/>
      <c r="N45" s="128"/>
      <c r="O45" s="128"/>
      <c r="P45" s="128"/>
      <c r="Q45" s="170"/>
      <c r="R45" s="151" t="s">
        <v>42</v>
      </c>
    </row>
    <row r="46" spans="1:19" s="8" customFormat="1" ht="13.5" thickBot="1" x14ac:dyDescent="0.25">
      <c r="A46" s="12"/>
      <c r="B46" s="13"/>
      <c r="C46" s="12"/>
      <c r="D46" s="7"/>
      <c r="E46" s="7"/>
      <c r="F46" s="6"/>
      <c r="G46" s="11">
        <v>77250678</v>
      </c>
      <c r="H46" s="11">
        <v>3555804</v>
      </c>
      <c r="I46" s="11">
        <f>SUM(I5:I45)</f>
        <v>82878596</v>
      </c>
      <c r="J46" s="11">
        <f>SUM(J5:J45)</f>
        <v>6429566</v>
      </c>
      <c r="Q46" s="175"/>
      <c r="S46" s="181"/>
    </row>
    <row r="47" spans="1:19" s="8" customFormat="1" ht="13.5" thickTop="1" x14ac:dyDescent="0.2">
      <c r="A47" s="12"/>
      <c r="B47" s="13"/>
      <c r="C47" s="12"/>
      <c r="D47" s="7"/>
      <c r="E47" s="7"/>
      <c r="F47" s="6"/>
      <c r="G47" s="48"/>
      <c r="H47" s="48"/>
      <c r="I47" s="48"/>
      <c r="J47" s="48"/>
      <c r="Q47" s="175"/>
      <c r="S47" s="181"/>
    </row>
    <row r="48" spans="1:19" s="3" customFormat="1" ht="14.25" x14ac:dyDescent="0.2">
      <c r="A48" s="14" t="s">
        <v>574</v>
      </c>
      <c r="G48" s="32"/>
      <c r="H48" s="10"/>
      <c r="I48" s="10"/>
      <c r="J48" s="10"/>
      <c r="M48" s="128"/>
      <c r="N48" s="138"/>
      <c r="Q48" s="176"/>
      <c r="R48" s="2"/>
      <c r="S48" s="182"/>
    </row>
    <row r="49" spans="1:14" ht="12.75" customHeight="1" x14ac:dyDescent="0.2">
      <c r="A49" s="14" t="s">
        <v>575</v>
      </c>
      <c r="M49" s="138"/>
      <c r="N49" s="138"/>
    </row>
    <row r="50" spans="1:14" ht="14.25" x14ac:dyDescent="0.2">
      <c r="A50" s="14" t="s">
        <v>576</v>
      </c>
      <c r="G50" s="33"/>
      <c r="H50" s="139"/>
      <c r="I50" s="139"/>
      <c r="J50" s="139"/>
      <c r="M50" s="138"/>
      <c r="N50" s="138"/>
    </row>
    <row r="51" spans="1:14" x14ac:dyDescent="0.2">
      <c r="A51" s="14" t="s">
        <v>577</v>
      </c>
    </row>
    <row r="52" spans="1:14" x14ac:dyDescent="0.2">
      <c r="A52" s="14" t="s">
        <v>578</v>
      </c>
    </row>
    <row r="53" spans="1:14" x14ac:dyDescent="0.2">
      <c r="A53" s="14" t="s">
        <v>579</v>
      </c>
    </row>
  </sheetData>
  <autoFilter ref="A4:R46" xr:uid="{00000000-0001-0000-0000-000000000000}"/>
  <sortState xmlns:xlrd2="http://schemas.microsoft.com/office/spreadsheetml/2017/richdata2" ref="A39:Q68">
    <sortCondition ref="A39:A68"/>
  </sortState>
  <phoneticPr fontId="7" type="noConversion"/>
  <pageMargins left="0.59055118110236227" right="0.39370078740157483" top="1.7716535433070868" bottom="0.98425196850393704" header="0.51181102362204722" footer="0.70866141732283472"/>
  <pageSetup paperSize="9" scale="74" fitToHeight="2" orientation="landscape" r:id="rId1"/>
  <headerFooter alignWithMargins="0">
    <oddFooter>&amp;L&amp;F &amp;A&amp;C&amp;P&amp;R&amp;D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7077ade-d0cf-4290-a39c-9ec1b2899348">
      <Terms xmlns="http://schemas.microsoft.com/office/infopath/2007/PartnerControls"/>
    </lcf76f155ced4ddcb4097134ff3c332f>
    <TaxCatchAll xmlns="38c3c918-74ba-4f79-98f4-861ca8df87a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D672B44552454BA350572FFD22B137" ma:contentTypeVersion="18" ma:contentTypeDescription="Een nieuw document maken." ma:contentTypeScope="" ma:versionID="ddb7574b41f0baa8b5884a2b38784daf">
  <xsd:schema xmlns:xsd="http://www.w3.org/2001/XMLSchema" xmlns:xs="http://www.w3.org/2001/XMLSchema" xmlns:p="http://schemas.microsoft.com/office/2006/metadata/properties" xmlns:ns2="97077ade-d0cf-4290-a39c-9ec1b2899348" xmlns:ns3="38c3c918-74ba-4f79-98f4-861ca8df87ad" targetNamespace="http://schemas.microsoft.com/office/2006/metadata/properties" ma:root="true" ma:fieldsID="a3b4cd7576d68dd47502c050bc2608be" ns2:_="" ns3:_="">
    <xsd:import namespace="97077ade-d0cf-4290-a39c-9ec1b2899348"/>
    <xsd:import namespace="38c3c918-74ba-4f79-98f4-861ca8df87a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77ade-d0cf-4290-a39c-9ec1b28993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c4c651d4-6623-417a-b402-dedb409070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c3c918-74ba-4f79-98f4-861ca8df87a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27bb53bb-48f3-41cf-8513-ef6878c36d0a}" ma:internalName="TaxCatchAll" ma:showField="CatchAllData" ma:web="38c3c918-74ba-4f79-98f4-861ca8df87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394A9F1-8CAE-4302-BBB1-26F0E6D014D4}">
  <ds:schemaRefs>
    <ds:schemaRef ds:uri="http://schemas.microsoft.com/office/2006/metadata/properties"/>
    <ds:schemaRef ds:uri="http://schemas.microsoft.com/office/infopath/2007/PartnerControls"/>
    <ds:schemaRef ds:uri="97077ade-d0cf-4290-a39c-9ec1b2899348"/>
    <ds:schemaRef ds:uri="38c3c918-74ba-4f79-98f4-861ca8df87ad"/>
  </ds:schemaRefs>
</ds:datastoreItem>
</file>

<file path=customXml/itemProps2.xml><?xml version="1.0" encoding="utf-8"?>
<ds:datastoreItem xmlns:ds="http://schemas.openxmlformats.org/officeDocument/2006/customXml" ds:itemID="{A00D47F0-E393-4D64-88A4-08F92508DD6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3B2685A-A0AB-4562-A30E-A1F777BC95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077ade-d0cf-4290-a39c-9ec1b2899348"/>
    <ds:schemaRef ds:uri="38c3c918-74ba-4f79-98f4-861ca8df87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6</vt:i4>
      </vt:variant>
    </vt:vector>
  </HeadingPairs>
  <TitlesOfParts>
    <vt:vector size="9" baseType="lpstr">
      <vt:lpstr>Stede Broec</vt:lpstr>
      <vt:lpstr>Enkhuizen</vt:lpstr>
      <vt:lpstr>Drechterland</vt:lpstr>
      <vt:lpstr>Drechterland!Afdrukbereik</vt:lpstr>
      <vt:lpstr>Enkhuizen!Afdrukbereik</vt:lpstr>
      <vt:lpstr>'Stede Broec'!Afdrukbereik</vt:lpstr>
      <vt:lpstr>Drechterland!Afdruktitels</vt:lpstr>
      <vt:lpstr>Enkhuizen!Afdruktitels</vt:lpstr>
      <vt:lpstr>'Stede Broec'!Afdruktitels</vt:lpstr>
    </vt:vector>
  </TitlesOfParts>
  <Manager/>
  <Company>Marsh &amp; McLennan Companies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rlepping</dc:creator>
  <cp:keywords/>
  <dc:description/>
  <cp:lastModifiedBy>Marieke Breg</cp:lastModifiedBy>
  <cp:revision/>
  <dcterms:created xsi:type="dcterms:W3CDTF">2010-02-26T13:42:17Z</dcterms:created>
  <dcterms:modified xsi:type="dcterms:W3CDTF">2025-04-28T09:35:00Z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0x0101006FD672B44552454BA350572FFD22B137</vt:lpwstr>
  </property>
  <property fmtid="{D5CDD505-2E9C-101B-9397-08002B2CF9AE}" pid="3" name="MediaServiceImageTags">
    <vt:lpwstr/>
  </property>
</Properties>
</file>