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10"/>
  <workbookPr filterPrivacy="1" codeName="ThisWorkbook" autoCompressPictures="0"/>
  <xr:revisionPtr revIDLastSave="1194" documentId="13_ncr:1_{9EF50A61-9375-AC40-94AE-47B433CD9ACA}" xr6:coauthVersionLast="47" xr6:coauthVersionMax="47" xr10:uidLastSave="{B698AF7C-6D4D-F144-818C-6E0B7DBAC757}"/>
  <bookViews>
    <workbookView xWindow="0" yWindow="500" windowWidth="28800" windowHeight="15720" xr2:uid="{00000000-000D-0000-FFFF-FFFF00000000}"/>
  </bookViews>
  <sheets>
    <sheet name="Beoordeling open vragen" sheetId="6" r:id="rId1"/>
    <sheet name="Beoordelaar 1" sheetId="7" r:id="rId2"/>
    <sheet name="Beoordelaar 2" sheetId="15" r:id="rId3"/>
    <sheet name="Beoordelaar 3" sheetId="16" r:id="rId4"/>
    <sheet name="Beoordelaar 4" sheetId="17" r:id="rId5"/>
    <sheet name="Consensus" sheetId="9" r:id="rId6"/>
  </sheets>
  <definedNames>
    <definedName name="SCORE">'Beoordeling open vragen'!$A$14:$A$19</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26" i="9" l="1"/>
  <c r="G26" i="9"/>
  <c r="J20" i="9"/>
  <c r="G20" i="9"/>
  <c r="D20" i="9"/>
  <c r="D32" i="9"/>
  <c r="G32" i="9"/>
  <c r="J32" i="9"/>
  <c r="D14" i="9"/>
  <c r="G14" i="9"/>
  <c r="J14" i="9"/>
  <c r="J8" i="9"/>
  <c r="G8" i="9"/>
  <c r="D8" i="9"/>
  <c r="D26" i="9"/>
  <c r="J30" i="9"/>
  <c r="G30" i="9"/>
  <c r="D30" i="9"/>
  <c r="J24" i="9"/>
  <c r="G24" i="9"/>
  <c r="D24" i="9"/>
  <c r="J6" i="9"/>
  <c r="J12" i="9"/>
  <c r="J18" i="9"/>
  <c r="D18" i="9"/>
  <c r="G18" i="9"/>
  <c r="G12" i="9"/>
  <c r="G6" i="9"/>
  <c r="D12" i="9"/>
  <c r="D6" i="9"/>
  <c r="A12" i="17"/>
  <c r="A11" i="17"/>
  <c r="A10" i="17"/>
  <c r="A9" i="17"/>
  <c r="A8" i="17"/>
  <c r="A7" i="17"/>
  <c r="A6" i="17"/>
  <c r="A5" i="17"/>
  <c r="A4" i="17"/>
  <c r="A3" i="17"/>
  <c r="I1" i="17"/>
  <c r="F1" i="17"/>
  <c r="C1" i="17"/>
  <c r="A11" i="7"/>
  <c r="A9" i="7"/>
  <c r="A7" i="7"/>
  <c r="A5" i="7"/>
  <c r="J5" i="9"/>
  <c r="J4" i="9"/>
  <c r="G5" i="9"/>
  <c r="G4" i="9"/>
  <c r="J3" i="9"/>
  <c r="G3" i="9"/>
  <c r="D5" i="9"/>
  <c r="D4" i="9"/>
  <c r="D3" i="9"/>
  <c r="A3" i="9"/>
  <c r="A4" i="16"/>
  <c r="A3" i="16"/>
  <c r="A4" i="15"/>
  <c r="A3" i="15"/>
  <c r="A4" i="7"/>
  <c r="A3" i="7"/>
  <c r="J29" i="9"/>
  <c r="J28" i="9"/>
  <c r="J27" i="9"/>
  <c r="J23" i="9"/>
  <c r="J22" i="9"/>
  <c r="J21" i="9"/>
  <c r="J17" i="9"/>
  <c r="J16" i="9"/>
  <c r="J15" i="9"/>
  <c r="J11" i="9"/>
  <c r="J10" i="9"/>
  <c r="J9" i="9"/>
  <c r="J2" i="9"/>
  <c r="G29" i="9"/>
  <c r="G28" i="9"/>
  <c r="G27" i="9"/>
  <c r="G23" i="9"/>
  <c r="G22" i="9"/>
  <c r="G21" i="9"/>
  <c r="G17" i="9"/>
  <c r="G16" i="9"/>
  <c r="G15" i="9"/>
  <c r="G11" i="9"/>
  <c r="G10" i="9"/>
  <c r="G9" i="9"/>
  <c r="G2" i="9"/>
  <c r="D9" i="9"/>
  <c r="A9" i="9"/>
  <c r="A27" i="9"/>
  <c r="A21" i="9"/>
  <c r="A15" i="9"/>
  <c r="A12" i="16"/>
  <c r="A11" i="16"/>
  <c r="A10" i="16"/>
  <c r="A9" i="16"/>
  <c r="A8" i="16"/>
  <c r="A7" i="16"/>
  <c r="A6" i="16"/>
  <c r="A5" i="16"/>
  <c r="I1" i="16"/>
  <c r="F1" i="16"/>
  <c r="C1" i="16"/>
  <c r="I1" i="15"/>
  <c r="F1" i="15"/>
  <c r="C1" i="15"/>
  <c r="A12" i="15"/>
  <c r="A11" i="15"/>
  <c r="A10" i="15"/>
  <c r="A9" i="15"/>
  <c r="A8" i="15"/>
  <c r="A7" i="15"/>
  <c r="A6" i="15"/>
  <c r="A5" i="15"/>
  <c r="A12" i="7"/>
  <c r="A10" i="7"/>
  <c r="A8" i="7"/>
  <c r="A6" i="7"/>
  <c r="D29" i="9"/>
  <c r="D28" i="9"/>
  <c r="D27" i="9"/>
  <c r="D2" i="9"/>
  <c r="D23" i="9"/>
  <c r="D22" i="9"/>
  <c r="D21" i="9"/>
  <c r="D17" i="9"/>
  <c r="D16" i="9"/>
  <c r="D15" i="9"/>
  <c r="D11" i="9"/>
  <c r="D10" i="9"/>
  <c r="D34" i="9" l="1"/>
  <c r="D38" i="9" s="1"/>
  <c r="J34" i="9"/>
  <c r="J38" i="9" s="1"/>
  <c r="G34" i="9"/>
  <c r="G38" i="9" s="1"/>
</calcChain>
</file>

<file path=xl/sharedStrings.xml><?xml version="1.0" encoding="utf-8"?>
<sst xmlns="http://schemas.openxmlformats.org/spreadsheetml/2006/main" count="236" uniqueCount="44">
  <si>
    <t>Vraag</t>
  </si>
  <si>
    <t>Beoordelaar 1: &lt;&lt;&gt;&gt;</t>
  </si>
  <si>
    <t>Beoordelaar 2: &lt;&lt;&gt;&gt;</t>
  </si>
  <si>
    <t>Beoordelaar 3: &lt;&lt;&gt;&gt;</t>
  </si>
  <si>
    <t>&lt;MOTIVATIE&gt;</t>
  </si>
  <si>
    <t>Consensus</t>
  </si>
  <si>
    <t>Beoordelaar 1</t>
  </si>
  <si>
    <t>Beoordelaar 2</t>
  </si>
  <si>
    <t>Beoordelaar 3</t>
  </si>
  <si>
    <t>SCORE:</t>
  </si>
  <si>
    <t>UITMUNTEND</t>
  </si>
  <si>
    <t>GOED</t>
  </si>
  <si>
    <t>VOLDOENDE</t>
  </si>
  <si>
    <t>MATIG</t>
  </si>
  <si>
    <t>ONVOLDOENDE</t>
  </si>
  <si>
    <t>Score:</t>
  </si>
  <si>
    <t>Uitmuntend</t>
  </si>
  <si>
    <t>Goed</t>
  </si>
  <si>
    <t>Voldoende</t>
  </si>
  <si>
    <t>Matig</t>
  </si>
  <si>
    <t>Onvoldoende</t>
  </si>
  <si>
    <t>Totaalwaardes criterium open vragen</t>
  </si>
  <si>
    <t>Beoordeling criterium open vragen</t>
  </si>
  <si>
    <t>Totaal behaalde waarde criterium open vragen:</t>
  </si>
  <si>
    <t>Motivatie consensus</t>
  </si>
  <si>
    <t>&lt;&lt;MOTIVATIE&gt;&gt;</t>
  </si>
  <si>
    <t xml:space="preserve">Zie bijlage 7 'kwaliteit'. </t>
  </si>
  <si>
    <t>Inschrijver 1</t>
  </si>
  <si>
    <t>Inschrijver 2</t>
  </si>
  <si>
    <t>Inschrijver 3</t>
  </si>
  <si>
    <t>Behaalde waarde:</t>
  </si>
  <si>
    <t>Open vraag 2: Plan van aanpak aanvang dienstverlening en goedkeuring oplevering</t>
  </si>
  <si>
    <t xml:space="preserve">Open vraag 3: Duurzaamheid en circulaire economie </t>
  </si>
  <si>
    <t>Open vraag 4: SROI</t>
  </si>
  <si>
    <t xml:space="preserve">Open vraag 5: Waarborging veiligheid </t>
  </si>
  <si>
    <t xml:space="preserve">Om de kwaliteit en toegevoegde waarde van de Inschrijver(s) te kunnen beoordelen dient Inschrijver zijn kwaliteit aan te tonen en meerwaarde uit te werken conform het onderstaande. Alle uitwerkingen en beantwoordingen van een Inschrijver dienen realistisch en uitvoerbaar te zijn. Een honorering van het ingediende zal nimmer leiden tot een verplichte afname van datgene wat Inschrijver heeft ingediend. </t>
  </si>
  <si>
    <t xml:space="preserve">OPEN VRAGEN </t>
  </si>
  <si>
    <t>OPEN VRAGEN</t>
  </si>
  <si>
    <t>Beoordelaar 4: &lt;&lt;&gt;&gt;</t>
  </si>
  <si>
    <t>Beoordelaar 4</t>
  </si>
  <si>
    <t>Open vraag 1: Advies onderhoudsplan</t>
  </si>
  <si>
    <t>Totaal behaalde waarde criterium prijs:</t>
  </si>
  <si>
    <t>Fictieve prijsscore:</t>
  </si>
  <si>
    <t xml:space="preserve">Driemaal of meer "matig" is uitsluiting.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</si>
</sst>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00_-;&quot;€&quot;\ #,##0.00\-"/>
    <numFmt numFmtId="165" formatCode="&quot;€&quot;\ #,##0_-"/>
    <numFmt numFmtId="166" formatCode="&quot;€&quot;\ #,##0.00"/>
  </numFmts>
  <fonts count="20" x14ac:knownFonts="1">
    <font>
      <sz val="11"/>
      <color theme="1"/>
      <name val="Calibri"/>
      <family val="2"/>
      <scheme val="minor"/>
    </font>
    <font>
      <b/>
      <sz val="12"/>
      <color theme="1"/>
      <name val="Verdana"/>
      <family val="2"/>
    </font>
    <font>
      <sz val="10"/>
      <color theme="1"/>
      <name val="Verdana"/>
      <family val="2"/>
    </font>
    <font>
      <b/>
      <sz val="10"/>
      <color theme="1"/>
      <name val="Verdana"/>
      <family val="2"/>
    </font>
    <font>
      <b/>
      <sz val="12"/>
      <color theme="0"/>
      <name val="Verdana"/>
      <family val="2"/>
    </font>
    <font>
      <u/>
      <sz val="11"/>
      <color theme="10"/>
      <name val="Calibri"/>
      <family val="2"/>
      <scheme val="minor"/>
    </font>
    <font>
      <u/>
      <sz val="11"/>
      <color theme="11"/>
      <name val="Calibri"/>
      <family val="2"/>
      <scheme val="minor"/>
    </font>
    <font>
      <sz val="9"/>
      <color theme="1"/>
      <name val="Verdana"/>
      <family val="2"/>
    </font>
    <font>
      <b/>
      <sz val="11"/>
      <color indexed="8"/>
      <name val="Verdana"/>
      <family val="2"/>
    </font>
    <font>
      <b/>
      <sz val="11"/>
      <color theme="0"/>
      <name val="Verdana"/>
      <family val="2"/>
    </font>
    <font>
      <b/>
      <sz val="8"/>
      <color theme="0"/>
      <name val="Verdana"/>
      <family val="2"/>
    </font>
    <font>
      <sz val="8"/>
      <color theme="0"/>
      <name val="Verdana"/>
      <family val="2"/>
    </font>
    <font>
      <sz val="9"/>
      <color rgb="FF000000"/>
      <name val="Verdana"/>
      <family val="2"/>
    </font>
    <font>
      <b/>
      <sz val="14"/>
      <color theme="0"/>
      <name val="Verdana"/>
      <family val="2"/>
    </font>
    <font>
      <b/>
      <sz val="14"/>
      <color theme="1"/>
      <name val="Verdana"/>
      <family val="2"/>
    </font>
    <font>
      <b/>
      <sz val="16"/>
      <color theme="0"/>
      <name val="Verdana"/>
      <family val="2"/>
    </font>
    <font>
      <b/>
      <sz val="20"/>
      <color theme="0"/>
      <name val="Verdana"/>
      <family val="2"/>
    </font>
    <font>
      <sz val="12"/>
      <color rgb="FFFF0000"/>
      <name val="Verdana"/>
      <family val="2"/>
    </font>
    <font>
      <b/>
      <sz val="9"/>
      <color theme="0"/>
      <name val="Verdana"/>
      <family val="2"/>
    </font>
    <font>
      <b/>
      <sz val="10"/>
      <color theme="0"/>
      <name val="Verdana"/>
      <family val="2"/>
    </font>
  </fonts>
  <fills count="7">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346E3A"/>
        <bgColor indexed="64"/>
      </patternFill>
    </fill>
    <fill>
      <patternFill patternType="solid">
        <fgColor theme="0" tint="-4.9989318521683403E-2"/>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thin">
        <color auto="1"/>
      </bottom>
      <diagonal/>
    </border>
    <border>
      <left/>
      <right style="thin">
        <color auto="1"/>
      </right>
      <top style="thin">
        <color auto="1"/>
      </top>
      <bottom/>
      <diagonal/>
    </border>
    <border>
      <left/>
      <right/>
      <top style="thin">
        <color auto="1"/>
      </top>
      <bottom/>
      <diagonal/>
    </border>
    <border>
      <left/>
      <right style="thin">
        <color auto="1"/>
      </right>
      <top/>
      <bottom/>
      <diagonal/>
    </border>
    <border>
      <left style="thin">
        <color auto="1"/>
      </left>
      <right style="thin">
        <color rgb="FF000000"/>
      </right>
      <top style="thin">
        <color rgb="FF000000"/>
      </top>
      <bottom style="thin">
        <color rgb="FF000000"/>
      </bottom>
      <diagonal/>
    </border>
    <border>
      <left style="thin">
        <color auto="1"/>
      </left>
      <right style="thin">
        <color rgb="FF000000"/>
      </right>
      <top style="thin">
        <color rgb="FF000000"/>
      </top>
      <bottom/>
      <diagonal/>
    </border>
    <border>
      <left style="thin">
        <color auto="1"/>
      </left>
      <right style="thin">
        <color auto="1"/>
      </right>
      <top/>
      <bottom style="thin">
        <color auto="1"/>
      </bottom>
      <diagonal/>
    </border>
    <border>
      <left style="thin">
        <color auto="1"/>
      </left>
      <right/>
      <top/>
      <bottom style="thin">
        <color auto="1"/>
      </bottom>
      <diagonal/>
    </border>
  </borders>
  <cellStyleXfs count="57">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82">
    <xf numFmtId="0" fontId="0" fillId="0" borderId="0" xfId="0"/>
    <xf numFmtId="0" fontId="0" fillId="0" borderId="0" xfId="0" applyAlignment="1">
      <alignment wrapText="1"/>
    </xf>
    <xf numFmtId="0" fontId="1" fillId="0" borderId="0" xfId="0" applyFont="1"/>
    <xf numFmtId="0" fontId="2" fillId="0" borderId="0" xfId="0" applyFont="1"/>
    <xf numFmtId="165" fontId="2" fillId="0" borderId="0" xfId="0" applyNumberFormat="1" applyFont="1" applyAlignment="1">
      <alignment horizontal="center"/>
    </xf>
    <xf numFmtId="0" fontId="2" fillId="2" borderId="0" xfId="0" applyFont="1" applyFill="1"/>
    <xf numFmtId="0" fontId="2" fillId="2" borderId="8" xfId="0" applyFont="1" applyFill="1" applyBorder="1" applyAlignment="1">
      <alignment horizontal="left" vertical="center" wrapText="1" indent="1"/>
    </xf>
    <xf numFmtId="0" fontId="2" fillId="2" borderId="8" xfId="0" applyFont="1" applyFill="1" applyBorder="1"/>
    <xf numFmtId="0" fontId="0" fillId="0" borderId="0" xfId="0" applyAlignment="1">
      <alignment vertical="center"/>
    </xf>
    <xf numFmtId="0" fontId="9" fillId="2" borderId="0" xfId="0" applyFont="1" applyFill="1" applyAlignment="1">
      <alignment horizontal="right" vertical="center" wrapText="1"/>
    </xf>
    <xf numFmtId="0" fontId="8" fillId="2" borderId="0" xfId="0" applyFont="1" applyFill="1" applyAlignment="1">
      <alignment horizontal="right" vertical="center" wrapText="1"/>
    </xf>
    <xf numFmtId="0" fontId="0" fillId="2" borderId="0" xfId="0" applyFill="1"/>
    <xf numFmtId="0" fontId="1" fillId="2" borderId="0" xfId="0" applyFont="1" applyFill="1" applyAlignment="1">
      <alignment horizontal="right" vertical="center"/>
    </xf>
    <xf numFmtId="0" fontId="2" fillId="2" borderId="12" xfId="0" applyFont="1" applyFill="1" applyBorder="1" applyAlignment="1">
      <alignment horizontal="center" vertical="center"/>
    </xf>
    <xf numFmtId="0" fontId="10" fillId="2" borderId="0" xfId="0" applyFont="1" applyFill="1" applyAlignment="1">
      <alignment horizontal="center" vertical="center" wrapText="1"/>
    </xf>
    <xf numFmtId="166" fontId="11" fillId="2" borderId="0" xfId="0" applyNumberFormat="1" applyFont="1" applyFill="1" applyAlignment="1">
      <alignment horizontal="center" vertical="center" wrapText="1"/>
    </xf>
    <xf numFmtId="0" fontId="2" fillId="2" borderId="8" xfId="0" applyFont="1" applyFill="1" applyBorder="1" applyAlignment="1">
      <alignment horizontal="left" vertical="center" wrapText="1"/>
    </xf>
    <xf numFmtId="0" fontId="1" fillId="2" borderId="8" xfId="0" applyFont="1" applyFill="1" applyBorder="1" applyAlignment="1">
      <alignment horizontal="left" vertical="center" indent="1"/>
    </xf>
    <xf numFmtId="0" fontId="13" fillId="2" borderId="8" xfId="0" applyFont="1" applyFill="1" applyBorder="1" applyAlignment="1">
      <alignment horizontal="left" vertical="center" indent="1"/>
    </xf>
    <xf numFmtId="0" fontId="14" fillId="2" borderId="8" xfId="0" applyFont="1" applyFill="1" applyBorder="1" applyAlignment="1">
      <alignment horizontal="left" vertical="center" indent="1"/>
    </xf>
    <xf numFmtId="0" fontId="4" fillId="2" borderId="11" xfId="0" applyFont="1" applyFill="1" applyBorder="1" applyAlignment="1">
      <alignment horizontal="left" vertical="center"/>
    </xf>
    <xf numFmtId="0" fontId="2" fillId="2" borderId="0" xfId="0" applyFont="1" applyFill="1" applyAlignment="1">
      <alignment horizontal="center" vertical="center"/>
    </xf>
    <xf numFmtId="166" fontId="1" fillId="2" borderId="0" xfId="0" applyNumberFormat="1" applyFont="1" applyFill="1" applyAlignment="1">
      <alignment horizontal="right" vertical="center"/>
    </xf>
    <xf numFmtId="166" fontId="0" fillId="0" borderId="0" xfId="0" applyNumberFormat="1"/>
    <xf numFmtId="166" fontId="0" fillId="2" borderId="0" xfId="0" applyNumberFormat="1" applyFill="1"/>
    <xf numFmtId="0" fontId="15" fillId="3" borderId="1" xfId="0" applyFont="1" applyFill="1" applyBorder="1" applyAlignment="1">
      <alignment horizontal="center" vertical="center"/>
    </xf>
    <xf numFmtId="0" fontId="7" fillId="4" borderId="1" xfId="0" applyFont="1" applyFill="1" applyBorder="1" applyAlignment="1">
      <alignment horizontal="left" vertical="center" wrapText="1"/>
    </xf>
    <xf numFmtId="0" fontId="18" fillId="5" borderId="1" xfId="0" applyFont="1" applyFill="1" applyBorder="1" applyAlignment="1">
      <alignment horizontal="left" vertical="center" wrapText="1"/>
    </xf>
    <xf numFmtId="0" fontId="18" fillId="5" borderId="1" xfId="0" applyFont="1" applyFill="1" applyBorder="1" applyAlignment="1">
      <alignment vertical="center" wrapText="1"/>
    </xf>
    <xf numFmtId="0" fontId="1" fillId="3" borderId="2" xfId="0" applyFont="1" applyFill="1" applyBorder="1" applyAlignment="1">
      <alignment horizontal="center" vertical="center"/>
    </xf>
    <xf numFmtId="0" fontId="7" fillId="4" borderId="13" xfId="0" applyFont="1" applyFill="1" applyBorder="1" applyAlignment="1">
      <alignment horizontal="justify" vertical="center" wrapText="1"/>
    </xf>
    <xf numFmtId="0" fontId="12" fillId="4" borderId="13" xfId="0" applyFont="1" applyFill="1" applyBorder="1" applyAlignment="1">
      <alignment horizontal="justify" vertical="center" wrapText="1"/>
    </xf>
    <xf numFmtId="0" fontId="7" fillId="4" borderId="14" xfId="0" applyFont="1" applyFill="1" applyBorder="1" applyAlignment="1">
      <alignment horizontal="justify" vertical="center" wrapText="1"/>
    </xf>
    <xf numFmtId="0" fontId="13" fillId="3" borderId="2" xfId="0" applyFont="1" applyFill="1" applyBorder="1" applyAlignment="1" applyProtection="1">
      <alignment horizontal="left" vertical="center" indent="1"/>
      <protection locked="0"/>
    </xf>
    <xf numFmtId="0" fontId="14" fillId="4" borderId="2" xfId="0" applyFont="1" applyFill="1" applyBorder="1" applyAlignment="1">
      <alignment horizontal="left" vertical="center" indent="1"/>
    </xf>
    <xf numFmtId="0" fontId="9" fillId="5" borderId="1" xfId="0" applyFont="1" applyFill="1" applyBorder="1" applyAlignment="1">
      <alignment vertical="center" wrapText="1"/>
    </xf>
    <xf numFmtId="0" fontId="2" fillId="6" borderId="1" xfId="0" applyFont="1" applyFill="1" applyBorder="1" applyAlignment="1">
      <alignment vertical="center" wrapText="1"/>
    </xf>
    <xf numFmtId="0" fontId="2" fillId="3" borderId="2" xfId="0" applyFont="1" applyFill="1" applyBorder="1"/>
    <xf numFmtId="0" fontId="2" fillId="3" borderId="4" xfId="0" applyFont="1" applyFill="1" applyBorder="1"/>
    <xf numFmtId="0" fontId="2" fillId="3" borderId="3" xfId="0" applyFont="1" applyFill="1" applyBorder="1"/>
    <xf numFmtId="0" fontId="1" fillId="4" borderId="1" xfId="0" applyFont="1" applyFill="1" applyBorder="1" applyAlignment="1">
      <alignment horizontal="center" vertical="center"/>
    </xf>
    <xf numFmtId="0" fontId="2" fillId="4" borderId="1" xfId="0" applyFont="1" applyFill="1" applyBorder="1" applyAlignment="1">
      <alignment horizontal="center" vertical="center"/>
    </xf>
    <xf numFmtId="164" fontId="2" fillId="4" borderId="1" xfId="0" applyNumberFormat="1" applyFont="1" applyFill="1" applyBorder="1" applyAlignment="1">
      <alignment horizontal="center" vertical="center" wrapText="1"/>
    </xf>
    <xf numFmtId="0" fontId="19" fillId="5" borderId="1"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165" fontId="13" fillId="3" borderId="4" xfId="0" applyNumberFormat="1" applyFont="1" applyFill="1" applyBorder="1" applyAlignment="1" applyProtection="1">
      <alignment horizontal="center" vertical="center"/>
      <protection locked="0"/>
    </xf>
    <xf numFmtId="165" fontId="13" fillId="3" borderId="3" xfId="0" applyNumberFormat="1" applyFont="1" applyFill="1" applyBorder="1" applyAlignment="1" applyProtection="1">
      <alignment horizontal="center" vertical="center"/>
      <protection locked="0"/>
    </xf>
    <xf numFmtId="165" fontId="3" fillId="6" borderId="2" xfId="0" applyNumberFormat="1" applyFont="1" applyFill="1" applyBorder="1" applyAlignment="1" applyProtection="1">
      <alignment horizontal="center" vertical="center" wrapText="1"/>
      <protection locked="0"/>
    </xf>
    <xf numFmtId="165" fontId="3" fillId="6" borderId="3" xfId="0" applyNumberFormat="1" applyFont="1" applyFill="1" applyBorder="1" applyAlignment="1" applyProtection="1">
      <alignment horizontal="center" vertical="center" wrapText="1"/>
      <protection locked="0"/>
    </xf>
    <xf numFmtId="165" fontId="1" fillId="4" borderId="4" xfId="0" applyNumberFormat="1" applyFont="1" applyFill="1" applyBorder="1" applyAlignment="1">
      <alignment horizontal="center" vertical="center"/>
    </xf>
    <xf numFmtId="165" fontId="1" fillId="4" borderId="3" xfId="0" applyNumberFormat="1" applyFont="1" applyFill="1" applyBorder="1" applyAlignment="1">
      <alignment horizontal="center" vertical="center"/>
    </xf>
    <xf numFmtId="165" fontId="1" fillId="4" borderId="2" xfId="0" applyNumberFormat="1" applyFont="1" applyFill="1" applyBorder="1" applyAlignment="1">
      <alignment horizontal="center" vertical="center"/>
    </xf>
    <xf numFmtId="165" fontId="3" fillId="6" borderId="9" xfId="0" applyNumberFormat="1" applyFont="1" applyFill="1" applyBorder="1" applyAlignment="1" applyProtection="1">
      <alignment horizontal="center" vertical="center" wrapText="1"/>
      <protection locked="0"/>
    </xf>
    <xf numFmtId="165" fontId="3" fillId="6" borderId="5" xfId="0" applyNumberFormat="1" applyFont="1" applyFill="1" applyBorder="1" applyAlignment="1" applyProtection="1">
      <alignment horizontal="center" vertical="center" wrapText="1"/>
      <protection locked="0"/>
    </xf>
    <xf numFmtId="165" fontId="19" fillId="5" borderId="2" xfId="0" applyNumberFormat="1" applyFont="1" applyFill="1" applyBorder="1" applyAlignment="1" applyProtection="1">
      <alignment horizontal="center" vertical="center"/>
      <protection locked="0"/>
    </xf>
    <xf numFmtId="165" fontId="19" fillId="5" borderId="3" xfId="0" applyNumberFormat="1" applyFont="1" applyFill="1" applyBorder="1" applyAlignment="1" applyProtection="1">
      <alignment horizontal="center" vertical="center"/>
      <protection locked="0"/>
    </xf>
    <xf numFmtId="0" fontId="17" fillId="0" borderId="0" xfId="0" applyFont="1" applyAlignment="1">
      <alignment horizontal="center" vertical="center"/>
    </xf>
    <xf numFmtId="164" fontId="2" fillId="6" borderId="7" xfId="0" applyNumberFormat="1" applyFont="1" applyFill="1" applyBorder="1" applyAlignment="1" applyProtection="1">
      <alignment horizontal="center" vertical="center" wrapText="1"/>
      <protection locked="0"/>
    </xf>
    <xf numFmtId="164" fontId="2" fillId="6" borderId="8" xfId="0" applyNumberFormat="1" applyFont="1" applyFill="1" applyBorder="1" applyAlignment="1" applyProtection="1">
      <alignment horizontal="center" vertical="center" wrapText="1"/>
      <protection locked="0"/>
    </xf>
    <xf numFmtId="164" fontId="2" fillId="6" borderId="15" xfId="0" applyNumberFormat="1" applyFont="1" applyFill="1" applyBorder="1" applyAlignment="1" applyProtection="1">
      <alignment horizontal="center" vertical="center" wrapText="1"/>
      <protection locked="0"/>
    </xf>
    <xf numFmtId="0" fontId="9" fillId="5" borderId="6" xfId="0" applyFont="1" applyFill="1" applyBorder="1" applyAlignment="1">
      <alignment horizontal="right" vertical="center" wrapText="1"/>
    </xf>
    <xf numFmtId="0" fontId="9" fillId="5" borderId="10" xfId="0" applyFont="1" applyFill="1" applyBorder="1" applyAlignment="1">
      <alignment horizontal="right" vertical="center" wrapText="1"/>
    </xf>
    <xf numFmtId="0" fontId="19" fillId="5" borderId="7" xfId="0" applyFont="1" applyFill="1" applyBorder="1" applyAlignment="1">
      <alignment horizontal="center" vertical="center" wrapText="1"/>
    </xf>
    <xf numFmtId="0" fontId="19" fillId="5" borderId="8" xfId="0" applyFont="1" applyFill="1" applyBorder="1" applyAlignment="1">
      <alignment horizontal="center" vertical="center" wrapText="1"/>
    </xf>
    <xf numFmtId="0" fontId="19" fillId="5" borderId="15" xfId="0" applyFont="1" applyFill="1" applyBorder="1" applyAlignment="1">
      <alignment horizontal="center" vertical="center" wrapText="1"/>
    </xf>
    <xf numFmtId="0" fontId="9" fillId="3" borderId="16" xfId="0" applyFont="1" applyFill="1" applyBorder="1" applyAlignment="1">
      <alignment horizontal="right" vertical="center" wrapText="1"/>
    </xf>
    <xf numFmtId="0" fontId="9" fillId="3" borderId="5" xfId="0" applyFont="1" applyFill="1" applyBorder="1" applyAlignment="1">
      <alignment horizontal="right" vertical="center" wrapText="1"/>
    </xf>
    <xf numFmtId="0" fontId="1" fillId="4" borderId="1" xfId="0" applyFont="1" applyFill="1" applyBorder="1" applyAlignment="1">
      <alignment horizontal="left" vertical="center"/>
    </xf>
    <xf numFmtId="0" fontId="4" fillId="5" borderId="2" xfId="0" applyFont="1" applyFill="1" applyBorder="1" applyAlignment="1">
      <alignment horizontal="right" vertical="center"/>
    </xf>
    <xf numFmtId="0" fontId="4" fillId="5" borderId="3" xfId="0" applyFont="1" applyFill="1" applyBorder="1" applyAlignment="1">
      <alignment horizontal="right" vertical="center"/>
    </xf>
    <xf numFmtId="0" fontId="16" fillId="3" borderId="16" xfId="0" applyFont="1" applyFill="1" applyBorder="1" applyAlignment="1">
      <alignment horizontal="center" vertical="center"/>
    </xf>
    <xf numFmtId="0" fontId="16" fillId="3" borderId="9" xfId="0" applyFont="1" applyFill="1" applyBorder="1" applyAlignment="1">
      <alignment horizontal="center" vertical="center"/>
    </xf>
    <xf numFmtId="166" fontId="4" fillId="5" borderId="2" xfId="0" applyNumberFormat="1" applyFont="1" applyFill="1" applyBorder="1" applyAlignment="1">
      <alignment horizontal="center" vertical="center"/>
    </xf>
    <xf numFmtId="166" fontId="4" fillId="5" borderId="3" xfId="0" applyNumberFormat="1" applyFont="1" applyFill="1" applyBorder="1" applyAlignment="1">
      <alignment horizontal="center" vertical="center"/>
    </xf>
    <xf numFmtId="0" fontId="4" fillId="3" borderId="2" xfId="0" applyFont="1" applyFill="1" applyBorder="1" applyAlignment="1">
      <alignment horizontal="right" vertical="center"/>
    </xf>
    <xf numFmtId="0" fontId="4" fillId="3" borderId="3" xfId="0" applyFont="1" applyFill="1" applyBorder="1" applyAlignment="1">
      <alignment horizontal="right" vertical="center"/>
    </xf>
    <xf numFmtId="166" fontId="4" fillId="3" borderId="2" xfId="0" applyNumberFormat="1" applyFont="1" applyFill="1" applyBorder="1" applyAlignment="1" applyProtection="1">
      <alignment horizontal="center" vertical="center"/>
      <protection locked="0"/>
    </xf>
    <xf numFmtId="166" fontId="4" fillId="3" borderId="3" xfId="0" applyNumberFormat="1" applyFont="1" applyFill="1" applyBorder="1" applyAlignment="1" applyProtection="1">
      <alignment horizontal="center" vertical="center"/>
      <protection locked="0"/>
    </xf>
    <xf numFmtId="0" fontId="15" fillId="5" borderId="2" xfId="0" applyFont="1" applyFill="1" applyBorder="1" applyAlignment="1">
      <alignment horizontal="right" vertical="center"/>
    </xf>
    <xf numFmtId="0" fontId="15" fillId="5" borderId="3" xfId="0" applyFont="1" applyFill="1" applyBorder="1" applyAlignment="1">
      <alignment horizontal="right" vertical="center"/>
    </xf>
    <xf numFmtId="166" fontId="15" fillId="5" borderId="2" xfId="0" applyNumberFormat="1" applyFont="1" applyFill="1" applyBorder="1" applyAlignment="1">
      <alignment horizontal="center" vertical="center"/>
    </xf>
    <xf numFmtId="166" fontId="15" fillId="5" borderId="3" xfId="0" applyNumberFormat="1" applyFont="1" applyFill="1" applyBorder="1" applyAlignment="1">
      <alignment horizontal="center" vertical="center"/>
    </xf>
  </cellXfs>
  <cellStyles count="57">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Gevolgde hyperlink" xfId="24" builtinId="9" hidden="1"/>
    <cellStyle name="Gevolgde hyperlink" xfId="26" builtinId="9" hidden="1"/>
    <cellStyle name="Gevolgde hyperlink" xfId="28" builtinId="9" hidden="1"/>
    <cellStyle name="Gevolgde hyperlink" xfId="30" builtinId="9" hidden="1"/>
    <cellStyle name="Gevolgde hyperlink" xfId="32" builtinId="9" hidden="1"/>
    <cellStyle name="Gevolgde hyperlink" xfId="34" builtinId="9" hidden="1"/>
    <cellStyle name="Gevolgde hyperlink" xfId="36" builtinId="9" hidden="1"/>
    <cellStyle name="Gevolgde hyperlink" xfId="38" builtinId="9" hidden="1"/>
    <cellStyle name="Gevolgde hyperlink" xfId="40" builtinId="9" hidden="1"/>
    <cellStyle name="Gevolgde hyperlink" xfId="42" builtinId="9" hidden="1"/>
    <cellStyle name="Gevolgde hyperlink" xfId="44" builtinId="9" hidden="1"/>
    <cellStyle name="Gevolgde hyperlink" xfId="46" builtinId="9" hidden="1"/>
    <cellStyle name="Gevolgde hyperlink" xfId="48" builtinId="9" hidden="1"/>
    <cellStyle name="Gevolgde hyperlink" xfId="50" builtinId="9" hidden="1"/>
    <cellStyle name="Gevolgde hyperlink" xfId="52" builtinId="9" hidden="1"/>
    <cellStyle name="Gevolgde hyperlink" xfId="54" builtinId="9" hidden="1"/>
    <cellStyle name="Gevolgde hyperlink" xfId="5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Standaard" xfId="0" builtinId="0"/>
  </cellStyles>
  <dxfs count="0"/>
  <tableStyles count="0" defaultTableStyle="TableStyleMedium2" defaultPivotStyle="PivotStyleMedium9"/>
  <colors>
    <mruColors>
      <color rgb="FF346E3A"/>
      <color rgb="FFFF9900"/>
      <color rgb="FFF2F2F2"/>
      <color rgb="FFFDE9D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185024</xdr:colOff>
      <xdr:row>0</xdr:row>
      <xdr:rowOff>108722</xdr:rowOff>
    </xdr:from>
    <xdr:to>
      <xdr:col>4</xdr:col>
      <xdr:colOff>510923</xdr:colOff>
      <xdr:row>0</xdr:row>
      <xdr:rowOff>635001</xdr:rowOff>
    </xdr:to>
    <xdr:pic>
      <xdr:nvPicPr>
        <xdr:cNvPr id="6" name="Afbeelding 5" descr="Afbeeldingsresultaat voor zaam scholengroep">
          <a:extLst>
            <a:ext uri="{FF2B5EF4-FFF2-40B4-BE49-F238E27FC236}">
              <a16:creationId xmlns:a16="http://schemas.microsoft.com/office/drawing/2014/main" id="{2075FA70-CDCE-4643-9903-F4E502D4AD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2332" y="108722"/>
          <a:ext cx="999976" cy="526279"/>
        </a:xfrm>
        <a:prstGeom prst="rect">
          <a:avLst/>
        </a:prstGeom>
        <a:noFill/>
        <a:ln>
          <a:noFill/>
        </a:ln>
      </xdr:spPr>
    </xdr:pic>
    <xdr:clientData/>
  </xdr:twoCellAnchor>
  <xdr:twoCellAnchor editAs="oneCell">
    <xdr:from>
      <xdr:col>1</xdr:col>
      <xdr:colOff>227135</xdr:colOff>
      <xdr:row>0</xdr:row>
      <xdr:rowOff>100950</xdr:rowOff>
    </xdr:from>
    <xdr:to>
      <xdr:col>3</xdr:col>
      <xdr:colOff>95077</xdr:colOff>
      <xdr:row>0</xdr:row>
      <xdr:rowOff>586154</xdr:rowOff>
    </xdr:to>
    <xdr:pic>
      <xdr:nvPicPr>
        <xdr:cNvPr id="7" name="Afbeelding 6">
          <a:extLst>
            <a:ext uri="{FF2B5EF4-FFF2-40B4-BE49-F238E27FC236}">
              <a16:creationId xmlns:a16="http://schemas.microsoft.com/office/drawing/2014/main" id="{3282FDEA-7091-CE41-84C6-0383BA8E1397}"/>
            </a:ext>
          </a:extLst>
        </xdr:cNvPr>
        <xdr:cNvPicPr>
          <a:picLocks noChangeAspect="1"/>
        </xdr:cNvPicPr>
      </xdr:nvPicPr>
      <xdr:blipFill>
        <a:blip xmlns:r="http://schemas.openxmlformats.org/officeDocument/2006/relationships" r:embed="rId2"/>
        <a:stretch>
          <a:fillRect/>
        </a:stretch>
      </xdr:blipFill>
      <xdr:spPr>
        <a:xfrm>
          <a:off x="7036289" y="100950"/>
          <a:ext cx="1216096" cy="4852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546485</xdr:colOff>
      <xdr:row>0</xdr:row>
      <xdr:rowOff>108720</xdr:rowOff>
    </xdr:from>
    <xdr:to>
      <xdr:col>15</xdr:col>
      <xdr:colOff>9987</xdr:colOff>
      <xdr:row>1</xdr:row>
      <xdr:rowOff>258580</xdr:rowOff>
    </xdr:to>
    <xdr:pic>
      <xdr:nvPicPr>
        <xdr:cNvPr id="4" name="Afbeelding 3" descr="Afbeeldingsresultaat voor zaam scholengroep">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84735" y="108720"/>
          <a:ext cx="1241502" cy="774277"/>
        </a:xfrm>
        <a:prstGeom prst="rect">
          <a:avLst/>
        </a:prstGeom>
        <a:noFill/>
        <a:ln>
          <a:noFill/>
        </a:ln>
      </xdr:spPr>
    </xdr:pic>
    <xdr:clientData/>
  </xdr:twoCellAnchor>
  <xdr:twoCellAnchor editAs="oneCell">
    <xdr:from>
      <xdr:col>10</xdr:col>
      <xdr:colOff>412749</xdr:colOff>
      <xdr:row>0</xdr:row>
      <xdr:rowOff>169334</xdr:rowOff>
    </xdr:from>
    <xdr:to>
      <xdr:col>12</xdr:col>
      <xdr:colOff>326782</xdr:colOff>
      <xdr:row>1</xdr:row>
      <xdr:rowOff>127000</xdr:rowOff>
    </xdr:to>
    <xdr:pic>
      <xdr:nvPicPr>
        <xdr:cNvPr id="2" name="Afbeelding 1">
          <a:extLst>
            <a:ext uri="{FF2B5EF4-FFF2-40B4-BE49-F238E27FC236}">
              <a16:creationId xmlns:a16="http://schemas.microsoft.com/office/drawing/2014/main" id="{D56CCFD6-35A4-4E5D-90FB-2E1CF36F15B6}"/>
            </a:ext>
          </a:extLst>
        </xdr:cNvPr>
        <xdr:cNvPicPr>
          <a:picLocks noChangeAspect="1"/>
        </xdr:cNvPicPr>
      </xdr:nvPicPr>
      <xdr:blipFill>
        <a:blip xmlns:r="http://schemas.openxmlformats.org/officeDocument/2006/relationships" r:embed="rId2"/>
        <a:stretch>
          <a:fillRect/>
        </a:stretch>
      </xdr:blipFill>
      <xdr:spPr>
        <a:xfrm>
          <a:off x="12975166" y="169334"/>
          <a:ext cx="1289866" cy="5820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514736</xdr:colOff>
      <xdr:row>0</xdr:row>
      <xdr:rowOff>87554</xdr:rowOff>
    </xdr:from>
    <xdr:to>
      <xdr:col>14</xdr:col>
      <xdr:colOff>570905</xdr:colOff>
      <xdr:row>1</xdr:row>
      <xdr:rowOff>237414</xdr:rowOff>
    </xdr:to>
    <xdr:pic>
      <xdr:nvPicPr>
        <xdr:cNvPr id="5" name="Afbeelding 4" descr="Afbeeldingsresultaat voor zaam scholengroep">
          <a:extLst>
            <a:ext uri="{FF2B5EF4-FFF2-40B4-BE49-F238E27FC236}">
              <a16:creationId xmlns:a16="http://schemas.microsoft.com/office/drawing/2014/main" id="{C96B2BA4-6C08-4C15-82E8-05F68BE78E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52986" y="87554"/>
          <a:ext cx="1241502" cy="774277"/>
        </a:xfrm>
        <a:prstGeom prst="rect">
          <a:avLst/>
        </a:prstGeom>
        <a:noFill/>
        <a:ln>
          <a:noFill/>
        </a:ln>
      </xdr:spPr>
    </xdr:pic>
    <xdr:clientData/>
  </xdr:twoCellAnchor>
  <xdr:twoCellAnchor editAs="oneCell">
    <xdr:from>
      <xdr:col>10</xdr:col>
      <xdr:colOff>349249</xdr:colOff>
      <xdr:row>0</xdr:row>
      <xdr:rowOff>222251</xdr:rowOff>
    </xdr:from>
    <xdr:to>
      <xdr:col>12</xdr:col>
      <xdr:colOff>263283</xdr:colOff>
      <xdr:row>1</xdr:row>
      <xdr:rowOff>179917</xdr:rowOff>
    </xdr:to>
    <xdr:pic>
      <xdr:nvPicPr>
        <xdr:cNvPr id="6" name="Afbeelding 5">
          <a:extLst>
            <a:ext uri="{FF2B5EF4-FFF2-40B4-BE49-F238E27FC236}">
              <a16:creationId xmlns:a16="http://schemas.microsoft.com/office/drawing/2014/main" id="{3DB74806-1DAD-42B6-85B0-13F602A8B70D}"/>
            </a:ext>
          </a:extLst>
        </xdr:cNvPr>
        <xdr:cNvPicPr>
          <a:picLocks noChangeAspect="1"/>
        </xdr:cNvPicPr>
      </xdr:nvPicPr>
      <xdr:blipFill>
        <a:blip xmlns:r="http://schemas.openxmlformats.org/officeDocument/2006/relationships" r:embed="rId2"/>
        <a:stretch>
          <a:fillRect/>
        </a:stretch>
      </xdr:blipFill>
      <xdr:spPr>
        <a:xfrm>
          <a:off x="12911666" y="222251"/>
          <a:ext cx="1289867" cy="5820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413713</xdr:colOff>
      <xdr:row>0</xdr:row>
      <xdr:rowOff>94289</xdr:rowOff>
    </xdr:from>
    <xdr:to>
      <xdr:col>14</xdr:col>
      <xdr:colOff>469882</xdr:colOff>
      <xdr:row>1</xdr:row>
      <xdr:rowOff>244149</xdr:rowOff>
    </xdr:to>
    <xdr:pic>
      <xdr:nvPicPr>
        <xdr:cNvPr id="3" name="Afbeelding 2" descr="Afbeeldingsresultaat voor zaam scholengroep">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51963" y="94289"/>
          <a:ext cx="1241502" cy="774277"/>
        </a:xfrm>
        <a:prstGeom prst="rect">
          <a:avLst/>
        </a:prstGeom>
        <a:noFill/>
        <a:ln>
          <a:noFill/>
        </a:ln>
      </xdr:spPr>
    </xdr:pic>
    <xdr:clientData/>
  </xdr:twoCellAnchor>
  <xdr:twoCellAnchor editAs="oneCell">
    <xdr:from>
      <xdr:col>10</xdr:col>
      <xdr:colOff>317499</xdr:colOff>
      <xdr:row>0</xdr:row>
      <xdr:rowOff>211667</xdr:rowOff>
    </xdr:from>
    <xdr:to>
      <xdr:col>12</xdr:col>
      <xdr:colOff>231533</xdr:colOff>
      <xdr:row>1</xdr:row>
      <xdr:rowOff>169333</xdr:rowOff>
    </xdr:to>
    <xdr:pic>
      <xdr:nvPicPr>
        <xdr:cNvPr id="2" name="Afbeelding 1">
          <a:extLst>
            <a:ext uri="{FF2B5EF4-FFF2-40B4-BE49-F238E27FC236}">
              <a16:creationId xmlns:a16="http://schemas.microsoft.com/office/drawing/2014/main" id="{D5595968-476C-4AC9-892E-EEEAF5EDC493}"/>
            </a:ext>
          </a:extLst>
        </xdr:cNvPr>
        <xdr:cNvPicPr>
          <a:picLocks noChangeAspect="1"/>
        </xdr:cNvPicPr>
      </xdr:nvPicPr>
      <xdr:blipFill>
        <a:blip xmlns:r="http://schemas.openxmlformats.org/officeDocument/2006/relationships" r:embed="rId2"/>
        <a:stretch>
          <a:fillRect/>
        </a:stretch>
      </xdr:blipFill>
      <xdr:spPr>
        <a:xfrm>
          <a:off x="12879916" y="211667"/>
          <a:ext cx="1289867" cy="5820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411789</xdr:colOff>
      <xdr:row>0</xdr:row>
      <xdr:rowOff>94287</xdr:rowOff>
    </xdr:from>
    <xdr:to>
      <xdr:col>14</xdr:col>
      <xdr:colOff>491626</xdr:colOff>
      <xdr:row>1</xdr:row>
      <xdr:rowOff>244147</xdr:rowOff>
    </xdr:to>
    <xdr:pic>
      <xdr:nvPicPr>
        <xdr:cNvPr id="3" name="Afbeelding 2" descr="Afbeeldingsresultaat voor zaam scholengroep">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50039" y="94287"/>
          <a:ext cx="1265170" cy="774277"/>
        </a:xfrm>
        <a:prstGeom prst="rect">
          <a:avLst/>
        </a:prstGeom>
        <a:noFill/>
        <a:ln>
          <a:noFill/>
        </a:ln>
      </xdr:spPr>
    </xdr:pic>
    <xdr:clientData/>
  </xdr:twoCellAnchor>
  <xdr:twoCellAnchor editAs="oneCell">
    <xdr:from>
      <xdr:col>10</xdr:col>
      <xdr:colOff>296333</xdr:colOff>
      <xdr:row>0</xdr:row>
      <xdr:rowOff>190500</xdr:rowOff>
    </xdr:from>
    <xdr:to>
      <xdr:col>12</xdr:col>
      <xdr:colOff>210367</xdr:colOff>
      <xdr:row>1</xdr:row>
      <xdr:rowOff>148166</xdr:rowOff>
    </xdr:to>
    <xdr:pic>
      <xdr:nvPicPr>
        <xdr:cNvPr id="2" name="Afbeelding 1">
          <a:extLst>
            <a:ext uri="{FF2B5EF4-FFF2-40B4-BE49-F238E27FC236}">
              <a16:creationId xmlns:a16="http://schemas.microsoft.com/office/drawing/2014/main" id="{87CE02DF-10AE-4E57-A8C2-3EBDC9BCDEF9}"/>
            </a:ext>
          </a:extLst>
        </xdr:cNvPr>
        <xdr:cNvPicPr>
          <a:picLocks noChangeAspect="1"/>
        </xdr:cNvPicPr>
      </xdr:nvPicPr>
      <xdr:blipFill>
        <a:blip xmlns:r="http://schemas.openxmlformats.org/officeDocument/2006/relationships" r:embed="rId2"/>
        <a:stretch>
          <a:fillRect/>
        </a:stretch>
      </xdr:blipFill>
      <xdr:spPr>
        <a:xfrm>
          <a:off x="12858750" y="190500"/>
          <a:ext cx="1289867" cy="58208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450851</xdr:colOff>
      <xdr:row>0</xdr:row>
      <xdr:rowOff>57150</xdr:rowOff>
    </xdr:from>
    <xdr:to>
      <xdr:col>15</xdr:col>
      <xdr:colOff>161925</xdr:colOff>
      <xdr:row>1</xdr:row>
      <xdr:rowOff>296666</xdr:rowOff>
    </xdr:to>
    <xdr:pic>
      <xdr:nvPicPr>
        <xdr:cNvPr id="3" name="Afbeelding 2" descr="Afbeeldingsresultaat voor zaam scholengroep">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29426" y="57150"/>
          <a:ext cx="892174" cy="553841"/>
        </a:xfrm>
        <a:prstGeom prst="rect">
          <a:avLst/>
        </a:prstGeom>
        <a:noFill/>
        <a:ln>
          <a:noFill/>
        </a:ln>
      </xdr:spPr>
    </xdr:pic>
    <xdr:clientData/>
  </xdr:twoCellAnchor>
  <xdr:twoCellAnchor editAs="oneCell">
    <xdr:from>
      <xdr:col>11</xdr:col>
      <xdr:colOff>276225</xdr:colOff>
      <xdr:row>0</xdr:row>
      <xdr:rowOff>114300</xdr:rowOff>
    </xdr:from>
    <xdr:to>
      <xdr:col>13</xdr:col>
      <xdr:colOff>171578</xdr:colOff>
      <xdr:row>1</xdr:row>
      <xdr:rowOff>285750</xdr:rowOff>
    </xdr:to>
    <xdr:pic>
      <xdr:nvPicPr>
        <xdr:cNvPr id="2" name="Afbeelding 1">
          <a:extLst>
            <a:ext uri="{FF2B5EF4-FFF2-40B4-BE49-F238E27FC236}">
              <a16:creationId xmlns:a16="http://schemas.microsoft.com/office/drawing/2014/main" id="{C7A7C68E-6935-4312-BF15-DEBE5498EAE1}"/>
            </a:ext>
          </a:extLst>
        </xdr:cNvPr>
        <xdr:cNvPicPr>
          <a:picLocks noChangeAspect="1"/>
        </xdr:cNvPicPr>
      </xdr:nvPicPr>
      <xdr:blipFill>
        <a:blip xmlns:r="http://schemas.openxmlformats.org/officeDocument/2006/relationships" r:embed="rId2"/>
        <a:stretch>
          <a:fillRect/>
        </a:stretch>
      </xdr:blipFill>
      <xdr:spPr>
        <a:xfrm>
          <a:off x="18173700" y="114300"/>
          <a:ext cx="1076453" cy="485775"/>
        </a:xfrm>
        <a:prstGeom prst="rect">
          <a:avLst/>
        </a:prstGeom>
      </xdr:spPr>
    </xdr:pic>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J20"/>
  <sheetViews>
    <sheetView showGridLines="0" tabSelected="1" zoomScale="130" zoomScaleNormal="130" workbookViewId="0">
      <selection activeCell="F10" sqref="F10"/>
    </sheetView>
  </sheetViews>
  <sheetFormatPr baseColWidth="10" defaultColWidth="8.83203125" defaultRowHeight="15" x14ac:dyDescent="0.2"/>
  <cols>
    <col min="1" max="1" width="89.33203125" customWidth="1"/>
  </cols>
  <sheetData>
    <row r="1" spans="1:10" ht="51" customHeight="1" x14ac:dyDescent="0.2">
      <c r="A1" s="25" t="s">
        <v>22</v>
      </c>
      <c r="B1" s="2"/>
      <c r="C1" s="3"/>
      <c r="D1" s="3"/>
      <c r="E1" s="3"/>
      <c r="F1" s="3"/>
      <c r="G1" s="3"/>
    </row>
    <row r="2" spans="1:10" s="1" customFormat="1" ht="70" customHeight="1" x14ac:dyDescent="0.2">
      <c r="A2" s="26" t="s">
        <v>35</v>
      </c>
      <c r="B2" s="3"/>
      <c r="C2" s="3"/>
      <c r="D2" s="3"/>
      <c r="E2" s="3"/>
      <c r="F2" s="3"/>
      <c r="G2" s="3"/>
      <c r="H2" s="3"/>
      <c r="I2" s="3"/>
      <c r="J2" s="3"/>
    </row>
    <row r="3" spans="1:10" s="1" customFormat="1" ht="20" customHeight="1" x14ac:dyDescent="0.2">
      <c r="A3" s="27" t="s">
        <v>40</v>
      </c>
      <c r="D3" s="2"/>
      <c r="E3" s="3"/>
      <c r="F3" s="3"/>
      <c r="G3" s="3"/>
      <c r="H3" s="3"/>
      <c r="I3" s="3"/>
      <c r="J3" s="3"/>
    </row>
    <row r="4" spans="1:10" s="1" customFormat="1" ht="40" customHeight="1" x14ac:dyDescent="0.2">
      <c r="A4" s="26" t="s">
        <v>26</v>
      </c>
      <c r="D4" s="3"/>
      <c r="E4" s="2"/>
      <c r="F4" s="3"/>
      <c r="G4" s="3"/>
      <c r="H4" s="3"/>
      <c r="I4" s="3"/>
      <c r="J4" s="3"/>
    </row>
    <row r="5" spans="1:10" s="1" customFormat="1" ht="20" customHeight="1" x14ac:dyDescent="0.2">
      <c r="A5" s="27" t="s">
        <v>31</v>
      </c>
      <c r="E5" s="3"/>
      <c r="F5" s="3"/>
      <c r="G5" s="3"/>
      <c r="H5" s="3"/>
      <c r="I5" s="3"/>
      <c r="J5" s="3"/>
    </row>
    <row r="6" spans="1:10" s="1" customFormat="1" ht="40" customHeight="1" x14ac:dyDescent="0.2">
      <c r="A6" s="26" t="s">
        <v>26</v>
      </c>
    </row>
    <row r="7" spans="1:10" s="1" customFormat="1" ht="20" customHeight="1" x14ac:dyDescent="0.2">
      <c r="A7" s="27" t="s">
        <v>32</v>
      </c>
    </row>
    <row r="8" spans="1:10" s="1" customFormat="1" ht="40" customHeight="1" x14ac:dyDescent="0.2">
      <c r="A8" s="26" t="s">
        <v>26</v>
      </c>
    </row>
    <row r="9" spans="1:10" s="1" customFormat="1" ht="20" customHeight="1" x14ac:dyDescent="0.2">
      <c r="A9" s="27" t="s">
        <v>33</v>
      </c>
    </row>
    <row r="10" spans="1:10" s="1" customFormat="1" ht="40" customHeight="1" x14ac:dyDescent="0.2">
      <c r="A10" s="26" t="s">
        <v>26</v>
      </c>
    </row>
    <row r="11" spans="1:10" s="1" customFormat="1" ht="20" customHeight="1" x14ac:dyDescent="0.2">
      <c r="A11" s="27" t="s">
        <v>34</v>
      </c>
    </row>
    <row r="12" spans="1:10" s="1" customFormat="1" ht="40" customHeight="1" x14ac:dyDescent="0.2">
      <c r="A12" s="26" t="s">
        <v>26</v>
      </c>
    </row>
    <row r="14" spans="1:10" ht="20" customHeight="1" x14ac:dyDescent="0.2">
      <c r="A14" s="28" t="s">
        <v>15</v>
      </c>
      <c r="B14" s="14" t="s">
        <v>9</v>
      </c>
    </row>
    <row r="15" spans="1:10" ht="20" customHeight="1" x14ac:dyDescent="0.2">
      <c r="A15" s="30" t="s">
        <v>16</v>
      </c>
      <c r="B15" s="15" t="s">
        <v>10</v>
      </c>
    </row>
    <row r="16" spans="1:10" ht="20" customHeight="1" x14ac:dyDescent="0.2">
      <c r="A16" s="31" t="s">
        <v>17</v>
      </c>
      <c r="B16" s="15" t="s">
        <v>11</v>
      </c>
    </row>
    <row r="17" spans="1:2" ht="20" customHeight="1" x14ac:dyDescent="0.2">
      <c r="A17" s="31" t="s">
        <v>18</v>
      </c>
      <c r="B17" s="15" t="s">
        <v>12</v>
      </c>
    </row>
    <row r="18" spans="1:2" ht="20" customHeight="1" x14ac:dyDescent="0.2">
      <c r="A18" s="30" t="s">
        <v>19</v>
      </c>
      <c r="B18" s="15" t="s">
        <v>13</v>
      </c>
    </row>
    <row r="19" spans="1:2" ht="20" customHeight="1" x14ac:dyDescent="0.2">
      <c r="A19" s="32" t="s">
        <v>20</v>
      </c>
      <c r="B19" s="15" t="s">
        <v>14</v>
      </c>
    </row>
    <row r="20" spans="1:2" ht="20" customHeight="1" x14ac:dyDescent="0.2">
      <c r="A20" s="29"/>
    </row>
  </sheetData>
  <sheetProtection algorithmName="SHA-512" hashValue="tuxBuk/ubUjgYUQC2ksZw/nlqfoSQbuUjDKUAdbNej3F746MOqewEQQxGVIYvQAUxhbiKXjaIbBXP/D+bNqMbw==" saltValue="cc/Nz59snRu055pAdoudJA==" spinCount="100000" sheet="1" objects="1" scenarios="1"/>
  <pageMargins left="0.31496062992125984" right="0.31496062992125984" top="0.35433070866141736" bottom="0.35433070866141736" header="0.31496062992125984" footer="0.31496062992125984"/>
  <pageSetup paperSize="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K13"/>
  <sheetViews>
    <sheetView showGridLines="0" zoomScale="90" zoomScaleNormal="90" zoomScalePageLayoutView="85" workbookViewId="0">
      <pane xSplit="1" ySplit="2" topLeftCell="B3" activePane="bottomRight" state="frozen"/>
      <selection pane="topRight" activeCell="B1" sqref="B1"/>
      <selection pane="bottomLeft" activeCell="A3" sqref="A3"/>
      <selection pane="bottomRight" activeCell="O8" sqref="O8"/>
    </sheetView>
  </sheetViews>
  <sheetFormatPr baseColWidth="10" defaultColWidth="8.83203125" defaultRowHeight="13" x14ac:dyDescent="0.15"/>
  <cols>
    <col min="1" max="1" width="90.83203125" style="3" customWidth="1"/>
    <col min="2" max="2" width="2.83203125" style="5" customWidth="1"/>
    <col min="3" max="3" width="25.83203125" style="4" customWidth="1"/>
    <col min="4" max="4" width="3.83203125" style="4" customWidth="1"/>
    <col min="5" max="5" width="2.83203125" style="4" customWidth="1"/>
    <col min="6" max="6" width="25.83203125" style="4" customWidth="1"/>
    <col min="7" max="7" width="3.83203125" style="4" customWidth="1"/>
    <col min="8" max="8" width="2.83203125" style="4" customWidth="1"/>
    <col min="9" max="9" width="25.83203125" style="3" customWidth="1"/>
    <col min="10" max="10" width="3.83203125" style="3" customWidth="1"/>
    <col min="11" max="11" width="11.6640625" style="3" bestFit="1" customWidth="1"/>
    <col min="12" max="16384" width="8.83203125" style="3"/>
  </cols>
  <sheetData>
    <row r="1" spans="1:11" ht="50" customHeight="1" x14ac:dyDescent="0.2">
      <c r="A1" s="33" t="s">
        <v>1</v>
      </c>
      <c r="B1" s="18"/>
      <c r="C1" s="45" t="s">
        <v>27</v>
      </c>
      <c r="D1" s="46"/>
      <c r="E1" s="18"/>
      <c r="F1" s="45" t="s">
        <v>28</v>
      </c>
      <c r="G1" s="46"/>
      <c r="H1" s="18"/>
      <c r="I1" s="45" t="s">
        <v>29</v>
      </c>
      <c r="J1" s="46"/>
      <c r="K1" s="2"/>
    </row>
    <row r="2" spans="1:11" ht="26" customHeight="1" x14ac:dyDescent="0.15">
      <c r="A2" s="34" t="s">
        <v>36</v>
      </c>
      <c r="B2" s="19"/>
      <c r="C2" s="49" t="s">
        <v>15</v>
      </c>
      <c r="D2" s="50"/>
      <c r="E2" s="17"/>
      <c r="F2" s="51" t="s">
        <v>15</v>
      </c>
      <c r="G2" s="50"/>
      <c r="H2" s="17"/>
      <c r="I2" s="51" t="s">
        <v>15</v>
      </c>
      <c r="J2" s="50"/>
    </row>
    <row r="3" spans="1:11" ht="23" customHeight="1" x14ac:dyDescent="0.15">
      <c r="A3" s="35" t="str">
        <f>'Beoordeling open vragen'!A3:A3</f>
        <v>Open vraag 1: Advies onderhoudsplan</v>
      </c>
      <c r="B3" s="6"/>
      <c r="C3" s="54" t="s">
        <v>15</v>
      </c>
      <c r="D3" s="55"/>
      <c r="E3" s="6"/>
      <c r="F3" s="54" t="s">
        <v>15</v>
      </c>
      <c r="G3" s="55"/>
      <c r="H3" s="6"/>
      <c r="I3" s="54" t="s">
        <v>15</v>
      </c>
      <c r="J3" s="55"/>
    </row>
    <row r="4" spans="1:11" ht="130" customHeight="1" x14ac:dyDescent="0.15">
      <c r="A4" s="36" t="str">
        <f>'Beoordeling open vragen'!A4</f>
        <v xml:space="preserve">Zie bijlage 7 'kwaliteit'. </v>
      </c>
      <c r="B4" s="6"/>
      <c r="C4" s="52" t="s">
        <v>4</v>
      </c>
      <c r="D4" s="53"/>
      <c r="E4" s="16"/>
      <c r="F4" s="47" t="s">
        <v>4</v>
      </c>
      <c r="G4" s="48"/>
      <c r="H4" s="16"/>
      <c r="I4" s="47" t="s">
        <v>4</v>
      </c>
      <c r="J4" s="48"/>
    </row>
    <row r="5" spans="1:11" ht="23" customHeight="1" x14ac:dyDescent="0.15">
      <c r="A5" s="35" t="str">
        <f>'Beoordeling open vragen'!A5:A5</f>
        <v>Open vraag 2: Plan van aanpak aanvang dienstverlening en goedkeuring oplevering</v>
      </c>
      <c r="B5" s="6"/>
      <c r="C5" s="54" t="s">
        <v>15</v>
      </c>
      <c r="D5" s="55"/>
      <c r="E5" s="6"/>
      <c r="F5" s="54" t="s">
        <v>15</v>
      </c>
      <c r="G5" s="55"/>
      <c r="H5" s="6"/>
      <c r="I5" s="54" t="s">
        <v>15</v>
      </c>
      <c r="J5" s="55"/>
    </row>
    <row r="6" spans="1:11" ht="130" customHeight="1" x14ac:dyDescent="0.15">
      <c r="A6" s="36" t="str">
        <f>'Beoordeling open vragen'!A6</f>
        <v xml:space="preserve">Zie bijlage 7 'kwaliteit'. </v>
      </c>
      <c r="B6" s="6"/>
      <c r="C6" s="52" t="s">
        <v>4</v>
      </c>
      <c r="D6" s="53"/>
      <c r="E6" s="16"/>
      <c r="F6" s="47" t="s">
        <v>4</v>
      </c>
      <c r="G6" s="48"/>
      <c r="H6" s="16"/>
      <c r="I6" s="47" t="s">
        <v>4</v>
      </c>
      <c r="J6" s="48"/>
    </row>
    <row r="7" spans="1:11" ht="23" customHeight="1" x14ac:dyDescent="0.15">
      <c r="A7" s="35" t="str">
        <f>'Beoordeling open vragen'!A7:A7</f>
        <v xml:space="preserve">Open vraag 3: Duurzaamheid en circulaire economie </v>
      </c>
      <c r="B7" s="6"/>
      <c r="C7" s="54" t="s">
        <v>15</v>
      </c>
      <c r="D7" s="55"/>
      <c r="E7" s="16"/>
      <c r="F7" s="54" t="s">
        <v>15</v>
      </c>
      <c r="G7" s="55"/>
      <c r="H7" s="16"/>
      <c r="I7" s="54" t="s">
        <v>15</v>
      </c>
      <c r="J7" s="55"/>
    </row>
    <row r="8" spans="1:11" ht="130" customHeight="1" x14ac:dyDescent="0.15">
      <c r="A8" s="36" t="str">
        <f>'Beoordeling open vragen'!A8</f>
        <v xml:space="preserve">Zie bijlage 7 'kwaliteit'. </v>
      </c>
      <c r="B8" s="6"/>
      <c r="C8" s="52" t="s">
        <v>4</v>
      </c>
      <c r="D8" s="53"/>
      <c r="E8" s="16"/>
      <c r="F8" s="47" t="s">
        <v>4</v>
      </c>
      <c r="G8" s="48"/>
      <c r="H8" s="16"/>
      <c r="I8" s="47" t="s">
        <v>4</v>
      </c>
      <c r="J8" s="48"/>
    </row>
    <row r="9" spans="1:11" ht="23" customHeight="1" x14ac:dyDescent="0.15">
      <c r="A9" s="35" t="str">
        <f>'Beoordeling open vragen'!A9:A9</f>
        <v>Open vraag 4: SROI</v>
      </c>
      <c r="B9" s="6"/>
      <c r="C9" s="54" t="s">
        <v>15</v>
      </c>
      <c r="D9" s="55"/>
      <c r="E9" s="16"/>
      <c r="F9" s="54" t="s">
        <v>15</v>
      </c>
      <c r="G9" s="55"/>
      <c r="H9" s="16"/>
      <c r="I9" s="54" t="s">
        <v>15</v>
      </c>
      <c r="J9" s="55"/>
    </row>
    <row r="10" spans="1:11" ht="130" customHeight="1" x14ac:dyDescent="0.15">
      <c r="A10" s="36" t="str">
        <f>'Beoordeling open vragen'!A10</f>
        <v xml:space="preserve">Zie bijlage 7 'kwaliteit'. </v>
      </c>
      <c r="B10" s="6"/>
      <c r="C10" s="52" t="s">
        <v>4</v>
      </c>
      <c r="D10" s="53"/>
      <c r="E10" s="16"/>
      <c r="F10" s="47" t="s">
        <v>4</v>
      </c>
      <c r="G10" s="48"/>
      <c r="H10" s="16"/>
      <c r="I10" s="47" t="s">
        <v>4</v>
      </c>
      <c r="J10" s="48"/>
    </row>
    <row r="11" spans="1:11" ht="23" customHeight="1" x14ac:dyDescent="0.15">
      <c r="A11" s="35" t="str">
        <f>'Beoordeling open vragen'!A11:A11</f>
        <v xml:space="preserve">Open vraag 5: Waarborging veiligheid </v>
      </c>
      <c r="B11" s="6"/>
      <c r="C11" s="54" t="s">
        <v>15</v>
      </c>
      <c r="D11" s="55"/>
      <c r="E11" s="16"/>
      <c r="F11" s="54" t="s">
        <v>15</v>
      </c>
      <c r="G11" s="55"/>
      <c r="H11" s="16"/>
      <c r="I11" s="54" t="s">
        <v>15</v>
      </c>
      <c r="J11" s="55"/>
    </row>
    <row r="12" spans="1:11" ht="130" customHeight="1" x14ac:dyDescent="0.15">
      <c r="A12" s="36" t="str">
        <f>'Beoordeling open vragen'!A12</f>
        <v xml:space="preserve">Zie bijlage 7 'kwaliteit'. </v>
      </c>
      <c r="B12" s="6"/>
      <c r="C12" s="52" t="s">
        <v>4</v>
      </c>
      <c r="D12" s="53"/>
      <c r="E12" s="16"/>
      <c r="F12" s="47" t="s">
        <v>4</v>
      </c>
      <c r="G12" s="48"/>
      <c r="H12" s="16"/>
      <c r="I12" s="47" t="s">
        <v>4</v>
      </c>
      <c r="J12" s="48"/>
    </row>
    <row r="13" spans="1:11" ht="20" customHeight="1" x14ac:dyDescent="0.15">
      <c r="A13" s="37"/>
      <c r="B13" s="7"/>
      <c r="C13" s="38"/>
      <c r="D13" s="38"/>
      <c r="E13" s="7"/>
      <c r="F13" s="38"/>
      <c r="G13" s="38"/>
      <c r="H13" s="7"/>
      <c r="I13" s="38"/>
      <c r="J13" s="39"/>
    </row>
  </sheetData>
  <sheetProtection algorithmName="SHA-512" hashValue="Shz9J/B01N7FzkN+qMldIOSUeteq2m+9tu4ifFKWKvan1FIEjZHXUaC7csR0qca01x1Dd7/u38u3sX675PFopQ==" saltValue="mp9ncAI7ceCQcKcY0FWExg==" spinCount="100000" sheet="1" objects="1" scenarios="1"/>
  <mergeCells count="36">
    <mergeCell ref="F5:G5"/>
    <mergeCell ref="I5:J5"/>
    <mergeCell ref="I7:J7"/>
    <mergeCell ref="F7:G7"/>
    <mergeCell ref="C7:D7"/>
    <mergeCell ref="C12:D12"/>
    <mergeCell ref="F12:G12"/>
    <mergeCell ref="I12:J12"/>
    <mergeCell ref="C8:D8"/>
    <mergeCell ref="F8:G8"/>
    <mergeCell ref="I8:J8"/>
    <mergeCell ref="C10:D10"/>
    <mergeCell ref="F10:G10"/>
    <mergeCell ref="I10:J10"/>
    <mergeCell ref="C9:D9"/>
    <mergeCell ref="F9:G9"/>
    <mergeCell ref="I9:J9"/>
    <mergeCell ref="I11:J11"/>
    <mergeCell ref="F11:G11"/>
    <mergeCell ref="C11:D11"/>
    <mergeCell ref="I1:J1"/>
    <mergeCell ref="I6:J6"/>
    <mergeCell ref="C2:D2"/>
    <mergeCell ref="I2:J2"/>
    <mergeCell ref="C1:D1"/>
    <mergeCell ref="F1:G1"/>
    <mergeCell ref="F6:G6"/>
    <mergeCell ref="F2:G2"/>
    <mergeCell ref="C4:D4"/>
    <mergeCell ref="F4:G4"/>
    <mergeCell ref="I4:J4"/>
    <mergeCell ref="C3:D3"/>
    <mergeCell ref="F3:G3"/>
    <mergeCell ref="I3:J3"/>
    <mergeCell ref="C6:D6"/>
    <mergeCell ref="C5:D5"/>
  </mergeCells>
  <dataValidations count="1">
    <dataValidation type="list" errorStyle="warning" allowBlank="1" showErrorMessage="1" error="Voer juiste waarde in. " sqref="C5 F5 F7 I7 I5 C7 C9 F9 F11 I11 I9 I3 C3 F3 C11" xr:uid="{00000000-0002-0000-0100-000000000000}">
      <formula1>SCORE</formula1>
    </dataValidation>
  </dataValidations>
  <pageMargins left="0.7" right="0.7" top="0.75" bottom="0.75" header="0.3" footer="0.3"/>
  <pageSetup paperSize="8" scale="4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3"/>
  <sheetViews>
    <sheetView showGridLines="0" zoomScale="90" zoomScaleNormal="90" zoomScalePageLayoutView="85" workbookViewId="0">
      <pane xSplit="1" ySplit="2" topLeftCell="B6" activePane="bottomRight" state="frozen"/>
      <selection pane="topRight" activeCell="B1" sqref="B1"/>
      <selection pane="bottomLeft" activeCell="A3" sqref="A3"/>
      <selection pane="bottomRight" activeCell="K1" sqref="K1"/>
    </sheetView>
  </sheetViews>
  <sheetFormatPr baseColWidth="10" defaultColWidth="8.83203125" defaultRowHeight="13" x14ac:dyDescent="0.15"/>
  <cols>
    <col min="1" max="1" width="90.83203125" style="3" customWidth="1"/>
    <col min="2" max="2" width="2.83203125" style="5" customWidth="1"/>
    <col min="3" max="3" width="25.83203125" style="4" customWidth="1"/>
    <col min="4" max="4" width="3.83203125" style="4" customWidth="1"/>
    <col min="5" max="5" width="2.83203125" style="4" customWidth="1"/>
    <col min="6" max="6" width="25.83203125" style="4" customWidth="1"/>
    <col min="7" max="7" width="3.83203125" style="4" customWidth="1"/>
    <col min="8" max="8" width="2.83203125" style="4" customWidth="1"/>
    <col min="9" max="9" width="25.83203125" style="3" customWidth="1"/>
    <col min="10" max="10" width="3.83203125" style="3" customWidth="1"/>
    <col min="11" max="11" width="11.6640625" style="3" bestFit="1" customWidth="1"/>
    <col min="12" max="16384" width="8.83203125" style="3"/>
  </cols>
  <sheetData>
    <row r="1" spans="1:12" ht="50" customHeight="1" x14ac:dyDescent="0.2">
      <c r="A1" s="33" t="s">
        <v>2</v>
      </c>
      <c r="B1" s="18"/>
      <c r="C1" s="45" t="str">
        <f>'Beoordelaar 1'!C1</f>
        <v>Inschrijver 1</v>
      </c>
      <c r="D1" s="46"/>
      <c r="E1" s="18"/>
      <c r="F1" s="45" t="str">
        <f>'Beoordelaar 1'!F1</f>
        <v>Inschrijver 2</v>
      </c>
      <c r="G1" s="46"/>
      <c r="H1" s="18"/>
      <c r="I1" s="45" t="str">
        <f>'Beoordelaar 1'!I1</f>
        <v>Inschrijver 3</v>
      </c>
      <c r="J1" s="46"/>
      <c r="K1" s="2"/>
      <c r="L1" s="2"/>
    </row>
    <row r="2" spans="1:12" ht="26" customHeight="1" x14ac:dyDescent="0.15">
      <c r="A2" s="34" t="s">
        <v>37</v>
      </c>
      <c r="B2" s="19"/>
      <c r="C2" s="49" t="s">
        <v>15</v>
      </c>
      <c r="D2" s="50"/>
      <c r="E2" s="17"/>
      <c r="F2" s="51" t="s">
        <v>15</v>
      </c>
      <c r="G2" s="50"/>
      <c r="H2" s="17"/>
      <c r="I2" s="51" t="s">
        <v>15</v>
      </c>
      <c r="J2" s="50"/>
    </row>
    <row r="3" spans="1:12" ht="23" customHeight="1" x14ac:dyDescent="0.15">
      <c r="A3" s="35" t="str">
        <f>'Beoordeling open vragen'!A3:A3</f>
        <v>Open vraag 1: Advies onderhoudsplan</v>
      </c>
      <c r="B3" s="6"/>
      <c r="C3" s="54" t="s">
        <v>15</v>
      </c>
      <c r="D3" s="55"/>
      <c r="E3" s="6"/>
      <c r="F3" s="54" t="s">
        <v>15</v>
      </c>
      <c r="G3" s="55"/>
      <c r="H3" s="6"/>
      <c r="I3" s="54" t="s">
        <v>15</v>
      </c>
      <c r="J3" s="55"/>
    </row>
    <row r="4" spans="1:12" ht="130" customHeight="1" x14ac:dyDescent="0.15">
      <c r="A4" s="36" t="str">
        <f>'Beoordeling open vragen'!A4</f>
        <v xml:space="preserve">Zie bijlage 7 'kwaliteit'. </v>
      </c>
      <c r="B4" s="6"/>
      <c r="C4" s="52" t="s">
        <v>4</v>
      </c>
      <c r="D4" s="53"/>
      <c r="E4" s="16"/>
      <c r="F4" s="47" t="s">
        <v>4</v>
      </c>
      <c r="G4" s="48"/>
      <c r="H4" s="16"/>
      <c r="I4" s="47" t="s">
        <v>4</v>
      </c>
      <c r="J4" s="48"/>
    </row>
    <row r="5" spans="1:12" ht="23" customHeight="1" x14ac:dyDescent="0.15">
      <c r="A5" s="35" t="str">
        <f>'Beoordeling open vragen'!A5:A5</f>
        <v>Open vraag 2: Plan van aanpak aanvang dienstverlening en goedkeuring oplevering</v>
      </c>
      <c r="B5" s="6"/>
      <c r="C5" s="54" t="s">
        <v>15</v>
      </c>
      <c r="D5" s="55"/>
      <c r="E5" s="6"/>
      <c r="F5" s="54" t="s">
        <v>15</v>
      </c>
      <c r="G5" s="55"/>
      <c r="H5" s="6"/>
      <c r="I5" s="54" t="s">
        <v>15</v>
      </c>
      <c r="J5" s="55"/>
    </row>
    <row r="6" spans="1:12" ht="130" customHeight="1" x14ac:dyDescent="0.15">
      <c r="A6" s="36" t="str">
        <f>'Beoordeling open vragen'!A6</f>
        <v xml:space="preserve">Zie bijlage 7 'kwaliteit'. </v>
      </c>
      <c r="B6" s="6"/>
      <c r="C6" s="52" t="s">
        <v>4</v>
      </c>
      <c r="D6" s="53"/>
      <c r="E6" s="16"/>
      <c r="F6" s="47" t="s">
        <v>4</v>
      </c>
      <c r="G6" s="48"/>
      <c r="H6" s="16"/>
      <c r="I6" s="47" t="s">
        <v>4</v>
      </c>
      <c r="J6" s="48"/>
    </row>
    <row r="7" spans="1:12" ht="23" customHeight="1" x14ac:dyDescent="0.15">
      <c r="A7" s="35" t="str">
        <f>'Beoordeling open vragen'!A7:A7</f>
        <v xml:space="preserve">Open vraag 3: Duurzaamheid en circulaire economie </v>
      </c>
      <c r="B7" s="6"/>
      <c r="C7" s="54" t="s">
        <v>15</v>
      </c>
      <c r="D7" s="55"/>
      <c r="E7" s="16"/>
      <c r="F7" s="54" t="s">
        <v>15</v>
      </c>
      <c r="G7" s="55"/>
      <c r="H7" s="16"/>
      <c r="I7" s="54" t="s">
        <v>15</v>
      </c>
      <c r="J7" s="55"/>
    </row>
    <row r="8" spans="1:12" ht="130" customHeight="1" x14ac:dyDescent="0.15">
      <c r="A8" s="36" t="str">
        <f>'Beoordeling open vragen'!A8</f>
        <v xml:space="preserve">Zie bijlage 7 'kwaliteit'. </v>
      </c>
      <c r="B8" s="6"/>
      <c r="C8" s="52" t="s">
        <v>4</v>
      </c>
      <c r="D8" s="53"/>
      <c r="E8" s="16"/>
      <c r="F8" s="47" t="s">
        <v>4</v>
      </c>
      <c r="G8" s="48"/>
      <c r="H8" s="16"/>
      <c r="I8" s="47" t="s">
        <v>4</v>
      </c>
      <c r="J8" s="48"/>
    </row>
    <row r="9" spans="1:12" ht="23" customHeight="1" x14ac:dyDescent="0.15">
      <c r="A9" s="35" t="str">
        <f>'Beoordeling open vragen'!A9:A9</f>
        <v>Open vraag 4: SROI</v>
      </c>
      <c r="B9" s="6"/>
      <c r="C9" s="54" t="s">
        <v>15</v>
      </c>
      <c r="D9" s="55"/>
      <c r="E9" s="16"/>
      <c r="F9" s="54" t="s">
        <v>15</v>
      </c>
      <c r="G9" s="55"/>
      <c r="H9" s="16"/>
      <c r="I9" s="54" t="s">
        <v>15</v>
      </c>
      <c r="J9" s="55"/>
    </row>
    <row r="10" spans="1:12" ht="130" customHeight="1" x14ac:dyDescent="0.15">
      <c r="A10" s="36" t="str">
        <f>'Beoordeling open vragen'!A10</f>
        <v xml:space="preserve">Zie bijlage 7 'kwaliteit'. </v>
      </c>
      <c r="B10" s="6"/>
      <c r="C10" s="52" t="s">
        <v>4</v>
      </c>
      <c r="D10" s="53"/>
      <c r="E10" s="16"/>
      <c r="F10" s="47" t="s">
        <v>4</v>
      </c>
      <c r="G10" s="48"/>
      <c r="H10" s="16"/>
      <c r="I10" s="47" t="s">
        <v>4</v>
      </c>
      <c r="J10" s="48"/>
    </row>
    <row r="11" spans="1:12" ht="23" customHeight="1" x14ac:dyDescent="0.15">
      <c r="A11" s="35" t="str">
        <f>'Beoordeling open vragen'!A11:A11</f>
        <v xml:space="preserve">Open vraag 5: Waarborging veiligheid </v>
      </c>
      <c r="B11" s="6"/>
      <c r="C11" s="54" t="s">
        <v>15</v>
      </c>
      <c r="D11" s="55"/>
      <c r="E11" s="16"/>
      <c r="F11" s="54" t="s">
        <v>15</v>
      </c>
      <c r="G11" s="55"/>
      <c r="H11" s="16"/>
      <c r="I11" s="54" t="s">
        <v>15</v>
      </c>
      <c r="J11" s="55"/>
    </row>
    <row r="12" spans="1:12" ht="130" customHeight="1" x14ac:dyDescent="0.15">
      <c r="A12" s="36" t="str">
        <f>'Beoordeling open vragen'!A12</f>
        <v xml:space="preserve">Zie bijlage 7 'kwaliteit'. </v>
      </c>
      <c r="B12" s="6"/>
      <c r="C12" s="52" t="s">
        <v>4</v>
      </c>
      <c r="D12" s="53"/>
      <c r="E12" s="16"/>
      <c r="F12" s="47" t="s">
        <v>4</v>
      </c>
      <c r="G12" s="48"/>
      <c r="H12" s="16"/>
      <c r="I12" s="47" t="s">
        <v>4</v>
      </c>
      <c r="J12" s="48"/>
    </row>
    <row r="13" spans="1:12" ht="20" customHeight="1" x14ac:dyDescent="0.15">
      <c r="A13" s="37"/>
      <c r="B13" s="7"/>
      <c r="C13" s="38"/>
      <c r="D13" s="38"/>
      <c r="E13" s="7"/>
      <c r="F13" s="38"/>
      <c r="G13" s="38"/>
      <c r="H13" s="7"/>
      <c r="I13" s="38"/>
      <c r="J13" s="39"/>
    </row>
  </sheetData>
  <sheetProtection algorithmName="SHA-512" hashValue="EbPOShQXB4VU5XYoZPmVNtu3SLdYcoxSK5Jj9OFsn3xvJECtMVT7xjwUusUq6977JmNf81zpcB3rBLUwzmhIJw==" saltValue="gIIyB0YWK6RkX+3U1QAO2A==" spinCount="100000" sheet="1" objects="1" scenarios="1"/>
  <mergeCells count="36">
    <mergeCell ref="I7:J7"/>
    <mergeCell ref="F7:G7"/>
    <mergeCell ref="C7:D7"/>
    <mergeCell ref="C9:D9"/>
    <mergeCell ref="C5:D5"/>
    <mergeCell ref="F5:G5"/>
    <mergeCell ref="I5:J5"/>
    <mergeCell ref="F9:G9"/>
    <mergeCell ref="I9:J9"/>
    <mergeCell ref="C12:D12"/>
    <mergeCell ref="F12:G12"/>
    <mergeCell ref="I12:J12"/>
    <mergeCell ref="C8:D8"/>
    <mergeCell ref="F8:G8"/>
    <mergeCell ref="I8:J8"/>
    <mergeCell ref="C10:D10"/>
    <mergeCell ref="F10:G10"/>
    <mergeCell ref="I10:J10"/>
    <mergeCell ref="I11:J11"/>
    <mergeCell ref="F11:G11"/>
    <mergeCell ref="C11:D11"/>
    <mergeCell ref="I1:J1"/>
    <mergeCell ref="C6:D6"/>
    <mergeCell ref="F6:G6"/>
    <mergeCell ref="I6:J6"/>
    <mergeCell ref="C1:D1"/>
    <mergeCell ref="F1:G1"/>
    <mergeCell ref="C2:D2"/>
    <mergeCell ref="F2:G2"/>
    <mergeCell ref="I2:J2"/>
    <mergeCell ref="C4:D4"/>
    <mergeCell ref="F4:G4"/>
    <mergeCell ref="I4:J4"/>
    <mergeCell ref="C3:D3"/>
    <mergeCell ref="F3:G3"/>
    <mergeCell ref="I3:J3"/>
  </mergeCells>
  <dataValidations count="1">
    <dataValidation type="list" errorStyle="warning" allowBlank="1" showErrorMessage="1" error="Voer juiste waarde in. " sqref="C3 F3 I3 C5 F5 I5 I7 F7 C7 C9 F9 I9 I11 F11 C11" xr:uid="{58A0DE36-874F-ED41-AB8D-2C235D515429}">
      <formula1>SCORE</formula1>
    </dataValidation>
  </dataValidations>
  <pageMargins left="0.7" right="0.7" top="0.75" bottom="0.75" header="0.3" footer="0.3"/>
  <pageSetup paperSize="8"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3"/>
  <sheetViews>
    <sheetView showGridLines="0" zoomScale="90" zoomScaleNormal="90" zoomScalePageLayoutView="85" workbookViewId="0">
      <pane xSplit="1" ySplit="2" topLeftCell="B6" activePane="bottomRight" state="frozen"/>
      <selection pane="topRight" activeCell="B1" sqref="B1"/>
      <selection pane="bottomLeft" activeCell="A3" sqref="A3"/>
      <selection pane="bottomRight" activeCell="L1" sqref="L1"/>
    </sheetView>
  </sheetViews>
  <sheetFormatPr baseColWidth="10" defaultColWidth="8.83203125" defaultRowHeight="13" x14ac:dyDescent="0.15"/>
  <cols>
    <col min="1" max="1" width="90.83203125" style="3" customWidth="1"/>
    <col min="2" max="2" width="2.83203125" style="5" customWidth="1"/>
    <col min="3" max="3" width="25.83203125" style="4" customWidth="1"/>
    <col min="4" max="4" width="3.83203125" style="4" customWidth="1"/>
    <col min="5" max="5" width="2.83203125" style="4" customWidth="1"/>
    <col min="6" max="6" width="25.83203125" style="4" customWidth="1"/>
    <col min="7" max="7" width="3.83203125" style="4" customWidth="1"/>
    <col min="8" max="8" width="2.83203125" style="4" customWidth="1"/>
    <col min="9" max="9" width="25.83203125" style="3" customWidth="1"/>
    <col min="10" max="10" width="3.83203125" style="3" customWidth="1"/>
    <col min="11" max="11" width="11.6640625" style="3" bestFit="1" customWidth="1"/>
    <col min="12" max="16384" width="8.83203125" style="3"/>
  </cols>
  <sheetData>
    <row r="1" spans="1:11" ht="50" customHeight="1" x14ac:dyDescent="0.2">
      <c r="A1" s="33" t="s">
        <v>3</v>
      </c>
      <c r="B1" s="18"/>
      <c r="C1" s="45" t="str">
        <f>'Beoordelaar 1'!C1</f>
        <v>Inschrijver 1</v>
      </c>
      <c r="D1" s="46"/>
      <c r="E1" s="18"/>
      <c r="F1" s="45" t="str">
        <f>'Beoordelaar 1'!F1</f>
        <v>Inschrijver 2</v>
      </c>
      <c r="G1" s="46"/>
      <c r="H1" s="18"/>
      <c r="I1" s="45" t="str">
        <f>'Beoordelaar 1'!I1</f>
        <v>Inschrijver 3</v>
      </c>
      <c r="J1" s="46"/>
      <c r="K1" s="2"/>
    </row>
    <row r="2" spans="1:11" ht="26" customHeight="1" x14ac:dyDescent="0.15">
      <c r="A2" s="34" t="s">
        <v>37</v>
      </c>
      <c r="B2" s="19"/>
      <c r="C2" s="49" t="s">
        <v>15</v>
      </c>
      <c r="D2" s="50"/>
      <c r="E2" s="17"/>
      <c r="F2" s="51" t="s">
        <v>15</v>
      </c>
      <c r="G2" s="50"/>
      <c r="H2" s="17"/>
      <c r="I2" s="51" t="s">
        <v>15</v>
      </c>
      <c r="J2" s="50"/>
    </row>
    <row r="3" spans="1:11" ht="23" customHeight="1" x14ac:dyDescent="0.15">
      <c r="A3" s="35" t="str">
        <f>'Beoordeling open vragen'!A3:A3</f>
        <v>Open vraag 1: Advies onderhoudsplan</v>
      </c>
      <c r="B3" s="6"/>
      <c r="C3" s="54" t="s">
        <v>15</v>
      </c>
      <c r="D3" s="55"/>
      <c r="E3" s="6"/>
      <c r="F3" s="54" t="s">
        <v>15</v>
      </c>
      <c r="G3" s="55"/>
      <c r="H3" s="6"/>
      <c r="I3" s="54" t="s">
        <v>15</v>
      </c>
      <c r="J3" s="55"/>
    </row>
    <row r="4" spans="1:11" ht="130" customHeight="1" x14ac:dyDescent="0.15">
      <c r="A4" s="36" t="str">
        <f>'Beoordeling open vragen'!A4</f>
        <v xml:space="preserve">Zie bijlage 7 'kwaliteit'. </v>
      </c>
      <c r="B4" s="6"/>
      <c r="C4" s="52" t="s">
        <v>4</v>
      </c>
      <c r="D4" s="53"/>
      <c r="E4" s="16"/>
      <c r="F4" s="47" t="s">
        <v>4</v>
      </c>
      <c r="G4" s="48"/>
      <c r="H4" s="16"/>
      <c r="I4" s="47" t="s">
        <v>4</v>
      </c>
      <c r="J4" s="48"/>
    </row>
    <row r="5" spans="1:11" ht="23" customHeight="1" x14ac:dyDescent="0.15">
      <c r="A5" s="35" t="str">
        <f>'Beoordeling open vragen'!A5:A5</f>
        <v>Open vraag 2: Plan van aanpak aanvang dienstverlening en goedkeuring oplevering</v>
      </c>
      <c r="B5" s="6"/>
      <c r="C5" s="54" t="s">
        <v>15</v>
      </c>
      <c r="D5" s="55"/>
      <c r="E5" s="6"/>
      <c r="F5" s="54" t="s">
        <v>15</v>
      </c>
      <c r="G5" s="55"/>
      <c r="H5" s="6"/>
      <c r="I5" s="54" t="s">
        <v>15</v>
      </c>
      <c r="J5" s="55"/>
    </row>
    <row r="6" spans="1:11" ht="130" customHeight="1" x14ac:dyDescent="0.15">
      <c r="A6" s="36" t="str">
        <f>'Beoordeling open vragen'!A6</f>
        <v xml:space="preserve">Zie bijlage 7 'kwaliteit'. </v>
      </c>
      <c r="B6" s="6"/>
      <c r="C6" s="52" t="s">
        <v>4</v>
      </c>
      <c r="D6" s="53"/>
      <c r="E6" s="16"/>
      <c r="F6" s="47" t="s">
        <v>4</v>
      </c>
      <c r="G6" s="48"/>
      <c r="H6" s="16"/>
      <c r="I6" s="47" t="s">
        <v>4</v>
      </c>
      <c r="J6" s="48"/>
    </row>
    <row r="7" spans="1:11" ht="23" customHeight="1" x14ac:dyDescent="0.15">
      <c r="A7" s="35" t="str">
        <f>'Beoordeling open vragen'!A7:A7</f>
        <v xml:space="preserve">Open vraag 3: Duurzaamheid en circulaire economie </v>
      </c>
      <c r="B7" s="6"/>
      <c r="C7" s="54" t="s">
        <v>15</v>
      </c>
      <c r="D7" s="55"/>
      <c r="E7" s="16"/>
      <c r="F7" s="54" t="s">
        <v>15</v>
      </c>
      <c r="G7" s="55"/>
      <c r="H7" s="16"/>
      <c r="I7" s="54" t="s">
        <v>15</v>
      </c>
      <c r="J7" s="55"/>
    </row>
    <row r="8" spans="1:11" ht="130" customHeight="1" x14ac:dyDescent="0.15">
      <c r="A8" s="36" t="str">
        <f>'Beoordeling open vragen'!A8</f>
        <v xml:space="preserve">Zie bijlage 7 'kwaliteit'. </v>
      </c>
      <c r="B8" s="6"/>
      <c r="C8" s="52" t="s">
        <v>4</v>
      </c>
      <c r="D8" s="53"/>
      <c r="E8" s="16"/>
      <c r="F8" s="47" t="s">
        <v>4</v>
      </c>
      <c r="G8" s="48"/>
      <c r="H8" s="16"/>
      <c r="I8" s="47" t="s">
        <v>4</v>
      </c>
      <c r="J8" s="48"/>
    </row>
    <row r="9" spans="1:11" ht="23" customHeight="1" x14ac:dyDescent="0.15">
      <c r="A9" s="35" t="str">
        <f>'Beoordeling open vragen'!A9:A9</f>
        <v>Open vraag 4: SROI</v>
      </c>
      <c r="B9" s="6"/>
      <c r="C9" s="54" t="s">
        <v>15</v>
      </c>
      <c r="D9" s="55"/>
      <c r="E9" s="16"/>
      <c r="F9" s="54" t="s">
        <v>15</v>
      </c>
      <c r="G9" s="55"/>
      <c r="H9" s="16"/>
      <c r="I9" s="54" t="s">
        <v>15</v>
      </c>
      <c r="J9" s="55"/>
    </row>
    <row r="10" spans="1:11" ht="130" customHeight="1" x14ac:dyDescent="0.15">
      <c r="A10" s="36" t="str">
        <f>'Beoordeling open vragen'!A10</f>
        <v xml:space="preserve">Zie bijlage 7 'kwaliteit'. </v>
      </c>
      <c r="B10" s="6"/>
      <c r="C10" s="52" t="s">
        <v>4</v>
      </c>
      <c r="D10" s="53"/>
      <c r="E10" s="16"/>
      <c r="F10" s="47" t="s">
        <v>4</v>
      </c>
      <c r="G10" s="48"/>
      <c r="H10" s="16"/>
      <c r="I10" s="47" t="s">
        <v>4</v>
      </c>
      <c r="J10" s="48"/>
    </row>
    <row r="11" spans="1:11" ht="23" customHeight="1" x14ac:dyDescent="0.15">
      <c r="A11" s="35" t="str">
        <f>'Beoordeling open vragen'!A11:A11</f>
        <v xml:space="preserve">Open vraag 5: Waarborging veiligheid </v>
      </c>
      <c r="B11" s="6"/>
      <c r="C11" s="54" t="s">
        <v>15</v>
      </c>
      <c r="D11" s="55"/>
      <c r="E11" s="16"/>
      <c r="F11" s="54" t="s">
        <v>15</v>
      </c>
      <c r="G11" s="55"/>
      <c r="H11" s="16"/>
      <c r="I11" s="54" t="s">
        <v>15</v>
      </c>
      <c r="J11" s="55"/>
    </row>
    <row r="12" spans="1:11" ht="130" customHeight="1" x14ac:dyDescent="0.15">
      <c r="A12" s="36" t="str">
        <f>'Beoordeling open vragen'!A12</f>
        <v xml:space="preserve">Zie bijlage 7 'kwaliteit'. </v>
      </c>
      <c r="B12" s="6"/>
      <c r="C12" s="52" t="s">
        <v>4</v>
      </c>
      <c r="D12" s="53"/>
      <c r="E12" s="16"/>
      <c r="F12" s="47" t="s">
        <v>4</v>
      </c>
      <c r="G12" s="48"/>
      <c r="H12" s="16"/>
      <c r="I12" s="47" t="s">
        <v>4</v>
      </c>
      <c r="J12" s="48"/>
    </row>
    <row r="13" spans="1:11" ht="20" customHeight="1" x14ac:dyDescent="0.15">
      <c r="A13" s="37"/>
      <c r="B13" s="7"/>
      <c r="C13" s="38"/>
      <c r="D13" s="38"/>
      <c r="E13" s="7"/>
      <c r="F13" s="38"/>
      <c r="G13" s="38"/>
      <c r="H13" s="7"/>
      <c r="I13" s="38"/>
      <c r="J13" s="39"/>
    </row>
  </sheetData>
  <sheetProtection algorithmName="SHA-512" hashValue="onuuufRp12QJ4Ku8W6vgRQm50hX4ELNjvNzE8+AOgItldVY+hgtAuqlm1rLLHPjCo3M+1r13yW2naw6WJUDOJw==" saltValue="wASwRkuFcUTVsBsyLPDUwA==" spinCount="100000" sheet="1" objects="1" scenarios="1"/>
  <mergeCells count="36">
    <mergeCell ref="I7:J7"/>
    <mergeCell ref="F7:G7"/>
    <mergeCell ref="C7:D7"/>
    <mergeCell ref="C9:D9"/>
    <mergeCell ref="C5:D5"/>
    <mergeCell ref="F5:G5"/>
    <mergeCell ref="I5:J5"/>
    <mergeCell ref="F9:G9"/>
    <mergeCell ref="I9:J9"/>
    <mergeCell ref="C12:D12"/>
    <mergeCell ref="F12:G12"/>
    <mergeCell ref="I12:J12"/>
    <mergeCell ref="C8:D8"/>
    <mergeCell ref="F8:G8"/>
    <mergeCell ref="I8:J8"/>
    <mergeCell ref="C10:D10"/>
    <mergeCell ref="F10:G10"/>
    <mergeCell ref="I10:J10"/>
    <mergeCell ref="I11:J11"/>
    <mergeCell ref="F11:G11"/>
    <mergeCell ref="C11:D11"/>
    <mergeCell ref="I1:J1"/>
    <mergeCell ref="C6:D6"/>
    <mergeCell ref="F6:G6"/>
    <mergeCell ref="I6:J6"/>
    <mergeCell ref="C1:D1"/>
    <mergeCell ref="F1:G1"/>
    <mergeCell ref="C2:D2"/>
    <mergeCell ref="F2:G2"/>
    <mergeCell ref="I2:J2"/>
    <mergeCell ref="C4:D4"/>
    <mergeCell ref="F4:G4"/>
    <mergeCell ref="I4:J4"/>
    <mergeCell ref="C3:D3"/>
    <mergeCell ref="F3:G3"/>
    <mergeCell ref="I3:J3"/>
  </mergeCells>
  <dataValidations count="1">
    <dataValidation type="list" errorStyle="warning" allowBlank="1" showErrorMessage="1" error="Voer juiste waarde in. " sqref="C3 F3 I3 C5 F5 I5 I7 F7 C7 C9 F9 I9 I11 F11 C11" xr:uid="{375FF17B-12EF-AB4D-A957-93FE86E03CE1}">
      <formula1>SCORE</formula1>
    </dataValidation>
  </dataValidations>
  <pageMargins left="0.7" right="0.7" top="0.75" bottom="0.75" header="0.3" footer="0.3"/>
  <pageSetup paperSize="8"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CC4F6-4636-E142-812E-0FC85009DE0C}">
  <sheetPr>
    <pageSetUpPr fitToPage="1"/>
  </sheetPr>
  <dimension ref="A1:K13"/>
  <sheetViews>
    <sheetView showGridLines="0" zoomScale="90" zoomScaleNormal="90" zoomScalePageLayoutView="85" workbookViewId="0">
      <pane xSplit="1" ySplit="2" topLeftCell="B6" activePane="bottomRight" state="frozen"/>
      <selection pane="topRight" activeCell="B1" sqref="B1"/>
      <selection pane="bottomLeft" activeCell="A3" sqref="A3"/>
      <selection pane="bottomRight" activeCell="L1" sqref="L1"/>
    </sheetView>
  </sheetViews>
  <sheetFormatPr baseColWidth="10" defaultColWidth="8.83203125" defaultRowHeight="13" x14ac:dyDescent="0.15"/>
  <cols>
    <col min="1" max="1" width="90.83203125" style="3" customWidth="1"/>
    <col min="2" max="2" width="2.83203125" style="5" customWidth="1"/>
    <col min="3" max="3" width="25.83203125" style="4" customWidth="1"/>
    <col min="4" max="4" width="3.83203125" style="4" customWidth="1"/>
    <col min="5" max="5" width="2.83203125" style="4" customWidth="1"/>
    <col min="6" max="6" width="25.83203125" style="4" customWidth="1"/>
    <col min="7" max="7" width="3.83203125" style="4" customWidth="1"/>
    <col min="8" max="8" width="2.83203125" style="4" customWidth="1"/>
    <col min="9" max="9" width="25.83203125" style="3" customWidth="1"/>
    <col min="10" max="10" width="3.83203125" style="3" customWidth="1"/>
    <col min="11" max="11" width="11.6640625" style="3" bestFit="1" customWidth="1"/>
    <col min="12" max="16384" width="8.83203125" style="3"/>
  </cols>
  <sheetData>
    <row r="1" spans="1:11" ht="50" customHeight="1" x14ac:dyDescent="0.2">
      <c r="A1" s="33" t="s">
        <v>38</v>
      </c>
      <c r="B1" s="18"/>
      <c r="C1" s="45" t="str">
        <f>'Beoordelaar 1'!C1</f>
        <v>Inschrijver 1</v>
      </c>
      <c r="D1" s="46"/>
      <c r="E1" s="18"/>
      <c r="F1" s="45" t="str">
        <f>'Beoordelaar 1'!F1</f>
        <v>Inschrijver 2</v>
      </c>
      <c r="G1" s="46"/>
      <c r="H1" s="18"/>
      <c r="I1" s="45" t="str">
        <f>'Beoordelaar 1'!I1</f>
        <v>Inschrijver 3</v>
      </c>
      <c r="J1" s="46"/>
      <c r="K1" s="2"/>
    </row>
    <row r="2" spans="1:11" ht="26" customHeight="1" x14ac:dyDescent="0.15">
      <c r="A2" s="34" t="s">
        <v>37</v>
      </c>
      <c r="B2" s="19"/>
      <c r="C2" s="49" t="s">
        <v>15</v>
      </c>
      <c r="D2" s="50"/>
      <c r="E2" s="17"/>
      <c r="F2" s="51" t="s">
        <v>15</v>
      </c>
      <c r="G2" s="50"/>
      <c r="H2" s="17"/>
      <c r="I2" s="51" t="s">
        <v>15</v>
      </c>
      <c r="J2" s="50"/>
    </row>
    <row r="3" spans="1:11" ht="23" customHeight="1" x14ac:dyDescent="0.15">
      <c r="A3" s="35" t="str">
        <f>'Beoordeling open vragen'!A3:A3</f>
        <v>Open vraag 1: Advies onderhoudsplan</v>
      </c>
      <c r="B3" s="6"/>
      <c r="C3" s="54" t="s">
        <v>15</v>
      </c>
      <c r="D3" s="55"/>
      <c r="E3" s="6"/>
      <c r="F3" s="54" t="s">
        <v>15</v>
      </c>
      <c r="G3" s="55"/>
      <c r="H3" s="6"/>
      <c r="I3" s="54" t="s">
        <v>15</v>
      </c>
      <c r="J3" s="55"/>
    </row>
    <row r="4" spans="1:11" ht="130" customHeight="1" x14ac:dyDescent="0.15">
      <c r="A4" s="36" t="str">
        <f>'Beoordeling open vragen'!A4</f>
        <v xml:space="preserve">Zie bijlage 7 'kwaliteit'. </v>
      </c>
      <c r="B4" s="6"/>
      <c r="C4" s="52" t="s">
        <v>4</v>
      </c>
      <c r="D4" s="53"/>
      <c r="E4" s="16"/>
      <c r="F4" s="47" t="s">
        <v>4</v>
      </c>
      <c r="G4" s="48"/>
      <c r="H4" s="16"/>
      <c r="I4" s="47" t="s">
        <v>4</v>
      </c>
      <c r="J4" s="48"/>
    </row>
    <row r="5" spans="1:11" ht="23" customHeight="1" x14ac:dyDescent="0.15">
      <c r="A5" s="35" t="str">
        <f>'Beoordeling open vragen'!A5:A5</f>
        <v>Open vraag 2: Plan van aanpak aanvang dienstverlening en goedkeuring oplevering</v>
      </c>
      <c r="B5" s="6"/>
      <c r="C5" s="54" t="s">
        <v>15</v>
      </c>
      <c r="D5" s="55"/>
      <c r="E5" s="6"/>
      <c r="F5" s="54" t="s">
        <v>15</v>
      </c>
      <c r="G5" s="55"/>
      <c r="H5" s="6"/>
      <c r="I5" s="54" t="s">
        <v>15</v>
      </c>
      <c r="J5" s="55"/>
    </row>
    <row r="6" spans="1:11" ht="130" customHeight="1" x14ac:dyDescent="0.15">
      <c r="A6" s="36" t="str">
        <f>'Beoordeling open vragen'!A6</f>
        <v xml:space="preserve">Zie bijlage 7 'kwaliteit'. </v>
      </c>
      <c r="B6" s="6"/>
      <c r="C6" s="52" t="s">
        <v>4</v>
      </c>
      <c r="D6" s="53"/>
      <c r="E6" s="16"/>
      <c r="F6" s="47" t="s">
        <v>4</v>
      </c>
      <c r="G6" s="48"/>
      <c r="H6" s="16"/>
      <c r="I6" s="47" t="s">
        <v>4</v>
      </c>
      <c r="J6" s="48"/>
    </row>
    <row r="7" spans="1:11" ht="23" customHeight="1" x14ac:dyDescent="0.15">
      <c r="A7" s="35" t="str">
        <f>'Beoordeling open vragen'!A7:A7</f>
        <v xml:space="preserve">Open vraag 3: Duurzaamheid en circulaire economie </v>
      </c>
      <c r="B7" s="6"/>
      <c r="C7" s="54" t="s">
        <v>15</v>
      </c>
      <c r="D7" s="55"/>
      <c r="E7" s="16"/>
      <c r="F7" s="54" t="s">
        <v>15</v>
      </c>
      <c r="G7" s="55"/>
      <c r="H7" s="16"/>
      <c r="I7" s="54" t="s">
        <v>15</v>
      </c>
      <c r="J7" s="55"/>
    </row>
    <row r="8" spans="1:11" ht="130" customHeight="1" x14ac:dyDescent="0.15">
      <c r="A8" s="36" t="str">
        <f>'Beoordeling open vragen'!A8</f>
        <v xml:space="preserve">Zie bijlage 7 'kwaliteit'. </v>
      </c>
      <c r="B8" s="6"/>
      <c r="C8" s="52" t="s">
        <v>4</v>
      </c>
      <c r="D8" s="53"/>
      <c r="E8" s="16"/>
      <c r="F8" s="47" t="s">
        <v>4</v>
      </c>
      <c r="G8" s="48"/>
      <c r="H8" s="16"/>
      <c r="I8" s="47" t="s">
        <v>4</v>
      </c>
      <c r="J8" s="48"/>
    </row>
    <row r="9" spans="1:11" ht="23" customHeight="1" x14ac:dyDescent="0.15">
      <c r="A9" s="35" t="str">
        <f>'Beoordeling open vragen'!A9:A9</f>
        <v>Open vraag 4: SROI</v>
      </c>
      <c r="B9" s="6"/>
      <c r="C9" s="54" t="s">
        <v>15</v>
      </c>
      <c r="D9" s="55"/>
      <c r="E9" s="16"/>
      <c r="F9" s="54" t="s">
        <v>15</v>
      </c>
      <c r="G9" s="55"/>
      <c r="H9" s="16"/>
      <c r="I9" s="54" t="s">
        <v>15</v>
      </c>
      <c r="J9" s="55"/>
    </row>
    <row r="10" spans="1:11" ht="130" customHeight="1" x14ac:dyDescent="0.15">
      <c r="A10" s="36" t="str">
        <f>'Beoordeling open vragen'!A10</f>
        <v xml:space="preserve">Zie bijlage 7 'kwaliteit'. </v>
      </c>
      <c r="B10" s="6"/>
      <c r="C10" s="52" t="s">
        <v>4</v>
      </c>
      <c r="D10" s="53"/>
      <c r="E10" s="16"/>
      <c r="F10" s="47" t="s">
        <v>4</v>
      </c>
      <c r="G10" s="48"/>
      <c r="H10" s="16"/>
      <c r="I10" s="47" t="s">
        <v>4</v>
      </c>
      <c r="J10" s="48"/>
    </row>
    <row r="11" spans="1:11" ht="23" customHeight="1" x14ac:dyDescent="0.15">
      <c r="A11" s="35" t="str">
        <f>'Beoordeling open vragen'!A11:A11</f>
        <v xml:space="preserve">Open vraag 5: Waarborging veiligheid </v>
      </c>
      <c r="B11" s="6"/>
      <c r="C11" s="54" t="s">
        <v>15</v>
      </c>
      <c r="D11" s="55"/>
      <c r="E11" s="16"/>
      <c r="F11" s="54" t="s">
        <v>15</v>
      </c>
      <c r="G11" s="55"/>
      <c r="H11" s="16"/>
      <c r="I11" s="54" t="s">
        <v>15</v>
      </c>
      <c r="J11" s="55"/>
    </row>
    <row r="12" spans="1:11" ht="130" customHeight="1" x14ac:dyDescent="0.15">
      <c r="A12" s="36" t="str">
        <f>'Beoordeling open vragen'!A12</f>
        <v xml:space="preserve">Zie bijlage 7 'kwaliteit'. </v>
      </c>
      <c r="B12" s="6"/>
      <c r="C12" s="52" t="s">
        <v>4</v>
      </c>
      <c r="D12" s="53"/>
      <c r="E12" s="16"/>
      <c r="F12" s="47" t="s">
        <v>4</v>
      </c>
      <c r="G12" s="48"/>
      <c r="H12" s="16"/>
      <c r="I12" s="47" t="s">
        <v>4</v>
      </c>
      <c r="J12" s="48"/>
    </row>
    <row r="13" spans="1:11" ht="20" customHeight="1" x14ac:dyDescent="0.15">
      <c r="A13" s="37"/>
      <c r="B13" s="7"/>
      <c r="C13" s="38"/>
      <c r="D13" s="38"/>
      <c r="E13" s="7"/>
      <c r="F13" s="38"/>
      <c r="G13" s="38"/>
      <c r="H13" s="7"/>
      <c r="I13" s="38"/>
      <c r="J13" s="39"/>
    </row>
  </sheetData>
  <sheetProtection algorithmName="SHA-512" hashValue="+ipcZxvupuZi1zPhnonqXjbLkdxK3Lk6GKHoqZUhnrOqwJDUlFmP+frpV7YdINjDqvwN0pFVokTvg8SvXDlwyg==" saltValue="Mq3gopD0jVzTIiK9q2pfuw==" spinCount="100000" sheet="1" objects="1" scenarios="1"/>
  <mergeCells count="36">
    <mergeCell ref="C1:D1"/>
    <mergeCell ref="F1:G1"/>
    <mergeCell ref="I1:J1"/>
    <mergeCell ref="C2:D2"/>
    <mergeCell ref="F2:G2"/>
    <mergeCell ref="I2:J2"/>
    <mergeCell ref="C3:D3"/>
    <mergeCell ref="F3:G3"/>
    <mergeCell ref="I3:J3"/>
    <mergeCell ref="C4:D4"/>
    <mergeCell ref="F4:G4"/>
    <mergeCell ref="I4:J4"/>
    <mergeCell ref="C5:D5"/>
    <mergeCell ref="F5:G5"/>
    <mergeCell ref="I5:J5"/>
    <mergeCell ref="C6:D6"/>
    <mergeCell ref="F6:G6"/>
    <mergeCell ref="I6:J6"/>
    <mergeCell ref="C7:D7"/>
    <mergeCell ref="F7:G7"/>
    <mergeCell ref="I7:J7"/>
    <mergeCell ref="C8:D8"/>
    <mergeCell ref="F8:G8"/>
    <mergeCell ref="I8:J8"/>
    <mergeCell ref="C9:D9"/>
    <mergeCell ref="F9:G9"/>
    <mergeCell ref="I9:J9"/>
    <mergeCell ref="C10:D10"/>
    <mergeCell ref="F10:G10"/>
    <mergeCell ref="I10:J10"/>
    <mergeCell ref="C11:D11"/>
    <mergeCell ref="F11:G11"/>
    <mergeCell ref="I11:J11"/>
    <mergeCell ref="C12:D12"/>
    <mergeCell ref="F12:G12"/>
    <mergeCell ref="I12:J12"/>
  </mergeCells>
  <dataValidations count="1">
    <dataValidation type="list" errorStyle="warning" allowBlank="1" showErrorMessage="1" error="Voer juiste waarde in. " sqref="C3 F3 I3 C5 F5 I5 I7 F7 C7 F11 I11 C11 F9 I9 C9" xr:uid="{120F8AF4-BFB6-D648-A432-47653209E0C6}">
      <formula1>SCORE</formula1>
    </dataValidation>
  </dataValidations>
  <pageMargins left="0.7" right="0.7" top="0.75" bottom="0.75" header="0.3" footer="0.3"/>
  <pageSetup paperSize="8" scale="4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pageSetUpPr fitToPage="1"/>
  </sheetPr>
  <dimension ref="A1:K38"/>
  <sheetViews>
    <sheetView showGridLines="0" zoomScaleNormal="100" workbookViewId="0">
      <pane xSplit="2" ySplit="2" topLeftCell="K3" activePane="bottomRight" state="frozen"/>
      <selection pane="topRight" activeCell="C1" sqref="C1"/>
      <selection pane="bottomLeft" activeCell="A3" sqref="A3"/>
      <selection pane="bottomRight" activeCell="M8" sqref="M8"/>
    </sheetView>
  </sheetViews>
  <sheetFormatPr baseColWidth="10" defaultColWidth="8.83203125" defaultRowHeight="15" x14ac:dyDescent="0.2"/>
  <cols>
    <col min="1" max="1" width="60.6640625" customWidth="1"/>
    <col min="2" max="2" width="15.6640625" customWidth="1"/>
    <col min="3" max="3" width="2.33203125" customWidth="1"/>
    <col min="4" max="4" width="20.83203125" customWidth="1"/>
    <col min="5" max="5" width="40.83203125" customWidth="1"/>
    <col min="6" max="6" width="2.33203125" customWidth="1"/>
    <col min="7" max="7" width="20.83203125" customWidth="1"/>
    <col min="8" max="8" width="40.83203125" customWidth="1"/>
    <col min="9" max="9" width="2.33203125" customWidth="1"/>
    <col min="10" max="10" width="20.83203125" customWidth="1"/>
    <col min="11" max="11" width="40.83203125" customWidth="1"/>
  </cols>
  <sheetData>
    <row r="1" spans="1:11" ht="25" x14ac:dyDescent="0.2">
      <c r="A1" s="70" t="s">
        <v>21</v>
      </c>
      <c r="B1" s="71"/>
      <c r="C1" s="71"/>
      <c r="D1" s="71"/>
      <c r="E1" s="71"/>
      <c r="F1" s="71"/>
      <c r="G1" s="71"/>
      <c r="H1" s="71"/>
      <c r="I1" s="71"/>
      <c r="J1" s="71"/>
      <c r="K1" s="71"/>
    </row>
    <row r="2" spans="1:11" ht="25" customHeight="1" x14ac:dyDescent="0.2">
      <c r="A2" s="67" t="s">
        <v>0</v>
      </c>
      <c r="B2" s="67"/>
      <c r="C2" s="20"/>
      <c r="D2" s="40" t="str">
        <f>'Beoordelaar 1'!C1</f>
        <v>Inschrijver 1</v>
      </c>
      <c r="E2" s="40" t="s">
        <v>24</v>
      </c>
      <c r="F2" s="20"/>
      <c r="G2" s="40" t="str">
        <f>'Beoordelaar 1'!F1</f>
        <v>Inschrijver 2</v>
      </c>
      <c r="H2" s="40" t="s">
        <v>24</v>
      </c>
      <c r="I2" s="20"/>
      <c r="J2" s="40" t="str">
        <f>'Beoordelaar 1'!I1</f>
        <v>Inschrijver 3</v>
      </c>
      <c r="K2" s="40" t="s">
        <v>24</v>
      </c>
    </row>
    <row r="3" spans="1:11" ht="25" customHeight="1" x14ac:dyDescent="0.2">
      <c r="A3" s="62" t="str">
        <f>'Beoordeling open vragen'!A3</f>
        <v>Open vraag 1: Advies onderhoudsplan</v>
      </c>
      <c r="B3" s="41" t="s">
        <v>6</v>
      </c>
      <c r="C3" s="13"/>
      <c r="D3" s="42" t="str">
        <f>'Beoordelaar 1'!C3</f>
        <v>Score:</v>
      </c>
      <c r="E3" s="57" t="s">
        <v>25</v>
      </c>
      <c r="F3" s="13"/>
      <c r="G3" s="42" t="str">
        <f>'Beoordelaar 1'!F3</f>
        <v>Score:</v>
      </c>
      <c r="H3" s="57" t="s">
        <v>25</v>
      </c>
      <c r="I3" s="13"/>
      <c r="J3" s="42" t="str">
        <f>'Beoordelaar 1'!I3</f>
        <v>Score:</v>
      </c>
      <c r="K3" s="57" t="s">
        <v>25</v>
      </c>
    </row>
    <row r="4" spans="1:11" ht="25" customHeight="1" x14ac:dyDescent="0.2">
      <c r="A4" s="63"/>
      <c r="B4" s="41" t="s">
        <v>7</v>
      </c>
      <c r="C4" s="13"/>
      <c r="D4" s="42" t="str">
        <f>'Beoordelaar 2'!C3</f>
        <v>Score:</v>
      </c>
      <c r="E4" s="58"/>
      <c r="F4" s="13"/>
      <c r="G4" s="42" t="str">
        <f>'Beoordelaar 2'!F3</f>
        <v>Score:</v>
      </c>
      <c r="H4" s="58"/>
      <c r="I4" s="13"/>
      <c r="J4" s="42" t="str">
        <f>'Beoordelaar 2'!I3</f>
        <v>Score:</v>
      </c>
      <c r="K4" s="58"/>
    </row>
    <row r="5" spans="1:11" ht="25" customHeight="1" x14ac:dyDescent="0.2">
      <c r="A5" s="63"/>
      <c r="B5" s="41" t="s">
        <v>8</v>
      </c>
      <c r="C5" s="13"/>
      <c r="D5" s="42" t="str">
        <f>'Beoordelaar 3'!C3</f>
        <v>Score:</v>
      </c>
      <c r="E5" s="58"/>
      <c r="F5" s="13"/>
      <c r="G5" s="42" t="str">
        <f>'Beoordelaar 3'!F3</f>
        <v>Score:</v>
      </c>
      <c r="H5" s="58"/>
      <c r="I5" s="13"/>
      <c r="J5" s="42" t="str">
        <f>'Beoordelaar 3'!I3</f>
        <v>Score:</v>
      </c>
      <c r="K5" s="58"/>
    </row>
    <row r="6" spans="1:11" ht="25" customHeight="1" x14ac:dyDescent="0.2">
      <c r="A6" s="64"/>
      <c r="B6" s="41" t="s">
        <v>39</v>
      </c>
      <c r="C6" s="21"/>
      <c r="D6" s="42" t="str">
        <f>'Beoordelaar 4'!C3</f>
        <v>Score:</v>
      </c>
      <c r="E6" s="58"/>
      <c r="F6" s="21"/>
      <c r="G6" s="42" t="str">
        <f>'Beoordelaar 4'!F3</f>
        <v>Score:</v>
      </c>
      <c r="H6" s="58"/>
      <c r="I6" s="21"/>
      <c r="J6" s="42" t="str">
        <f>'Beoordelaar 4'!I3</f>
        <v>Score:</v>
      </c>
      <c r="K6" s="58"/>
    </row>
    <row r="7" spans="1:11" ht="25" customHeight="1" x14ac:dyDescent="0.2">
      <c r="A7" s="60" t="s">
        <v>5</v>
      </c>
      <c r="B7" s="61"/>
      <c r="C7" s="10"/>
      <c r="D7" s="43" t="s">
        <v>15</v>
      </c>
      <c r="E7" s="59"/>
      <c r="F7" s="10"/>
      <c r="G7" s="43" t="s">
        <v>15</v>
      </c>
      <c r="H7" s="59"/>
      <c r="I7" s="10"/>
      <c r="J7" s="43" t="s">
        <v>15</v>
      </c>
      <c r="K7" s="59"/>
    </row>
    <row r="8" spans="1:11" ht="25" customHeight="1" x14ac:dyDescent="0.2">
      <c r="A8" s="65" t="s">
        <v>30</v>
      </c>
      <c r="B8" s="66"/>
      <c r="C8" s="9"/>
      <c r="D8" s="44" t="str">
        <f>IF(D7="Uitmuntend","€ 8.750",IF(D7="Goed","€ 7.000",IF(D7="Voldoende","€ 0",IF(D7="Matig","-€ 8.750",IF(D7="Onvoldoende","UITSLUITING"," ")))))</f>
        <v xml:space="preserve"> </v>
      </c>
      <c r="E8" s="44"/>
      <c r="F8" s="9"/>
      <c r="G8" s="44" t="str">
        <f>IF(G7="Uitmuntend","€ 8.750",IF(G7="Goed","€ 7.000",IF(G7="Voldoende","€ 0",IF(G7="Matig","-€ 8.750",IF(G7="Onvoldoende","UITSLUITING"," ")))))</f>
        <v xml:space="preserve"> </v>
      </c>
      <c r="H8" s="44"/>
      <c r="I8" s="9"/>
      <c r="J8" s="44" t="str">
        <f>IF(J7="Uitmuntend","€ 8.750",IF(J7="Goed","€ 7.000",IF(J7="Voldoende","€ 0",IF(J7="Matig","-€ 8.750",IF(J7="Onvoldoende","UITSLUITING"," ")))))</f>
        <v xml:space="preserve"> </v>
      </c>
      <c r="K8" s="44"/>
    </row>
    <row r="9" spans="1:11" ht="25" customHeight="1" x14ac:dyDescent="0.2">
      <c r="A9" s="62" t="str">
        <f>'Beoordeling open vragen'!A5</f>
        <v>Open vraag 2: Plan van aanpak aanvang dienstverlening en goedkeuring oplevering</v>
      </c>
      <c r="B9" s="41" t="s">
        <v>6</v>
      </c>
      <c r="C9" s="13"/>
      <c r="D9" s="42" t="str">
        <f>'Beoordelaar 1'!C5</f>
        <v>Score:</v>
      </c>
      <c r="E9" s="57" t="s">
        <v>25</v>
      </c>
      <c r="F9" s="13"/>
      <c r="G9" s="42" t="str">
        <f>'Beoordelaar 1'!F5</f>
        <v>Score:</v>
      </c>
      <c r="H9" s="57" t="s">
        <v>25</v>
      </c>
      <c r="I9" s="13"/>
      <c r="J9" s="42" t="str">
        <f>'Beoordelaar 1'!I5</f>
        <v>Score:</v>
      </c>
      <c r="K9" s="57" t="s">
        <v>25</v>
      </c>
    </row>
    <row r="10" spans="1:11" ht="25" customHeight="1" x14ac:dyDescent="0.2">
      <c r="A10" s="63"/>
      <c r="B10" s="41" t="s">
        <v>7</v>
      </c>
      <c r="C10" s="13"/>
      <c r="D10" s="42" t="str">
        <f>'Beoordelaar 2'!C5</f>
        <v>Score:</v>
      </c>
      <c r="E10" s="58"/>
      <c r="F10" s="13"/>
      <c r="G10" s="42" t="str">
        <f>'Beoordelaar 2'!F5</f>
        <v>Score:</v>
      </c>
      <c r="H10" s="58"/>
      <c r="I10" s="13"/>
      <c r="J10" s="42" t="str">
        <f>'Beoordelaar 2'!I5</f>
        <v>Score:</v>
      </c>
      <c r="K10" s="58"/>
    </row>
    <row r="11" spans="1:11" ht="25" customHeight="1" x14ac:dyDescent="0.2">
      <c r="A11" s="63"/>
      <c r="B11" s="41" t="s">
        <v>8</v>
      </c>
      <c r="C11" s="13"/>
      <c r="D11" s="42" t="str">
        <f>'Beoordelaar 3'!C5</f>
        <v>Score:</v>
      </c>
      <c r="E11" s="58"/>
      <c r="F11" s="13"/>
      <c r="G11" s="42" t="str">
        <f>'Beoordelaar 3'!F5</f>
        <v>Score:</v>
      </c>
      <c r="H11" s="58"/>
      <c r="I11" s="13"/>
      <c r="J11" s="42" t="str">
        <f>'Beoordelaar 3'!I5</f>
        <v>Score:</v>
      </c>
      <c r="K11" s="58"/>
    </row>
    <row r="12" spans="1:11" ht="25" customHeight="1" x14ac:dyDescent="0.2">
      <c r="A12" s="64"/>
      <c r="B12" s="41" t="s">
        <v>39</v>
      </c>
      <c r="C12" s="21"/>
      <c r="D12" s="42" t="str">
        <f>'Beoordelaar 4'!C5</f>
        <v>Score:</v>
      </c>
      <c r="E12" s="58"/>
      <c r="F12" s="21"/>
      <c r="G12" s="42" t="str">
        <f>'Beoordelaar 4'!F5</f>
        <v>Score:</v>
      </c>
      <c r="H12" s="58"/>
      <c r="I12" s="21"/>
      <c r="J12" s="42" t="str">
        <f>'Beoordelaar 4'!I5</f>
        <v>Score:</v>
      </c>
      <c r="K12" s="58"/>
    </row>
    <row r="13" spans="1:11" ht="25" customHeight="1" x14ac:dyDescent="0.2">
      <c r="A13" s="60" t="s">
        <v>5</v>
      </c>
      <c r="B13" s="61"/>
      <c r="C13" s="10"/>
      <c r="D13" s="43" t="s">
        <v>15</v>
      </c>
      <c r="E13" s="59"/>
      <c r="F13" s="10"/>
      <c r="G13" s="43" t="s">
        <v>15</v>
      </c>
      <c r="H13" s="59"/>
      <c r="I13" s="10"/>
      <c r="J13" s="43" t="s">
        <v>15</v>
      </c>
      <c r="K13" s="59"/>
    </row>
    <row r="14" spans="1:11" ht="25" customHeight="1" x14ac:dyDescent="0.2">
      <c r="A14" s="65" t="s">
        <v>30</v>
      </c>
      <c r="B14" s="66"/>
      <c r="C14" s="9"/>
      <c r="D14" s="44" t="str">
        <f>IF(D13="Uitmuntend","€ 8.750",IF(D13="Goed","€ 7.000",IF(D13="Voldoende","€ 0",IF(D13="Matig","-€ 8.750",IF(D13="Onvoldoende","UITSLUITING"," ")))))</f>
        <v xml:space="preserve"> </v>
      </c>
      <c r="E14" s="44"/>
      <c r="F14" s="9"/>
      <c r="G14" s="44" t="str">
        <f>IF(G13="Uitmuntend","€ 8.750",IF(G13="Goed","€ 7.000",IF(G13="Voldoende","€ 0",IF(G13="Matig","-€ 8.750",IF(G13="Onvoldoende","UITSLUITING"," ")))))</f>
        <v xml:space="preserve"> </v>
      </c>
      <c r="H14" s="44"/>
      <c r="I14" s="9"/>
      <c r="J14" s="44" t="str">
        <f>IF(J13="Uitmuntend","€ 8.750",IF(J13="Goed","€ 7.000",IF(J13="Voldoende","€ 0",IF(J13="Matig","-€ 8.750",IF(J13="Onvoldoende","UITSLUITING"," ")))))</f>
        <v xml:space="preserve"> </v>
      </c>
      <c r="K14" s="44"/>
    </row>
    <row r="15" spans="1:11" ht="25" customHeight="1" x14ac:dyDescent="0.2">
      <c r="A15" s="62" t="str">
        <f>'Beoordeling open vragen'!A7</f>
        <v xml:space="preserve">Open vraag 3: Duurzaamheid en circulaire economie </v>
      </c>
      <c r="B15" s="41" t="s">
        <v>6</v>
      </c>
      <c r="C15" s="13"/>
      <c r="D15" s="42" t="str">
        <f>'Beoordelaar 1'!C7</f>
        <v>Score:</v>
      </c>
      <c r="E15" s="57" t="s">
        <v>25</v>
      </c>
      <c r="F15" s="13"/>
      <c r="G15" s="42" t="str">
        <f>'Beoordelaar 1'!F7</f>
        <v>Score:</v>
      </c>
      <c r="H15" s="57" t="s">
        <v>25</v>
      </c>
      <c r="I15" s="13"/>
      <c r="J15" s="42" t="str">
        <f>'Beoordelaar 1'!I7</f>
        <v>Score:</v>
      </c>
      <c r="K15" s="57" t="s">
        <v>25</v>
      </c>
    </row>
    <row r="16" spans="1:11" ht="25" customHeight="1" x14ac:dyDescent="0.2">
      <c r="A16" s="63"/>
      <c r="B16" s="41" t="s">
        <v>7</v>
      </c>
      <c r="C16" s="13"/>
      <c r="D16" s="42" t="str">
        <f>'Beoordelaar 2'!C7</f>
        <v>Score:</v>
      </c>
      <c r="E16" s="58"/>
      <c r="F16" s="13"/>
      <c r="G16" s="42" t="str">
        <f>'Beoordelaar 2'!F7</f>
        <v>Score:</v>
      </c>
      <c r="H16" s="58"/>
      <c r="I16" s="13"/>
      <c r="J16" s="42" t="str">
        <f>'Beoordelaar 2'!I7</f>
        <v>Score:</v>
      </c>
      <c r="K16" s="58"/>
    </row>
    <row r="17" spans="1:11" ht="25" customHeight="1" x14ac:dyDescent="0.2">
      <c r="A17" s="63"/>
      <c r="B17" s="41" t="s">
        <v>8</v>
      </c>
      <c r="C17" s="13"/>
      <c r="D17" s="42" t="str">
        <f>'Beoordelaar 3'!C7</f>
        <v>Score:</v>
      </c>
      <c r="E17" s="58"/>
      <c r="F17" s="13"/>
      <c r="G17" s="42" t="str">
        <f>'Beoordelaar 3'!F7</f>
        <v>Score:</v>
      </c>
      <c r="H17" s="58"/>
      <c r="I17" s="13"/>
      <c r="J17" s="42" t="str">
        <f>'Beoordelaar 3'!I7</f>
        <v>Score:</v>
      </c>
      <c r="K17" s="58"/>
    </row>
    <row r="18" spans="1:11" ht="25" customHeight="1" x14ac:dyDescent="0.2">
      <c r="A18" s="64"/>
      <c r="B18" s="41" t="s">
        <v>39</v>
      </c>
      <c r="C18" s="21"/>
      <c r="D18" s="42" t="str">
        <f>'Beoordelaar 4'!C7</f>
        <v>Score:</v>
      </c>
      <c r="E18" s="58"/>
      <c r="F18" s="21"/>
      <c r="G18" s="42" t="str">
        <f>'Beoordelaar 4'!F7</f>
        <v>Score:</v>
      </c>
      <c r="H18" s="58"/>
      <c r="I18" s="21"/>
      <c r="J18" s="42" t="str">
        <f>'Beoordelaar 4'!I7</f>
        <v>Score:</v>
      </c>
      <c r="K18" s="58"/>
    </row>
    <row r="19" spans="1:11" ht="25" customHeight="1" x14ac:dyDescent="0.2">
      <c r="A19" s="60" t="s">
        <v>5</v>
      </c>
      <c r="B19" s="61"/>
      <c r="C19" s="10"/>
      <c r="D19" s="43" t="s">
        <v>15</v>
      </c>
      <c r="E19" s="59"/>
      <c r="F19" s="10"/>
      <c r="G19" s="43" t="s">
        <v>15</v>
      </c>
      <c r="H19" s="59"/>
      <c r="I19" s="10"/>
      <c r="J19" s="43" t="s">
        <v>15</v>
      </c>
      <c r="K19" s="59"/>
    </row>
    <row r="20" spans="1:11" ht="25" customHeight="1" x14ac:dyDescent="0.2">
      <c r="A20" s="65" t="s">
        <v>30</v>
      </c>
      <c r="B20" s="66"/>
      <c r="C20" s="9"/>
      <c r="D20" s="44" t="str">
        <f>IF(D19="Uitmuntend","€ 5.250",IF(D19="Goed","€ 4.200",IF(D19="Voldoende","€ 0",IF(D19="Matig","-€ 5.250",IF(D19="Onvoldoende","UITSLUITING"," ")))))</f>
        <v xml:space="preserve"> </v>
      </c>
      <c r="E20" s="44"/>
      <c r="F20" s="9"/>
      <c r="G20" s="44" t="str">
        <f>IF(G19="Uitmuntend","€ 5.250",IF(G19="Goed","€ 4.200",IF(G19="Voldoende","€ 0",IF(G19="Matig","-€ 5.250",IF(G19="Onvoldoende","UITSLUITING"," ")))))</f>
        <v xml:space="preserve"> </v>
      </c>
      <c r="H20" s="44"/>
      <c r="I20" s="9"/>
      <c r="J20" s="44" t="str">
        <f>IF(J19="Uitmuntend","€ 5.250",IF(J19="Goed","€ 4.200",IF(J19="Voldoende","€ 0",IF(J19="Matig","-€ 5.250",IF(J19="Onvoldoende","UITSLUITING"," ")))))</f>
        <v xml:space="preserve"> </v>
      </c>
      <c r="K20" s="44"/>
    </row>
    <row r="21" spans="1:11" ht="24.75" customHeight="1" x14ac:dyDescent="0.2">
      <c r="A21" s="62" t="str">
        <f>'Beoordeling open vragen'!A9</f>
        <v>Open vraag 4: SROI</v>
      </c>
      <c r="B21" s="41" t="s">
        <v>6</v>
      </c>
      <c r="C21" s="13"/>
      <c r="D21" s="42" t="str">
        <f>'Beoordelaar 1'!C9</f>
        <v>Score:</v>
      </c>
      <c r="E21" s="57" t="s">
        <v>25</v>
      </c>
      <c r="F21" s="13"/>
      <c r="G21" s="42" t="str">
        <f>'Beoordelaar 1'!F9</f>
        <v>Score:</v>
      </c>
      <c r="H21" s="57" t="s">
        <v>25</v>
      </c>
      <c r="I21" s="13"/>
      <c r="J21" s="42" t="str">
        <f>'Beoordelaar 1'!I9</f>
        <v>Score:</v>
      </c>
      <c r="K21" s="57" t="s">
        <v>25</v>
      </c>
    </row>
    <row r="22" spans="1:11" ht="25" customHeight="1" x14ac:dyDescent="0.2">
      <c r="A22" s="63"/>
      <c r="B22" s="41" t="s">
        <v>7</v>
      </c>
      <c r="C22" s="13"/>
      <c r="D22" s="42" t="str">
        <f>'Beoordelaar 2'!C9</f>
        <v>Score:</v>
      </c>
      <c r="E22" s="58"/>
      <c r="F22" s="13"/>
      <c r="G22" s="42" t="str">
        <f>'Beoordelaar 2'!F9</f>
        <v>Score:</v>
      </c>
      <c r="H22" s="58"/>
      <c r="I22" s="13"/>
      <c r="J22" s="42" t="str">
        <f>'Beoordelaar 2'!I9</f>
        <v>Score:</v>
      </c>
      <c r="K22" s="58"/>
    </row>
    <row r="23" spans="1:11" ht="25" customHeight="1" x14ac:dyDescent="0.2">
      <c r="A23" s="63"/>
      <c r="B23" s="41" t="s">
        <v>8</v>
      </c>
      <c r="C23" s="13"/>
      <c r="D23" s="42" t="str">
        <f>'Beoordelaar 3'!C9</f>
        <v>Score:</v>
      </c>
      <c r="E23" s="58"/>
      <c r="F23" s="13"/>
      <c r="G23" s="42" t="str">
        <f>'Beoordelaar 3'!F9</f>
        <v>Score:</v>
      </c>
      <c r="H23" s="58"/>
      <c r="I23" s="13"/>
      <c r="J23" s="42" t="str">
        <f>'Beoordelaar 3'!I9</f>
        <v>Score:</v>
      </c>
      <c r="K23" s="58"/>
    </row>
    <row r="24" spans="1:11" ht="25" customHeight="1" x14ac:dyDescent="0.2">
      <c r="A24" s="64"/>
      <c r="B24" s="41" t="s">
        <v>39</v>
      </c>
      <c r="C24" s="21"/>
      <c r="D24" s="42" t="str">
        <f>'Beoordelaar 4'!C9</f>
        <v>Score:</v>
      </c>
      <c r="E24" s="58"/>
      <c r="F24" s="21"/>
      <c r="G24" s="42" t="str">
        <f>'Beoordelaar 4'!F9</f>
        <v>Score:</v>
      </c>
      <c r="H24" s="58"/>
      <c r="I24" s="21"/>
      <c r="J24" s="42" t="str">
        <f>'Beoordelaar 4'!I9</f>
        <v>Score:</v>
      </c>
      <c r="K24" s="58"/>
    </row>
    <row r="25" spans="1:11" ht="25" customHeight="1" x14ac:dyDescent="0.2">
      <c r="A25" s="60" t="s">
        <v>5</v>
      </c>
      <c r="B25" s="61"/>
      <c r="C25" s="10"/>
      <c r="D25" s="43" t="s">
        <v>15</v>
      </c>
      <c r="E25" s="59"/>
      <c r="F25" s="10"/>
      <c r="G25" s="43" t="s">
        <v>15</v>
      </c>
      <c r="H25" s="59"/>
      <c r="I25" s="10"/>
      <c r="J25" s="43" t="s">
        <v>15</v>
      </c>
      <c r="K25" s="59"/>
    </row>
    <row r="26" spans="1:11" ht="25" customHeight="1" x14ac:dyDescent="0.2">
      <c r="A26" s="65" t="s">
        <v>30</v>
      </c>
      <c r="B26" s="66"/>
      <c r="C26" s="9"/>
      <c r="D26" s="44" t="str">
        <f>IF(D25="Uitmuntend","€ 3.500",IF(D25="Goed","€ 2.800",IF(D25="Voldoende","€ 0",IF(D25="Matig","-€ 3.500",IF(D25="Onvoldoende","UITSLUITING"," ")))))</f>
        <v xml:space="preserve"> </v>
      </c>
      <c r="E26" s="44"/>
      <c r="F26" s="9"/>
      <c r="G26" s="44" t="str">
        <f>IF(G25="Uitmuntend","€ 3.500",IF(G25="Goed","€ 2.800",IF(G25="Voldoende","€ 0",IF(G25="Matig","-€ 3.500",IF(G25="Onvoldoende","UITSLUITING"," ")))))</f>
        <v xml:space="preserve"> </v>
      </c>
      <c r="H26" s="44"/>
      <c r="I26" s="9"/>
      <c r="J26" s="44" t="str">
        <f>IF(J25="Uitmuntend","€ 3.500",IF(J25="Goed","€ 2.800",IF(J25="Voldoende","€ 0",IF(J25="Matig","-€ 3.500",IF(J25="Onvoldoende","UITSLUITING"," ")))))</f>
        <v xml:space="preserve"> </v>
      </c>
      <c r="K26" s="44"/>
    </row>
    <row r="27" spans="1:11" ht="24.75" customHeight="1" x14ac:dyDescent="0.2">
      <c r="A27" s="62" t="str">
        <f>'Beoordeling open vragen'!A11</f>
        <v xml:space="preserve">Open vraag 5: Waarborging veiligheid </v>
      </c>
      <c r="B27" s="41" t="s">
        <v>6</v>
      </c>
      <c r="C27" s="13"/>
      <c r="D27" s="42" t="str">
        <f>'Beoordelaar 1'!C11</f>
        <v>Score:</v>
      </c>
      <c r="E27" s="57" t="s">
        <v>25</v>
      </c>
      <c r="F27" s="13"/>
      <c r="G27" s="42" t="str">
        <f>'Beoordelaar 1'!F11</f>
        <v>Score:</v>
      </c>
      <c r="H27" s="57" t="s">
        <v>25</v>
      </c>
      <c r="I27" s="13"/>
      <c r="J27" s="42" t="str">
        <f>'Beoordelaar 1'!I11</f>
        <v>Score:</v>
      </c>
      <c r="K27" s="57" t="s">
        <v>25</v>
      </c>
    </row>
    <row r="28" spans="1:11" ht="25" customHeight="1" x14ac:dyDescent="0.2">
      <c r="A28" s="63"/>
      <c r="B28" s="41" t="s">
        <v>7</v>
      </c>
      <c r="C28" s="13"/>
      <c r="D28" s="42" t="str">
        <f>'Beoordelaar 2'!C11</f>
        <v>Score:</v>
      </c>
      <c r="E28" s="58"/>
      <c r="F28" s="13"/>
      <c r="G28" s="42" t="str">
        <f>'Beoordelaar 2'!F11</f>
        <v>Score:</v>
      </c>
      <c r="H28" s="58"/>
      <c r="I28" s="13"/>
      <c r="J28" s="42" t="str">
        <f>'Beoordelaar 2'!I11</f>
        <v>Score:</v>
      </c>
      <c r="K28" s="58"/>
    </row>
    <row r="29" spans="1:11" ht="25" customHeight="1" x14ac:dyDescent="0.2">
      <c r="A29" s="63"/>
      <c r="B29" s="41" t="s">
        <v>8</v>
      </c>
      <c r="C29" s="13"/>
      <c r="D29" s="42" t="str">
        <f>'Beoordelaar 3'!C11</f>
        <v>Score:</v>
      </c>
      <c r="E29" s="58"/>
      <c r="F29" s="13"/>
      <c r="G29" s="42" t="str">
        <f>'Beoordelaar 3'!F11</f>
        <v>Score:</v>
      </c>
      <c r="H29" s="58"/>
      <c r="I29" s="13"/>
      <c r="J29" s="42" t="str">
        <f>'Beoordelaar 3'!I11</f>
        <v>Score:</v>
      </c>
      <c r="K29" s="58"/>
    </row>
    <row r="30" spans="1:11" ht="25" customHeight="1" x14ac:dyDescent="0.2">
      <c r="A30" s="64"/>
      <c r="B30" s="41" t="s">
        <v>39</v>
      </c>
      <c r="C30" s="21"/>
      <c r="D30" s="42" t="str">
        <f>'Beoordelaar 4'!C11</f>
        <v>Score:</v>
      </c>
      <c r="E30" s="58"/>
      <c r="F30" s="21"/>
      <c r="G30" s="42" t="str">
        <f>'Beoordelaar 4'!F11</f>
        <v>Score:</v>
      </c>
      <c r="H30" s="58"/>
      <c r="I30" s="21"/>
      <c r="J30" s="42" t="str">
        <f>'Beoordelaar 4'!I11</f>
        <v>Score:</v>
      </c>
      <c r="K30" s="58"/>
    </row>
    <row r="31" spans="1:11" ht="25" customHeight="1" x14ac:dyDescent="0.2">
      <c r="A31" s="60" t="s">
        <v>5</v>
      </c>
      <c r="B31" s="61"/>
      <c r="C31" s="10"/>
      <c r="D31" s="43" t="s">
        <v>15</v>
      </c>
      <c r="E31" s="59"/>
      <c r="F31" s="10"/>
      <c r="G31" s="43" t="s">
        <v>15</v>
      </c>
      <c r="H31" s="59"/>
      <c r="I31" s="10"/>
      <c r="J31" s="43" t="s">
        <v>15</v>
      </c>
      <c r="K31" s="59"/>
    </row>
    <row r="32" spans="1:11" ht="25" customHeight="1" x14ac:dyDescent="0.2">
      <c r="A32" s="65" t="s">
        <v>30</v>
      </c>
      <c r="B32" s="66"/>
      <c r="C32" s="9"/>
      <c r="D32" s="44" t="str">
        <f>IF(D31="Uitmuntend","€ 8.750",IF(D31="Goed","€ 7.000",IF(D31="Voldoende","€ 0",IF(D31="Matig","-€ 8.750",IF(D31="Onvoldoende","UITSLUITING"," ")))))</f>
        <v xml:space="preserve"> </v>
      </c>
      <c r="E32" s="44"/>
      <c r="F32" s="9"/>
      <c r="G32" s="44" t="str">
        <f>IF(G31="Uitmuntend","€ 8.750",IF(G31="Goed","€ 7.000",IF(G31="Voldoende","€ 0",IF(G31="Matig","-€ 8.750",IF(G31="Onvoldoende","UITSLUITING"," ")))))</f>
        <v xml:space="preserve"> </v>
      </c>
      <c r="H32" s="44"/>
      <c r="I32" s="9"/>
      <c r="J32" s="44" t="str">
        <f>IF(J31="Uitmuntend","€ 8.750",IF(J31="Goed","€ 7.000",IF(J31="Voldoende","€ 0",IF(J31="Matig","-€ 8.750",IF(J31="Onvoldoende","UITSLUITING"," ")))))</f>
        <v xml:space="preserve"> </v>
      </c>
      <c r="K32" s="44"/>
    </row>
    <row r="33" spans="1:11" ht="25" customHeight="1" x14ac:dyDescent="0.2">
      <c r="C33" s="11"/>
      <c r="D33" s="56" t="s">
        <v>43</v>
      </c>
      <c r="E33" s="56"/>
      <c r="F33" s="56"/>
      <c r="G33" s="56"/>
      <c r="H33" s="56"/>
      <c r="I33" s="56"/>
      <c r="J33" s="56"/>
      <c r="K33" s="56"/>
    </row>
    <row r="34" spans="1:11" s="8" customFormat="1" ht="25" customHeight="1" x14ac:dyDescent="0.2">
      <c r="A34" s="68" t="s">
        <v>23</v>
      </c>
      <c r="B34" s="69"/>
      <c r="C34" s="12"/>
      <c r="D34" s="72" t="e">
        <f>D14+D20+D26+D32+D8</f>
        <v>#VALUE!</v>
      </c>
      <c r="E34" s="73"/>
      <c r="F34" s="22"/>
      <c r="G34" s="72" t="e">
        <f>G14+G20+G26+G32+G8</f>
        <v>#VALUE!</v>
      </c>
      <c r="H34" s="73"/>
      <c r="I34" s="22"/>
      <c r="J34" s="72" t="e">
        <f>J14+J20+J26+J32+J8</f>
        <v>#VALUE!</v>
      </c>
      <c r="K34" s="73"/>
    </row>
    <row r="35" spans="1:11" ht="25" customHeight="1" x14ac:dyDescent="0.2">
      <c r="C35" s="11"/>
      <c r="D35" s="23"/>
      <c r="E35" s="23"/>
      <c r="F35" s="24"/>
      <c r="G35" s="23"/>
      <c r="H35" s="23"/>
      <c r="I35" s="24"/>
      <c r="J35" s="23"/>
      <c r="K35" s="23"/>
    </row>
    <row r="36" spans="1:11" s="8" customFormat="1" ht="25" customHeight="1" x14ac:dyDescent="0.2">
      <c r="A36" s="74" t="s">
        <v>41</v>
      </c>
      <c r="B36" s="75"/>
      <c r="C36" s="12"/>
      <c r="D36" s="76">
        <v>0</v>
      </c>
      <c r="E36" s="77"/>
      <c r="F36" s="22"/>
      <c r="G36" s="76">
        <v>0</v>
      </c>
      <c r="H36" s="77"/>
      <c r="I36" s="22"/>
      <c r="J36" s="76">
        <v>0</v>
      </c>
      <c r="K36" s="77"/>
    </row>
    <row r="37" spans="1:11" ht="25" customHeight="1" x14ac:dyDescent="0.2">
      <c r="C37" s="11"/>
      <c r="D37" s="23"/>
      <c r="E37" s="23"/>
      <c r="F37" s="24"/>
      <c r="G37" s="23"/>
      <c r="H37" s="23"/>
      <c r="I37" s="24"/>
      <c r="J37" s="23"/>
      <c r="K37" s="23"/>
    </row>
    <row r="38" spans="1:11" s="8" customFormat="1" ht="25" customHeight="1" x14ac:dyDescent="0.2">
      <c r="A38" s="78" t="s">
        <v>42</v>
      </c>
      <c r="B38" s="79"/>
      <c r="C38" s="12"/>
      <c r="D38" s="80" t="e">
        <f>D36-D34</f>
        <v>#VALUE!</v>
      </c>
      <c r="E38" s="81"/>
      <c r="F38" s="22"/>
      <c r="G38" s="80" t="e">
        <f>G36-G34</f>
        <v>#VALUE!</v>
      </c>
      <c r="H38" s="81"/>
      <c r="I38" s="22"/>
      <c r="J38" s="80" t="e">
        <f>J36-J34</f>
        <v>#VALUE!</v>
      </c>
      <c r="K38" s="81"/>
    </row>
  </sheetData>
  <sheetProtection algorithmName="SHA-512" hashValue="QdxO0QgqNIdEQR6Y/2jK0O/5NGo0/px7PVKL6Lz2+yY1SG1vbpW7k/8iAn6awINsCwvbFCUCkLNwYSh8DZU80g==" saltValue="kpj14vYxZCtAuwgFAbxOaw==" spinCount="100000" sheet="1" objects="1" scenarios="1"/>
  <mergeCells count="45">
    <mergeCell ref="A36:B36"/>
    <mergeCell ref="D36:E36"/>
    <mergeCell ref="G36:H36"/>
    <mergeCell ref="J36:K36"/>
    <mergeCell ref="A38:B38"/>
    <mergeCell ref="D38:E38"/>
    <mergeCell ref="G38:H38"/>
    <mergeCell ref="J38:K38"/>
    <mergeCell ref="A1:K1"/>
    <mergeCell ref="H15:H19"/>
    <mergeCell ref="H21:H25"/>
    <mergeCell ref="H27:H31"/>
    <mergeCell ref="G34:H34"/>
    <mergeCell ref="K9:K13"/>
    <mergeCell ref="K15:K19"/>
    <mergeCell ref="K21:K25"/>
    <mergeCell ref="K27:K31"/>
    <mergeCell ref="J34:K34"/>
    <mergeCell ref="H9:H13"/>
    <mergeCell ref="D34:E34"/>
    <mergeCell ref="E9:E13"/>
    <mergeCell ref="E15:E19"/>
    <mergeCell ref="E21:E25"/>
    <mergeCell ref="E27:E31"/>
    <mergeCell ref="A2:B2"/>
    <mergeCell ref="A13:B13"/>
    <mergeCell ref="A14:B14"/>
    <mergeCell ref="A34:B34"/>
    <mergeCell ref="A26:B26"/>
    <mergeCell ref="A19:B19"/>
    <mergeCell ref="A20:B20"/>
    <mergeCell ref="A25:B25"/>
    <mergeCell ref="A31:B31"/>
    <mergeCell ref="A32:B32"/>
    <mergeCell ref="A3:A6"/>
    <mergeCell ref="D33:K33"/>
    <mergeCell ref="E3:E7"/>
    <mergeCell ref="H3:H7"/>
    <mergeCell ref="K3:K7"/>
    <mergeCell ref="A7:B7"/>
    <mergeCell ref="A27:A30"/>
    <mergeCell ref="A21:A24"/>
    <mergeCell ref="A15:A18"/>
    <mergeCell ref="A9:A12"/>
    <mergeCell ref="A8:B8"/>
  </mergeCells>
  <dataValidations count="1">
    <dataValidation type="list" errorStyle="warning" allowBlank="1" showErrorMessage="1" sqref="D25 D13 D19 G25 J31 G13 G19 G31 J25 J13 J7 J19 D7 G7 D31" xr:uid="{00000000-0002-0000-0400-000000000000}">
      <formula1>SCORE</formula1>
    </dataValidation>
  </dataValidations>
  <pageMargins left="0.7" right="0.7" top="0.75" bottom="0.75" header="0.3" footer="0.3"/>
  <pageSetup paperSize="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6040D1F6A6494DB15746078819D89F" ma:contentTypeVersion="15" ma:contentTypeDescription="Een nieuw document maken." ma:contentTypeScope="" ma:versionID="3bbc45e1762022e22ca0153a50361aad">
  <xsd:schema xmlns:xsd="http://www.w3.org/2001/XMLSchema" xmlns:xs="http://www.w3.org/2001/XMLSchema" xmlns:p="http://schemas.microsoft.com/office/2006/metadata/properties" xmlns:ns2="cdfd6af9-2027-427e-aee7-f2f3dc2ea940" xmlns:ns3="04d4ff2e-cf62-40b0-a5cf-f8c6524922a9" targetNamespace="http://schemas.microsoft.com/office/2006/metadata/properties" ma:root="true" ma:fieldsID="16b47c6a34ba05ee4c441637e1b8d82d" ns2:_="" ns3:_="">
    <xsd:import namespace="cdfd6af9-2027-427e-aee7-f2f3dc2ea940"/>
    <xsd:import namespace="04d4ff2e-cf62-40b0-a5cf-f8c6524922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fd6af9-2027-427e-aee7-f2f3dc2ea9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87337ac9-5ebe-4b66-b157-16982362144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d4ff2e-cf62-40b0-a5cf-f8c6524922a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fcf5dfd-d56a-4298-a617-48fc0b221880}" ma:internalName="TaxCatchAll" ma:showField="CatchAllData" ma:web="04d4ff2e-cf62-40b0-a5cf-f8c6524922a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dfd6af9-2027-427e-aee7-f2f3dc2ea940">
      <Terms xmlns="http://schemas.microsoft.com/office/infopath/2007/PartnerControls"/>
    </lcf76f155ced4ddcb4097134ff3c332f>
    <TaxCatchAll xmlns="04d4ff2e-cf62-40b0-a5cf-f8c6524922a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F04FF7-7824-43E7-933D-D5B9202E6C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fd6af9-2027-427e-aee7-f2f3dc2ea940"/>
    <ds:schemaRef ds:uri="04d4ff2e-cf62-40b0-a5cf-f8c6524922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018058-C4FF-4B6D-9FE4-285850CBECF3}">
  <ds:schemaRefs>
    <ds:schemaRef ds:uri="http://schemas.microsoft.com/office/infopath/2007/PartnerControls"/>
    <ds:schemaRef ds:uri="http://purl.org/dc/elements/1.1/"/>
    <ds:schemaRef ds:uri="http://purl.org/dc/terms/"/>
    <ds:schemaRef ds:uri="http://www.w3.org/XML/1998/namespace"/>
    <ds:schemaRef ds:uri="cdfd6af9-2027-427e-aee7-f2f3dc2ea940"/>
    <ds:schemaRef ds:uri="http://purl.org/dc/dcmitype/"/>
    <ds:schemaRef ds:uri="http://schemas.microsoft.com/office/2006/documentManagement/types"/>
    <ds:schemaRef ds:uri="http://schemas.microsoft.com/office/2006/metadata/properties"/>
    <ds:schemaRef ds:uri="http://schemas.openxmlformats.org/package/2006/metadata/core-properties"/>
    <ds:schemaRef ds:uri="04d4ff2e-cf62-40b0-a5cf-f8c6524922a9"/>
  </ds:schemaRefs>
</ds:datastoreItem>
</file>

<file path=customXml/itemProps3.xml><?xml version="1.0" encoding="utf-8"?>
<ds:datastoreItem xmlns:ds="http://schemas.openxmlformats.org/officeDocument/2006/customXml" ds:itemID="{6931EAAB-A07D-4219-A454-E94F574ED8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6</vt:i4>
      </vt:variant>
      <vt:variant>
        <vt:lpstr>Benoemde bereiken</vt:lpstr>
      </vt:variant>
      <vt:variant>
        <vt:i4>1</vt:i4>
      </vt:variant>
    </vt:vector>
  </HeadingPairs>
  <TitlesOfParts>
    <vt:vector size="7" baseType="lpstr">
      <vt:lpstr>Beoordeling open vragen</vt:lpstr>
      <vt:lpstr>Beoordelaar 1</vt:lpstr>
      <vt:lpstr>Beoordelaar 2</vt:lpstr>
      <vt:lpstr>Beoordelaar 3</vt:lpstr>
      <vt:lpstr>Beoordelaar 4</vt:lpstr>
      <vt:lpstr>Consensus</vt:lpstr>
      <vt:lpstr>SCORE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Copyright inkoopadviesbureau BiC</dc:title>
  <dc:subject/>
  <dc:creator/>
  <cp:keywords>Copyright inkoopadviesbureau BiC</cp:keywords>
  <dc:description>copyright BiC www.bic-bv.nl
</dc:description>
  <cp:lastModifiedBy/>
  <dcterms:created xsi:type="dcterms:W3CDTF">2006-09-16T00:00:00Z</dcterms:created>
  <dcterms:modified xsi:type="dcterms:W3CDTF">2025-08-18T07:35:18Z</dcterms:modified>
  <cp:category>Copyright inkoopadviesbureau BiC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0x010100BE6040D1F6A6494DB15746078819D89F</vt:lpwstr>
  </property>
  <property fmtid="{D5CDD505-2E9C-101B-9397-08002B2CF9AE}" pid="3" name="MediaServiceImageTags">
    <vt:lpwstr/>
  </property>
</Properties>
</file>