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15"/>
  <workbookPr/>
  <mc:AlternateContent xmlns:mc="http://schemas.openxmlformats.org/markup-compatibility/2006">
    <mc:Choice Requires="x15">
      <x15ac:absPath xmlns:x15ac="http://schemas.microsoft.com/office/spreadsheetml/2010/11/ac" url="https://lumconline.sharepoint.com/sites/TeamsLongfunctievernieuwing/Gedeelde documenten/General/3a. Nota van Inlichtingen/Nota van Inlichtingen 2/"/>
    </mc:Choice>
  </mc:AlternateContent>
  <xr:revisionPtr revIDLastSave="813" documentId="8_{141C51F1-4BF6-45A2-976F-E3CFE88C42AC}" xr6:coauthVersionLast="47" xr6:coauthVersionMax="47" xr10:uidLastSave="{580B8110-B395-4EE8-945E-E8CAAEF9ABEF}"/>
  <bookViews>
    <workbookView xWindow="-120" yWindow="-120" windowWidth="29040" windowHeight="15840" xr2:uid="{6E370960-C99A-4C27-BDA5-6F3CF0D9B3F9}"/>
  </bookViews>
  <sheets>
    <sheet name="Berekening P1" sheetId="4" r:id="rId1"/>
    <sheet name="Invulblad TCO-berekening P1" sheetId="1" r:id="rId2"/>
    <sheet name="Inruilkorting" sheetId="5" r:id="rId3"/>
    <sheet name="Verbruiksartikelen" sheetId="3" r:id="rId4"/>
    <sheet name="Eis 10.3" sheetId="6"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 i="1" l="1"/>
  <c r="F25" i="1"/>
  <c r="F26" i="1" s="1"/>
  <c r="F28" i="1" s="1"/>
  <c r="F59" i="1"/>
  <c r="D9" i="4" l="1"/>
  <c r="E3" i="1" l="1"/>
  <c r="F22" i="1" s="1"/>
  <c r="E12" i="1"/>
  <c r="E23" i="1" s="1"/>
  <c r="F23" i="1" s="1"/>
  <c r="F24" i="1"/>
  <c r="F21" i="1"/>
  <c r="F20" i="1"/>
  <c r="F19" i="1"/>
  <c r="C13" i="5"/>
  <c r="F27" i="1"/>
  <c r="F33" i="1" l="1"/>
  <c r="F41" i="1" l="1"/>
  <c r="F42" i="1" s="1"/>
  <c r="C5" i="4" s="1"/>
  <c r="F31" i="1"/>
  <c r="F30" i="1"/>
  <c r="F36" i="1"/>
  <c r="F12" i="1"/>
  <c r="F3" i="1"/>
  <c r="F53" i="1"/>
  <c r="F45" i="1"/>
  <c r="F44" i="1"/>
  <c r="F39" i="1"/>
  <c r="F38" i="1"/>
  <c r="F37" i="1"/>
  <c r="F46" i="1" l="1"/>
  <c r="F57" i="1" l="1"/>
  <c r="F48" i="1"/>
  <c r="F49" i="1" s="1"/>
  <c r="F50" i="1" s="1"/>
  <c r="F51" i="1" s="1"/>
  <c r="F35" i="1"/>
  <c r="F34" i="1"/>
  <c r="F17" i="1"/>
  <c r="C6" i="4" l="1"/>
  <c r="F56" i="1"/>
  <c r="F55" i="1"/>
  <c r="F54" i="1"/>
  <c r="F40" i="1"/>
  <c r="C4" i="4" s="1"/>
  <c r="C3" i="4" l="1"/>
  <c r="F58" i="1"/>
  <c r="F60" i="1" l="1"/>
  <c r="C9" i="4" s="1"/>
  <c r="C7" i="4"/>
</calcChain>
</file>

<file path=xl/sharedStrings.xml><?xml version="1.0" encoding="utf-8"?>
<sst xmlns="http://schemas.openxmlformats.org/spreadsheetml/2006/main" count="217" uniqueCount="152">
  <si>
    <t>Totaalberekening</t>
  </si>
  <si>
    <t>Uw Prijs excl. btw</t>
  </si>
  <si>
    <t>Prijsplafond excl. btw</t>
  </si>
  <si>
    <t xml:space="preserve">Deel 1: Aanschafkosten (eenmalig) </t>
  </si>
  <si>
    <t>Deel 2A:
Implementatiekosten (eenmalig)</t>
  </si>
  <si>
    <t>Deel 2B: Implementatiekosten optionele scope (eenmalig ICT)</t>
  </si>
  <si>
    <t xml:space="preserve">Deel 3: Jaarlijkse kosten (onderhoud + software) </t>
  </si>
  <si>
    <t>Deel 4: Correctief onderhoud</t>
  </si>
  <si>
    <t>P1: TCO-prijs</t>
  </si>
  <si>
    <t>P1: TCO-Prijs</t>
  </si>
  <si>
    <t>Deel 1: Aanschafkosten (eenmalig)</t>
  </si>
  <si>
    <t xml:space="preserve">Vaste scope </t>
  </si>
  <si>
    <t xml:space="preserve">Apparaat </t>
  </si>
  <si>
    <t xml:space="preserve">Aantal </t>
  </si>
  <si>
    <t xml:space="preserve">Prijs per stuk </t>
  </si>
  <si>
    <t xml:space="preserve">Prijs (sub)totaal </t>
  </si>
  <si>
    <r>
      <t xml:space="preserve">De kosten voor de vaste scope zijn per apparaat all-in. 
</t>
    </r>
    <r>
      <rPr>
        <u/>
        <sz val="10"/>
        <color theme="1"/>
        <rFont val="Arial"/>
        <family val="2"/>
      </rPr>
      <t xml:space="preserve">
INSTRUCTIE:
</t>
    </r>
    <r>
      <rPr>
        <sz val="10"/>
        <color theme="1"/>
        <rFont val="Arial"/>
        <family val="2"/>
      </rPr>
      <t xml:space="preserve">Geef voor de PFT en de Body Box per onderdeel aan wat de kosten zijn. Alle kosten bij elkaar opgeteld is de all-in prijs per apparaat. Elk onderdeel moet ingevuld zijn in verband met de definitieve configuratie.Op basis van de gewenste configuratie wordt de defintiieve bestelling geplaatst. 
EIS: Het moet mogelijk zijn om de definitieve configuratie te laten afwijken van dit prijzenblad, zoals bijvoorbeeld een PFT zonder FOT. </t>
    </r>
  </si>
  <si>
    <t>PFT</t>
  </si>
  <si>
    <t>Spirometrie</t>
  </si>
  <si>
    <t>SBCO-diffusie</t>
  </si>
  <si>
    <t>longvolumina (MultipleBreath Washout/LCI)</t>
  </si>
  <si>
    <t>MIP/MEP</t>
  </si>
  <si>
    <t>SNIP</t>
  </si>
  <si>
    <t>PCF</t>
  </si>
  <si>
    <t>FOT</t>
  </si>
  <si>
    <t>Bronchiale provocatie</t>
  </si>
  <si>
    <t>Body box</t>
  </si>
  <si>
    <t>Longvolumina (lichaamspletysmografie)</t>
  </si>
  <si>
    <t>Luchtweg weerstand</t>
  </si>
  <si>
    <t>Subtotaal vaste scope</t>
  </si>
  <si>
    <t>Optionele scope</t>
  </si>
  <si>
    <t>Aantal</t>
  </si>
  <si>
    <t xml:space="preserve">Prijs totaal </t>
  </si>
  <si>
    <t xml:space="preserve">De kosten voor de optionele scope zijn all-in. </t>
  </si>
  <si>
    <t>6MWT</t>
  </si>
  <si>
    <t>CPET-opstelling</t>
  </si>
  <si>
    <t xml:space="preserve">FeNometer </t>
  </si>
  <si>
    <t>Bodybox</t>
  </si>
  <si>
    <t>Trolleys</t>
  </si>
  <si>
    <t>Subtotaal optionele scope</t>
  </si>
  <si>
    <t>Subtotaal TCO - vaste + optionele scope</t>
  </si>
  <si>
    <t xml:space="preserve">Indien u onze huidige apparatuur wilt innemen kunt u ons hiervoor een inruilkorting aanbieden. U kunt dit doen door het tabblad 'inruilkorting' in te vullen. Het totaalbedrag wordt automatisch overgenomen. </t>
  </si>
  <si>
    <t>Inruilkorting</t>
  </si>
  <si>
    <t>Subtotaal TCO - Deel 1 - met inruilkorting</t>
  </si>
  <si>
    <t>Deel 2A:
Implementatie-/installatiekosten (eenmalig)</t>
  </si>
  <si>
    <t>Onderdeel</t>
  </si>
  <si>
    <t>U vult de implementatiekosten per apparaat in, tenzij het aantal als 1 is aangegeven. In dit geval zijn de implementatiekosten overkoepelend voor alle benodigde activiteiten.</t>
  </si>
  <si>
    <t>ICT</t>
  </si>
  <si>
    <t>Hardware</t>
  </si>
  <si>
    <t>[typ hier een beschrijving van het onderdeel]</t>
  </si>
  <si>
    <t>Subtotaal TCO - Deel 2A</t>
  </si>
  <si>
    <t xml:space="preserve">U vult de implementatiekosten voor het realiseren van de standaard HIX content 6.3 voor parameter koppeling in. In het geval dit al standaard is meegenomen in onderdeel 2A kunt u 0,- in vullen. Indien hiervoor aparte kosten wilt rekenen kunt u deze hier invullen. De kosten zijn voor alle Apparatuur. </t>
  </si>
  <si>
    <t xml:space="preserve">ICT-koppeling standaard HIX content 6.3 voor parameter koppeling. </t>
  </si>
  <si>
    <t>Subtotaal TCO - Deel 2B</t>
  </si>
  <si>
    <t xml:space="preserve">Deel 3: Jaarlijkse kosten (onderhoud + software licentie) </t>
  </si>
  <si>
    <t>Prijs per stuk, per jaar</t>
  </si>
  <si>
    <t xml:space="preserve">U geeft per apparaat de jaarlijkse kosten van onderhoud en service aan. </t>
  </si>
  <si>
    <t xml:space="preserve">Subtotaal vaste scope </t>
  </si>
  <si>
    <t>Subtotaal totaal deel 3 per jaar</t>
  </si>
  <si>
    <t xml:space="preserve">Subtotaal TCO - Deel 3 </t>
  </si>
  <si>
    <t>Totale looptijd</t>
  </si>
  <si>
    <t>Fictieve inschatting</t>
  </si>
  <si>
    <t>De aangeboden uurtarieven voor correctief onderhoud zijn marktconform. Voor de TCO-berekening zijn een fictief aantal uren meegerekend voor alle apparaten</t>
  </si>
  <si>
    <t>Uurtarief tijdens werkuren</t>
  </si>
  <si>
    <t>Buiten normale werkuren</t>
  </si>
  <si>
    <t>Buiten normale werkdagen of zaterdag</t>
  </si>
  <si>
    <t>Buiten normale werkdagen of zon- en feestdagen</t>
  </si>
  <si>
    <t>Standaard Voorrijkosten</t>
  </si>
  <si>
    <t>Subtotaal per jaar</t>
  </si>
  <si>
    <t xml:space="preserve">Subtotaal TCO - Deel 4 </t>
  </si>
  <si>
    <t xml:space="preserve">In CEL F58 staat uw TCO-prijs waarop uw puntentelling voor het Gunningscriterium TCO-prijs wordt berekend. </t>
  </si>
  <si>
    <t>Kamer (zie Bijlage 3)</t>
  </si>
  <si>
    <t>Soort apparatuur</t>
  </si>
  <si>
    <t>Aangeboden inruilprijs</t>
  </si>
  <si>
    <t>Ter informatie, kleur legenda tabblad 3:</t>
  </si>
  <si>
    <t>B2-78</t>
  </si>
  <si>
    <t>In scope - in TCO-berekening P1 mee</t>
  </si>
  <si>
    <t>B2-76</t>
  </si>
  <si>
    <t xml:space="preserve">Optionele scope - niet in TCO-berekening P1 mee. In geval van aanschaf zal deze prijs van de aangeboden prijs worden afgehaald. </t>
  </si>
  <si>
    <t>B2-71</t>
  </si>
  <si>
    <t>B2-66</t>
  </si>
  <si>
    <t xml:space="preserve">PFT </t>
  </si>
  <si>
    <t>B2-64</t>
  </si>
  <si>
    <t>B2-67</t>
  </si>
  <si>
    <t>B2-65</t>
  </si>
  <si>
    <t>B2-59</t>
  </si>
  <si>
    <t>CPET</t>
  </si>
  <si>
    <t>J6-129</t>
  </si>
  <si>
    <t>ResmonPro</t>
  </si>
  <si>
    <t>WAS</t>
  </si>
  <si>
    <t>WORDT</t>
  </si>
  <si>
    <t>Peoplesoftnr. ( LUMC)</t>
  </si>
  <si>
    <t xml:space="preserve">Huidige lev. </t>
  </si>
  <si>
    <t>Product-groep</t>
  </si>
  <si>
    <t>AOC-code</t>
  </si>
  <si>
    <t>Artikelnummer leverancier</t>
  </si>
  <si>
    <t xml:space="preserve">Huidige artikelomschrijving </t>
  </si>
  <si>
    <t xml:space="preserve">Algemene omschrijving </t>
  </si>
  <si>
    <t>Besteleenheid</t>
  </si>
  <si>
    <t>Prijs per besteleenheid excl. BTW</t>
  </si>
  <si>
    <t xml:space="preserve">BTW % </t>
  </si>
  <si>
    <t>Naam  leverancier</t>
  </si>
  <si>
    <t>Artikelnummer Lev.</t>
  </si>
  <si>
    <t>Artikel omschrijving</t>
  </si>
  <si>
    <t>prijs per  beteleenheid  € excl BTW</t>
  </si>
  <si>
    <t>BTW %</t>
  </si>
  <si>
    <t>Prijs per besteleenheid incl. BTW</t>
  </si>
  <si>
    <t xml:space="preserve">AOC-code </t>
  </si>
  <si>
    <t>Reusable of disposable</t>
  </si>
  <si>
    <t>Absorber for MS-PFT Art.nr. 70</t>
  </si>
  <si>
    <t>Sodalime container</t>
  </si>
  <si>
    <t>AeroEclipse II BAN Vernevelset</t>
  </si>
  <si>
    <t>AeroEclipse vernevelset</t>
  </si>
  <si>
    <t>Breathing bag 20 L transparent</t>
  </si>
  <si>
    <t xml:space="preserve">Rebreathing zakken t.b.v. FRC-He meting </t>
  </si>
  <si>
    <t>Calibration gas for CPET,5% CO</t>
  </si>
  <si>
    <t>Kalibratiegas 0,8 l 5%CO2, 16% O2, rest N2</t>
  </si>
  <si>
    <t>DispozABLE Spacer Art.nr 36095</t>
  </si>
  <si>
    <t>Disposable voorzetkamers</t>
  </si>
  <si>
    <t>Drying tube ME series 48 inch</t>
  </si>
  <si>
    <t>Drying tube 48 inch</t>
  </si>
  <si>
    <t>ECG electrodes, Bluesensor R</t>
  </si>
  <si>
    <t>ECG electrodes bluesensor</t>
  </si>
  <si>
    <t>FILTERSET SAFETY-PACK LEMON  3</t>
  </si>
  <si>
    <t>Bacteriefilter met mondstuk en neusklem</t>
  </si>
  <si>
    <t>Gascylinder 0,8 l for test gas</t>
  </si>
  <si>
    <t>Mask 7450 V2, re-usable, size</t>
  </si>
  <si>
    <t>Mond-neus-masker maat petite met adapter en hoofdband</t>
  </si>
  <si>
    <t>MicroGard IIC single use bacte</t>
  </si>
  <si>
    <t>Bacteriefilter</t>
  </si>
  <si>
    <t xml:space="preserve">Mouthpiece plastic </t>
  </si>
  <si>
    <t>Hard plastic mondstuk passend op geleverde bacteriefilter</t>
  </si>
  <si>
    <t>Nasale olijven - pediatrisch A</t>
  </si>
  <si>
    <t>Neusolijf t.b.v. meten nasaal NO kind</t>
  </si>
  <si>
    <t>Nasale olijven - volwassenen A</t>
  </si>
  <si>
    <t>Neusolijf t.b.v. meten nasaal NO volwassen</t>
  </si>
  <si>
    <t>NIOX Vero Test kit 300</t>
  </si>
  <si>
    <t>Sensor en disposable filters t.b.v. NO apparaat</t>
  </si>
  <si>
    <t xml:space="preserve">Nose adapter Size 1 </t>
  </si>
  <si>
    <t>Neusadapter maat diverse maten t.b.v. SNIP meting</t>
  </si>
  <si>
    <t xml:space="preserve">Nose adapter Size 2 </t>
  </si>
  <si>
    <t>Oval Plastic mondstuk t.b.v. L</t>
  </si>
  <si>
    <t>Oxygen sensor type UFO-140 tbv</t>
  </si>
  <si>
    <t>Zuurstofsensor t.b.v. ergometrieopstelling</t>
  </si>
  <si>
    <t>Plastic mondstuk t.b.v. Lemon</t>
  </si>
  <si>
    <t>Sodalime 5 L Sodasorb Art.nr.</t>
  </si>
  <si>
    <t xml:space="preserve">Sodalime </t>
  </si>
  <si>
    <t>Space chamber</t>
  </si>
  <si>
    <t xml:space="preserve">Onze paars gemarkeerde verbruiksartikelen zijn onze belangrijkste verbruiksartikelen. </t>
  </si>
  <si>
    <t xml:space="preserve">INSTRUCTIE: U vult alle verbruiksartikelen in, indien u hiervoor hetzelfde product dan wel een alternatief heeft. </t>
  </si>
  <si>
    <t xml:space="preserve">Eis 10.3: Alle noodzakelijke attributen ten behoeve van kalibratie worden meegeleverd bij levering van het apparaat. Bij levering ontvangt Opdrachtgever ten minste de benodigde attributen voor één jaar. 
Alle noodzakelijke attributen dienen in onderstaand schema ingevuld te worden. </t>
  </si>
  <si>
    <t xml:space="preserve">Geef aan hoevaak iets vervangen moet worden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</si>
</sst>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_(&quot;$&quot;* \(#,##0.00\);_(&quot;$&quot;* &quot;-&quot;??_);_(@_)"/>
    <numFmt numFmtId="165" formatCode="_ [$€-413]\ * #,##0.00_ ;_ [$€-413]\ * \-#,##0.00_ ;_ [$€-413]\ * &quot;-&quot;??_ ;_ @_ "/>
    <numFmt numFmtId="166" formatCode="_-* #,##0.00_-;_-* #,##0.00\-;_-* &quot;-&quot;??_-;_-@_-"/>
  </numFmts>
  <fonts count="15">
    <font>
      <sz val="11"/>
      <color theme="1"/>
      <name val="Aptos Narrow"/>
      <family val="2"/>
      <scheme val="minor"/>
    </font>
    <font>
      <sz val="11"/>
      <color theme="1"/>
      <name val="Aptos Narrow"/>
      <family val="2"/>
      <scheme val="minor"/>
    </font>
    <font>
      <b/>
      <sz val="11"/>
      <color theme="1"/>
      <name val="Aptos Narrow"/>
      <family val="2"/>
      <scheme val="minor"/>
    </font>
    <font>
      <sz val="9"/>
      <color theme="1"/>
      <name val="Aptos Narrow"/>
      <family val="2"/>
      <scheme val="minor"/>
    </font>
    <font>
      <b/>
      <sz val="10"/>
      <color theme="1"/>
      <name val="Arial"/>
      <family val="2"/>
    </font>
    <font>
      <sz val="10"/>
      <color theme="1"/>
      <name val="Arial"/>
      <family val="2"/>
    </font>
    <font>
      <b/>
      <sz val="9"/>
      <color theme="1"/>
      <name val="Arial"/>
      <family val="2"/>
    </font>
    <font>
      <sz val="10"/>
      <name val="Arial Unicode MS"/>
    </font>
    <font>
      <sz val="11"/>
      <color theme="1"/>
      <name val="Arial"/>
      <family val="2"/>
    </font>
    <font>
      <b/>
      <sz val="11"/>
      <color theme="1"/>
      <name val="Arial"/>
      <family val="2"/>
    </font>
    <font>
      <sz val="9"/>
      <color theme="1"/>
      <name val="Arial"/>
      <family val="2"/>
    </font>
    <font>
      <i/>
      <sz val="11"/>
      <color theme="1"/>
      <name val="Arial"/>
      <family val="2"/>
    </font>
    <font>
      <i/>
      <sz val="9"/>
      <color theme="1"/>
      <name val="Arial"/>
      <family val="2"/>
    </font>
    <font>
      <sz val="8"/>
      <name val="Aptos Narrow"/>
      <family val="2"/>
      <scheme val="minor"/>
    </font>
    <font>
      <u/>
      <sz val="10"/>
      <color theme="1"/>
      <name val="Arial"/>
      <family val="2"/>
    </font>
  </fonts>
  <fills count="17">
    <fill>
      <patternFill patternType="none"/>
    </fill>
    <fill>
      <patternFill patternType="gray125"/>
    </fill>
    <fill>
      <patternFill patternType="solid">
        <fgColor theme="8" tint="0.79998168889431442"/>
        <bgColor indexed="65"/>
      </patternFill>
    </fill>
    <fill>
      <patternFill patternType="solid">
        <fgColor theme="8" tint="0.79998168889431442"/>
        <bgColor indexed="64"/>
      </patternFill>
    </fill>
    <fill>
      <patternFill patternType="solid">
        <fgColor theme="0"/>
        <bgColor indexed="64"/>
      </patternFill>
    </fill>
    <fill>
      <patternFill patternType="solid">
        <fgColor rgb="FFFFFF00"/>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theme="2" tint="-0.499984740745262"/>
        <bgColor indexed="64"/>
      </patternFill>
    </fill>
    <fill>
      <patternFill patternType="solid">
        <fgColor theme="8" tint="0.39997558519241921"/>
        <bgColor indexed="64"/>
      </patternFill>
    </fill>
    <fill>
      <patternFill patternType="solid">
        <fgColor theme="8"/>
        <bgColor indexed="64"/>
      </patternFill>
    </fill>
    <fill>
      <patternFill patternType="solid">
        <fgColor theme="9"/>
        <bgColor indexed="64"/>
      </patternFill>
    </fill>
    <fill>
      <patternFill patternType="solid">
        <fgColor theme="5" tint="0.79998168889431442"/>
        <bgColor indexed="64"/>
      </patternFill>
    </fill>
    <fill>
      <patternFill patternType="solid">
        <fgColor theme="4" tint="0.59999389629810485"/>
        <bgColor indexed="64"/>
      </patternFill>
    </fill>
  </fills>
  <borders count="30">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5">
    <xf numFmtId="0" fontId="0" fillId="0" borderId="0"/>
    <xf numFmtId="164" fontId="1" fillId="0" borderId="0" applyFont="0" applyFill="0" applyBorder="0" applyAlignment="0" applyProtection="0"/>
    <xf numFmtId="0" fontId="1" fillId="2" borderId="0" applyNumberFormat="0" applyBorder="0" applyAlignment="0" applyProtection="0"/>
    <xf numFmtId="0" fontId="1" fillId="0" borderId="0"/>
    <xf numFmtId="166" fontId="1" fillId="0" borderId="0" applyFont="0" applyFill="0" applyBorder="0" applyAlignment="0" applyProtection="0"/>
  </cellStyleXfs>
  <cellXfs count="181">
    <xf numFmtId="0" fontId="0" fillId="0" borderId="0" xfId="0"/>
    <xf numFmtId="0" fontId="5" fillId="0" borderId="5" xfId="0" applyFont="1" applyBorder="1" applyAlignment="1">
      <alignment vertical="top"/>
    </xf>
    <xf numFmtId="0" fontId="5" fillId="0" borderId="0" xfId="0" applyFont="1"/>
    <xf numFmtId="0" fontId="5" fillId="0" borderId="5" xfId="0" applyFont="1" applyBorder="1" applyAlignment="1">
      <alignment horizontal="left" vertical="top"/>
    </xf>
    <xf numFmtId="0" fontId="5" fillId="0" borderId="5" xfId="3" applyFont="1" applyBorder="1" applyAlignment="1">
      <alignment horizontal="left" vertical="top"/>
    </xf>
    <xf numFmtId="0" fontId="5" fillId="8" borderId="5" xfId="0" applyFont="1" applyFill="1" applyBorder="1" applyAlignment="1">
      <alignment vertical="top"/>
    </xf>
    <xf numFmtId="164" fontId="5" fillId="8" borderId="5" xfId="1" applyFont="1" applyFill="1" applyBorder="1" applyAlignment="1" applyProtection="1">
      <alignment horizontal="left" vertical="top"/>
      <protection locked="0"/>
    </xf>
    <xf numFmtId="0" fontId="5" fillId="8" borderId="5" xfId="3" applyFont="1" applyFill="1" applyBorder="1" applyAlignment="1">
      <alignment horizontal="left" vertical="top"/>
    </xf>
    <xf numFmtId="0" fontId="5" fillId="8" borderId="5" xfId="0" applyFont="1" applyFill="1" applyBorder="1" applyAlignment="1">
      <alignment horizontal="left" vertical="top"/>
    </xf>
    <xf numFmtId="49" fontId="5" fillId="8" borderId="5" xfId="0" applyNumberFormat="1" applyFont="1" applyFill="1" applyBorder="1"/>
    <xf numFmtId="0" fontId="4" fillId="8" borderId="5" xfId="3" applyFont="1" applyFill="1" applyBorder="1" applyAlignment="1">
      <alignment horizontal="left" vertical="top"/>
    </xf>
    <xf numFmtId="0" fontId="3" fillId="0" borderId="0" xfId="0" applyFont="1"/>
    <xf numFmtId="0" fontId="6" fillId="6" borderId="5" xfId="0" applyFont="1" applyFill="1" applyBorder="1" applyAlignment="1">
      <alignment horizontal="left" vertical="top" wrapText="1"/>
    </xf>
    <xf numFmtId="0" fontId="5" fillId="4" borderId="5" xfId="3" applyFont="1" applyFill="1" applyBorder="1" applyAlignment="1">
      <alignment horizontal="left" vertical="top"/>
    </xf>
    <xf numFmtId="0" fontId="7" fillId="4" borderId="5" xfId="0" applyFont="1" applyFill="1" applyBorder="1"/>
    <xf numFmtId="165" fontId="8" fillId="0" borderId="5" xfId="0" applyNumberFormat="1" applyFont="1" applyBorder="1" applyAlignment="1">
      <alignment vertical="top"/>
    </xf>
    <xf numFmtId="0" fontId="9" fillId="0" borderId="5" xfId="0" applyFont="1" applyBorder="1" applyAlignment="1">
      <alignment vertical="top"/>
    </xf>
    <xf numFmtId="0" fontId="8" fillId="0" borderId="5" xfId="0" applyFont="1" applyBorder="1" applyAlignment="1">
      <alignment horizontal="center" vertical="top"/>
    </xf>
    <xf numFmtId="0" fontId="8" fillId="0" borderId="12" xfId="0" applyFont="1" applyBorder="1" applyAlignment="1">
      <alignment horizontal="center" vertical="top"/>
    </xf>
    <xf numFmtId="0" fontId="8" fillId="0" borderId="5" xfId="0" applyFont="1" applyBorder="1" applyAlignment="1">
      <alignment vertical="top"/>
    </xf>
    <xf numFmtId="165" fontId="8" fillId="5" borderId="5" xfId="0" applyNumberFormat="1" applyFont="1" applyFill="1" applyBorder="1" applyAlignment="1">
      <alignment vertical="top"/>
    </xf>
    <xf numFmtId="0" fontId="8" fillId="0" borderId="12" xfId="0" applyFont="1" applyBorder="1" applyAlignment="1">
      <alignment vertical="top"/>
    </xf>
    <xf numFmtId="0" fontId="9" fillId="0" borderId="7" xfId="0" applyFont="1" applyBorder="1" applyAlignment="1">
      <alignment vertical="top"/>
    </xf>
    <xf numFmtId="0" fontId="9" fillId="0" borderId="7" xfId="0" applyFont="1" applyBorder="1" applyAlignment="1">
      <alignment horizontal="center" vertical="top"/>
    </xf>
    <xf numFmtId="0" fontId="9" fillId="0" borderId="8" xfId="0" applyFont="1" applyBorder="1" applyAlignment="1">
      <alignment vertical="top"/>
    </xf>
    <xf numFmtId="165" fontId="8" fillId="7" borderId="5" xfId="0" applyNumberFormat="1" applyFont="1" applyFill="1" applyBorder="1" applyAlignment="1">
      <alignment vertical="top"/>
    </xf>
    <xf numFmtId="0" fontId="8" fillId="7" borderId="5" xfId="0" applyFont="1" applyFill="1" applyBorder="1" applyAlignment="1">
      <alignment vertical="top" wrapText="1"/>
    </xf>
    <xf numFmtId="0" fontId="11" fillId="0" borderId="5" xfId="0" applyFont="1" applyBorder="1" applyAlignment="1">
      <alignment vertical="top"/>
    </xf>
    <xf numFmtId="0" fontId="6" fillId="6" borderId="9" xfId="0" applyFont="1" applyFill="1" applyBorder="1" applyAlignment="1">
      <alignment horizontal="left" vertical="top" wrapText="1"/>
    </xf>
    <xf numFmtId="49" fontId="5" fillId="8" borderId="9" xfId="0" applyNumberFormat="1" applyFont="1" applyFill="1" applyBorder="1"/>
    <xf numFmtId="164" fontId="5" fillId="8" borderId="10" xfId="1" applyFont="1" applyFill="1" applyBorder="1" applyAlignment="1" applyProtection="1">
      <alignment horizontal="left" vertical="top"/>
      <protection locked="0"/>
    </xf>
    <xf numFmtId="0" fontId="5" fillId="8" borderId="9" xfId="0" applyFont="1" applyFill="1" applyBorder="1" applyAlignment="1">
      <alignment horizontal="left" vertical="top"/>
    </xf>
    <xf numFmtId="0" fontId="5" fillId="8" borderId="10" xfId="0" applyFont="1" applyFill="1" applyBorder="1" applyAlignment="1">
      <alignment horizontal="left" vertical="top"/>
    </xf>
    <xf numFmtId="0" fontId="5" fillId="8" borderId="11" xfId="0" applyFont="1" applyFill="1" applyBorder="1"/>
    <xf numFmtId="0" fontId="5" fillId="8" borderId="12" xfId="0" applyFont="1" applyFill="1" applyBorder="1"/>
    <xf numFmtId="0" fontId="5" fillId="0" borderId="12" xfId="0" applyFont="1" applyBorder="1"/>
    <xf numFmtId="0" fontId="7" fillId="4" borderId="12" xfId="0" applyFont="1" applyFill="1" applyBorder="1"/>
    <xf numFmtId="0" fontId="5" fillId="8" borderId="13" xfId="0" applyFont="1" applyFill="1" applyBorder="1"/>
    <xf numFmtId="0" fontId="7" fillId="3" borderId="19" xfId="0" applyFont="1" applyFill="1" applyBorder="1" applyAlignment="1">
      <alignment vertical="center" wrapText="1"/>
    </xf>
    <xf numFmtId="0" fontId="7" fillId="3" borderId="2" xfId="0" applyFont="1" applyFill="1" applyBorder="1" applyAlignment="1">
      <alignment vertical="center" wrapText="1"/>
    </xf>
    <xf numFmtId="0" fontId="7" fillId="3" borderId="0" xfId="0" applyFont="1" applyFill="1" applyAlignment="1">
      <alignment vertical="center" wrapText="1"/>
    </xf>
    <xf numFmtId="0" fontId="7" fillId="3" borderId="3" xfId="0" applyFont="1" applyFill="1" applyBorder="1" applyAlignment="1">
      <alignment vertical="center" wrapText="1"/>
    </xf>
    <xf numFmtId="0" fontId="7" fillId="3" borderId="4" xfId="0" applyFont="1" applyFill="1" applyBorder="1" applyAlignment="1">
      <alignment vertical="center" wrapText="1"/>
    </xf>
    <xf numFmtId="0" fontId="6" fillId="0" borderId="15" xfId="0" applyFont="1" applyBorder="1" applyAlignment="1">
      <alignment vertical="top"/>
    </xf>
    <xf numFmtId="0" fontId="6" fillId="0" borderId="14" xfId="0" applyFont="1" applyBorder="1" applyAlignment="1">
      <alignment vertical="top"/>
    </xf>
    <xf numFmtId="0" fontId="6" fillId="8" borderId="5" xfId="0" applyFont="1" applyFill="1" applyBorder="1" applyAlignment="1">
      <alignment horizontal="left" vertical="top" wrapText="1"/>
    </xf>
    <xf numFmtId="0" fontId="6" fillId="8" borderId="5" xfId="2" applyFont="1" applyFill="1" applyBorder="1" applyAlignment="1" applyProtection="1">
      <alignment horizontal="left" vertical="top" wrapText="1"/>
      <protection locked="0"/>
    </xf>
    <xf numFmtId="0" fontId="6" fillId="8" borderId="10" xfId="2" applyFont="1" applyFill="1" applyBorder="1" applyAlignment="1" applyProtection="1">
      <alignment horizontal="left" vertical="top" wrapText="1"/>
      <protection locked="0"/>
    </xf>
    <xf numFmtId="0" fontId="6" fillId="8" borderId="9" xfId="2" applyFont="1" applyFill="1" applyBorder="1" applyAlignment="1" applyProtection="1">
      <alignment horizontal="left" vertical="top" wrapText="1"/>
      <protection locked="0"/>
    </xf>
    <xf numFmtId="0" fontId="6" fillId="8" borderId="5" xfId="2" applyFont="1" applyFill="1" applyBorder="1" applyAlignment="1" applyProtection="1">
      <alignment vertical="top" wrapText="1"/>
      <protection locked="0"/>
    </xf>
    <xf numFmtId="0" fontId="6" fillId="8" borderId="5" xfId="0" applyFont="1" applyFill="1" applyBorder="1" applyAlignment="1" applyProtection="1">
      <alignment horizontal="left" vertical="top" wrapText="1"/>
      <protection locked="0"/>
    </xf>
    <xf numFmtId="0" fontId="6" fillId="8" borderId="17" xfId="2" applyFont="1" applyFill="1" applyBorder="1" applyAlignment="1" applyProtection="1">
      <alignment horizontal="left" vertical="top" wrapText="1"/>
      <protection locked="0"/>
    </xf>
    <xf numFmtId="164" fontId="5" fillId="7" borderId="9" xfId="1" applyFont="1" applyFill="1" applyBorder="1" applyAlignment="1" applyProtection="1">
      <alignment horizontal="left" vertical="top"/>
      <protection locked="0"/>
    </xf>
    <xf numFmtId="164" fontId="5" fillId="7" borderId="5" xfId="1" applyFont="1" applyFill="1" applyBorder="1" applyAlignment="1" applyProtection="1">
      <alignment horizontal="left" vertical="top"/>
      <protection locked="0"/>
    </xf>
    <xf numFmtId="0" fontId="5" fillId="7" borderId="5" xfId="2" applyFont="1" applyFill="1" applyBorder="1" applyAlignment="1" applyProtection="1">
      <alignment vertical="top" wrapText="1"/>
      <protection locked="0"/>
    </xf>
    <xf numFmtId="165" fontId="5" fillId="7" borderId="5" xfId="1" applyNumberFormat="1" applyFont="1" applyFill="1" applyBorder="1" applyAlignment="1">
      <alignment horizontal="left" vertical="top"/>
    </xf>
    <xf numFmtId="9" fontId="5" fillId="7" borderId="5" xfId="1" applyNumberFormat="1" applyFont="1" applyFill="1" applyBorder="1" applyAlignment="1" applyProtection="1">
      <alignment horizontal="left" vertical="top"/>
      <protection locked="0"/>
    </xf>
    <xf numFmtId="0" fontId="5" fillId="7" borderId="10" xfId="2" applyFont="1" applyFill="1" applyBorder="1" applyAlignment="1" applyProtection="1">
      <alignment horizontal="left" vertical="top" wrapText="1"/>
      <protection locked="0"/>
    </xf>
    <xf numFmtId="0" fontId="5" fillId="7" borderId="17" xfId="0" applyFont="1" applyFill="1" applyBorder="1"/>
    <xf numFmtId="165" fontId="5" fillId="7" borderId="5" xfId="1" applyNumberFormat="1" applyFont="1" applyFill="1" applyBorder="1" applyAlignment="1" applyProtection="1">
      <alignment horizontal="left" vertical="top"/>
      <protection locked="0"/>
    </xf>
    <xf numFmtId="164" fontId="5" fillId="7" borderId="5" xfId="1" applyFont="1" applyFill="1" applyBorder="1" applyAlignment="1" applyProtection="1">
      <alignment horizontal="left" vertical="top" wrapText="1"/>
      <protection locked="0"/>
    </xf>
    <xf numFmtId="0" fontId="5" fillId="7" borderId="10" xfId="0" applyFont="1" applyFill="1" applyBorder="1" applyAlignment="1">
      <alignment horizontal="left" vertical="top" wrapText="1"/>
    </xf>
    <xf numFmtId="0" fontId="5" fillId="7" borderId="5" xfId="2" applyFont="1" applyFill="1" applyBorder="1" applyAlignment="1" applyProtection="1">
      <alignment vertical="top"/>
      <protection locked="0"/>
    </xf>
    <xf numFmtId="0" fontId="5" fillId="7" borderId="10" xfId="0" applyFont="1" applyFill="1" applyBorder="1" applyAlignment="1">
      <alignment horizontal="left" vertical="top"/>
    </xf>
    <xf numFmtId="164" fontId="5" fillId="7" borderId="9" xfId="1" applyFont="1" applyFill="1" applyBorder="1" applyAlignment="1" applyProtection="1">
      <alignment horizontal="center" vertical="top"/>
      <protection locked="0"/>
    </xf>
    <xf numFmtId="164" fontId="5" fillId="7" borderId="5" xfId="1" applyFont="1" applyFill="1" applyBorder="1" applyAlignment="1" applyProtection="1">
      <alignment horizontal="center" vertical="top"/>
      <protection locked="0"/>
    </xf>
    <xf numFmtId="165" fontId="5" fillId="7" borderId="5" xfId="1" applyNumberFormat="1" applyFont="1" applyFill="1" applyBorder="1" applyAlignment="1" applyProtection="1">
      <alignment horizontal="center" vertical="top"/>
      <protection locked="0"/>
    </xf>
    <xf numFmtId="164" fontId="5" fillId="7" borderId="10" xfId="1" applyFont="1" applyFill="1" applyBorder="1" applyAlignment="1" applyProtection="1">
      <alignment horizontal="center" vertical="top"/>
      <protection locked="0"/>
    </xf>
    <xf numFmtId="0" fontId="5" fillId="7" borderId="5" xfId="0" applyFont="1" applyFill="1" applyBorder="1" applyAlignment="1">
      <alignment vertical="top"/>
    </xf>
    <xf numFmtId="165" fontId="5" fillId="7" borderId="5" xfId="1" applyNumberFormat="1" applyFont="1" applyFill="1" applyBorder="1" applyAlignment="1">
      <alignment horizontal="center" vertical="center"/>
    </xf>
    <xf numFmtId="0" fontId="5" fillId="7" borderId="5" xfId="0" applyFont="1" applyFill="1" applyBorder="1" applyAlignment="1">
      <alignment horizontal="center" vertical="center"/>
    </xf>
    <xf numFmtId="0" fontId="5" fillId="7" borderId="9" xfId="0" applyFont="1" applyFill="1" applyBorder="1" applyAlignment="1">
      <alignment horizontal="left" vertical="top"/>
    </xf>
    <xf numFmtId="0" fontId="5" fillId="7" borderId="5" xfId="0" applyFont="1" applyFill="1" applyBorder="1" applyAlignment="1">
      <alignment horizontal="left" vertical="top"/>
    </xf>
    <xf numFmtId="165" fontId="5" fillId="7" borderId="5" xfId="0" applyNumberFormat="1" applyFont="1" applyFill="1" applyBorder="1" applyAlignment="1">
      <alignment horizontal="left" vertical="top"/>
    </xf>
    <xf numFmtId="0" fontId="5" fillId="7" borderId="11" xfId="0" applyFont="1" applyFill="1" applyBorder="1"/>
    <xf numFmtId="0" fontId="5" fillId="7" borderId="12" xfId="0" applyFont="1" applyFill="1" applyBorder="1"/>
    <xf numFmtId="165" fontId="5" fillId="7" borderId="12" xfId="0" applyNumberFormat="1" applyFont="1" applyFill="1" applyBorder="1"/>
    <xf numFmtId="0" fontId="5" fillId="7" borderId="13" xfId="0" applyFont="1" applyFill="1" applyBorder="1"/>
    <xf numFmtId="0" fontId="8" fillId="4" borderId="0" xfId="0" applyFont="1" applyFill="1" applyAlignment="1">
      <alignment vertical="top"/>
    </xf>
    <xf numFmtId="0" fontId="10" fillId="0" borderId="5" xfId="0" applyFont="1" applyBorder="1" applyAlignment="1">
      <alignment horizontal="left" vertical="top" wrapText="1"/>
    </xf>
    <xf numFmtId="165" fontId="9" fillId="0" borderId="8" xfId="0" applyNumberFormat="1" applyFont="1" applyBorder="1" applyAlignment="1">
      <alignment vertical="top"/>
    </xf>
    <xf numFmtId="165" fontId="8" fillId="0" borderId="10" xfId="0" applyNumberFormat="1" applyFont="1" applyBorder="1" applyAlignment="1">
      <alignment vertical="top"/>
    </xf>
    <xf numFmtId="0" fontId="9" fillId="0" borderId="5" xfId="0" applyFont="1" applyBorder="1" applyAlignment="1">
      <alignment vertical="top" wrapText="1"/>
    </xf>
    <xf numFmtId="0" fontId="9" fillId="0" borderId="5" xfId="0" applyFont="1" applyBorder="1" applyAlignment="1">
      <alignment horizontal="center" vertical="top"/>
    </xf>
    <xf numFmtId="0" fontId="8" fillId="0" borderId="5" xfId="0" applyFont="1" applyBorder="1" applyAlignment="1">
      <alignment vertical="top" wrapText="1"/>
    </xf>
    <xf numFmtId="0" fontId="8" fillId="4" borderId="5" xfId="0" applyFont="1" applyFill="1" applyBorder="1" applyAlignment="1">
      <alignment horizontal="center" vertical="top"/>
    </xf>
    <xf numFmtId="0" fontId="8" fillId="9" borderId="5" xfId="0" applyFont="1" applyFill="1" applyBorder="1" applyAlignment="1">
      <alignment vertical="top"/>
    </xf>
    <xf numFmtId="0" fontId="12" fillId="0" borderId="5" xfId="0" applyFont="1" applyBorder="1" applyAlignment="1">
      <alignment vertical="top" wrapText="1"/>
    </xf>
    <xf numFmtId="0" fontId="9" fillId="0" borderId="7" xfId="0" applyFont="1" applyBorder="1" applyAlignment="1">
      <alignment vertical="top" wrapText="1"/>
    </xf>
    <xf numFmtId="165" fontId="8" fillId="3" borderId="10" xfId="0" applyNumberFormat="1" applyFont="1" applyFill="1" applyBorder="1" applyAlignment="1">
      <alignment vertical="top"/>
    </xf>
    <xf numFmtId="165" fontId="9" fillId="0" borderId="10" xfId="0" applyNumberFormat="1" applyFont="1" applyBorder="1" applyAlignment="1">
      <alignment vertical="top"/>
    </xf>
    <xf numFmtId="0" fontId="8" fillId="10" borderId="12" xfId="0" applyFont="1" applyFill="1" applyBorder="1" applyAlignment="1">
      <alignment vertical="top" wrapText="1"/>
    </xf>
    <xf numFmtId="165" fontId="8" fillId="13" borderId="10" xfId="0" applyNumberFormat="1" applyFont="1" applyFill="1" applyBorder="1" applyAlignment="1">
      <alignment vertical="top"/>
    </xf>
    <xf numFmtId="165" fontId="8" fillId="13" borderId="13" xfId="0" applyNumberFormat="1" applyFont="1" applyFill="1" applyBorder="1" applyAlignment="1">
      <alignment vertical="top"/>
    </xf>
    <xf numFmtId="0" fontId="0" fillId="4" borderId="0" xfId="0" applyFill="1" applyAlignment="1">
      <alignment vertical="top"/>
    </xf>
    <xf numFmtId="0" fontId="0" fillId="4" borderId="0" xfId="0" applyFill="1" applyAlignment="1">
      <alignment horizontal="center" vertical="top"/>
    </xf>
    <xf numFmtId="0" fontId="0" fillId="4" borderId="0" xfId="0" quotePrefix="1" applyFill="1" applyAlignment="1">
      <alignment vertical="top"/>
    </xf>
    <xf numFmtId="0" fontId="0" fillId="4" borderId="0" xfId="0" applyFill="1" applyAlignment="1">
      <alignment vertical="top" wrapText="1"/>
    </xf>
    <xf numFmtId="0" fontId="10" fillId="4" borderId="0" xfId="0" applyFont="1" applyFill="1" applyAlignment="1">
      <alignment vertical="top" wrapText="1"/>
    </xf>
    <xf numFmtId="0" fontId="9" fillId="0" borderId="10" xfId="0" applyFont="1" applyBorder="1" applyAlignment="1">
      <alignment vertical="top"/>
    </xf>
    <xf numFmtId="165" fontId="8" fillId="4" borderId="10" xfId="0" applyNumberFormat="1" applyFont="1" applyFill="1" applyBorder="1" applyAlignment="1">
      <alignment vertical="top"/>
    </xf>
    <xf numFmtId="0" fontId="9" fillId="4" borderId="0" xfId="0" applyFont="1" applyFill="1" applyAlignment="1">
      <alignment vertical="top"/>
    </xf>
    <xf numFmtId="165" fontId="8" fillId="4" borderId="13" xfId="0" applyNumberFormat="1" applyFont="1" applyFill="1" applyBorder="1" applyAlignment="1">
      <alignment vertical="top"/>
    </xf>
    <xf numFmtId="0" fontId="0" fillId="11" borderId="24" xfId="0" applyFill="1" applyBorder="1" applyAlignment="1">
      <alignment horizontal="center" vertical="center" wrapText="1"/>
    </xf>
    <xf numFmtId="0" fontId="10" fillId="0" borderId="25" xfId="0" applyFont="1" applyBorder="1" applyAlignment="1">
      <alignment vertical="top" wrapText="1"/>
    </xf>
    <xf numFmtId="0" fontId="9" fillId="13" borderId="25" xfId="0" applyFont="1" applyFill="1" applyBorder="1" applyAlignment="1">
      <alignment vertical="top"/>
    </xf>
    <xf numFmtId="0" fontId="0" fillId="0" borderId="25" xfId="0" applyBorder="1" applyAlignment="1">
      <alignment horizontal="center" vertical="top"/>
    </xf>
    <xf numFmtId="0" fontId="0" fillId="0" borderId="25" xfId="0" applyBorder="1" applyAlignment="1">
      <alignment vertical="top"/>
    </xf>
    <xf numFmtId="165" fontId="9" fillId="13" borderId="26" xfId="0" applyNumberFormat="1" applyFont="1" applyFill="1" applyBorder="1" applyAlignment="1">
      <alignment horizontal="center" vertical="center"/>
    </xf>
    <xf numFmtId="0" fontId="5" fillId="0" borderId="5" xfId="0" applyFont="1" applyBorder="1" applyAlignment="1">
      <alignment vertical="top" wrapText="1"/>
    </xf>
    <xf numFmtId="0" fontId="8" fillId="0" borderId="5" xfId="0" applyFont="1" applyBorder="1" applyAlignment="1">
      <alignment horizontal="left" vertical="top" wrapText="1"/>
    </xf>
    <xf numFmtId="0" fontId="8" fillId="0" borderId="5" xfId="0" applyFont="1" applyBorder="1" applyAlignment="1">
      <alignment horizontal="left" vertical="center" wrapText="1"/>
    </xf>
    <xf numFmtId="165" fontId="8" fillId="0" borderId="5" xfId="0" applyNumberFormat="1" applyFont="1" applyBorder="1" applyAlignment="1">
      <alignment horizontal="left" vertical="top"/>
    </xf>
    <xf numFmtId="165" fontId="0" fillId="0" borderId="5" xfId="0" applyNumberFormat="1" applyBorder="1"/>
    <xf numFmtId="0" fontId="0" fillId="4" borderId="0" xfId="0" applyFill="1"/>
    <xf numFmtId="165" fontId="8" fillId="4" borderId="5" xfId="0" applyNumberFormat="1" applyFont="1" applyFill="1" applyBorder="1" applyAlignment="1">
      <alignment vertical="top"/>
    </xf>
    <xf numFmtId="165" fontId="0" fillId="4" borderId="0" xfId="0" applyNumberFormat="1" applyFill="1"/>
    <xf numFmtId="165" fontId="0" fillId="4" borderId="0" xfId="0" applyNumberFormat="1" applyFill="1" applyAlignment="1">
      <alignment vertical="top"/>
    </xf>
    <xf numFmtId="0" fontId="2" fillId="0" borderId="6" xfId="0" applyFont="1" applyBorder="1"/>
    <xf numFmtId="165" fontId="2" fillId="0" borderId="7" xfId="0" applyNumberFormat="1" applyFont="1" applyBorder="1"/>
    <xf numFmtId="0" fontId="2" fillId="0" borderId="8" xfId="0" applyFont="1" applyBorder="1"/>
    <xf numFmtId="0" fontId="0" fillId="0" borderId="9" xfId="0" applyBorder="1"/>
    <xf numFmtId="165" fontId="0" fillId="0" borderId="10" xfId="0" applyNumberFormat="1" applyBorder="1"/>
    <xf numFmtId="0" fontId="2" fillId="0" borderId="11" xfId="0" applyFont="1" applyBorder="1"/>
    <xf numFmtId="165" fontId="2" fillId="14" borderId="12" xfId="0" applyNumberFormat="1" applyFont="1" applyFill="1" applyBorder="1"/>
    <xf numFmtId="165" fontId="0" fillId="8" borderId="13" xfId="0" applyNumberFormat="1" applyFill="1" applyBorder="1"/>
    <xf numFmtId="0" fontId="8" fillId="4" borderId="5" xfId="0" applyFont="1" applyFill="1" applyBorder="1" applyAlignment="1">
      <alignment vertical="top"/>
    </xf>
    <xf numFmtId="0" fontId="8" fillId="0" borderId="5" xfId="0" applyFont="1" applyBorder="1" applyAlignment="1">
      <alignment horizontal="left" vertical="top"/>
    </xf>
    <xf numFmtId="0" fontId="0" fillId="4" borderId="0" xfId="0" applyFill="1" applyAlignment="1">
      <alignment horizontal="left" vertical="top"/>
    </xf>
    <xf numFmtId="0" fontId="8" fillId="15" borderId="5" xfId="0" applyFont="1" applyFill="1" applyBorder="1" applyAlignment="1">
      <alignment horizontal="left" vertical="top"/>
    </xf>
    <xf numFmtId="0" fontId="0" fillId="15" borderId="0" xfId="0" applyFill="1" applyAlignment="1">
      <alignment horizontal="left" vertical="top" wrapText="1"/>
    </xf>
    <xf numFmtId="0" fontId="0" fillId="7" borderId="0" xfId="0" applyFill="1" applyAlignment="1">
      <alignment horizontal="left" vertical="top" wrapText="1"/>
    </xf>
    <xf numFmtId="0" fontId="8" fillId="7" borderId="5" xfId="0" applyFont="1" applyFill="1" applyBorder="1" applyAlignment="1">
      <alignment horizontal="left" vertical="top"/>
    </xf>
    <xf numFmtId="0" fontId="8" fillId="4" borderId="5" xfId="0" applyFont="1" applyFill="1" applyBorder="1" applyAlignment="1">
      <alignment horizontal="left" vertical="top"/>
    </xf>
    <xf numFmtId="165" fontId="8" fillId="9" borderId="5" xfId="0" applyNumberFormat="1" applyFont="1" applyFill="1" applyBorder="1" applyAlignment="1">
      <alignment horizontal="left" vertical="top"/>
    </xf>
    <xf numFmtId="0" fontId="9" fillId="4" borderId="5" xfId="0" applyFont="1" applyFill="1" applyBorder="1" applyAlignment="1">
      <alignment horizontal="left" vertical="top"/>
    </xf>
    <xf numFmtId="0" fontId="9" fillId="0" borderId="5" xfId="0" applyFont="1" applyBorder="1" applyAlignment="1">
      <alignment horizontal="left" vertical="top"/>
    </xf>
    <xf numFmtId="0" fontId="5" fillId="7" borderId="5" xfId="2" applyFont="1" applyFill="1" applyBorder="1" applyAlignment="1" applyProtection="1">
      <alignment horizontal="left" vertical="top" wrapText="1"/>
      <protection locked="0"/>
    </xf>
    <xf numFmtId="0" fontId="5" fillId="7" borderId="5" xfId="0" applyFont="1" applyFill="1" applyBorder="1"/>
    <xf numFmtId="0" fontId="5" fillId="7" borderId="5" xfId="0" applyFont="1" applyFill="1" applyBorder="1" applyAlignment="1">
      <alignment horizontal="left" vertical="top" wrapText="1"/>
    </xf>
    <xf numFmtId="0" fontId="6" fillId="8" borderId="27" xfId="2" applyFont="1" applyFill="1" applyBorder="1" applyAlignment="1" applyProtection="1">
      <alignment horizontal="left" vertical="top" wrapText="1"/>
      <protection locked="0"/>
    </xf>
    <xf numFmtId="0" fontId="6" fillId="8" borderId="27" xfId="2" applyFont="1" applyFill="1" applyBorder="1" applyAlignment="1" applyProtection="1">
      <alignment vertical="top" wrapText="1"/>
      <protection locked="0"/>
    </xf>
    <xf numFmtId="0" fontId="6" fillId="8" borderId="27" xfId="0" applyFont="1" applyFill="1" applyBorder="1" applyAlignment="1" applyProtection="1">
      <alignment horizontal="left" vertical="top" wrapText="1"/>
      <protection locked="0"/>
    </xf>
    <xf numFmtId="0" fontId="6" fillId="8" borderId="28" xfId="2" applyFont="1" applyFill="1" applyBorder="1" applyAlignment="1" applyProtection="1">
      <alignment horizontal="left" vertical="top" wrapText="1"/>
      <protection locked="0"/>
    </xf>
    <xf numFmtId="0" fontId="6" fillId="8" borderId="29" xfId="2" applyFont="1" applyFill="1" applyBorder="1" applyAlignment="1" applyProtection="1">
      <alignment horizontal="left" vertical="top" wrapText="1"/>
      <protection locked="0"/>
    </xf>
    <xf numFmtId="0" fontId="5" fillId="7" borderId="10" xfId="0" applyFont="1" applyFill="1" applyBorder="1"/>
    <xf numFmtId="0" fontId="7" fillId="16" borderId="5" xfId="0" applyFont="1" applyFill="1" applyBorder="1"/>
    <xf numFmtId="0" fontId="10" fillId="0" borderId="5" xfId="0" applyFont="1" applyBorder="1" applyAlignment="1">
      <alignment horizontal="left" vertical="top" wrapText="1"/>
    </xf>
    <xf numFmtId="0" fontId="9" fillId="0" borderId="6"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1" xfId="0" applyFont="1" applyBorder="1" applyAlignment="1">
      <alignment horizontal="center" vertical="center" wrapText="1"/>
    </xf>
    <xf numFmtId="0" fontId="12" fillId="0" borderId="5" xfId="0" applyFont="1" applyBorder="1" applyAlignment="1">
      <alignment horizontal="left" vertical="top" wrapText="1"/>
    </xf>
    <xf numFmtId="0" fontId="9" fillId="12" borderId="15" xfId="0" applyFont="1" applyFill="1" applyBorder="1" applyAlignment="1">
      <alignment horizontal="center" vertical="center" wrapText="1"/>
    </xf>
    <xf numFmtId="0" fontId="9" fillId="12" borderId="14" xfId="0" applyFont="1" applyFill="1" applyBorder="1" applyAlignment="1">
      <alignment horizontal="center" vertical="center"/>
    </xf>
    <xf numFmtId="0" fontId="9" fillId="12" borderId="16" xfId="0" applyFont="1" applyFill="1" applyBorder="1" applyAlignment="1">
      <alignment horizontal="center" vertical="center"/>
    </xf>
    <xf numFmtId="0" fontId="8" fillId="10" borderId="12" xfId="0" applyFont="1" applyFill="1" applyBorder="1" applyAlignment="1">
      <alignment horizontal="left" vertical="top" wrapText="1"/>
    </xf>
    <xf numFmtId="0" fontId="8" fillId="10" borderId="5" xfId="0" applyFont="1" applyFill="1" applyBorder="1" applyAlignment="1">
      <alignment horizontal="left" vertical="top" wrapText="1"/>
    </xf>
    <xf numFmtId="0" fontId="8" fillId="9" borderId="5" xfId="0" applyFont="1" applyFill="1" applyBorder="1" applyAlignment="1">
      <alignment horizontal="left" vertical="top"/>
    </xf>
    <xf numFmtId="0" fontId="5" fillId="0" borderId="5" xfId="0" applyFont="1" applyBorder="1" applyAlignment="1">
      <alignment horizontal="left" vertical="top" wrapText="1"/>
    </xf>
    <xf numFmtId="0" fontId="8" fillId="10" borderId="5" xfId="0" applyFont="1" applyFill="1" applyBorder="1" applyAlignment="1">
      <alignment horizontal="left" vertical="center" wrapText="1"/>
    </xf>
    <xf numFmtId="0" fontId="6" fillId="0" borderId="15" xfId="0" applyFont="1" applyBorder="1" applyAlignment="1">
      <alignment horizontal="center" vertical="top"/>
    </xf>
    <xf numFmtId="0" fontId="6" fillId="0" borderId="14" xfId="0" applyFont="1" applyBorder="1" applyAlignment="1">
      <alignment horizontal="center" vertical="top"/>
    </xf>
    <xf numFmtId="0" fontId="6" fillId="0" borderId="16" xfId="0" applyFont="1" applyBorder="1" applyAlignment="1">
      <alignment horizontal="center" vertical="top"/>
    </xf>
    <xf numFmtId="0" fontId="0" fillId="8" borderId="1" xfId="0" applyFill="1" applyBorder="1" applyAlignment="1">
      <alignment horizontal="center" vertical="center" wrapText="1"/>
    </xf>
    <xf numFmtId="0" fontId="0" fillId="8" borderId="19" xfId="0" applyFill="1" applyBorder="1" applyAlignment="1">
      <alignment horizontal="center" vertical="center" wrapText="1"/>
    </xf>
    <xf numFmtId="0" fontId="0" fillId="8" borderId="18" xfId="0" applyFill="1" applyBorder="1" applyAlignment="1">
      <alignment horizontal="center" vertical="center" wrapText="1"/>
    </xf>
    <xf numFmtId="0" fontId="0" fillId="8" borderId="3" xfId="0" applyFill="1" applyBorder="1" applyAlignment="1">
      <alignment horizontal="center" vertical="center" wrapText="1"/>
    </xf>
    <xf numFmtId="0" fontId="0" fillId="8" borderId="4" xfId="0" applyFill="1" applyBorder="1" applyAlignment="1">
      <alignment horizontal="center" vertical="center" wrapText="1"/>
    </xf>
    <xf numFmtId="0" fontId="0" fillId="8" borderId="21" xfId="0" applyFill="1" applyBorder="1" applyAlignment="1">
      <alignment horizontal="center" vertical="center" wrapText="1"/>
    </xf>
    <xf numFmtId="0" fontId="6" fillId="0" borderId="20" xfId="0" applyFont="1" applyBorder="1" applyAlignment="1">
      <alignment horizontal="center" vertical="top"/>
    </xf>
    <xf numFmtId="0" fontId="6" fillId="0" borderId="22" xfId="0" applyFont="1" applyBorder="1" applyAlignment="1">
      <alignment horizontal="center" vertical="top"/>
    </xf>
    <xf numFmtId="0" fontId="6" fillId="0" borderId="23" xfId="0" applyFont="1" applyBorder="1" applyAlignment="1">
      <alignment horizontal="center" vertical="top"/>
    </xf>
    <xf numFmtId="0" fontId="7" fillId="16" borderId="1" xfId="0" applyFont="1" applyFill="1" applyBorder="1" applyAlignment="1">
      <alignment horizontal="center" vertical="center"/>
    </xf>
    <xf numFmtId="0" fontId="7" fillId="16" borderId="19" xfId="0" applyFont="1" applyFill="1" applyBorder="1" applyAlignment="1">
      <alignment horizontal="center" vertical="center"/>
    </xf>
    <xf numFmtId="0" fontId="7" fillId="16" borderId="18" xfId="0" applyFont="1" applyFill="1" applyBorder="1" applyAlignment="1">
      <alignment horizontal="center" vertical="center"/>
    </xf>
    <xf numFmtId="0" fontId="7" fillId="16" borderId="3" xfId="0" applyFont="1" applyFill="1" applyBorder="1" applyAlignment="1">
      <alignment horizontal="center" vertical="center"/>
    </xf>
    <xf numFmtId="0" fontId="7" fillId="16" borderId="4" xfId="0" applyFont="1" applyFill="1" applyBorder="1" applyAlignment="1">
      <alignment horizontal="center" vertical="center"/>
    </xf>
    <xf numFmtId="0" fontId="7" fillId="16" borderId="21" xfId="0" applyFont="1" applyFill="1" applyBorder="1" applyAlignment="1">
      <alignment horizontal="center" vertical="center"/>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horizontal="center" vertical="center" wrapText="1"/>
    </xf>
  </cellXfs>
  <cellStyles count="5">
    <cellStyle name="20% - Accent5" xfId="2" builtinId="46"/>
    <cellStyle name="Comma 2" xfId="4" xr:uid="{A75B24EB-AA9B-4AA8-809B-13B7DB23FDFA}"/>
    <cellStyle name="Currency" xfId="1" builtinId="4"/>
    <cellStyle name="Normal" xfId="0" builtinId="0"/>
    <cellStyle name="Standaard 2" xfId="3" xr:uid="{53988ACA-8C16-41DC-A2D2-BAE24A5539AB}"/>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A7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8C046-C3E4-44F2-A872-7EC05E53FA97}">
  <dimension ref="B1:E12"/>
  <sheetViews>
    <sheetView tabSelected="1" zoomScale="115" zoomScaleNormal="115" workbookViewId="0">
      <selection activeCell="D3" sqref="D3"/>
    </sheetView>
  </sheetViews>
  <sheetFormatPr defaultColWidth="8.7109375" defaultRowHeight="15"/>
  <cols>
    <col min="1" max="1" width="8.7109375" style="114" customWidth="1"/>
    <col min="2" max="2" width="51.140625" style="114" bestFit="1" customWidth="1"/>
    <col min="3" max="3" width="16.7109375" style="116" customWidth="1"/>
    <col min="4" max="4" width="20.5703125" style="114" customWidth="1"/>
    <col min="5" max="5" width="12" style="114" bestFit="1" customWidth="1"/>
    <col min="6" max="16384" width="8.7109375" style="114"/>
  </cols>
  <sheetData>
    <row r="1" spans="2:5" ht="15.75" thickBot="1"/>
    <row r="2" spans="2:5">
      <c r="B2" s="118" t="s">
        <v>0</v>
      </c>
      <c r="C2" s="119" t="s">
        <v>1</v>
      </c>
      <c r="D2" s="120" t="s">
        <v>2</v>
      </c>
    </row>
    <row r="3" spans="2:5">
      <c r="B3" s="121" t="s">
        <v>3</v>
      </c>
      <c r="C3" s="113">
        <f>'Invulblad TCO-berekening P1'!F28</f>
        <v>0</v>
      </c>
      <c r="D3" s="122">
        <v>275000</v>
      </c>
      <c r="E3" s="116"/>
    </row>
    <row r="4" spans="2:5">
      <c r="B4" s="121" t="s">
        <v>4</v>
      </c>
      <c r="C4" s="113">
        <f>'Invulblad TCO-berekening P1'!F40</f>
        <v>0</v>
      </c>
      <c r="D4" s="122">
        <v>25000</v>
      </c>
    </row>
    <row r="5" spans="2:5" ht="14.45" customHeight="1">
      <c r="B5" s="121" t="s">
        <v>5</v>
      </c>
      <c r="C5" s="113">
        <f>'Invulblad TCO-berekening P1'!F42</f>
        <v>0</v>
      </c>
      <c r="D5" s="122">
        <v>15000</v>
      </c>
      <c r="E5" s="116"/>
    </row>
    <row r="6" spans="2:5">
      <c r="B6" s="121" t="s">
        <v>6</v>
      </c>
      <c r="C6" s="113">
        <f>'Invulblad TCO-berekening P1'!F51</f>
        <v>0</v>
      </c>
      <c r="D6" s="122">
        <v>165000</v>
      </c>
    </row>
    <row r="7" spans="2:5">
      <c r="B7" s="121" t="s">
        <v>7</v>
      </c>
      <c r="C7" s="113">
        <f>'Invulblad TCO-berekening P1'!F59</f>
        <v>0</v>
      </c>
      <c r="D7" s="122">
        <v>35000</v>
      </c>
    </row>
    <row r="8" spans="2:5">
      <c r="B8" s="121"/>
      <c r="C8" s="113"/>
      <c r="D8" s="122"/>
    </row>
    <row r="9" spans="2:5" ht="15.75" thickBot="1">
      <c r="B9" s="123" t="s">
        <v>8</v>
      </c>
      <c r="C9" s="124">
        <f>'Invulblad TCO-berekening P1'!F60</f>
        <v>0</v>
      </c>
      <c r="D9" s="125">
        <f>SUM(D3:D7)</f>
        <v>515000</v>
      </c>
    </row>
    <row r="10" spans="2:5">
      <c r="D10" s="116"/>
    </row>
    <row r="11" spans="2:5">
      <c r="D11" s="116"/>
    </row>
    <row r="12" spans="2:5" s="94" customFormat="1">
      <c r="C12" s="117"/>
    </row>
  </sheetData>
  <conditionalFormatting sqref="C3">
    <cfRule type="cellIs" dxfId="4" priority="5" operator="greaterThan">
      <formula>275000</formula>
    </cfRule>
  </conditionalFormatting>
  <conditionalFormatting sqref="C4">
    <cfRule type="cellIs" dxfId="3" priority="4" operator="greaterThan">
      <formula>25000</formula>
    </cfRule>
  </conditionalFormatting>
  <conditionalFormatting sqref="C5">
    <cfRule type="cellIs" dxfId="2" priority="3" operator="greaterThan">
      <formula>15000</formula>
    </cfRule>
  </conditionalFormatting>
  <conditionalFormatting sqref="C6">
    <cfRule type="cellIs" dxfId="1" priority="2" operator="greaterThan">
      <formula>165000</formula>
    </cfRule>
  </conditionalFormatting>
  <conditionalFormatting sqref="C7">
    <cfRule type="cellIs" dxfId="0" priority="1" operator="greaterThan">
      <formula>35000</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C3B2C-BDB7-4926-8785-B48013340884}">
  <dimension ref="A1:G64"/>
  <sheetViews>
    <sheetView zoomScaleNormal="100" workbookViewId="0">
      <selection activeCell="F22" sqref="F22"/>
    </sheetView>
  </sheetViews>
  <sheetFormatPr defaultColWidth="8.7109375" defaultRowHeight="15"/>
  <cols>
    <col min="1" max="1" width="31.7109375" style="94" customWidth="1"/>
    <col min="2" max="2" width="48.5703125" style="97" customWidth="1"/>
    <col min="3" max="3" width="46.42578125" style="94" bestFit="1" customWidth="1"/>
    <col min="4" max="4" width="17.28515625" style="95" bestFit="1" customWidth="1"/>
    <col min="5" max="6" width="17.140625" style="94" bestFit="1" customWidth="1"/>
    <col min="7" max="7" width="25.140625" style="94" customWidth="1"/>
    <col min="8" max="12" width="8.7109375" style="94"/>
    <col min="13" max="13" width="20.5703125" style="94" bestFit="1" customWidth="1"/>
    <col min="14" max="16384" width="8.7109375" style="94"/>
  </cols>
  <sheetData>
    <row r="1" spans="1:7" ht="50.45" customHeight="1" thickBot="1">
      <c r="A1" s="152" t="s">
        <v>9</v>
      </c>
      <c r="B1" s="153"/>
      <c r="C1" s="153"/>
      <c r="D1" s="153"/>
      <c r="E1" s="153"/>
      <c r="F1" s="154"/>
      <c r="G1" s="78"/>
    </row>
    <row r="2" spans="1:7" ht="15" customHeight="1">
      <c r="A2" s="148" t="s">
        <v>10</v>
      </c>
      <c r="B2" s="88" t="s">
        <v>11</v>
      </c>
      <c r="C2" s="22" t="s">
        <v>12</v>
      </c>
      <c r="D2" s="23" t="s">
        <v>13</v>
      </c>
      <c r="E2" s="22" t="s">
        <v>14</v>
      </c>
      <c r="F2" s="24" t="s">
        <v>15</v>
      </c>
      <c r="G2" s="101"/>
    </row>
    <row r="3" spans="1:7" ht="14.45" customHeight="1">
      <c r="A3" s="149"/>
      <c r="B3" s="158" t="s">
        <v>16</v>
      </c>
      <c r="C3" s="16" t="s">
        <v>17</v>
      </c>
      <c r="D3" s="17">
        <v>4</v>
      </c>
      <c r="E3" s="15">
        <f>SUM(E4:E11)</f>
        <v>0</v>
      </c>
      <c r="F3" s="81">
        <f>E3*D3</f>
        <v>0</v>
      </c>
      <c r="G3" s="78"/>
    </row>
    <row r="4" spans="1:7" ht="14.45" customHeight="1">
      <c r="A4" s="149"/>
      <c r="B4" s="158"/>
      <c r="C4" s="19" t="s">
        <v>18</v>
      </c>
      <c r="D4" s="17"/>
      <c r="E4" s="20">
        <v>0</v>
      </c>
      <c r="F4" s="81"/>
      <c r="G4" s="78"/>
    </row>
    <row r="5" spans="1:7" ht="14.45" customHeight="1">
      <c r="A5" s="149"/>
      <c r="B5" s="158"/>
      <c r="C5" s="19" t="s">
        <v>19</v>
      </c>
      <c r="D5" s="17"/>
      <c r="E5" s="20">
        <v>0</v>
      </c>
      <c r="F5" s="81"/>
      <c r="G5" s="78"/>
    </row>
    <row r="6" spans="1:7" ht="14.45" customHeight="1">
      <c r="A6" s="149"/>
      <c r="B6" s="158"/>
      <c r="C6" s="19" t="s">
        <v>20</v>
      </c>
      <c r="D6" s="17"/>
      <c r="E6" s="20">
        <v>0</v>
      </c>
      <c r="F6" s="81"/>
      <c r="G6" s="78"/>
    </row>
    <row r="7" spans="1:7" ht="14.45" customHeight="1">
      <c r="A7" s="149"/>
      <c r="B7" s="158"/>
      <c r="C7" s="19" t="s">
        <v>21</v>
      </c>
      <c r="D7" s="17"/>
      <c r="E7" s="20">
        <v>0</v>
      </c>
      <c r="F7" s="81"/>
      <c r="G7" s="78"/>
    </row>
    <row r="8" spans="1:7" ht="14.45" customHeight="1">
      <c r="A8" s="149"/>
      <c r="B8" s="158"/>
      <c r="C8" s="19" t="s">
        <v>22</v>
      </c>
      <c r="D8" s="17"/>
      <c r="E8" s="20">
        <v>0</v>
      </c>
      <c r="F8" s="81"/>
      <c r="G8" s="78"/>
    </row>
    <row r="9" spans="1:7" ht="14.45" customHeight="1">
      <c r="A9" s="149"/>
      <c r="B9" s="158"/>
      <c r="C9" s="19" t="s">
        <v>23</v>
      </c>
      <c r="D9" s="17"/>
      <c r="E9" s="20">
        <v>0</v>
      </c>
      <c r="F9" s="81"/>
      <c r="G9" s="78"/>
    </row>
    <row r="10" spans="1:7" ht="14.45" customHeight="1">
      <c r="A10" s="149"/>
      <c r="B10" s="158"/>
      <c r="C10" s="19" t="s">
        <v>24</v>
      </c>
      <c r="D10" s="17"/>
      <c r="E10" s="20">
        <v>0</v>
      </c>
      <c r="F10" s="81"/>
      <c r="G10" s="78"/>
    </row>
    <row r="11" spans="1:7" ht="14.45" customHeight="1">
      <c r="A11" s="149"/>
      <c r="B11" s="158"/>
      <c r="C11" s="19" t="s">
        <v>25</v>
      </c>
      <c r="D11" s="17"/>
      <c r="E11" s="20">
        <v>0</v>
      </c>
      <c r="F11" s="81"/>
      <c r="G11" s="78"/>
    </row>
    <row r="12" spans="1:7">
      <c r="A12" s="149"/>
      <c r="B12" s="158"/>
      <c r="C12" s="16" t="s">
        <v>26</v>
      </c>
      <c r="D12" s="17">
        <v>2</v>
      </c>
      <c r="E12" s="15">
        <f>E13+E14+E15+E16</f>
        <v>0</v>
      </c>
      <c r="F12" s="81">
        <f>E12*D12</f>
        <v>0</v>
      </c>
      <c r="G12" s="78"/>
    </row>
    <row r="13" spans="1:7">
      <c r="A13" s="149"/>
      <c r="B13" s="158"/>
      <c r="C13" s="19" t="s">
        <v>18</v>
      </c>
      <c r="D13" s="17"/>
      <c r="E13" s="20">
        <v>0</v>
      </c>
      <c r="F13" s="81"/>
      <c r="G13" s="78"/>
    </row>
    <row r="14" spans="1:7">
      <c r="A14" s="149"/>
      <c r="B14" s="158"/>
      <c r="C14" s="19" t="s">
        <v>19</v>
      </c>
      <c r="D14" s="17"/>
      <c r="E14" s="20">
        <v>0</v>
      </c>
      <c r="F14" s="81"/>
      <c r="G14" s="78"/>
    </row>
    <row r="15" spans="1:7">
      <c r="A15" s="149"/>
      <c r="B15" s="158"/>
      <c r="C15" s="19" t="s">
        <v>27</v>
      </c>
      <c r="D15" s="17"/>
      <c r="E15" s="20">
        <v>0</v>
      </c>
      <c r="F15" s="81"/>
      <c r="G15" s="78"/>
    </row>
    <row r="16" spans="1:7">
      <c r="A16" s="149"/>
      <c r="B16" s="158"/>
      <c r="C16" s="19" t="s">
        <v>28</v>
      </c>
      <c r="D16" s="17"/>
      <c r="E16" s="20">
        <v>0</v>
      </c>
      <c r="F16" s="81"/>
      <c r="G16" s="78"/>
    </row>
    <row r="17" spans="1:7">
      <c r="A17" s="149"/>
      <c r="B17" s="157" t="s">
        <v>29</v>
      </c>
      <c r="C17" s="157"/>
      <c r="D17" s="157"/>
      <c r="E17" s="157"/>
      <c r="F17" s="89">
        <f>F3+F12</f>
        <v>0</v>
      </c>
      <c r="G17" s="78"/>
    </row>
    <row r="18" spans="1:7">
      <c r="A18" s="149"/>
      <c r="B18" s="82" t="s">
        <v>30</v>
      </c>
      <c r="C18" s="16" t="s">
        <v>12</v>
      </c>
      <c r="D18" s="83" t="s">
        <v>31</v>
      </c>
      <c r="E18" s="16" t="s">
        <v>14</v>
      </c>
      <c r="F18" s="99" t="s">
        <v>32</v>
      </c>
      <c r="G18" s="101"/>
    </row>
    <row r="19" spans="1:7">
      <c r="A19" s="149"/>
      <c r="B19" s="158" t="s">
        <v>33</v>
      </c>
      <c r="C19" s="126" t="s">
        <v>34</v>
      </c>
      <c r="D19" s="17">
        <v>1</v>
      </c>
      <c r="E19" s="20">
        <v>0</v>
      </c>
      <c r="F19" s="81">
        <f>D19*E19</f>
        <v>0</v>
      </c>
      <c r="G19" s="78"/>
    </row>
    <row r="20" spans="1:7">
      <c r="A20" s="149"/>
      <c r="B20" s="158"/>
      <c r="C20" s="126" t="s">
        <v>35</v>
      </c>
      <c r="D20" s="17">
        <v>1</v>
      </c>
      <c r="E20" s="20">
        <v>0</v>
      </c>
      <c r="F20" s="81">
        <f>D20*E20</f>
        <v>0</v>
      </c>
      <c r="G20" s="78"/>
    </row>
    <row r="21" spans="1:7">
      <c r="A21" s="149"/>
      <c r="B21" s="158"/>
      <c r="C21" s="126" t="s">
        <v>36</v>
      </c>
      <c r="D21" s="17">
        <v>2</v>
      </c>
      <c r="E21" s="20">
        <v>0</v>
      </c>
      <c r="F21" s="81">
        <f>D21*E21</f>
        <v>0</v>
      </c>
      <c r="G21" s="78"/>
    </row>
    <row r="22" spans="1:7">
      <c r="A22" s="149"/>
      <c r="B22" s="158"/>
      <c r="C22" s="19" t="s">
        <v>17</v>
      </c>
      <c r="D22" s="17">
        <v>1</v>
      </c>
      <c r="E22" s="115">
        <f>E3</f>
        <v>0</v>
      </c>
      <c r="F22" s="81">
        <f t="shared" ref="F22:F23" si="0">D22*E22</f>
        <v>0</v>
      </c>
      <c r="G22" s="78"/>
    </row>
    <row r="23" spans="1:7">
      <c r="A23" s="149"/>
      <c r="B23" s="158"/>
      <c r="C23" s="19" t="s">
        <v>37</v>
      </c>
      <c r="D23" s="17">
        <v>1</v>
      </c>
      <c r="E23" s="115">
        <f>E12</f>
        <v>0</v>
      </c>
      <c r="F23" s="81">
        <f t="shared" si="0"/>
        <v>0</v>
      </c>
      <c r="G23" s="78"/>
    </row>
    <row r="24" spans="1:7" ht="74.45" customHeight="1">
      <c r="A24" s="149"/>
      <c r="B24" s="158"/>
      <c r="C24" s="19" t="s">
        <v>38</v>
      </c>
      <c r="D24" s="17">
        <v>7</v>
      </c>
      <c r="E24" s="20">
        <v>0</v>
      </c>
      <c r="F24" s="81">
        <f>D24*E24</f>
        <v>0</v>
      </c>
      <c r="G24" s="78"/>
    </row>
    <row r="25" spans="1:7">
      <c r="A25" s="149"/>
      <c r="B25" s="157" t="s">
        <v>39</v>
      </c>
      <c r="C25" s="157"/>
      <c r="D25" s="157"/>
      <c r="E25" s="157"/>
      <c r="F25" s="81">
        <f>SUM(F19:F24)</f>
        <v>0</v>
      </c>
      <c r="G25" s="78"/>
    </row>
    <row r="26" spans="1:7">
      <c r="A26" s="149"/>
      <c r="B26" s="156" t="s">
        <v>40</v>
      </c>
      <c r="C26" s="156"/>
      <c r="D26" s="156"/>
      <c r="E26" s="156"/>
      <c r="F26" s="100">
        <f>F17+F25</f>
        <v>0</v>
      </c>
      <c r="G26" s="78"/>
    </row>
    <row r="27" spans="1:7" ht="51">
      <c r="A27" s="149"/>
      <c r="B27" s="109" t="s">
        <v>41</v>
      </c>
      <c r="C27" s="19" t="s">
        <v>42</v>
      </c>
      <c r="D27" s="17"/>
      <c r="E27" s="115">
        <v>0</v>
      </c>
      <c r="F27" s="100">
        <f>E27</f>
        <v>0</v>
      </c>
      <c r="G27" s="78"/>
    </row>
    <row r="28" spans="1:7" ht="15.75" thickBot="1">
      <c r="A28" s="150"/>
      <c r="B28" s="91" t="s">
        <v>43</v>
      </c>
      <c r="C28" s="91"/>
      <c r="D28" s="91"/>
      <c r="E28" s="91"/>
      <c r="F28" s="93">
        <f>F26-F27</f>
        <v>0</v>
      </c>
      <c r="G28" s="78"/>
    </row>
    <row r="29" spans="1:7" ht="14.45" customHeight="1">
      <c r="A29" s="148" t="s">
        <v>44</v>
      </c>
      <c r="B29" s="88" t="s">
        <v>11</v>
      </c>
      <c r="C29" s="22" t="s">
        <v>45</v>
      </c>
      <c r="D29" s="23" t="s">
        <v>13</v>
      </c>
      <c r="E29" s="22" t="s">
        <v>14</v>
      </c>
      <c r="F29" s="80" t="s">
        <v>32</v>
      </c>
      <c r="G29" s="101"/>
    </row>
    <row r="30" spans="1:7" ht="14.45" customHeight="1">
      <c r="A30" s="149"/>
      <c r="B30" s="147" t="s">
        <v>46</v>
      </c>
      <c r="C30" s="19" t="s">
        <v>47</v>
      </c>
      <c r="D30" s="17">
        <v>6</v>
      </c>
      <c r="E30" s="20">
        <v>0</v>
      </c>
      <c r="F30" s="81">
        <f>E30*D30</f>
        <v>0</v>
      </c>
      <c r="G30" s="78"/>
    </row>
    <row r="31" spans="1:7">
      <c r="A31" s="149"/>
      <c r="B31" s="147"/>
      <c r="C31" s="19" t="s">
        <v>48</v>
      </c>
      <c r="D31" s="17">
        <v>6</v>
      </c>
      <c r="E31" s="20">
        <v>0</v>
      </c>
      <c r="F31" s="81">
        <f>E31*D31</f>
        <v>0</v>
      </c>
      <c r="G31" s="78"/>
    </row>
    <row r="32" spans="1:7">
      <c r="A32" s="149"/>
      <c r="B32" s="147"/>
      <c r="C32" s="26" t="s">
        <v>49</v>
      </c>
      <c r="D32" s="17"/>
      <c r="E32" s="20"/>
      <c r="F32" s="81"/>
      <c r="G32" s="78"/>
    </row>
    <row r="33" spans="1:7">
      <c r="A33" s="149"/>
      <c r="B33" s="147"/>
      <c r="C33" s="26" t="s">
        <v>49</v>
      </c>
      <c r="D33" s="17">
        <v>1</v>
      </c>
      <c r="E33" s="25">
        <v>0</v>
      </c>
      <c r="F33" s="81">
        <f>E33*D33</f>
        <v>0</v>
      </c>
      <c r="G33" s="78"/>
    </row>
    <row r="34" spans="1:7" ht="22.5" customHeight="1">
      <c r="A34" s="149"/>
      <c r="B34" s="147"/>
      <c r="C34" s="26" t="s">
        <v>49</v>
      </c>
      <c r="D34" s="17">
        <v>1</v>
      </c>
      <c r="E34" s="25">
        <v>0</v>
      </c>
      <c r="F34" s="81">
        <f t="shared" ref="F34:F35" si="1">E34*D34</f>
        <v>0</v>
      </c>
      <c r="G34" s="78"/>
    </row>
    <row r="35" spans="1:7">
      <c r="A35" s="149"/>
      <c r="B35" s="147"/>
      <c r="C35" s="26" t="s">
        <v>49</v>
      </c>
      <c r="D35" s="17">
        <v>1</v>
      </c>
      <c r="E35" s="25">
        <v>0</v>
      </c>
      <c r="F35" s="81">
        <f t="shared" si="1"/>
        <v>0</v>
      </c>
      <c r="G35" s="78"/>
    </row>
    <row r="36" spans="1:7" ht="48.95" customHeight="1">
      <c r="A36" s="149"/>
      <c r="B36" s="147"/>
      <c r="C36" s="26" t="s">
        <v>49</v>
      </c>
      <c r="D36" s="17">
        <v>1</v>
      </c>
      <c r="E36" s="25">
        <v>0</v>
      </c>
      <c r="F36" s="81">
        <f>E36*D36</f>
        <v>0</v>
      </c>
      <c r="G36" s="78"/>
    </row>
    <row r="37" spans="1:7" ht="18.600000000000001" customHeight="1">
      <c r="A37" s="149"/>
      <c r="B37" s="147"/>
      <c r="C37" s="26" t="s">
        <v>49</v>
      </c>
      <c r="D37" s="17">
        <v>1</v>
      </c>
      <c r="E37" s="25">
        <v>0</v>
      </c>
      <c r="F37" s="81">
        <f>E37*D37</f>
        <v>0</v>
      </c>
      <c r="G37" s="78"/>
    </row>
    <row r="38" spans="1:7" ht="18.600000000000001" customHeight="1">
      <c r="A38" s="149"/>
      <c r="B38" s="147"/>
      <c r="C38" s="26" t="s">
        <v>49</v>
      </c>
      <c r="D38" s="17">
        <v>1</v>
      </c>
      <c r="E38" s="25">
        <v>0</v>
      </c>
      <c r="F38" s="81">
        <f>E38*D38</f>
        <v>0</v>
      </c>
      <c r="G38" s="78"/>
    </row>
    <row r="39" spans="1:7" ht="26.45" customHeight="1">
      <c r="A39" s="149"/>
      <c r="B39" s="147"/>
      <c r="C39" s="26" t="s">
        <v>49</v>
      </c>
      <c r="D39" s="17">
        <v>1</v>
      </c>
      <c r="E39" s="25">
        <v>0</v>
      </c>
      <c r="F39" s="81">
        <f>E39*D39</f>
        <v>0</v>
      </c>
      <c r="G39" s="78"/>
    </row>
    <row r="40" spans="1:7" ht="26.45" customHeight="1">
      <c r="A40" s="149"/>
      <c r="B40" s="159" t="s">
        <v>50</v>
      </c>
      <c r="C40" s="159"/>
      <c r="D40" s="159"/>
      <c r="E40" s="159"/>
      <c r="F40" s="92">
        <f>SUM(F30:F39)</f>
        <v>0</v>
      </c>
      <c r="G40" s="78"/>
    </row>
    <row r="41" spans="1:7" ht="68.45" customHeight="1">
      <c r="A41" s="149" t="s">
        <v>5</v>
      </c>
      <c r="B41" s="79" t="s">
        <v>51</v>
      </c>
      <c r="C41" s="110" t="s">
        <v>52</v>
      </c>
      <c r="D41" s="17">
        <v>1</v>
      </c>
      <c r="E41" s="20">
        <v>0</v>
      </c>
      <c r="F41" s="81">
        <f>D41*E41</f>
        <v>0</v>
      </c>
      <c r="G41" s="78"/>
    </row>
    <row r="42" spans="1:7" ht="26.45" customHeight="1" thickBot="1">
      <c r="A42" s="150"/>
      <c r="B42" s="155" t="s">
        <v>53</v>
      </c>
      <c r="C42" s="155"/>
      <c r="D42" s="155"/>
      <c r="E42" s="155"/>
      <c r="F42" s="93">
        <f>-F41</f>
        <v>0</v>
      </c>
      <c r="G42" s="78"/>
    </row>
    <row r="43" spans="1:7" ht="30">
      <c r="A43" s="148" t="s">
        <v>54</v>
      </c>
      <c r="B43" s="88" t="s">
        <v>11</v>
      </c>
      <c r="C43" s="22" t="s">
        <v>45</v>
      </c>
      <c r="D43" s="23" t="s">
        <v>13</v>
      </c>
      <c r="E43" s="88" t="s">
        <v>55</v>
      </c>
      <c r="F43" s="80" t="s">
        <v>32</v>
      </c>
      <c r="G43" s="101"/>
    </row>
    <row r="44" spans="1:7" ht="29.1" customHeight="1">
      <c r="A44" s="149"/>
      <c r="B44" s="151" t="s">
        <v>56</v>
      </c>
      <c r="C44" s="19" t="s">
        <v>17</v>
      </c>
      <c r="D44" s="85">
        <v>4</v>
      </c>
      <c r="E44" s="20">
        <v>0</v>
      </c>
      <c r="F44" s="81">
        <f>E44*D44</f>
        <v>0</v>
      </c>
      <c r="G44" s="78"/>
    </row>
    <row r="45" spans="1:7">
      <c r="A45" s="149"/>
      <c r="B45" s="151"/>
      <c r="C45" s="19" t="s">
        <v>37</v>
      </c>
      <c r="D45" s="85">
        <v>2</v>
      </c>
      <c r="E45" s="20">
        <v>0</v>
      </c>
      <c r="F45" s="81">
        <f>E45*D45</f>
        <v>0</v>
      </c>
      <c r="G45" s="78"/>
    </row>
    <row r="46" spans="1:7">
      <c r="A46" s="149"/>
      <c r="B46" s="151"/>
      <c r="C46" s="86" t="s">
        <v>57</v>
      </c>
      <c r="D46" s="85"/>
      <c r="E46" s="19"/>
      <c r="F46" s="81">
        <f>SUM(F44:F45)</f>
        <v>0</v>
      </c>
      <c r="G46" s="78"/>
    </row>
    <row r="47" spans="1:7" ht="30">
      <c r="A47" s="149"/>
      <c r="B47" s="82" t="s">
        <v>30</v>
      </c>
      <c r="C47" s="16" t="s">
        <v>45</v>
      </c>
      <c r="D47" s="83" t="s">
        <v>13</v>
      </c>
      <c r="E47" s="82" t="s">
        <v>55</v>
      </c>
      <c r="F47" s="90" t="s">
        <v>32</v>
      </c>
      <c r="G47" s="78"/>
    </row>
    <row r="48" spans="1:7">
      <c r="A48" s="149"/>
      <c r="B48" s="151" t="s">
        <v>56</v>
      </c>
      <c r="C48" s="19" t="s">
        <v>35</v>
      </c>
      <c r="D48" s="85">
        <v>1</v>
      </c>
      <c r="E48" s="20">
        <v>0</v>
      </c>
      <c r="F48" s="81">
        <f>E48*D48</f>
        <v>0</v>
      </c>
      <c r="G48" s="78"/>
    </row>
    <row r="49" spans="1:7">
      <c r="A49" s="149"/>
      <c r="B49" s="151"/>
      <c r="C49" s="27" t="s">
        <v>39</v>
      </c>
      <c r="D49" s="85"/>
      <c r="E49" s="19"/>
      <c r="F49" s="81">
        <f>SUM(F48:F48)</f>
        <v>0</v>
      </c>
      <c r="G49" s="78"/>
    </row>
    <row r="50" spans="1:7">
      <c r="A50" s="149"/>
      <c r="B50" s="87"/>
      <c r="C50" s="86" t="s">
        <v>58</v>
      </c>
      <c r="D50" s="85"/>
      <c r="E50" s="19"/>
      <c r="F50" s="81">
        <f>F49+F46</f>
        <v>0</v>
      </c>
      <c r="G50" s="78"/>
    </row>
    <row r="51" spans="1:7" ht="15.75" thickBot="1">
      <c r="A51" s="150"/>
      <c r="B51" s="91" t="s">
        <v>59</v>
      </c>
      <c r="C51" s="21" t="s">
        <v>60</v>
      </c>
      <c r="D51" s="18">
        <v>10</v>
      </c>
      <c r="E51" s="21"/>
      <c r="F51" s="93">
        <f>F50*D51</f>
        <v>0</v>
      </c>
      <c r="G51" s="78"/>
    </row>
    <row r="52" spans="1:7">
      <c r="A52" s="148" t="s">
        <v>7</v>
      </c>
      <c r="B52" s="88" t="s">
        <v>61</v>
      </c>
      <c r="C52" s="22" t="s">
        <v>45</v>
      </c>
      <c r="D52" s="23" t="s">
        <v>13</v>
      </c>
      <c r="E52" s="22" t="s">
        <v>14</v>
      </c>
      <c r="F52" s="80" t="s">
        <v>32</v>
      </c>
      <c r="G52" s="78"/>
    </row>
    <row r="53" spans="1:7" ht="24" customHeight="1">
      <c r="A53" s="149"/>
      <c r="B53" s="147" t="s">
        <v>62</v>
      </c>
      <c r="C53" s="111" t="s">
        <v>63</v>
      </c>
      <c r="D53" s="85">
        <v>10</v>
      </c>
      <c r="E53" s="20">
        <v>0</v>
      </c>
      <c r="F53" s="81">
        <f>E53*D53</f>
        <v>0</v>
      </c>
      <c r="G53" s="78"/>
    </row>
    <row r="54" spans="1:7">
      <c r="A54" s="149"/>
      <c r="B54" s="147"/>
      <c r="C54" s="112" t="s">
        <v>64</v>
      </c>
      <c r="D54" s="85">
        <v>2</v>
      </c>
      <c r="E54" s="20">
        <v>0</v>
      </c>
      <c r="F54" s="81">
        <f t="shared" ref="F54:F57" si="2">E54*D54</f>
        <v>0</v>
      </c>
      <c r="G54" s="78"/>
    </row>
    <row r="55" spans="1:7">
      <c r="A55" s="149"/>
      <c r="B55" s="147"/>
      <c r="C55" s="111" t="s">
        <v>65</v>
      </c>
      <c r="D55" s="17">
        <v>0</v>
      </c>
      <c r="E55" s="20">
        <v>0</v>
      </c>
      <c r="F55" s="81">
        <f t="shared" si="2"/>
        <v>0</v>
      </c>
      <c r="G55" s="78"/>
    </row>
    <row r="56" spans="1:7" ht="28.5">
      <c r="A56" s="149"/>
      <c r="B56" s="147"/>
      <c r="C56" s="111" t="s">
        <v>66</v>
      </c>
      <c r="D56" s="17">
        <v>0</v>
      </c>
      <c r="E56" s="20">
        <v>0</v>
      </c>
      <c r="F56" s="81">
        <f t="shared" si="2"/>
        <v>0</v>
      </c>
      <c r="G56" s="78"/>
    </row>
    <row r="57" spans="1:7">
      <c r="A57" s="149"/>
      <c r="B57" s="147"/>
      <c r="C57" s="111" t="s">
        <v>67</v>
      </c>
      <c r="D57" s="17">
        <v>5</v>
      </c>
      <c r="E57" s="20">
        <v>0</v>
      </c>
      <c r="F57" s="81">
        <f t="shared" si="2"/>
        <v>0</v>
      </c>
      <c r="G57" s="78"/>
    </row>
    <row r="58" spans="1:7">
      <c r="A58" s="149"/>
      <c r="B58" s="84"/>
      <c r="C58" s="27" t="s">
        <v>68</v>
      </c>
      <c r="D58" s="17"/>
      <c r="E58" s="19"/>
      <c r="F58" s="81">
        <f>SUM(F53:F57)</f>
        <v>0</v>
      </c>
      <c r="G58" s="78"/>
    </row>
    <row r="59" spans="1:7" ht="15.75" thickBot="1">
      <c r="A59" s="150"/>
      <c r="B59" s="91" t="s">
        <v>69</v>
      </c>
      <c r="C59" s="21" t="s">
        <v>60</v>
      </c>
      <c r="D59" s="18">
        <v>10</v>
      </c>
      <c r="E59" s="21"/>
      <c r="F59" s="102">
        <f>F58*D59</f>
        <v>0</v>
      </c>
      <c r="G59" s="78"/>
    </row>
    <row r="60" spans="1:7" ht="41.1" customHeight="1" thickBot="1">
      <c r="A60" s="103"/>
      <c r="B60" s="104" t="s">
        <v>70</v>
      </c>
      <c r="C60" s="105" t="s">
        <v>8</v>
      </c>
      <c r="D60" s="106"/>
      <c r="E60" s="107"/>
      <c r="F60" s="108">
        <f>F59+F51+F42+F40+F28</f>
        <v>0</v>
      </c>
    </row>
    <row r="61" spans="1:7">
      <c r="B61" s="98"/>
    </row>
    <row r="62" spans="1:7">
      <c r="B62" s="98"/>
    </row>
    <row r="63" spans="1:7">
      <c r="B63" s="98"/>
      <c r="C63" s="96"/>
    </row>
    <row r="64" spans="1:7">
      <c r="B64" s="98"/>
    </row>
  </sheetData>
  <mergeCells count="17">
    <mergeCell ref="B30:B39"/>
    <mergeCell ref="B53:B57"/>
    <mergeCell ref="A52:A59"/>
    <mergeCell ref="A43:A51"/>
    <mergeCell ref="B44:B46"/>
    <mergeCell ref="A1:F1"/>
    <mergeCell ref="B42:E42"/>
    <mergeCell ref="A41:A42"/>
    <mergeCell ref="B48:B49"/>
    <mergeCell ref="A29:A40"/>
    <mergeCell ref="A2:A28"/>
    <mergeCell ref="B26:E26"/>
    <mergeCell ref="B17:E17"/>
    <mergeCell ref="B3:B16"/>
    <mergeCell ref="B25:E25"/>
    <mergeCell ref="B40:E40"/>
    <mergeCell ref="B19:B24"/>
  </mergeCells>
  <phoneticPr fontId="13"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EE4EC-6A87-4360-A555-0BE68D0B8EDC}">
  <dimension ref="A1:E13"/>
  <sheetViews>
    <sheetView zoomScaleNormal="100" workbookViewId="0">
      <selection activeCell="E3" sqref="E1:E3"/>
    </sheetView>
  </sheetViews>
  <sheetFormatPr defaultColWidth="8.7109375" defaultRowHeight="15"/>
  <cols>
    <col min="1" max="1" width="20.140625" style="128" customWidth="1"/>
    <col min="2" max="2" width="15.5703125" style="128" bestFit="1" customWidth="1"/>
    <col min="3" max="3" width="20.140625" style="128" bestFit="1" customWidth="1"/>
    <col min="4" max="4" width="29.42578125" style="128" bestFit="1" customWidth="1"/>
    <col min="5" max="5" width="42.7109375" style="128" customWidth="1"/>
    <col min="6" max="16384" width="8.7109375" style="128"/>
  </cols>
  <sheetData>
    <row r="1" spans="1:5">
      <c r="A1" s="135" t="s">
        <v>71</v>
      </c>
      <c r="B1" s="136" t="s">
        <v>72</v>
      </c>
      <c r="C1" s="136" t="s">
        <v>73</v>
      </c>
      <c r="E1" s="128" t="s">
        <v>74</v>
      </c>
    </row>
    <row r="2" spans="1:5">
      <c r="A2" s="129" t="s">
        <v>75</v>
      </c>
      <c r="B2" s="127" t="s">
        <v>17</v>
      </c>
      <c r="C2" s="112">
        <v>25000</v>
      </c>
      <c r="E2" s="130" t="s">
        <v>76</v>
      </c>
    </row>
    <row r="3" spans="1:5" ht="45">
      <c r="A3" s="129" t="s">
        <v>77</v>
      </c>
      <c r="B3" s="127" t="s">
        <v>17</v>
      </c>
      <c r="C3" s="112">
        <v>0</v>
      </c>
      <c r="E3" s="131" t="s">
        <v>78</v>
      </c>
    </row>
    <row r="4" spans="1:5">
      <c r="A4" s="129" t="s">
        <v>79</v>
      </c>
      <c r="B4" s="127" t="s">
        <v>37</v>
      </c>
      <c r="C4" s="112">
        <v>0</v>
      </c>
    </row>
    <row r="5" spans="1:5">
      <c r="A5" s="129" t="s">
        <v>79</v>
      </c>
      <c r="B5" s="127" t="s">
        <v>24</v>
      </c>
      <c r="C5" s="112">
        <v>0</v>
      </c>
    </row>
    <row r="6" spans="1:5">
      <c r="A6" s="132" t="s">
        <v>80</v>
      </c>
      <c r="B6" s="127" t="s">
        <v>81</v>
      </c>
      <c r="C6" s="112">
        <v>0</v>
      </c>
    </row>
    <row r="7" spans="1:5">
      <c r="A7" s="129" t="s">
        <v>82</v>
      </c>
      <c r="B7" s="127" t="s">
        <v>17</v>
      </c>
      <c r="C7" s="112">
        <v>0</v>
      </c>
    </row>
    <row r="8" spans="1:5">
      <c r="A8" s="129" t="s">
        <v>83</v>
      </c>
      <c r="B8" s="127" t="s">
        <v>37</v>
      </c>
      <c r="C8" s="112">
        <v>0</v>
      </c>
    </row>
    <row r="9" spans="1:5">
      <c r="A9" s="129" t="s">
        <v>84</v>
      </c>
      <c r="B9" s="127" t="s">
        <v>17</v>
      </c>
      <c r="C9" s="112">
        <v>0</v>
      </c>
    </row>
    <row r="10" spans="1:5">
      <c r="A10" s="132" t="s">
        <v>85</v>
      </c>
      <c r="B10" s="127" t="s">
        <v>86</v>
      </c>
      <c r="C10" s="112">
        <v>0</v>
      </c>
    </row>
    <row r="11" spans="1:5">
      <c r="A11" s="129" t="s">
        <v>87</v>
      </c>
      <c r="B11" s="127" t="s">
        <v>17</v>
      </c>
      <c r="C11" s="112">
        <v>0</v>
      </c>
    </row>
    <row r="12" spans="1:5">
      <c r="A12" s="129" t="s">
        <v>87</v>
      </c>
      <c r="B12" s="127" t="s">
        <v>88</v>
      </c>
      <c r="C12" s="112">
        <v>0</v>
      </c>
    </row>
    <row r="13" spans="1:5">
      <c r="A13" s="133" t="s">
        <v>42</v>
      </c>
      <c r="B13" s="127"/>
      <c r="C13" s="134">
        <f>C2+C3+C4+C5+C7+C8+C9+C11+C12</f>
        <v>25000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CE031-5D69-48AC-9B6D-1B4AC97DF48F}">
  <dimension ref="A1:S31"/>
  <sheetViews>
    <sheetView topLeftCell="F1" workbookViewId="0">
      <selection activeCell="K3" sqref="K3:S24"/>
    </sheetView>
  </sheetViews>
  <sheetFormatPr defaultRowHeight="15"/>
  <cols>
    <col min="1" max="3" width="0" hidden="1" customWidth="1"/>
    <col min="4" max="4" width="11.5703125" hidden="1" customWidth="1"/>
    <col min="5" max="5" width="0" hidden="1" customWidth="1"/>
    <col min="6" max="6" width="38.28515625" customWidth="1"/>
    <col min="7" max="7" width="48.140625" bestFit="1" customWidth="1"/>
    <col min="8" max="8" width="13.42578125" customWidth="1"/>
    <col min="11" max="11" width="14.42578125" customWidth="1"/>
    <col min="12" max="12" width="14.7109375" customWidth="1"/>
    <col min="13" max="13" width="26.140625" customWidth="1"/>
    <col min="14" max="14" width="11.5703125" customWidth="1"/>
    <col min="15" max="15" width="10.85546875" customWidth="1"/>
    <col min="18" max="18" width="14.85546875" customWidth="1"/>
    <col min="19" max="19" width="10.42578125" customWidth="1"/>
  </cols>
  <sheetData>
    <row r="1" spans="1:19">
      <c r="A1" s="43" t="s">
        <v>89</v>
      </c>
      <c r="B1" s="44"/>
      <c r="C1" s="44"/>
      <c r="D1" s="44"/>
      <c r="E1" s="44"/>
      <c r="F1" s="169" t="s">
        <v>89</v>
      </c>
      <c r="G1" s="170"/>
      <c r="H1" s="170"/>
      <c r="I1" s="170"/>
      <c r="J1" s="171"/>
      <c r="K1" s="160" t="s">
        <v>90</v>
      </c>
      <c r="L1" s="161"/>
      <c r="M1" s="161"/>
      <c r="N1" s="161"/>
      <c r="O1" s="161"/>
      <c r="P1" s="161"/>
      <c r="Q1" s="161"/>
      <c r="R1" s="162"/>
      <c r="S1" s="11"/>
    </row>
    <row r="2" spans="1:19" ht="48">
      <c r="A2" s="28" t="s">
        <v>91</v>
      </c>
      <c r="B2" s="12" t="s">
        <v>92</v>
      </c>
      <c r="C2" s="12" t="s">
        <v>93</v>
      </c>
      <c r="D2" s="12" t="s">
        <v>94</v>
      </c>
      <c r="E2" s="12" t="s">
        <v>95</v>
      </c>
      <c r="F2" s="45" t="s">
        <v>96</v>
      </c>
      <c r="G2" s="45" t="s">
        <v>97</v>
      </c>
      <c r="H2" s="45" t="s">
        <v>98</v>
      </c>
      <c r="I2" s="46" t="s">
        <v>99</v>
      </c>
      <c r="J2" s="47" t="s">
        <v>100</v>
      </c>
      <c r="K2" s="48" t="s">
        <v>101</v>
      </c>
      <c r="L2" s="46" t="s">
        <v>102</v>
      </c>
      <c r="M2" s="49" t="s">
        <v>103</v>
      </c>
      <c r="N2" s="46" t="s">
        <v>104</v>
      </c>
      <c r="O2" s="50" t="s">
        <v>98</v>
      </c>
      <c r="P2" s="46" t="s">
        <v>105</v>
      </c>
      <c r="Q2" s="46" t="s">
        <v>106</v>
      </c>
      <c r="R2" s="47" t="s">
        <v>107</v>
      </c>
      <c r="S2" s="51" t="s">
        <v>108</v>
      </c>
    </row>
    <row r="3" spans="1:19" s="2" customFormat="1" ht="12.75">
      <c r="A3" s="29"/>
      <c r="B3" s="5"/>
      <c r="C3" s="5"/>
      <c r="D3" s="5"/>
      <c r="E3" s="9"/>
      <c r="F3" s="1" t="s">
        <v>109</v>
      </c>
      <c r="G3" s="1" t="s">
        <v>110</v>
      </c>
      <c r="H3" s="5"/>
      <c r="I3" s="6"/>
      <c r="J3" s="30"/>
      <c r="K3" s="52"/>
      <c r="L3" s="53"/>
      <c r="M3" s="54"/>
      <c r="N3" s="55"/>
      <c r="O3" s="53"/>
      <c r="P3" s="56"/>
      <c r="Q3" s="56"/>
      <c r="R3" s="57"/>
      <c r="S3" s="58"/>
    </row>
    <row r="4" spans="1:19" s="2" customFormat="1" ht="12.75">
      <c r="A4" s="29"/>
      <c r="B4" s="5"/>
      <c r="C4" s="5"/>
      <c r="D4" s="5"/>
      <c r="E4" s="9"/>
      <c r="F4" s="1" t="s">
        <v>111</v>
      </c>
      <c r="G4" s="14" t="s">
        <v>112</v>
      </c>
      <c r="H4" s="5"/>
      <c r="I4" s="6"/>
      <c r="J4" s="30"/>
      <c r="K4" s="52"/>
      <c r="L4" s="53"/>
      <c r="M4" s="54"/>
      <c r="N4" s="59"/>
      <c r="O4" s="60"/>
      <c r="P4" s="56"/>
      <c r="Q4" s="56"/>
      <c r="R4" s="61"/>
      <c r="S4" s="58"/>
    </row>
    <row r="5" spans="1:19" s="2" customFormat="1" ht="12.75">
      <c r="A5" s="29"/>
      <c r="B5" s="5"/>
      <c r="C5" s="5"/>
      <c r="D5" s="5"/>
      <c r="E5" s="9"/>
      <c r="F5" s="1" t="s">
        <v>113</v>
      </c>
      <c r="G5" s="14" t="s">
        <v>114</v>
      </c>
      <c r="H5" s="5"/>
      <c r="I5" s="6"/>
      <c r="J5" s="30"/>
      <c r="K5" s="52"/>
      <c r="L5" s="53"/>
      <c r="M5" s="62"/>
      <c r="N5" s="59"/>
      <c r="O5" s="53"/>
      <c r="P5" s="56"/>
      <c r="Q5" s="56"/>
      <c r="R5" s="63"/>
      <c r="S5" s="58"/>
    </row>
    <row r="6" spans="1:19" s="2" customFormat="1" ht="12.75">
      <c r="A6" s="31"/>
      <c r="B6" s="5"/>
      <c r="C6" s="5"/>
      <c r="D6" s="5"/>
      <c r="E6" s="10"/>
      <c r="F6" s="1" t="s">
        <v>115</v>
      </c>
      <c r="G6" s="14" t="s">
        <v>116</v>
      </c>
      <c r="H6" s="5"/>
      <c r="I6" s="6"/>
      <c r="J6" s="30"/>
      <c r="K6" s="52"/>
      <c r="L6" s="53"/>
      <c r="M6" s="62"/>
      <c r="N6" s="59"/>
      <c r="O6" s="53"/>
      <c r="P6" s="56"/>
      <c r="Q6" s="56"/>
      <c r="R6" s="61"/>
      <c r="S6" s="58"/>
    </row>
    <row r="7" spans="1:19" s="2" customFormat="1" ht="12.75">
      <c r="A7" s="31"/>
      <c r="B7" s="5"/>
      <c r="C7" s="5"/>
      <c r="D7" s="5"/>
      <c r="E7" s="10"/>
      <c r="F7" s="1" t="s">
        <v>117</v>
      </c>
      <c r="G7" s="146" t="s">
        <v>118</v>
      </c>
      <c r="H7" s="5"/>
      <c r="I7" s="6"/>
      <c r="J7" s="30"/>
      <c r="K7" s="64"/>
      <c r="L7" s="65"/>
      <c r="M7" s="65"/>
      <c r="N7" s="66"/>
      <c r="O7" s="65"/>
      <c r="P7" s="65"/>
      <c r="Q7" s="65"/>
      <c r="R7" s="67"/>
      <c r="S7" s="58"/>
    </row>
    <row r="8" spans="1:19" s="2" customFormat="1" ht="12.75">
      <c r="A8" s="29"/>
      <c r="B8" s="5"/>
      <c r="C8" s="5"/>
      <c r="D8" s="5"/>
      <c r="E8" s="9"/>
      <c r="F8" s="1" t="s">
        <v>119</v>
      </c>
      <c r="G8" s="14" t="s">
        <v>120</v>
      </c>
      <c r="H8" s="5"/>
      <c r="I8" s="6"/>
      <c r="J8" s="30"/>
      <c r="K8" s="52"/>
      <c r="L8" s="53"/>
      <c r="M8" s="68"/>
      <c r="N8" s="69"/>
      <c r="O8" s="70"/>
      <c r="P8" s="56"/>
      <c r="Q8" s="56"/>
      <c r="R8" s="63"/>
      <c r="S8" s="58"/>
    </row>
    <row r="9" spans="1:19" s="2" customFormat="1" ht="12.75">
      <c r="A9" s="29"/>
      <c r="B9" s="5"/>
      <c r="C9" s="5"/>
      <c r="D9" s="5"/>
      <c r="E9" s="9"/>
      <c r="F9" s="1" t="s">
        <v>121</v>
      </c>
      <c r="G9" s="14" t="s">
        <v>122</v>
      </c>
      <c r="H9" s="5"/>
      <c r="I9" s="6"/>
      <c r="J9" s="30"/>
      <c r="K9" s="52"/>
      <c r="L9" s="53"/>
      <c r="M9" s="68"/>
      <c r="N9" s="69"/>
      <c r="O9" s="70"/>
      <c r="P9" s="56"/>
      <c r="Q9" s="56"/>
      <c r="R9" s="63"/>
      <c r="S9" s="58"/>
    </row>
    <row r="10" spans="1:19" s="2" customFormat="1" ht="12.75">
      <c r="A10" s="31"/>
      <c r="B10" s="5"/>
      <c r="C10" s="5"/>
      <c r="D10" s="5"/>
      <c r="E10" s="10"/>
      <c r="F10" s="4" t="s">
        <v>123</v>
      </c>
      <c r="G10" s="146" t="s">
        <v>124</v>
      </c>
      <c r="H10" s="7"/>
      <c r="I10" s="6"/>
      <c r="J10" s="30"/>
      <c r="K10" s="52"/>
      <c r="L10" s="53"/>
      <c r="M10" s="68"/>
      <c r="N10" s="69"/>
      <c r="O10" s="70"/>
      <c r="P10" s="56"/>
      <c r="Q10" s="56"/>
      <c r="R10" s="63"/>
      <c r="S10" s="58"/>
    </row>
    <row r="11" spans="1:19" s="2" customFormat="1" ht="12.75">
      <c r="A11" s="31"/>
      <c r="B11" s="5"/>
      <c r="C11" s="5"/>
      <c r="D11" s="5"/>
      <c r="E11" s="10"/>
      <c r="F11" s="4" t="s">
        <v>125</v>
      </c>
      <c r="G11" s="14" t="s">
        <v>116</v>
      </c>
      <c r="H11" s="7"/>
      <c r="I11" s="6"/>
      <c r="J11" s="30"/>
      <c r="K11" s="52"/>
      <c r="L11" s="53"/>
      <c r="M11" s="68"/>
      <c r="N11" s="69"/>
      <c r="O11" s="70"/>
      <c r="P11" s="56"/>
      <c r="Q11" s="56"/>
      <c r="R11" s="63"/>
      <c r="S11" s="58"/>
    </row>
    <row r="12" spans="1:19" s="2" customFormat="1" ht="12.75">
      <c r="A12" s="31"/>
      <c r="B12" s="5"/>
      <c r="C12" s="5"/>
      <c r="D12" s="5"/>
      <c r="E12" s="10"/>
      <c r="F12" s="4" t="s">
        <v>126</v>
      </c>
      <c r="G12" s="14" t="s">
        <v>127</v>
      </c>
      <c r="H12" s="7"/>
      <c r="I12" s="6"/>
      <c r="J12" s="30"/>
      <c r="K12" s="52"/>
      <c r="L12" s="53"/>
      <c r="M12" s="68"/>
      <c r="N12" s="69"/>
      <c r="O12" s="70"/>
      <c r="P12" s="56"/>
      <c r="Q12" s="56"/>
      <c r="R12" s="63"/>
      <c r="S12" s="58"/>
    </row>
    <row r="13" spans="1:19" s="2" customFormat="1" ht="12.75">
      <c r="A13" s="31"/>
      <c r="B13" s="5"/>
      <c r="C13" s="5"/>
      <c r="D13" s="5"/>
      <c r="E13" s="10"/>
      <c r="F13" s="4" t="s">
        <v>128</v>
      </c>
      <c r="G13" s="14" t="s">
        <v>129</v>
      </c>
      <c r="H13" s="7"/>
      <c r="I13" s="6"/>
      <c r="J13" s="30"/>
      <c r="K13" s="52"/>
      <c r="L13" s="53"/>
      <c r="M13" s="68"/>
      <c r="N13" s="69"/>
      <c r="O13" s="70"/>
      <c r="P13" s="56"/>
      <c r="Q13" s="56"/>
      <c r="R13" s="63"/>
      <c r="S13" s="58"/>
    </row>
    <row r="14" spans="1:19" s="2" customFormat="1" ht="12.75">
      <c r="A14" s="31"/>
      <c r="B14" s="5"/>
      <c r="C14" s="5"/>
      <c r="D14" s="5"/>
      <c r="E14" s="10"/>
      <c r="F14" s="13" t="s">
        <v>130</v>
      </c>
      <c r="G14" s="14" t="s">
        <v>131</v>
      </c>
      <c r="H14" s="7"/>
      <c r="I14" s="6"/>
      <c r="J14" s="30"/>
      <c r="K14" s="52"/>
      <c r="L14" s="53"/>
      <c r="M14" s="68"/>
      <c r="N14" s="69"/>
      <c r="O14" s="70"/>
      <c r="P14" s="56"/>
      <c r="Q14" s="56"/>
      <c r="R14" s="63"/>
      <c r="S14" s="58"/>
    </row>
    <row r="15" spans="1:19" s="2" customFormat="1" ht="12.75">
      <c r="A15" s="31"/>
      <c r="B15" s="8"/>
      <c r="C15" s="8"/>
      <c r="D15" s="8"/>
      <c r="E15" s="10"/>
      <c r="F15" s="4" t="s">
        <v>132</v>
      </c>
      <c r="G15" s="14" t="s">
        <v>133</v>
      </c>
      <c r="H15" s="7"/>
      <c r="I15" s="6"/>
      <c r="J15" s="30"/>
      <c r="K15" s="52"/>
      <c r="L15" s="53"/>
      <c r="M15" s="68"/>
      <c r="N15" s="69"/>
      <c r="O15" s="70"/>
      <c r="P15" s="56"/>
      <c r="Q15" s="56"/>
      <c r="R15" s="63"/>
      <c r="S15" s="58"/>
    </row>
    <row r="16" spans="1:19" s="2" customFormat="1" ht="12.75">
      <c r="A16" s="31"/>
      <c r="B16" s="8"/>
      <c r="C16" s="8"/>
      <c r="D16" s="8"/>
      <c r="E16" s="10"/>
      <c r="F16" s="4" t="s">
        <v>134</v>
      </c>
      <c r="G16" s="14" t="s">
        <v>135</v>
      </c>
      <c r="H16" s="7"/>
      <c r="I16" s="6"/>
      <c r="J16" s="30"/>
      <c r="K16" s="52"/>
      <c r="L16" s="53"/>
      <c r="M16" s="68"/>
      <c r="N16" s="69"/>
      <c r="O16" s="70"/>
      <c r="P16" s="56"/>
      <c r="Q16" s="56"/>
      <c r="R16" s="63"/>
      <c r="S16" s="58"/>
    </row>
    <row r="17" spans="1:19" s="2" customFormat="1" ht="12.75">
      <c r="A17" s="31"/>
      <c r="B17" s="8"/>
      <c r="C17" s="8"/>
      <c r="D17" s="8"/>
      <c r="E17" s="10"/>
      <c r="F17" s="4" t="s">
        <v>136</v>
      </c>
      <c r="G17" s="14" t="s">
        <v>137</v>
      </c>
      <c r="H17" s="7"/>
      <c r="I17" s="6"/>
      <c r="J17" s="30"/>
      <c r="K17" s="52"/>
      <c r="L17" s="53"/>
      <c r="M17" s="68"/>
      <c r="N17" s="69"/>
      <c r="O17" s="70"/>
      <c r="P17" s="56"/>
      <c r="Q17" s="56"/>
      <c r="R17" s="63"/>
      <c r="S17" s="58"/>
    </row>
    <row r="18" spans="1:19" s="2" customFormat="1" ht="12.75">
      <c r="A18" s="31"/>
      <c r="B18" s="8"/>
      <c r="C18" s="8"/>
      <c r="D18" s="8"/>
      <c r="E18" s="8"/>
      <c r="F18" s="3" t="s">
        <v>138</v>
      </c>
      <c r="G18" s="14" t="s">
        <v>139</v>
      </c>
      <c r="H18" s="8"/>
      <c r="I18" s="8"/>
      <c r="J18" s="32"/>
      <c r="K18" s="71"/>
      <c r="L18" s="72"/>
      <c r="M18" s="72"/>
      <c r="N18" s="73"/>
      <c r="O18" s="72"/>
      <c r="P18" s="72"/>
      <c r="Q18" s="72"/>
      <c r="R18" s="63"/>
      <c r="S18" s="58"/>
    </row>
    <row r="19" spans="1:19" s="2" customFormat="1" ht="12.75">
      <c r="A19" s="31"/>
      <c r="B19" s="8"/>
      <c r="C19" s="8"/>
      <c r="D19" s="8"/>
      <c r="E19" s="8"/>
      <c r="F19" s="3" t="s">
        <v>140</v>
      </c>
      <c r="G19" s="14" t="s">
        <v>139</v>
      </c>
      <c r="H19" s="8"/>
      <c r="I19" s="8"/>
      <c r="J19" s="32"/>
      <c r="K19" s="71"/>
      <c r="L19" s="72"/>
      <c r="M19" s="72"/>
      <c r="N19" s="73"/>
      <c r="O19" s="72"/>
      <c r="P19" s="72"/>
      <c r="Q19" s="72"/>
      <c r="R19" s="63"/>
      <c r="S19" s="58"/>
    </row>
    <row r="20" spans="1:19" s="2" customFormat="1" ht="12.75">
      <c r="A20" s="31"/>
      <c r="B20" s="8"/>
      <c r="C20" s="8"/>
      <c r="D20" s="8"/>
      <c r="E20" s="8"/>
      <c r="F20" s="3" t="s">
        <v>141</v>
      </c>
      <c r="G20" s="14" t="s">
        <v>131</v>
      </c>
      <c r="H20" s="8"/>
      <c r="I20" s="8"/>
      <c r="J20" s="32"/>
      <c r="K20" s="71"/>
      <c r="L20" s="72"/>
      <c r="M20" s="72"/>
      <c r="N20" s="73"/>
      <c r="O20" s="72"/>
      <c r="P20" s="72"/>
      <c r="Q20" s="72"/>
      <c r="R20" s="63"/>
      <c r="S20" s="58"/>
    </row>
    <row r="21" spans="1:19" s="2" customFormat="1" ht="12.75">
      <c r="A21" s="31"/>
      <c r="B21" s="8"/>
      <c r="C21" s="8"/>
      <c r="D21" s="8"/>
      <c r="E21" s="8"/>
      <c r="F21" s="3" t="s">
        <v>142</v>
      </c>
      <c r="G21" s="14" t="s">
        <v>143</v>
      </c>
      <c r="H21" s="8"/>
      <c r="I21" s="8"/>
      <c r="J21" s="32"/>
      <c r="K21" s="71"/>
      <c r="L21" s="72"/>
      <c r="M21" s="72"/>
      <c r="N21" s="73"/>
      <c r="O21" s="72"/>
      <c r="P21" s="72"/>
      <c r="Q21" s="72"/>
      <c r="R21" s="63"/>
      <c r="S21" s="58"/>
    </row>
    <row r="22" spans="1:19" s="2" customFormat="1" ht="12.75">
      <c r="A22" s="31"/>
      <c r="B22" s="8"/>
      <c r="C22" s="8"/>
      <c r="D22" s="8"/>
      <c r="E22" s="8"/>
      <c r="F22" s="3" t="s">
        <v>144</v>
      </c>
      <c r="G22" s="14" t="s">
        <v>131</v>
      </c>
      <c r="H22" s="8"/>
      <c r="I22" s="8"/>
      <c r="J22" s="32"/>
      <c r="K22" s="71"/>
      <c r="L22" s="72"/>
      <c r="M22" s="72"/>
      <c r="N22" s="73"/>
      <c r="O22" s="72"/>
      <c r="P22" s="72"/>
      <c r="Q22" s="72"/>
      <c r="R22" s="63"/>
      <c r="S22" s="58"/>
    </row>
    <row r="23" spans="1:19" s="2" customFormat="1" ht="12.75">
      <c r="A23" s="31"/>
      <c r="B23" s="8"/>
      <c r="C23" s="8"/>
      <c r="D23" s="8"/>
      <c r="E23" s="8"/>
      <c r="F23" s="3" t="s">
        <v>145</v>
      </c>
      <c r="G23" s="14" t="s">
        <v>146</v>
      </c>
      <c r="H23" s="8"/>
      <c r="I23" s="8"/>
      <c r="J23" s="32"/>
      <c r="K23" s="71"/>
      <c r="L23" s="72"/>
      <c r="M23" s="72"/>
      <c r="N23" s="73"/>
      <c r="O23" s="72"/>
      <c r="P23" s="72"/>
      <c r="Q23" s="72"/>
      <c r="R23" s="63"/>
      <c r="S23" s="58"/>
    </row>
    <row r="24" spans="1:19" s="2" customFormat="1" ht="13.5" thickBot="1">
      <c r="A24" s="33"/>
      <c r="B24" s="34"/>
      <c r="C24" s="34"/>
      <c r="D24" s="34"/>
      <c r="E24" s="34"/>
      <c r="F24" s="35" t="s">
        <v>147</v>
      </c>
      <c r="G24" s="36" t="s">
        <v>118</v>
      </c>
      <c r="H24" s="34"/>
      <c r="I24" s="34"/>
      <c r="J24" s="37"/>
      <c r="K24" s="74"/>
      <c r="L24" s="75"/>
      <c r="M24" s="75"/>
      <c r="N24" s="76"/>
      <c r="O24" s="75"/>
      <c r="P24" s="75"/>
      <c r="Q24" s="75"/>
      <c r="R24" s="77"/>
      <c r="S24" s="58"/>
    </row>
    <row r="25" spans="1:19" ht="15.75" thickBot="1"/>
    <row r="26" spans="1:19" ht="14.45" customHeight="1">
      <c r="B26" s="38"/>
      <c r="C26" s="38"/>
      <c r="D26" s="38"/>
      <c r="E26" s="38"/>
      <c r="F26" s="172" t="s">
        <v>148</v>
      </c>
      <c r="G26" s="173"/>
      <c r="H26" s="173"/>
      <c r="I26" s="174"/>
      <c r="K26" s="163" t="s">
        <v>149</v>
      </c>
      <c r="L26" s="164"/>
      <c r="M26" s="164"/>
      <c r="N26" s="164"/>
      <c r="O26" s="164"/>
      <c r="P26" s="164"/>
      <c r="Q26" s="164"/>
      <c r="R26" s="164"/>
      <c r="S26" s="165"/>
    </row>
    <row r="27" spans="1:19" ht="15.75" thickBot="1">
      <c r="A27" s="39"/>
      <c r="B27" s="40"/>
      <c r="C27" s="40"/>
      <c r="D27" s="40"/>
      <c r="E27" s="40"/>
      <c r="F27" s="175"/>
      <c r="G27" s="176"/>
      <c r="H27" s="176"/>
      <c r="I27" s="177"/>
      <c r="K27" s="166"/>
      <c r="L27" s="167"/>
      <c r="M27" s="167"/>
      <c r="N27" s="167"/>
      <c r="O27" s="167"/>
      <c r="P27" s="167"/>
      <c r="Q27" s="167"/>
      <c r="R27" s="167"/>
      <c r="S27" s="168"/>
    </row>
    <row r="28" spans="1:19">
      <c r="A28" s="39"/>
      <c r="B28" s="40"/>
      <c r="C28" s="40"/>
      <c r="D28" s="40"/>
      <c r="E28" s="40"/>
    </row>
    <row r="29" spans="1:19">
      <c r="A29" s="39"/>
      <c r="B29" s="40"/>
      <c r="C29" s="40"/>
      <c r="D29" s="40"/>
      <c r="E29" s="40"/>
    </row>
    <row r="30" spans="1:19">
      <c r="A30" s="39"/>
      <c r="B30" s="40"/>
      <c r="C30" s="40"/>
      <c r="D30" s="40"/>
      <c r="E30" s="40"/>
    </row>
    <row r="31" spans="1:19" ht="15.75" thickBot="1">
      <c r="A31" s="41"/>
      <c r="B31" s="42"/>
      <c r="C31" s="42"/>
      <c r="D31" s="42"/>
      <c r="E31" s="42"/>
    </row>
  </sheetData>
  <mergeCells count="4">
    <mergeCell ref="K1:R1"/>
    <mergeCell ref="K26:S27"/>
    <mergeCell ref="F1:J1"/>
    <mergeCell ref="F26:I27"/>
  </mergeCells>
  <dataValidations count="1">
    <dataValidation type="list" allowBlank="1" showInputMessage="1" showErrorMessage="1" sqref="S3:S24" xr:uid="{008028CA-4E65-4532-9DB9-5252AC916C2B}">
      <formula1>"Reusable, disposable"</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297D8-D727-4391-9304-7CB0BF88DFE7}">
  <dimension ref="A1:J24"/>
  <sheetViews>
    <sheetView workbookViewId="0">
      <selection sqref="A1:J1"/>
    </sheetView>
  </sheetViews>
  <sheetFormatPr defaultColWidth="8.7109375" defaultRowHeight="15"/>
  <cols>
    <col min="1" max="9" width="20.28515625" style="114" customWidth="1"/>
    <col min="10" max="10" width="19.5703125" style="114" customWidth="1"/>
    <col min="11" max="16384" width="8.7109375" style="114"/>
  </cols>
  <sheetData>
    <row r="1" spans="1:10" ht="81.95" customHeight="1" thickBot="1">
      <c r="A1" s="178" t="s">
        <v>150</v>
      </c>
      <c r="B1" s="179"/>
      <c r="C1" s="179"/>
      <c r="D1" s="179"/>
      <c r="E1" s="179"/>
      <c r="F1" s="179"/>
      <c r="G1" s="179"/>
      <c r="H1" s="179"/>
      <c r="I1" s="179"/>
      <c r="J1" s="180"/>
    </row>
    <row r="2" spans="1:10" ht="36">
      <c r="A2" s="143" t="s">
        <v>101</v>
      </c>
      <c r="B2" s="140" t="s">
        <v>102</v>
      </c>
      <c r="C2" s="141" t="s">
        <v>103</v>
      </c>
      <c r="D2" s="140" t="s">
        <v>104</v>
      </c>
      <c r="E2" s="142" t="s">
        <v>98</v>
      </c>
      <c r="F2" s="140" t="s">
        <v>105</v>
      </c>
      <c r="G2" s="140" t="s">
        <v>106</v>
      </c>
      <c r="H2" s="140" t="s">
        <v>107</v>
      </c>
      <c r="I2" s="140" t="s">
        <v>108</v>
      </c>
      <c r="J2" s="144" t="s">
        <v>151</v>
      </c>
    </row>
    <row r="3" spans="1:10">
      <c r="A3" s="52"/>
      <c r="B3" s="53"/>
      <c r="C3" s="54"/>
      <c r="D3" s="55"/>
      <c r="E3" s="53"/>
      <c r="F3" s="56"/>
      <c r="G3" s="56"/>
      <c r="H3" s="137"/>
      <c r="I3" s="138"/>
      <c r="J3" s="145"/>
    </row>
    <row r="4" spans="1:10">
      <c r="A4" s="52"/>
      <c r="B4" s="53"/>
      <c r="C4" s="54"/>
      <c r="D4" s="59"/>
      <c r="E4" s="60"/>
      <c r="F4" s="56"/>
      <c r="G4" s="56"/>
      <c r="H4" s="139"/>
      <c r="I4" s="138"/>
      <c r="J4" s="145"/>
    </row>
    <row r="5" spans="1:10">
      <c r="A5" s="52"/>
      <c r="B5" s="53"/>
      <c r="C5" s="62"/>
      <c r="D5" s="59"/>
      <c r="E5" s="53"/>
      <c r="F5" s="56"/>
      <c r="G5" s="56"/>
      <c r="H5" s="72"/>
      <c r="I5" s="138"/>
      <c r="J5" s="145"/>
    </row>
    <row r="6" spans="1:10">
      <c r="A6" s="52"/>
      <c r="B6" s="53"/>
      <c r="C6" s="62"/>
      <c r="D6" s="59"/>
      <c r="E6" s="53"/>
      <c r="F6" s="56"/>
      <c r="G6" s="56"/>
      <c r="H6" s="139"/>
      <c r="I6" s="138"/>
      <c r="J6" s="145"/>
    </row>
    <row r="7" spans="1:10">
      <c r="A7" s="64"/>
      <c r="B7" s="65"/>
      <c r="C7" s="65"/>
      <c r="D7" s="66"/>
      <c r="E7" s="65"/>
      <c r="F7" s="65"/>
      <c r="G7" s="65"/>
      <c r="H7" s="65"/>
      <c r="I7" s="138"/>
      <c r="J7" s="145"/>
    </row>
    <row r="8" spans="1:10">
      <c r="A8" s="52"/>
      <c r="B8" s="53"/>
      <c r="C8" s="68"/>
      <c r="D8" s="69"/>
      <c r="E8" s="70"/>
      <c r="F8" s="56"/>
      <c r="G8" s="56"/>
      <c r="H8" s="72"/>
      <c r="I8" s="138"/>
      <c r="J8" s="145"/>
    </row>
    <row r="9" spans="1:10">
      <c r="A9" s="52"/>
      <c r="B9" s="53"/>
      <c r="C9" s="68"/>
      <c r="D9" s="69"/>
      <c r="E9" s="70"/>
      <c r="F9" s="56"/>
      <c r="G9" s="56"/>
      <c r="H9" s="72"/>
      <c r="I9" s="138"/>
      <c r="J9" s="145"/>
    </row>
    <row r="10" spans="1:10">
      <c r="A10" s="52"/>
      <c r="B10" s="53"/>
      <c r="C10" s="68"/>
      <c r="D10" s="69"/>
      <c r="E10" s="70"/>
      <c r="F10" s="56"/>
      <c r="G10" s="56"/>
      <c r="H10" s="72"/>
      <c r="I10" s="138"/>
      <c r="J10" s="145"/>
    </row>
    <row r="11" spans="1:10">
      <c r="A11" s="52"/>
      <c r="B11" s="53"/>
      <c r="C11" s="68"/>
      <c r="D11" s="69"/>
      <c r="E11" s="70"/>
      <c r="F11" s="56"/>
      <c r="G11" s="56"/>
      <c r="H11" s="72"/>
      <c r="I11" s="138"/>
      <c r="J11" s="145"/>
    </row>
    <row r="12" spans="1:10">
      <c r="A12" s="52"/>
      <c r="B12" s="53"/>
      <c r="C12" s="68"/>
      <c r="D12" s="69"/>
      <c r="E12" s="70"/>
      <c r="F12" s="56"/>
      <c r="G12" s="56"/>
      <c r="H12" s="72"/>
      <c r="I12" s="138"/>
      <c r="J12" s="145"/>
    </row>
    <row r="13" spans="1:10">
      <c r="A13" s="52"/>
      <c r="B13" s="53"/>
      <c r="C13" s="68"/>
      <c r="D13" s="69"/>
      <c r="E13" s="70"/>
      <c r="F13" s="56"/>
      <c r="G13" s="56"/>
      <c r="H13" s="72"/>
      <c r="I13" s="138"/>
      <c r="J13" s="145"/>
    </row>
    <row r="14" spans="1:10">
      <c r="A14" s="52"/>
      <c r="B14" s="53"/>
      <c r="C14" s="68"/>
      <c r="D14" s="69"/>
      <c r="E14" s="70"/>
      <c r="F14" s="56"/>
      <c r="G14" s="56"/>
      <c r="H14" s="72"/>
      <c r="I14" s="138"/>
      <c r="J14" s="145"/>
    </row>
    <row r="15" spans="1:10">
      <c r="A15" s="52"/>
      <c r="B15" s="53"/>
      <c r="C15" s="68"/>
      <c r="D15" s="69"/>
      <c r="E15" s="70"/>
      <c r="F15" s="56"/>
      <c r="G15" s="56"/>
      <c r="H15" s="72"/>
      <c r="I15" s="138"/>
      <c r="J15" s="145"/>
    </row>
    <row r="16" spans="1:10">
      <c r="A16" s="52"/>
      <c r="B16" s="53"/>
      <c r="C16" s="68"/>
      <c r="D16" s="69"/>
      <c r="E16" s="70"/>
      <c r="F16" s="56"/>
      <c r="G16" s="56"/>
      <c r="H16" s="72"/>
      <c r="I16" s="138"/>
      <c r="J16" s="145"/>
    </row>
    <row r="17" spans="1:10">
      <c r="A17" s="52"/>
      <c r="B17" s="53"/>
      <c r="C17" s="68"/>
      <c r="D17" s="69"/>
      <c r="E17" s="70"/>
      <c r="F17" s="56"/>
      <c r="G17" s="56"/>
      <c r="H17" s="72"/>
      <c r="I17" s="138"/>
      <c r="J17" s="145"/>
    </row>
    <row r="18" spans="1:10">
      <c r="A18" s="71"/>
      <c r="B18" s="72"/>
      <c r="C18" s="72"/>
      <c r="D18" s="73"/>
      <c r="E18" s="72"/>
      <c r="F18" s="72"/>
      <c r="G18" s="72"/>
      <c r="H18" s="72"/>
      <c r="I18" s="138"/>
      <c r="J18" s="145"/>
    </row>
    <row r="19" spans="1:10">
      <c r="A19" s="71"/>
      <c r="B19" s="72"/>
      <c r="C19" s="72"/>
      <c r="D19" s="73"/>
      <c r="E19" s="72"/>
      <c r="F19" s="72"/>
      <c r="G19" s="72"/>
      <c r="H19" s="72"/>
      <c r="I19" s="138"/>
      <c r="J19" s="145"/>
    </row>
    <row r="20" spans="1:10">
      <c r="A20" s="71"/>
      <c r="B20" s="72"/>
      <c r="C20" s="72"/>
      <c r="D20" s="73"/>
      <c r="E20" s="72"/>
      <c r="F20" s="72"/>
      <c r="G20" s="72"/>
      <c r="H20" s="72"/>
      <c r="I20" s="138"/>
      <c r="J20" s="145"/>
    </row>
    <row r="21" spans="1:10">
      <c r="A21" s="71"/>
      <c r="B21" s="72"/>
      <c r="C21" s="72"/>
      <c r="D21" s="73"/>
      <c r="E21" s="72"/>
      <c r="F21" s="72"/>
      <c r="G21" s="72"/>
      <c r="H21" s="72"/>
      <c r="I21" s="138"/>
      <c r="J21" s="145"/>
    </row>
    <row r="22" spans="1:10">
      <c r="A22" s="71"/>
      <c r="B22" s="72"/>
      <c r="C22" s="72"/>
      <c r="D22" s="73"/>
      <c r="E22" s="72"/>
      <c r="F22" s="72"/>
      <c r="G22" s="72"/>
      <c r="H22" s="72"/>
      <c r="I22" s="138"/>
      <c r="J22" s="145"/>
    </row>
    <row r="23" spans="1:10">
      <c r="A23" s="71"/>
      <c r="B23" s="72"/>
      <c r="C23" s="72"/>
      <c r="D23" s="73"/>
      <c r="E23" s="72"/>
      <c r="F23" s="72"/>
      <c r="G23" s="72"/>
      <c r="H23" s="72"/>
      <c r="I23" s="138"/>
      <c r="J23" s="145"/>
    </row>
    <row r="24" spans="1:10" ht="15.75" thickBot="1">
      <c r="A24" s="74"/>
      <c r="B24" s="75"/>
      <c r="C24" s="75"/>
      <c r="D24" s="76"/>
      <c r="E24" s="75"/>
      <c r="F24" s="75"/>
      <c r="G24" s="75"/>
      <c r="H24" s="75"/>
      <c r="I24" s="75"/>
      <c r="J24" s="77"/>
    </row>
  </sheetData>
  <mergeCells count="1">
    <mergeCell ref="A1:J1"/>
  </mergeCells>
  <dataValidations count="1">
    <dataValidation type="list" allowBlank="1" showInputMessage="1" showErrorMessage="1" sqref="I3:I24" xr:uid="{EA8AB49D-A472-47C3-8EB5-1BFFCAF19697}">
      <formula1>"Reusable, disposable"</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AA8A47EEA6D4347904C7DE0F142F8A4" ma:contentTypeVersion="3" ma:contentTypeDescription="Een nieuw document maken." ma:contentTypeScope="" ma:versionID="b09ff54d6c78a4f936e7e50035b90de3">
  <xsd:schema xmlns:xsd="http://www.w3.org/2001/XMLSchema" xmlns:xs="http://www.w3.org/2001/XMLSchema" xmlns:p="http://schemas.microsoft.com/office/2006/metadata/properties" xmlns:ns2="3654c299-6a71-4a7a-9231-109673589519" targetNamespace="http://schemas.microsoft.com/office/2006/metadata/properties" ma:root="true" ma:fieldsID="c41b8fc12beda097e10de47503875e06" ns2:_="">
    <xsd:import namespace="3654c299-6a71-4a7a-9231-10967358951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54c299-6a71-4a7a-9231-1096735895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D6B623A-5F88-4C7C-8E70-C4AE5F1A9C5E}"/>
</file>

<file path=customXml/itemProps2.xml><?xml version="1.0" encoding="utf-8"?>
<ds:datastoreItem xmlns:ds="http://schemas.openxmlformats.org/officeDocument/2006/customXml" ds:itemID="{730352A0-1FFF-49FC-8369-B38D4119C31B}"/>
</file>

<file path=customXml/itemProps3.xml><?xml version="1.0" encoding="utf-8"?>
<ds:datastoreItem xmlns:ds="http://schemas.openxmlformats.org/officeDocument/2006/customXml" ds:itemID="{B93F7CEC-3F40-4476-AFB7-E2E97145C71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Rijn, M.E. van (FB-INKOOP)</dc:creator>
  <cp:keywords/>
  <dc:description/>
  <cp:lastModifiedBy>Los, M. (LONG)</cp:lastModifiedBy>
  <cp:revision/>
  <dcterms:created xsi:type="dcterms:W3CDTF">2025-08-05T13:18:57Z</dcterms:created>
  <dcterms:modified xsi:type="dcterms:W3CDTF">2025-10-17T11:08:16Z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0x0101002AA8A47EEA6D4347904C7DE0F142F8A4</vt:lpwstr>
  </property>
</Properties>
</file>