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showInkAnnotation="0" defaultThemeVersion="124226"/>
  <xr:revisionPtr revIDLastSave="75" documentId="8_{C6F336C3-6344-4951-89B4-07C20F5A8C62}" xr6:coauthVersionLast="47" xr6:coauthVersionMax="47" xr10:uidLastSave="{61707E81-0BE2-4EF5-A9A0-040FE2F48513}"/>
  <bookViews>
    <workbookView xWindow="-108" yWindow="-108" windowWidth="23256" windowHeight="12456" firstSheet="1" activeTab="1" xr2:uid="{00000000-000D-0000-FFFF-FFFF00000000}"/>
  </bookViews>
  <sheets>
    <sheet name="LEVERINGEN DIENSTEN" sheetId="1" r:id="rId1"/>
    <sheet name="WERKEN" sheetId="2" r:id="rId2"/>
  </sheets>
  <definedNames>
    <definedName name="_ftn1" localSheetId="0">'LEVERINGEN DIENSTEN'!$B$60</definedName>
    <definedName name="_ftn2" localSheetId="0">'LEVERINGEN DIENSTEN'!$B$61</definedName>
    <definedName name="_ftnref1" localSheetId="0">'LEVERINGEN DIENSTEN'!$B$9</definedName>
    <definedName name="_ftnref2" localSheetId="0">'LEVERINGEN DIENSTEN'!#REF!</definedName>
    <definedName name="_xlnm.Print_Area" localSheetId="0">'LEVERINGEN DIENSTEN'!$A$1:$L$79</definedName>
    <definedName name="_xlnm.Print_Area" localSheetId="1">WERKEN!$A$1:$L$74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2" l="1"/>
  <c r="K33" i="2" s="1"/>
  <c r="J26" i="2"/>
  <c r="K26" i="2" s="1"/>
  <c r="K24" i="2"/>
  <c r="J18" i="2"/>
  <c r="K18" i="2" s="1"/>
  <c r="K46" i="1" l="1"/>
  <c r="K45" i="1"/>
  <c r="K44" i="1"/>
  <c r="K43" i="1"/>
  <c r="K39" i="1"/>
  <c r="K38" i="1"/>
  <c r="K37" i="1"/>
  <c r="K36" i="1"/>
  <c r="K32" i="1"/>
  <c r="K31" i="1"/>
  <c r="I31" i="1" s="1"/>
  <c r="L31" i="1" s="1"/>
  <c r="K27" i="1"/>
  <c r="K26" i="1"/>
  <c r="K25" i="1"/>
  <c r="K24" i="1"/>
  <c r="K23" i="1"/>
  <c r="I23" i="1" s="1"/>
  <c r="L23" i="1" s="1"/>
  <c r="K20" i="1"/>
  <c r="K17" i="1"/>
  <c r="K18" i="1"/>
  <c r="K19" i="1"/>
  <c r="K16" i="1"/>
  <c r="I26" i="1" l="1"/>
  <c r="L26" i="1" s="1"/>
  <c r="I44" i="1"/>
  <c r="L44" i="1" s="1"/>
  <c r="I27" i="1"/>
  <c r="L27" i="1" s="1"/>
  <c r="I24" i="1"/>
  <c r="L24" i="1" s="1"/>
  <c r="I25" i="1"/>
  <c r="L25" i="1" s="1"/>
  <c r="I32" i="1"/>
  <c r="L32" i="1" s="1"/>
  <c r="I19" i="1"/>
  <c r="L19" i="1" s="1"/>
  <c r="I17" i="1"/>
  <c r="L17" i="1" s="1"/>
  <c r="I18" i="1"/>
  <c r="L18" i="1" s="1"/>
  <c r="I46" i="1"/>
  <c r="L46" i="1" s="1"/>
  <c r="I43" i="1"/>
  <c r="L43" i="1" s="1"/>
  <c r="I45" i="1"/>
  <c r="L45" i="1" s="1"/>
  <c r="I37" i="1"/>
  <c r="L37" i="1" s="1"/>
  <c r="I36" i="1"/>
  <c r="L36" i="1" s="1"/>
  <c r="I39" i="1"/>
  <c r="L39" i="1" s="1"/>
  <c r="I38" i="1"/>
  <c r="L38" i="1" s="1"/>
  <c r="I16" i="1"/>
  <c r="L16" i="1" s="1"/>
  <c r="K38" i="2"/>
  <c r="K25" i="2"/>
  <c r="K22" i="2"/>
  <c r="K21" i="2"/>
  <c r="K37" i="2"/>
  <c r="K36" i="2"/>
  <c r="K32" i="2"/>
  <c r="K31" i="2"/>
  <c r="K30" i="2"/>
  <c r="K29" i="2"/>
  <c r="I24" i="2" l="1"/>
  <c r="L24" i="2" s="1"/>
  <c r="L17" i="2"/>
  <c r="I36" i="2"/>
  <c r="L36" i="2" s="1"/>
  <c r="I37" i="2"/>
  <c r="L37" i="2" s="1"/>
  <c r="L31" i="2"/>
  <c r="I38" i="2"/>
  <c r="L38" i="2" s="1"/>
  <c r="I22" i="2"/>
  <c r="L22" i="2" s="1"/>
  <c r="I29" i="2"/>
  <c r="I21" i="2"/>
  <c r="L21" i="2" s="1"/>
  <c r="L32" i="2"/>
  <c r="I30" i="2"/>
  <c r="L30" i="2" s="1"/>
  <c r="I25" i="2"/>
  <c r="L25" i="2" s="1"/>
  <c r="I16" i="2"/>
  <c r="L16" i="2" s="1"/>
  <c r="I15" i="2"/>
  <c r="L15" i="2" s="1"/>
  <c r="L33" i="2" l="1"/>
  <c r="L26" i="2"/>
  <c r="L33" i="1"/>
  <c r="L18" i="2" l="1"/>
  <c r="J47" i="1"/>
  <c r="K47" i="1" s="1"/>
  <c r="J40" i="1"/>
  <c r="K40" i="1" s="1"/>
  <c r="J33" i="1"/>
  <c r="K33" i="1" s="1"/>
  <c r="J39" i="2"/>
  <c r="K39" i="2" l="1"/>
  <c r="L47" i="1"/>
  <c r="C54" i="1" s="1"/>
  <c r="L40" i="1"/>
  <c r="C53" i="1" s="1"/>
  <c r="C52" i="1"/>
  <c r="C43" i="2" l="1"/>
  <c r="C42" i="2"/>
  <c r="L39" i="2" l="1"/>
  <c r="C45" i="2" s="1"/>
  <c r="L20" i="1" l="1"/>
  <c r="C50" i="1" s="1"/>
  <c r="L28" i="1" l="1"/>
  <c r="C51" i="1" s="1"/>
  <c r="D50" i="1" s="1"/>
  <c r="J28" i="1"/>
  <c r="K28" i="1" s="1"/>
  <c r="L29" i="2" l="1"/>
  <c r="C44" i="2" s="1"/>
  <c r="D4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17" authorId="0" shapeId="0" xr:uid="{00000000-0006-0000-0000-000002000000}">
      <text>
        <r>
          <rPr>
            <sz val="9"/>
            <color indexed="81"/>
            <rFont val="Tahoma"/>
            <family val="2"/>
          </rPr>
          <t>Blijft de kwaliteit van het geleverde stabiel?</t>
        </r>
      </text>
    </comment>
    <comment ref="B18" authorId="0" shapeId="0" xr:uid="{00000000-0006-0000-0000-000003000000}">
      <text>
        <r>
          <rPr>
            <sz val="9"/>
            <color indexed="81"/>
            <rFont val="Tahoma"/>
            <family val="2"/>
          </rPr>
          <t>Heeft de leverancier kennis van zaken als het gaat om zijn product of dienst?</t>
        </r>
      </text>
    </comment>
    <comment ref="B19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Als er naar aanleiding van de vorige beoordeling een verbeterplan is afgesproken, voert de leverancier de verbeteracties uit conform afspraak?
</t>
        </r>
      </text>
    </comment>
    <comment ref="B23" authorId="0" shapeId="0" xr:uid="{00000000-0006-0000-0000-000005000000}">
      <text>
        <r>
          <rPr>
            <sz val="9"/>
            <color indexed="81"/>
            <rFont val="Tahoma"/>
            <family val="2"/>
          </rPr>
          <t>Telefonische en digitale bereikbaarheid, responstijd.</t>
        </r>
      </text>
    </comment>
    <comment ref="B24" authorId="0" shapeId="0" xr:uid="{00000000-0006-0000-0000-000006000000}">
      <text>
        <r>
          <rPr>
            <sz val="9"/>
            <color indexed="81"/>
            <rFont val="Tahoma"/>
            <family val="2"/>
          </rPr>
          <t>Komt de leverancier uit zichzelf met goede ideeën, nieuwe producten en kwaliteitsverbeteringen? Signaleert de leverancier mogelijke 'problemen' op tijd??</t>
        </r>
      </text>
    </comment>
    <comment ref="B25" authorId="0" shapeId="0" xr:uid="{00000000-0006-0000-0000-000007000000}">
      <text>
        <r>
          <rPr>
            <sz val="9"/>
            <color indexed="81"/>
            <rFont val="Tahoma"/>
            <family val="2"/>
          </rPr>
          <t>Gaat de leverancier bij 'problemen' actief op zoek naar een oplossing? Is de aangedragen oplossing bruikbaar?</t>
        </r>
      </text>
    </comment>
    <comment ref="B26" authorId="0" shapeId="0" xr:uid="{00000000-0006-0000-0000-000008000000}">
      <text>
        <r>
          <rPr>
            <sz val="9"/>
            <color indexed="81"/>
            <rFont val="Tahoma"/>
            <family val="2"/>
          </rPr>
          <t>Houding en gedrag van de werknemers van de leverancier. Word je als klant corrrect behandeld?</t>
        </r>
      </text>
    </comment>
    <comment ref="B27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Levert de leverancier volgens afspraak?
Wordt de opdracht/de dienst tijdig geleverd/ uitgevoerd? 
Wordt er conform de opdracht/overeenkomst geleverd of zijn producten/diensten onvolledig? 
</t>
        </r>
      </text>
    </comment>
    <comment ref="B31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Zijn nadere offertes (binnen de overeenkomst) voor bijvoorbeeld (extra) opdrachten:
- Duidelijk
- Volledig
- Conform prijsafspraken
- Op tijd
- Etc. </t>
        </r>
      </text>
    </comment>
    <comment ref="B32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Communiceert de leverancier </t>
        </r>
        <r>
          <rPr>
            <b/>
            <sz val="9"/>
            <color indexed="81"/>
            <rFont val="Tahoma"/>
            <family val="2"/>
          </rPr>
          <t>duidelijk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tijdig</t>
        </r>
        <r>
          <rPr>
            <sz val="9"/>
            <color indexed="81"/>
            <rFont val="Tahoma"/>
            <family val="2"/>
          </rPr>
          <t xml:space="preserve"> over (bijvoorbeeld): 
- levertijden
- leverings- of uitvoeringsmoment
- planning
- uitstel of wijziging van leveringen/ diensten
- mogelijke promblemen in de uitvoering/levering
- etc. </t>
        </r>
      </text>
    </comment>
    <comment ref="B44" authorId="0" shapeId="0" xr:uid="{00000000-0006-0000-0000-00000C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  <comment ref="B45" authorId="0" shapeId="0" xr:uid="{00000000-0006-0000-0000-00000D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  <comment ref="B46" authorId="0" shapeId="0" xr:uid="{00000000-0006-0000-0000-00000E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</commentList>
</comments>
</file>

<file path=xl/sharedStrings.xml><?xml version="1.0" encoding="utf-8"?>
<sst xmlns="http://schemas.openxmlformats.org/spreadsheetml/2006/main" count="214" uniqueCount="127">
  <si>
    <t>Leveranciersbeoordeling Formulier Waterschappen</t>
  </si>
  <si>
    <t>T.b.v. Leveringen en Diensten</t>
  </si>
  <si>
    <t xml:space="preserve">Model: 2014 </t>
  </si>
  <si>
    <t>Naam leverancier:</t>
  </si>
  <si>
    <t>Datum:</t>
  </si>
  <si>
    <t>BRON PULLDOWNMENU'S</t>
  </si>
  <si>
    <t>Ingevuld door:</t>
  </si>
  <si>
    <t>Plaats:</t>
  </si>
  <si>
    <t xml:space="preserve">Unit / afdeling: </t>
  </si>
  <si>
    <t>Betreft:</t>
  </si>
  <si>
    <t>Maak uw keuze…</t>
  </si>
  <si>
    <t>Levering</t>
  </si>
  <si>
    <t>Dienst</t>
  </si>
  <si>
    <t>Korte omschrijving opdracht/ overeenkomst</t>
  </si>
  <si>
    <t>Startdatum:</t>
  </si>
  <si>
    <t>Einddatum:</t>
  </si>
  <si>
    <t>Deel B – Kwaliteit, service &amp; proces</t>
  </si>
  <si>
    <t>Deel A – Algemeen</t>
  </si>
  <si>
    <t>1. KWALITEIT (10 %) = 100 punten</t>
  </si>
  <si>
    <t>Beoordeling van:</t>
  </si>
  <si>
    <t>Zeer Goed</t>
  </si>
  <si>
    <t>Goed</t>
  </si>
  <si>
    <t>Matig</t>
  </si>
  <si>
    <t>Slecht</t>
  </si>
  <si>
    <t>N.v.t.</t>
  </si>
  <si>
    <t>Toelichting</t>
  </si>
  <si>
    <t>Maximaal te behalen punten</t>
  </si>
  <si>
    <t>Wegingsfactor basis</t>
  </si>
  <si>
    <t>Wegingsfactor</t>
  </si>
  <si>
    <t>SCORE</t>
  </si>
  <si>
    <t>1.1</t>
  </si>
  <si>
    <t xml:space="preserve">het geleverde ten opzichte van de opdracht/ overeenkomst </t>
  </si>
  <si>
    <t xml:space="preserve"> </t>
  </si>
  <si>
    <t>1.2</t>
  </si>
  <si>
    <t>continuïteit van de kwaliteit</t>
  </si>
  <si>
    <t>1.3</t>
  </si>
  <si>
    <t>vakkennis van de leverancier</t>
  </si>
  <si>
    <t>1.4</t>
  </si>
  <si>
    <r>
      <t>verbeteracties n.a.v. het verbeterplan</t>
    </r>
    <r>
      <rPr>
        <i/>
        <sz val="10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(indien van toepassing)</t>
    </r>
  </si>
  <si>
    <t>2. SERVICE (10 %) = 100 punten</t>
  </si>
  <si>
    <t>2.1</t>
  </si>
  <si>
    <t>bereikbaarheid van de leverancier(*)</t>
  </si>
  <si>
    <t>2.2</t>
  </si>
  <si>
    <t xml:space="preserve"> pro-activiteit van de leverancier</t>
  </si>
  <si>
    <t>2.3</t>
  </si>
  <si>
    <t>oplossingsgerichtheid van de leverancier</t>
  </si>
  <si>
    <t>2.4</t>
  </si>
  <si>
    <t>klantvriendelijkheid van de leverancier</t>
  </si>
  <si>
    <t>2.5</t>
  </si>
  <si>
    <t>leveringsbetrouwbaarheid</t>
  </si>
  <si>
    <t>3. PROCES (20 %) = 200 punten</t>
  </si>
  <si>
    <t>3.1</t>
  </si>
  <si>
    <t>nadere offertes; meer- minderwerk</t>
  </si>
  <si>
    <t>3.2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</si>
  <si>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</si>
  <si>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t>4. PRIJS EN FACTURERING (10 %) = 100 punten</t>
  </si>
  <si>
    <t>4.1</t>
  </si>
  <si>
    <t>omgaan met prijsindexering</t>
  </si>
  <si>
    <t>4.2</t>
  </si>
  <si>
    <t>omgaan met meer- minderwerk(*)</t>
  </si>
  <si>
    <t>4.3</t>
  </si>
  <si>
    <t>snelheid van de facturering</t>
  </si>
  <si>
    <t>4.4</t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</si>
  <si>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</si>
  <si>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>5. Deel B – Leverancier specifiek (50 %) = 500 punten</t>
  </si>
  <si>
    <t>5.1</t>
  </si>
  <si>
    <t>de invulling en naleving van de gunningscriteria, zoals gesteld in het inkoop/ aanbestedingsproces</t>
  </si>
  <si>
    <t>5.2</t>
  </si>
  <si>
    <t>(zelf in te vullen)</t>
  </si>
  <si>
    <t>5.3</t>
  </si>
  <si>
    <t>5.4</t>
  </si>
  <si>
    <t>Score</t>
  </si>
  <si>
    <t>Subscore</t>
  </si>
  <si>
    <t>Eindscore</t>
  </si>
  <si>
    <t>Score Deel A: Kwaliteit</t>
  </si>
  <si>
    <t>Score Deel A: Service</t>
  </si>
  <si>
    <t>Score Deel A: Proces</t>
  </si>
  <si>
    <t>Score Deel A: Prijs en facturering</t>
  </si>
  <si>
    <t>Score Deel B: Leverancier specifiek</t>
  </si>
  <si>
    <t>Deel C – Verbeterplan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</si>
  <si>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</si>
  <si>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Omschrijf hier het verbeterplan…</t>
  </si>
  <si>
    <t xml:space="preserve">Aannemersbeoordelingsformulier </t>
  </si>
  <si>
    <t>T.b.v. 'Groot Onderhoud'</t>
  </si>
  <si>
    <t xml:space="preserve">Model: 2025 </t>
  </si>
  <si>
    <t>Naam aannemer:</t>
  </si>
  <si>
    <t>Naam opdracht/werk:</t>
  </si>
  <si>
    <t>Team/afdeling/locatie:</t>
  </si>
  <si>
    <t>Korte omschrijving van het werk</t>
  </si>
  <si>
    <t>1. PLANMATIG WERKEN (25%)</t>
  </si>
  <si>
    <t>Maximaal te behalen score</t>
  </si>
  <si>
    <t>1a</t>
  </si>
  <si>
    <t>Kwaliteit van de planning</t>
  </si>
  <si>
    <t>1b</t>
  </si>
  <si>
    <t>Beheersing en voldoen aan de planning</t>
  </si>
  <si>
    <t>1c</t>
  </si>
  <si>
    <t>Algehele voortgang</t>
  </si>
  <si>
    <t>2. KWALITEIT (35%)</t>
  </si>
  <si>
    <t>2c</t>
  </si>
  <si>
    <t>Bekwaamheid, deskundigheid (meedenken, plannen maken etc.)</t>
  </si>
  <si>
    <t>2d</t>
  </si>
  <si>
    <t>Opgeleverd werk voldoet aan wensen en eisen</t>
  </si>
  <si>
    <t>2e</t>
  </si>
  <si>
    <t xml:space="preserve">Risicobeheersing </t>
  </si>
  <si>
    <t>2f</t>
  </si>
  <si>
    <t>Opleverdossier en overdracht naar beheer</t>
  </si>
  <si>
    <t>3. SAMENWERKING, COMMUNICATIE EN ORGANISATIE (25%)</t>
  </si>
  <si>
    <t>3a</t>
  </si>
  <si>
    <t>Kwaliteit van de samenwerking</t>
  </si>
  <si>
    <t>3b</t>
  </si>
  <si>
    <t>Omgaan met wijzgingen, flexibiliteit</t>
  </si>
  <si>
    <t>3c</t>
  </si>
  <si>
    <t>Mate van ontzorging, de leiding nemen</t>
  </si>
  <si>
    <t>3e</t>
  </si>
  <si>
    <t>Bereikbaarheid aannemer</t>
  </si>
  <si>
    <t>4. VEILIGHEID, GEZONDHEID EN MILIEU (15%)</t>
  </si>
  <si>
    <t>Kwaliteit V&amp;G plan</t>
  </si>
  <si>
    <t>Veiligheid van de werkomgeving/ veilig werken</t>
  </si>
  <si>
    <t>Score deel 1: planmatig werken</t>
  </si>
  <si>
    <t>Score deel 2: kwaliteit</t>
  </si>
  <si>
    <t>Score deel 3: samenwerking, comminicatie en organisatie</t>
  </si>
  <si>
    <t>Score deel 4: veiligheid, gezondheid en milieu</t>
  </si>
  <si>
    <t>5 – Eindevaluatie</t>
  </si>
  <si>
    <t>Geef een toelichting op de ingevulde scores….......</t>
  </si>
  <si>
    <t>2g</t>
  </si>
  <si>
    <t xml:space="preserve">Financiële transparantie en meerwerken </t>
  </si>
  <si>
    <t>Milieubewust omgaan met materialen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</si>
</sst>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8"/>
      <color rgb="FFFFFF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90">
    <xf numFmtId="0" fontId="0" fillId="0" borderId="0" xfId="0"/>
    <xf numFmtId="0" fontId="5" fillId="0" borderId="0" xfId="0" applyFont="1"/>
    <xf numFmtId="0" fontId="8" fillId="2" borderId="7" xfId="0" applyFont="1" applyFill="1" applyBorder="1" applyAlignment="1">
      <alignment vertical="center" wrapText="1"/>
    </xf>
    <xf numFmtId="0" fontId="10" fillId="9" borderId="0" xfId="0" applyFont="1" applyFill="1"/>
    <xf numFmtId="0" fontId="5" fillId="9" borderId="0" xfId="0" applyFont="1" applyFill="1"/>
    <xf numFmtId="0" fontId="5" fillId="9" borderId="6" xfId="0" applyFont="1" applyFill="1" applyBorder="1"/>
    <xf numFmtId="0" fontId="9" fillId="0" borderId="0" xfId="0" applyFont="1" applyAlignment="1">
      <alignment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2" fillId="0" borderId="0" xfId="2" applyFont="1" applyAlignment="1">
      <alignment vertical="center"/>
    </xf>
    <xf numFmtId="0" fontId="6" fillId="2" borderId="7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/>
    <xf numFmtId="0" fontId="18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0" fontId="20" fillId="0" borderId="0" xfId="0" applyFont="1"/>
    <xf numFmtId="0" fontId="23" fillId="3" borderId="6" xfId="0" applyFont="1" applyFill="1" applyBorder="1" applyAlignment="1">
      <alignment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7" borderId="6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3" fillId="3" borderId="17" xfId="0" applyFont="1" applyFill="1" applyBorder="1" applyAlignment="1">
      <alignment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3" fillId="7" borderId="17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1" fillId="8" borderId="6" xfId="0" applyFont="1" applyFill="1" applyBorder="1" applyAlignment="1">
      <alignment vertical="center" wrapText="1"/>
    </xf>
    <xf numFmtId="0" fontId="31" fillId="8" borderId="14" xfId="0" applyFont="1" applyFill="1" applyBorder="1" applyAlignment="1">
      <alignment vertical="center" wrapText="1"/>
    </xf>
    <xf numFmtId="0" fontId="31" fillId="8" borderId="18" xfId="0" applyFont="1" applyFill="1" applyBorder="1" applyAlignment="1">
      <alignment vertical="center" wrapText="1"/>
    </xf>
    <xf numFmtId="0" fontId="24" fillId="8" borderId="13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0" xfId="0" applyFont="1"/>
    <xf numFmtId="0" fontId="9" fillId="0" borderId="9" xfId="0" applyFont="1" applyBorder="1"/>
    <xf numFmtId="0" fontId="18" fillId="0" borderId="0" xfId="0" applyFont="1"/>
    <xf numFmtId="0" fontId="11" fillId="0" borderId="0" xfId="0" applyFont="1" applyAlignment="1">
      <alignment vertical="center" wrapText="1"/>
    </xf>
    <xf numFmtId="0" fontId="25" fillId="8" borderId="18" xfId="0" applyFont="1" applyFill="1" applyBorder="1" applyAlignment="1">
      <alignment vertical="center" wrapText="1"/>
    </xf>
    <xf numFmtId="0" fontId="25" fillId="8" borderId="14" xfId="0" applyFont="1" applyFill="1" applyBorder="1" applyAlignment="1">
      <alignment vertical="center" wrapText="1"/>
    </xf>
    <xf numFmtId="0" fontId="33" fillId="0" borderId="0" xfId="2" applyFont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6" xfId="0" applyFont="1" applyBorder="1"/>
    <xf numFmtId="0" fontId="20" fillId="0" borderId="6" xfId="0" applyFont="1" applyBorder="1"/>
    <xf numFmtId="0" fontId="23" fillId="3" borderId="8" xfId="0" applyFont="1" applyFill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23" fillId="3" borderId="26" xfId="0" applyFont="1" applyFill="1" applyBorder="1" applyAlignment="1">
      <alignment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164" fontId="9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4" fillId="3" borderId="8" xfId="0" applyFont="1" applyFill="1" applyBorder="1" applyAlignment="1">
      <alignment horizontal="center" textRotation="90"/>
    </xf>
    <xf numFmtId="164" fontId="29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24" fillId="3" borderId="6" xfId="0" applyFont="1" applyFill="1" applyBorder="1" applyAlignment="1">
      <alignment horizontal="center" textRotation="90"/>
    </xf>
    <xf numFmtId="0" fontId="18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23" fillId="3" borderId="14" xfId="0" applyFont="1" applyFill="1" applyBorder="1" applyAlignment="1">
      <alignment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5" borderId="14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7" borderId="14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23" fillId="3" borderId="8" xfId="0" applyFont="1" applyFill="1" applyBorder="1" applyAlignment="1">
      <alignment horizontal="center" textRotation="90"/>
    </xf>
    <xf numFmtId="0" fontId="9" fillId="0" borderId="6" xfId="0" applyFont="1" applyBorder="1" applyAlignment="1">
      <alignment horizontal="center" vertical="center" wrapText="1"/>
    </xf>
    <xf numFmtId="0" fontId="24" fillId="8" borderId="1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9" fillId="8" borderId="10" xfId="0" applyFont="1" applyFill="1" applyBorder="1" applyAlignment="1">
      <alignment horizontal="center"/>
    </xf>
    <xf numFmtId="1" fontId="23" fillId="3" borderId="6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9" fontId="9" fillId="0" borderId="6" xfId="0" applyNumberFormat="1" applyFont="1" applyBorder="1" applyAlignment="1">
      <alignment horizontal="center"/>
    </xf>
    <xf numFmtId="0" fontId="23" fillId="3" borderId="1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9" fontId="18" fillId="0" borderId="6" xfId="0" applyNumberFormat="1" applyFont="1" applyBorder="1" applyAlignment="1">
      <alignment horizontal="center"/>
    </xf>
    <xf numFmtId="0" fontId="11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8" borderId="0" xfId="0" applyFont="1" applyFill="1" applyAlignment="1">
      <alignment horizontal="center"/>
    </xf>
    <xf numFmtId="0" fontId="23" fillId="3" borderId="26" xfId="0" applyFont="1" applyFill="1" applyBorder="1" applyAlignment="1">
      <alignment horizontal="center" vertical="center" wrapText="1"/>
    </xf>
    <xf numFmtId="0" fontId="27" fillId="10" borderId="0" xfId="0" applyFont="1" applyFill="1" applyAlignment="1">
      <alignment vertical="center" wrapText="1"/>
    </xf>
    <xf numFmtId="0" fontId="24" fillId="10" borderId="0" xfId="0" applyFont="1" applyFill="1" applyAlignment="1">
      <alignment horizontal="center" vertical="center" wrapText="1"/>
    </xf>
    <xf numFmtId="1" fontId="9" fillId="10" borderId="0" xfId="0" applyNumberFormat="1" applyFont="1" applyFill="1" applyAlignment="1">
      <alignment vertical="center" wrapText="1"/>
    </xf>
    <xf numFmtId="0" fontId="9" fillId="10" borderId="0" xfId="0" applyFont="1" applyFill="1" applyAlignment="1">
      <alignment horizontal="center" vertical="center" wrapText="1"/>
    </xf>
    <xf numFmtId="0" fontId="22" fillId="3" borderId="26" xfId="0" applyFont="1" applyFill="1" applyBorder="1" applyAlignment="1">
      <alignment vertical="center" wrapText="1"/>
    </xf>
    <xf numFmtId="0" fontId="22" fillId="3" borderId="12" xfId="0" applyFont="1" applyFill="1" applyBorder="1" applyAlignment="1">
      <alignment vertical="center" wrapText="1"/>
    </xf>
    <xf numFmtId="0" fontId="22" fillId="3" borderId="27" xfId="0" applyFont="1" applyFill="1" applyBorder="1" applyAlignment="1">
      <alignment vertical="center" wrapText="1"/>
    </xf>
    <xf numFmtId="0" fontId="22" fillId="10" borderId="0" xfId="0" applyFont="1" applyFill="1" applyAlignment="1">
      <alignment vertical="center" wrapText="1"/>
    </xf>
    <xf numFmtId="0" fontId="24" fillId="10" borderId="0" xfId="0" applyFont="1" applyFill="1" applyAlignment="1">
      <alignment vertical="center" wrapText="1"/>
    </xf>
    <xf numFmtId="0" fontId="5" fillId="10" borderId="0" xfId="0" applyFont="1" applyFill="1"/>
    <xf numFmtId="0" fontId="24" fillId="8" borderId="13" xfId="0" applyFont="1" applyFill="1" applyBorder="1" applyAlignment="1">
      <alignment vertical="center" wrapText="1"/>
    </xf>
    <xf numFmtId="0" fontId="36" fillId="11" borderId="0" xfId="0" applyFont="1" applyFill="1" applyAlignment="1">
      <alignment horizontal="center"/>
    </xf>
    <xf numFmtId="0" fontId="35" fillId="11" borderId="0" xfId="0" applyFont="1" applyFill="1" applyAlignment="1">
      <alignment horizontal="center"/>
    </xf>
    <xf numFmtId="0" fontId="23" fillId="11" borderId="6" xfId="0" applyFont="1" applyFill="1" applyBorder="1" applyAlignment="1">
      <alignment horizontal="center" textRotation="90"/>
    </xf>
    <xf numFmtId="0" fontId="18" fillId="11" borderId="6" xfId="0" applyFont="1" applyFill="1" applyBorder="1" applyAlignment="1">
      <alignment horizontal="center" wrapText="1"/>
    </xf>
    <xf numFmtId="0" fontId="9" fillId="11" borderId="9" xfId="0" applyFont="1" applyFill="1" applyBorder="1" applyAlignment="1">
      <alignment horizontal="center"/>
    </xf>
    <xf numFmtId="0" fontId="23" fillId="11" borderId="6" xfId="0" applyFont="1" applyFill="1" applyBorder="1" applyAlignment="1">
      <alignment horizontal="center" vertical="center" wrapText="1"/>
    </xf>
    <xf numFmtId="0" fontId="23" fillId="11" borderId="14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/>
    </xf>
    <xf numFmtId="0" fontId="9" fillId="11" borderId="0" xfId="0" applyFont="1" applyFill="1" applyAlignment="1">
      <alignment horizontal="center"/>
    </xf>
    <xf numFmtId="0" fontId="24" fillId="11" borderId="6" xfId="0" applyFont="1" applyFill="1" applyBorder="1" applyAlignment="1">
      <alignment horizontal="center" textRotation="90"/>
    </xf>
    <xf numFmtId="9" fontId="9" fillId="11" borderId="6" xfId="0" applyNumberFormat="1" applyFont="1" applyFill="1" applyBorder="1" applyAlignment="1">
      <alignment horizontal="center"/>
    </xf>
    <xf numFmtId="0" fontId="9" fillId="11" borderId="10" xfId="0" applyFont="1" applyFill="1" applyBorder="1" applyAlignment="1">
      <alignment horizontal="center"/>
    </xf>
    <xf numFmtId="1" fontId="23" fillId="11" borderId="6" xfId="0" applyNumberFormat="1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wrapText="1"/>
    </xf>
    <xf numFmtId="0" fontId="32" fillId="0" borderId="4" xfId="0" applyFont="1" applyBorder="1" applyAlignment="1">
      <alignment horizontal="left" vertical="top"/>
    </xf>
    <xf numFmtId="0" fontId="32" fillId="0" borderId="5" xfId="0" applyFont="1" applyBorder="1" applyAlignment="1">
      <alignment horizontal="left" vertical="top"/>
    </xf>
    <xf numFmtId="0" fontId="32" fillId="0" borderId="1" xfId="0" applyFont="1" applyBorder="1" applyAlignment="1">
      <alignment horizontal="left" vertical="top"/>
    </xf>
    <xf numFmtId="0" fontId="24" fillId="10" borderId="0" xfId="0" applyFont="1" applyFill="1" applyAlignment="1">
      <alignment horizontal="center" vertical="center" wrapText="1"/>
    </xf>
    <xf numFmtId="164" fontId="37" fillId="0" borderId="20" xfId="0" applyNumberFormat="1" applyFont="1" applyBorder="1" applyAlignment="1">
      <alignment horizontal="center" vertical="center" wrapText="1"/>
    </xf>
    <xf numFmtId="164" fontId="37" fillId="0" borderId="14" xfId="0" applyNumberFormat="1" applyFont="1" applyBorder="1" applyAlignment="1">
      <alignment horizontal="center" vertical="center" wrapText="1"/>
    </xf>
    <xf numFmtId="9" fontId="30" fillId="10" borderId="0" xfId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25" fillId="3" borderId="25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27" fillId="3" borderId="8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34" fillId="3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27" fillId="3" borderId="26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27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9" fontId="9" fillId="10" borderId="0" xfId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27" fillId="3" borderId="21" xfId="0" applyFont="1" applyFill="1" applyBorder="1" applyAlignment="1">
      <alignment horizontal="center" vertical="center" wrapText="1"/>
    </xf>
    <xf numFmtId="0" fontId="27" fillId="3" borderId="22" xfId="0" applyFont="1" applyFill="1" applyBorder="1" applyAlignment="1">
      <alignment horizontal="center" vertical="center" wrapText="1"/>
    </xf>
    <xf numFmtId="0" fontId="27" fillId="3" borderId="23" xfId="0" applyFont="1" applyFill="1" applyBorder="1" applyAlignment="1">
      <alignment horizontal="center" vertical="center" wrapText="1"/>
    </xf>
    <xf numFmtId="164" fontId="29" fillId="0" borderId="17" xfId="0" applyNumberFormat="1" applyFont="1" applyBorder="1" applyAlignment="1">
      <alignment horizontal="center" vertical="center" wrapText="1"/>
    </xf>
    <xf numFmtId="164" fontId="29" fillId="0" borderId="20" xfId="0" applyNumberFormat="1" applyFont="1" applyBorder="1" applyAlignment="1">
      <alignment horizontal="center" vertical="center" wrapText="1"/>
    </xf>
  </cellXfs>
  <cellStyles count="3">
    <cellStyle name="Hyperlink" xfId="2" builtinId="8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0</xdr:rowOff>
        </xdr:from>
        <xdr:to>
          <xdr:col>8</xdr:col>
          <xdr:colOff>38100</xdr:colOff>
          <xdr:row>79</xdr:row>
          <xdr:rowOff>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7</xdr:col>
          <xdr:colOff>1798320</xdr:colOff>
          <xdr:row>11</xdr:row>
          <xdr:rowOff>3497580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1"/>
  <sheetViews>
    <sheetView showGridLines="0" view="pageBreakPreview" topLeftCell="A40" zoomScaleNormal="100" zoomScaleSheetLayoutView="100" workbookViewId="0">
      <selection activeCell="B56" sqref="B56:H56"/>
    </sheetView>
  </sheetViews>
  <sheetFormatPr defaultColWidth="9" defaultRowHeight="14.4" x14ac:dyDescent="0.3"/>
  <cols>
    <col min="1" max="1" width="3.59765625" style="1" customWidth="1"/>
    <col min="2" max="2" width="24.59765625" style="1" customWidth="1"/>
    <col min="3" max="7" width="10.59765625" style="111" customWidth="1"/>
    <col min="8" max="8" width="28.3984375" style="1" customWidth="1"/>
    <col min="9" max="9" width="4.3984375" style="70" customWidth="1"/>
    <col min="10" max="10" width="4.3984375" style="70" bestFit="1" customWidth="1"/>
    <col min="11" max="12" width="4.3984375" style="70" customWidth="1"/>
    <col min="13" max="27" width="9" style="1"/>
    <col min="28" max="28" width="27.5" style="1" customWidth="1"/>
    <col min="29" max="16384" width="9" style="1"/>
  </cols>
  <sheetData>
    <row r="1" spans="1:28" ht="15" thickBot="1" x14ac:dyDescent="0.35"/>
    <row r="2" spans="1:28" ht="25.8" x14ac:dyDescent="0.3">
      <c r="B2" s="146" t="s">
        <v>0</v>
      </c>
      <c r="C2" s="147"/>
      <c r="D2" s="147"/>
      <c r="E2" s="147"/>
      <c r="F2" s="147"/>
      <c r="G2" s="147"/>
      <c r="H2" s="148"/>
      <c r="I2" s="71"/>
    </row>
    <row r="3" spans="1:28" ht="18.600000000000001" thickBot="1" x14ac:dyDescent="0.35">
      <c r="B3" s="149" t="s">
        <v>1</v>
      </c>
      <c r="C3" s="150"/>
      <c r="D3" s="150"/>
      <c r="E3" s="150"/>
      <c r="F3" s="150"/>
      <c r="G3" s="150"/>
      <c r="H3" s="151"/>
      <c r="I3" s="71"/>
    </row>
    <row r="4" spans="1:28" ht="15" thickBot="1" x14ac:dyDescent="0.35">
      <c r="G4" s="152" t="s">
        <v>2</v>
      </c>
      <c r="H4" s="152"/>
      <c r="I4" s="99"/>
    </row>
    <row r="5" spans="1:28" ht="28.5" customHeight="1" thickBot="1" x14ac:dyDescent="0.35">
      <c r="B5" s="13" t="s">
        <v>3</v>
      </c>
      <c r="C5" s="153"/>
      <c r="D5" s="153"/>
      <c r="E5" s="153"/>
      <c r="F5" s="154" t="s">
        <v>4</v>
      </c>
      <c r="G5" s="154"/>
      <c r="H5" s="17"/>
      <c r="AB5" s="3" t="s">
        <v>5</v>
      </c>
    </row>
    <row r="6" spans="1:28" ht="28.5" customHeight="1" thickBot="1" x14ac:dyDescent="0.35">
      <c r="B6" s="13" t="s">
        <v>6</v>
      </c>
      <c r="C6" s="153"/>
      <c r="D6" s="153"/>
      <c r="E6" s="153"/>
      <c r="F6" s="154" t="s">
        <v>7</v>
      </c>
      <c r="G6" s="154"/>
      <c r="H6" s="17"/>
      <c r="AB6" s="4"/>
    </row>
    <row r="7" spans="1:28" ht="28.5" customHeight="1" x14ac:dyDescent="0.3">
      <c r="B7" s="13" t="s">
        <v>8</v>
      </c>
      <c r="C7" s="153"/>
      <c r="D7" s="153"/>
      <c r="E7" s="153"/>
      <c r="F7" s="154" t="s">
        <v>9</v>
      </c>
      <c r="G7" s="154"/>
      <c r="H7" s="16" t="s">
        <v>10</v>
      </c>
      <c r="I7" s="37"/>
      <c r="AB7" s="5" t="s">
        <v>11</v>
      </c>
    </row>
    <row r="8" spans="1:28" x14ac:dyDescent="0.3">
      <c r="B8" s="11"/>
      <c r="AB8" s="5" t="s">
        <v>12</v>
      </c>
    </row>
    <row r="9" spans="1:28" ht="28.5" customHeight="1" thickBot="1" x14ac:dyDescent="0.35">
      <c r="B9" s="14" t="s">
        <v>13</v>
      </c>
      <c r="C9" s="153"/>
      <c r="D9" s="153"/>
      <c r="E9" s="153"/>
      <c r="F9" s="153"/>
      <c r="G9" s="153"/>
      <c r="H9" s="153"/>
      <c r="I9" s="37"/>
      <c r="AB9" s="4"/>
    </row>
    <row r="10" spans="1:28" ht="29.25" customHeight="1" thickBot="1" x14ac:dyDescent="0.35">
      <c r="B10" s="15" t="s">
        <v>14</v>
      </c>
      <c r="C10" s="166"/>
      <c r="D10" s="166"/>
      <c r="E10" s="166"/>
      <c r="F10" s="166"/>
      <c r="G10" s="166"/>
      <c r="H10" s="166"/>
    </row>
    <row r="11" spans="1:28" ht="29.25" customHeight="1" thickBot="1" x14ac:dyDescent="0.35">
      <c r="B11" s="15" t="s">
        <v>15</v>
      </c>
      <c r="C11" s="166"/>
      <c r="D11" s="166"/>
      <c r="E11" s="166"/>
      <c r="F11" s="166"/>
      <c r="G11" s="166"/>
      <c r="H11" s="166"/>
    </row>
    <row r="12" spans="1:28" x14ac:dyDescent="0.3">
      <c r="B12" s="9" t="s">
        <v>16</v>
      </c>
    </row>
    <row r="13" spans="1:28" ht="30" customHeight="1" x14ac:dyDescent="0.3">
      <c r="B13" s="161" t="s">
        <v>17</v>
      </c>
      <c r="C13" s="162"/>
      <c r="D13" s="162"/>
      <c r="E13" s="162"/>
      <c r="F13" s="162"/>
      <c r="G13" s="162"/>
      <c r="H13" s="165"/>
      <c r="I13" s="72"/>
    </row>
    <row r="14" spans="1:28" ht="19.5" customHeight="1" x14ac:dyDescent="0.3">
      <c r="B14" s="161" t="s">
        <v>18</v>
      </c>
      <c r="C14" s="162"/>
      <c r="D14" s="162"/>
      <c r="E14" s="162"/>
      <c r="F14" s="162"/>
      <c r="G14" s="162"/>
      <c r="H14" s="165"/>
      <c r="I14" s="72"/>
    </row>
    <row r="15" spans="1:28" ht="126" x14ac:dyDescent="0.3">
      <c r="B15" s="21" t="s">
        <v>19</v>
      </c>
      <c r="C15" s="22" t="s">
        <v>20</v>
      </c>
      <c r="D15" s="23" t="s">
        <v>21</v>
      </c>
      <c r="E15" s="24" t="s">
        <v>22</v>
      </c>
      <c r="F15" s="25" t="s">
        <v>23</v>
      </c>
      <c r="G15" s="26" t="s">
        <v>24</v>
      </c>
      <c r="H15" s="59" t="s">
        <v>25</v>
      </c>
      <c r="I15" s="74" t="s">
        <v>26</v>
      </c>
      <c r="J15" s="74" t="s">
        <v>27</v>
      </c>
      <c r="K15" s="74" t="s">
        <v>28</v>
      </c>
      <c r="L15" s="93" t="s">
        <v>29</v>
      </c>
    </row>
    <row r="16" spans="1:28" ht="30" customHeight="1" x14ac:dyDescent="0.3">
      <c r="A16" s="57" t="s">
        <v>30</v>
      </c>
      <c r="B16" s="18" t="s">
        <v>31</v>
      </c>
      <c r="C16" s="19">
        <v>10</v>
      </c>
      <c r="D16" s="19" t="s">
        <v>32</v>
      </c>
      <c r="E16" s="19"/>
      <c r="F16" s="19"/>
      <c r="G16" s="19"/>
      <c r="H16" s="60"/>
      <c r="I16" s="100">
        <f>$I$20/SUM($K$16:$K$19)*K16</f>
        <v>25</v>
      </c>
      <c r="J16" s="96">
        <v>2.5</v>
      </c>
      <c r="K16" s="101">
        <f>IF(G16="",J16,0)</f>
        <v>2.5</v>
      </c>
      <c r="L16" s="96">
        <f>SUM(C16:G16)/10*I16</f>
        <v>25</v>
      </c>
    </row>
    <row r="17" spans="1:12" ht="30" customHeight="1" x14ac:dyDescent="0.3">
      <c r="A17" s="57" t="s">
        <v>33</v>
      </c>
      <c r="B17" s="18" t="s">
        <v>34</v>
      </c>
      <c r="C17" s="19">
        <v>10</v>
      </c>
      <c r="D17" s="19"/>
      <c r="E17" s="19"/>
      <c r="F17" s="19"/>
      <c r="G17" s="19"/>
      <c r="H17" s="60"/>
      <c r="I17" s="100">
        <f t="shared" ref="I17:I19" si="0">$I$20/SUM($K$16:$K$19)*K17</f>
        <v>25</v>
      </c>
      <c r="J17" s="96">
        <v>2.5</v>
      </c>
      <c r="K17" s="101">
        <f t="shared" ref="K17:K19" si="1">IF(G17="",J17,0)</f>
        <v>2.5</v>
      </c>
      <c r="L17" s="96">
        <f t="shared" ref="L17:L19" si="2">SUM(C17:G17)/10*I17</f>
        <v>25</v>
      </c>
    </row>
    <row r="18" spans="1:12" ht="30" customHeight="1" x14ac:dyDescent="0.3">
      <c r="A18" s="57" t="s">
        <v>35</v>
      </c>
      <c r="B18" s="18" t="s">
        <v>36</v>
      </c>
      <c r="C18" s="19">
        <v>10</v>
      </c>
      <c r="D18" s="19"/>
      <c r="E18" s="19"/>
      <c r="F18" s="19"/>
      <c r="G18" s="19"/>
      <c r="H18" s="60"/>
      <c r="I18" s="100">
        <f t="shared" si="0"/>
        <v>25</v>
      </c>
      <c r="J18" s="96">
        <v>2.5</v>
      </c>
      <c r="K18" s="101">
        <f t="shared" si="1"/>
        <v>2.5</v>
      </c>
      <c r="L18" s="96">
        <f t="shared" si="2"/>
        <v>25</v>
      </c>
    </row>
    <row r="19" spans="1:12" ht="30" customHeight="1" x14ac:dyDescent="0.3">
      <c r="A19" s="57" t="s">
        <v>37</v>
      </c>
      <c r="B19" s="18" t="s">
        <v>38</v>
      </c>
      <c r="C19" s="19">
        <v>10</v>
      </c>
      <c r="D19" s="19"/>
      <c r="E19" s="19"/>
      <c r="F19" s="19" t="s">
        <v>32</v>
      </c>
      <c r="G19" s="19"/>
      <c r="H19" s="60"/>
      <c r="I19" s="100">
        <f t="shared" si="0"/>
        <v>25</v>
      </c>
      <c r="J19" s="96">
        <v>2.5</v>
      </c>
      <c r="K19" s="101">
        <f t="shared" si="1"/>
        <v>2.5</v>
      </c>
      <c r="L19" s="96">
        <f t="shared" si="2"/>
        <v>25</v>
      </c>
    </row>
    <row r="20" spans="1:12" ht="30" customHeight="1" x14ac:dyDescent="0.3">
      <c r="B20" s="79"/>
      <c r="C20" s="78"/>
      <c r="D20" s="78"/>
      <c r="E20" s="78"/>
      <c r="F20" s="78"/>
      <c r="G20" s="78"/>
      <c r="H20" s="80"/>
      <c r="I20" s="101">
        <v>100</v>
      </c>
      <c r="J20" s="105">
        <v>0.1</v>
      </c>
      <c r="K20" s="105">
        <f>J20</f>
        <v>0.1</v>
      </c>
      <c r="L20" s="96">
        <f>SUM(L16:L19)</f>
        <v>100</v>
      </c>
    </row>
    <row r="21" spans="1:12" ht="19.5" customHeight="1" x14ac:dyDescent="0.3">
      <c r="B21" s="161" t="s">
        <v>39</v>
      </c>
      <c r="C21" s="162"/>
      <c r="D21" s="162"/>
      <c r="E21" s="162"/>
      <c r="F21" s="162"/>
      <c r="G21" s="162"/>
      <c r="H21" s="162"/>
      <c r="I21" s="112"/>
      <c r="J21" s="112"/>
      <c r="K21" s="112"/>
      <c r="L21" s="112"/>
    </row>
    <row r="22" spans="1:12" x14ac:dyDescent="0.3">
      <c r="B22" s="21" t="s">
        <v>19</v>
      </c>
      <c r="C22" s="22" t="s">
        <v>20</v>
      </c>
      <c r="D22" s="23" t="s">
        <v>21</v>
      </c>
      <c r="E22" s="24" t="s">
        <v>22</v>
      </c>
      <c r="F22" s="25" t="s">
        <v>23</v>
      </c>
      <c r="G22" s="26" t="s">
        <v>24</v>
      </c>
      <c r="H22" s="59" t="s">
        <v>25</v>
      </c>
      <c r="I22" s="63"/>
      <c r="J22" s="63"/>
      <c r="K22" s="63"/>
      <c r="L22" s="63"/>
    </row>
    <row r="23" spans="1:12" ht="30" customHeight="1" x14ac:dyDescent="0.3">
      <c r="A23" s="57" t="s">
        <v>40</v>
      </c>
      <c r="B23" s="18" t="s">
        <v>41</v>
      </c>
      <c r="C23" s="19">
        <v>10</v>
      </c>
      <c r="D23" s="19" t="s">
        <v>32</v>
      </c>
      <c r="E23" s="19"/>
      <c r="F23" s="19"/>
      <c r="G23" s="19"/>
      <c r="H23" s="61"/>
      <c r="I23" s="100">
        <f>$I$28/SUM($K$23:$K$27)*K23</f>
        <v>20</v>
      </c>
      <c r="J23" s="96">
        <v>2</v>
      </c>
      <c r="K23" s="101">
        <f>IF(G23="",J23,0)</f>
        <v>2</v>
      </c>
      <c r="L23" s="96">
        <f t="shared" ref="L23:L27" si="3">SUM(C23:G23)/10*I23</f>
        <v>20</v>
      </c>
    </row>
    <row r="24" spans="1:12" ht="30" customHeight="1" x14ac:dyDescent="0.3">
      <c r="A24" s="57" t="s">
        <v>42</v>
      </c>
      <c r="B24" s="18" t="s">
        <v>43</v>
      </c>
      <c r="C24" s="19">
        <v>10</v>
      </c>
      <c r="D24" s="19"/>
      <c r="E24" s="19" t="s">
        <v>32</v>
      </c>
      <c r="F24" s="19"/>
      <c r="G24" s="19"/>
      <c r="H24" s="61"/>
      <c r="I24" s="100">
        <f t="shared" ref="I24:I27" si="4">$I$28/SUM($K$23:$K$27)*K24</f>
        <v>20</v>
      </c>
      <c r="J24" s="96">
        <v>2</v>
      </c>
      <c r="K24" s="101">
        <f t="shared" ref="K24:K27" si="5">IF(G24="",J24,0)</f>
        <v>2</v>
      </c>
      <c r="L24" s="96">
        <f t="shared" si="3"/>
        <v>20</v>
      </c>
    </row>
    <row r="25" spans="1:12" ht="30" customHeight="1" x14ac:dyDescent="0.3">
      <c r="A25" s="57" t="s">
        <v>44</v>
      </c>
      <c r="B25" s="18" t="s">
        <v>45</v>
      </c>
      <c r="C25" s="19">
        <v>10</v>
      </c>
      <c r="D25" s="19"/>
      <c r="E25" s="19"/>
      <c r="F25" s="19" t="s">
        <v>32</v>
      </c>
      <c r="G25" s="19"/>
      <c r="H25" s="61"/>
      <c r="I25" s="100">
        <f t="shared" si="4"/>
        <v>20</v>
      </c>
      <c r="J25" s="96">
        <v>2</v>
      </c>
      <c r="K25" s="101">
        <f t="shared" si="5"/>
        <v>2</v>
      </c>
      <c r="L25" s="96">
        <f t="shared" si="3"/>
        <v>20</v>
      </c>
    </row>
    <row r="26" spans="1:12" ht="30" customHeight="1" x14ac:dyDescent="0.3">
      <c r="A26" s="57" t="s">
        <v>46</v>
      </c>
      <c r="B26" s="18" t="s">
        <v>47</v>
      </c>
      <c r="C26" s="19">
        <v>10</v>
      </c>
      <c r="D26" s="19"/>
      <c r="E26" s="19"/>
      <c r="F26" s="19"/>
      <c r="G26" s="19"/>
      <c r="H26" s="61"/>
      <c r="I26" s="100">
        <f t="shared" si="4"/>
        <v>20</v>
      </c>
      <c r="J26" s="96">
        <v>2</v>
      </c>
      <c r="K26" s="101">
        <f t="shared" si="5"/>
        <v>2</v>
      </c>
      <c r="L26" s="96">
        <f t="shared" si="3"/>
        <v>20</v>
      </c>
    </row>
    <row r="27" spans="1:12" ht="30" customHeight="1" x14ac:dyDescent="0.3">
      <c r="A27" s="57" t="s">
        <v>48</v>
      </c>
      <c r="B27" s="18" t="s">
        <v>49</v>
      </c>
      <c r="C27" s="19">
        <v>10</v>
      </c>
      <c r="D27" s="19"/>
      <c r="E27" s="19" t="s">
        <v>32</v>
      </c>
      <c r="F27" s="19"/>
      <c r="G27" s="19"/>
      <c r="H27" s="61"/>
      <c r="I27" s="100">
        <f t="shared" si="4"/>
        <v>20</v>
      </c>
      <c r="J27" s="96">
        <v>2</v>
      </c>
      <c r="K27" s="101">
        <f t="shared" si="5"/>
        <v>2</v>
      </c>
      <c r="L27" s="96">
        <f t="shared" si="3"/>
        <v>20</v>
      </c>
    </row>
    <row r="28" spans="1:12" ht="30" customHeight="1" x14ac:dyDescent="0.3">
      <c r="B28" s="79"/>
      <c r="C28" s="78"/>
      <c r="D28" s="78"/>
      <c r="E28" s="78"/>
      <c r="F28" s="78"/>
      <c r="G28" s="78"/>
      <c r="H28" s="78"/>
      <c r="I28" s="101">
        <v>100</v>
      </c>
      <c r="J28" s="105">
        <f>SUM(J23:J27)/100</f>
        <v>0.1</v>
      </c>
      <c r="K28" s="105">
        <f>J28</f>
        <v>0.1</v>
      </c>
      <c r="L28" s="96">
        <f>SUM(L23:L27)</f>
        <v>100</v>
      </c>
    </row>
    <row r="29" spans="1:12" ht="19.5" customHeight="1" x14ac:dyDescent="0.3">
      <c r="B29" s="161" t="s">
        <v>50</v>
      </c>
      <c r="C29" s="162"/>
      <c r="D29" s="162"/>
      <c r="E29" s="162"/>
      <c r="F29" s="162"/>
      <c r="G29" s="162"/>
      <c r="H29" s="162"/>
      <c r="I29" s="112"/>
      <c r="J29" s="112"/>
      <c r="K29" s="112"/>
      <c r="L29" s="112"/>
    </row>
    <row r="30" spans="1:12" s="20" customFormat="1" x14ac:dyDescent="0.3">
      <c r="B30" s="21" t="s">
        <v>19</v>
      </c>
      <c r="C30" s="22" t="s">
        <v>20</v>
      </c>
      <c r="D30" s="23" t="s">
        <v>21</v>
      </c>
      <c r="E30" s="24" t="s">
        <v>22</v>
      </c>
      <c r="F30" s="25" t="s">
        <v>23</v>
      </c>
      <c r="G30" s="26" t="s">
        <v>24</v>
      </c>
      <c r="H30" s="59" t="s">
        <v>25</v>
      </c>
      <c r="I30" s="63"/>
      <c r="J30" s="63"/>
      <c r="K30" s="63"/>
      <c r="L30" s="63"/>
    </row>
    <row r="31" spans="1:12" s="20" customFormat="1" ht="30" customHeight="1" x14ac:dyDescent="0.3">
      <c r="A31" s="58" t="s">
        <v>51</v>
      </c>
      <c r="B31" s="18" t="s">
        <v>52</v>
      </c>
      <c r="C31" s="19">
        <v>10</v>
      </c>
      <c r="D31" s="19" t="s">
        <v>32</v>
      </c>
      <c r="E31" s="19"/>
      <c r="F31" s="19"/>
      <c r="G31" s="19"/>
      <c r="H31" s="61"/>
      <c r="I31" s="100">
        <f>$I$33/SUM($K$31:$K$32)*K31</f>
        <v>100</v>
      </c>
      <c r="J31" s="96">
        <v>10</v>
      </c>
      <c r="K31" s="101">
        <f t="shared" ref="K31:K32" si="6">IF(G31="",J31,0)</f>
        <v>10</v>
      </c>
      <c r="L31" s="96">
        <f t="shared" ref="L31:L32" si="7">SUM(C31:G31)/10*I31</f>
        <v>100</v>
      </c>
    </row>
    <row r="32" spans="1:12" s="20" customFormat="1" ht="30" customHeight="1" x14ac:dyDescent="0.3">
      <c r="A32" s="58" t="s">
        <v>53</v>
      </c>
      <c r="B32" s="18" t="s">
        <v>54</v>
      </c>
      <c r="C32" s="19">
        <v>10</v>
      </c>
      <c r="D32" s="19" t="s">
        <v>32</v>
      </c>
      <c r="E32" s="19"/>
      <c r="F32" s="19"/>
      <c r="G32" s="19"/>
      <c r="H32" s="61"/>
      <c r="I32" s="100">
        <f>$I$33/SUM($K$31:$K$32)*K32</f>
        <v>100</v>
      </c>
      <c r="J32" s="96">
        <v>10</v>
      </c>
      <c r="K32" s="101">
        <f t="shared" si="6"/>
        <v>10</v>
      </c>
      <c r="L32" s="96">
        <f t="shared" si="7"/>
        <v>100</v>
      </c>
    </row>
    <row r="33" spans="1:12" s="20" customFormat="1" ht="30" customHeight="1" x14ac:dyDescent="0.3">
      <c r="B33" s="79"/>
      <c r="C33" s="78"/>
      <c r="D33" s="78"/>
      <c r="E33" s="78"/>
      <c r="F33" s="78"/>
      <c r="G33" s="78"/>
      <c r="H33" s="78"/>
      <c r="I33" s="101">
        <v>200</v>
      </c>
      <c r="J33" s="105">
        <f>SUM(J31:J32)/100</f>
        <v>0.2</v>
      </c>
      <c r="K33" s="105">
        <f>J33</f>
        <v>0.2</v>
      </c>
      <c r="L33" s="96">
        <f>SUM(L31:L32)</f>
        <v>200</v>
      </c>
    </row>
    <row r="34" spans="1:12" ht="19.5" customHeight="1" x14ac:dyDescent="0.3">
      <c r="B34" s="161" t="s">
        <v>55</v>
      </c>
      <c r="C34" s="162"/>
      <c r="D34" s="162"/>
      <c r="E34" s="162"/>
      <c r="F34" s="162"/>
      <c r="G34" s="162"/>
      <c r="H34" s="162"/>
      <c r="I34" s="112"/>
      <c r="J34" s="112"/>
      <c r="K34" s="112"/>
      <c r="L34" s="112"/>
    </row>
    <row r="35" spans="1:12" x14ac:dyDescent="0.3">
      <c r="B35" s="29" t="s">
        <v>19</v>
      </c>
      <c r="C35" s="30" t="s">
        <v>20</v>
      </c>
      <c r="D35" s="31" t="s">
        <v>21</v>
      </c>
      <c r="E35" s="32" t="s">
        <v>22</v>
      </c>
      <c r="F35" s="33" t="s">
        <v>23</v>
      </c>
      <c r="G35" s="34" t="s">
        <v>24</v>
      </c>
      <c r="H35" s="62" t="s">
        <v>25</v>
      </c>
      <c r="I35" s="113"/>
      <c r="J35" s="63"/>
      <c r="K35" s="63"/>
      <c r="L35" s="63"/>
    </row>
    <row r="36" spans="1:12" ht="30" customHeight="1" x14ac:dyDescent="0.3">
      <c r="A36" s="57" t="s">
        <v>56</v>
      </c>
      <c r="B36" s="18" t="s">
        <v>57</v>
      </c>
      <c r="C36" s="19">
        <v>10</v>
      </c>
      <c r="D36" s="19" t="s">
        <v>32</v>
      </c>
      <c r="E36" s="19"/>
      <c r="F36" s="19"/>
      <c r="G36" s="19"/>
      <c r="H36" s="61"/>
      <c r="I36" s="100">
        <f>$I$40/SUM($K$36:$K$39)*K36</f>
        <v>25</v>
      </c>
      <c r="J36" s="96">
        <v>25</v>
      </c>
      <c r="K36" s="101">
        <f t="shared" ref="K36:K39" si="8">IF(G36="",J36,0)</f>
        <v>25</v>
      </c>
      <c r="L36" s="96">
        <f t="shared" ref="L36:L39" si="9">SUM(C36:G36)/10*I36</f>
        <v>25</v>
      </c>
    </row>
    <row r="37" spans="1:12" ht="30" customHeight="1" x14ac:dyDescent="0.3">
      <c r="A37" s="57" t="s">
        <v>58</v>
      </c>
      <c r="B37" s="18" t="s">
        <v>59</v>
      </c>
      <c r="C37" s="19">
        <v>10</v>
      </c>
      <c r="D37" s="19"/>
      <c r="E37" s="19"/>
      <c r="F37" s="19"/>
      <c r="G37" s="19"/>
      <c r="H37" s="61"/>
      <c r="I37" s="100">
        <f t="shared" ref="I37:I39" si="10">$I$40/SUM($K$36:$K$39)*K37</f>
        <v>25</v>
      </c>
      <c r="J37" s="96">
        <v>25</v>
      </c>
      <c r="K37" s="101">
        <f t="shared" si="8"/>
        <v>25</v>
      </c>
      <c r="L37" s="96">
        <f t="shared" si="9"/>
        <v>25</v>
      </c>
    </row>
    <row r="38" spans="1:12" ht="30" customHeight="1" x14ac:dyDescent="0.3">
      <c r="A38" s="57" t="s">
        <v>60</v>
      </c>
      <c r="B38" s="18" t="s">
        <v>61</v>
      </c>
      <c r="C38" s="19">
        <v>10</v>
      </c>
      <c r="D38" s="19"/>
      <c r="E38" s="19"/>
      <c r="F38" s="19"/>
      <c r="G38" s="19"/>
      <c r="H38" s="61"/>
      <c r="I38" s="100">
        <f t="shared" si="10"/>
        <v>25</v>
      </c>
      <c r="J38" s="96">
        <v>25</v>
      </c>
      <c r="K38" s="101">
        <f t="shared" si="8"/>
        <v>25</v>
      </c>
      <c r="L38" s="96">
        <f t="shared" si="9"/>
        <v>25</v>
      </c>
    </row>
    <row r="39" spans="1:12" ht="30" customHeight="1" x14ac:dyDescent="0.3">
      <c r="A39" s="57" t="s">
        <v>62</v>
      </c>
      <c r="B39" s="18" t="s">
        <v>63</v>
      </c>
      <c r="C39" s="19">
        <v>10</v>
      </c>
      <c r="D39" s="19"/>
      <c r="E39" s="19"/>
      <c r="F39" s="19"/>
      <c r="G39" s="19"/>
      <c r="H39" s="19"/>
      <c r="I39" s="100">
        <f t="shared" si="10"/>
        <v>25</v>
      </c>
      <c r="J39" s="96">
        <v>25</v>
      </c>
      <c r="K39" s="101">
        <f t="shared" si="8"/>
        <v>25</v>
      </c>
      <c r="L39" s="96">
        <f t="shared" si="9"/>
        <v>25</v>
      </c>
    </row>
    <row r="40" spans="1:12" ht="30" customHeight="1" x14ac:dyDescent="0.3">
      <c r="B40" s="27"/>
      <c r="C40" s="28"/>
      <c r="D40" s="28"/>
      <c r="E40" s="28"/>
      <c r="F40" s="28"/>
      <c r="G40" s="28"/>
      <c r="H40" s="28"/>
      <c r="I40" s="101">
        <v>100</v>
      </c>
      <c r="J40" s="105">
        <f>SUM(J36:J39)/100</f>
        <v>1</v>
      </c>
      <c r="K40" s="105">
        <f>J40</f>
        <v>1</v>
      </c>
      <c r="L40" s="96">
        <f>SUM(L36:L39)</f>
        <v>100</v>
      </c>
    </row>
    <row r="41" spans="1:12" ht="30" customHeight="1" x14ac:dyDescent="0.3">
      <c r="B41" s="163" t="s">
        <v>64</v>
      </c>
      <c r="C41" s="164"/>
      <c r="D41" s="164"/>
      <c r="E41" s="164"/>
      <c r="F41" s="164"/>
      <c r="G41" s="164"/>
      <c r="H41" s="164"/>
      <c r="I41" s="112"/>
      <c r="J41" s="112"/>
      <c r="K41" s="112"/>
      <c r="L41" s="112"/>
    </row>
    <row r="42" spans="1:12" x14ac:dyDescent="0.3">
      <c r="B42" s="21" t="s">
        <v>19</v>
      </c>
      <c r="C42" s="22" t="s">
        <v>20</v>
      </c>
      <c r="D42" s="23" t="s">
        <v>21</v>
      </c>
      <c r="E42" s="24" t="s">
        <v>22</v>
      </c>
      <c r="F42" s="25" t="s">
        <v>23</v>
      </c>
      <c r="G42" s="26" t="s">
        <v>24</v>
      </c>
      <c r="H42" s="59" t="s">
        <v>25</v>
      </c>
      <c r="I42" s="63"/>
      <c r="J42" s="63"/>
      <c r="K42" s="63"/>
      <c r="L42" s="63"/>
    </row>
    <row r="43" spans="1:12" ht="45.75" customHeight="1" x14ac:dyDescent="0.3">
      <c r="A43" s="57" t="s">
        <v>65</v>
      </c>
      <c r="B43" s="10" t="s">
        <v>66</v>
      </c>
      <c r="C43" s="94">
        <v>10</v>
      </c>
      <c r="D43" s="94" t="s">
        <v>32</v>
      </c>
      <c r="E43" s="94"/>
      <c r="F43" s="94"/>
      <c r="G43" s="94"/>
      <c r="H43" s="56"/>
      <c r="I43" s="100">
        <f>$I$47/SUM($K$43:$K$46)*K43</f>
        <v>125</v>
      </c>
      <c r="J43" s="96">
        <v>2.5</v>
      </c>
      <c r="K43" s="101">
        <f t="shared" ref="K43:K46" si="11">IF(G43="",J43,0)</f>
        <v>2.5</v>
      </c>
      <c r="L43" s="96">
        <f t="shared" ref="L43:L46" si="12">SUM(C43:G43)/10*I43</f>
        <v>125</v>
      </c>
    </row>
    <row r="44" spans="1:12" ht="30" customHeight="1" x14ac:dyDescent="0.3">
      <c r="A44" s="57" t="s">
        <v>67</v>
      </c>
      <c r="B44" s="35" t="s">
        <v>68</v>
      </c>
      <c r="C44" s="94">
        <v>10</v>
      </c>
      <c r="D44" s="94"/>
      <c r="E44" s="94"/>
      <c r="F44" s="94"/>
      <c r="G44" s="94"/>
      <c r="H44" s="56"/>
      <c r="I44" s="100">
        <f t="shared" ref="I44:I46" si="13">$I$47/SUM($K$43:$K$46)*K44</f>
        <v>125</v>
      </c>
      <c r="J44" s="96">
        <v>2.5</v>
      </c>
      <c r="K44" s="101">
        <f t="shared" si="11"/>
        <v>2.5</v>
      </c>
      <c r="L44" s="96">
        <f t="shared" si="12"/>
        <v>125</v>
      </c>
    </row>
    <row r="45" spans="1:12" ht="30" customHeight="1" x14ac:dyDescent="0.3">
      <c r="A45" s="57" t="s">
        <v>69</v>
      </c>
      <c r="B45" s="35" t="s">
        <v>68</v>
      </c>
      <c r="C45" s="94">
        <v>10</v>
      </c>
      <c r="D45" s="94"/>
      <c r="E45" s="94"/>
      <c r="F45" s="94"/>
      <c r="G45" s="94"/>
      <c r="H45" s="56"/>
      <c r="I45" s="100">
        <f t="shared" si="13"/>
        <v>125</v>
      </c>
      <c r="J45" s="96">
        <v>2.5</v>
      </c>
      <c r="K45" s="101">
        <f t="shared" si="11"/>
        <v>2.5</v>
      </c>
      <c r="L45" s="96">
        <f t="shared" si="12"/>
        <v>125</v>
      </c>
    </row>
    <row r="46" spans="1:12" ht="30" customHeight="1" x14ac:dyDescent="0.3">
      <c r="A46" s="57" t="s">
        <v>70</v>
      </c>
      <c r="B46" s="35" t="s">
        <v>68</v>
      </c>
      <c r="C46" s="94">
        <v>10</v>
      </c>
      <c r="D46" s="94" t="s">
        <v>32</v>
      </c>
      <c r="E46" s="94"/>
      <c r="F46" s="94"/>
      <c r="G46" s="94"/>
      <c r="H46" s="56"/>
      <c r="I46" s="100">
        <f t="shared" si="13"/>
        <v>125</v>
      </c>
      <c r="J46" s="96">
        <v>2.5</v>
      </c>
      <c r="K46" s="101">
        <f t="shared" si="11"/>
        <v>2.5</v>
      </c>
      <c r="L46" s="96">
        <f t="shared" si="12"/>
        <v>125</v>
      </c>
    </row>
    <row r="47" spans="1:12" ht="30" customHeight="1" x14ac:dyDescent="0.3">
      <c r="B47" s="36"/>
      <c r="C47" s="37"/>
      <c r="D47" s="37"/>
      <c r="E47" s="37"/>
      <c r="F47" s="37"/>
      <c r="G47" s="37"/>
      <c r="H47" s="37"/>
      <c r="I47" s="104">
        <v>500</v>
      </c>
      <c r="J47" s="105">
        <f>SUM(J43:J46)/100</f>
        <v>0.1</v>
      </c>
      <c r="K47" s="105">
        <f>J47</f>
        <v>0.1</v>
      </c>
      <c r="L47" s="96">
        <f>SUM(L43:L46)</f>
        <v>500</v>
      </c>
    </row>
    <row r="48" spans="1:12" ht="17.25" customHeight="1" x14ac:dyDescent="0.3">
      <c r="B48" s="118" t="s">
        <v>71</v>
      </c>
      <c r="C48" s="119"/>
      <c r="D48" s="120"/>
      <c r="E48" s="121"/>
      <c r="F48" s="121"/>
      <c r="G48" s="121"/>
      <c r="H48" s="121"/>
      <c r="I48" s="72"/>
    </row>
    <row r="49" spans="2:9" ht="17.25" customHeight="1" x14ac:dyDescent="0.3">
      <c r="B49" s="41"/>
      <c r="C49" s="95" t="s">
        <v>72</v>
      </c>
      <c r="D49" s="124" t="s">
        <v>73</v>
      </c>
      <c r="E49" s="122"/>
      <c r="F49" s="142"/>
      <c r="G49" s="142"/>
      <c r="H49" s="115"/>
      <c r="I49" s="69"/>
    </row>
    <row r="50" spans="2:9" ht="15" customHeight="1" x14ac:dyDescent="0.3">
      <c r="B50" s="40" t="s">
        <v>74</v>
      </c>
      <c r="C50" s="38">
        <f>L20</f>
        <v>100</v>
      </c>
      <c r="D50" s="143">
        <f>SUM($C$50:$C$54)/100</f>
        <v>10</v>
      </c>
      <c r="E50" s="117"/>
      <c r="F50" s="145"/>
      <c r="G50" s="145"/>
      <c r="H50" s="123"/>
      <c r="I50" s="67"/>
    </row>
    <row r="51" spans="2:9" ht="15" customHeight="1" x14ac:dyDescent="0.3">
      <c r="B51" s="39" t="s">
        <v>75</v>
      </c>
      <c r="C51" s="94">
        <f>L28</f>
        <v>100</v>
      </c>
      <c r="D51" s="143"/>
      <c r="E51" s="117"/>
      <c r="F51" s="145"/>
      <c r="G51" s="145"/>
      <c r="H51" s="123"/>
      <c r="I51" s="67"/>
    </row>
    <row r="52" spans="2:9" ht="15" customHeight="1" x14ac:dyDescent="0.3">
      <c r="B52" s="39" t="s">
        <v>76</v>
      </c>
      <c r="C52" s="94">
        <f>L33</f>
        <v>200</v>
      </c>
      <c r="D52" s="143"/>
      <c r="E52" s="117"/>
      <c r="F52" s="145"/>
      <c r="G52" s="145"/>
      <c r="H52" s="123"/>
      <c r="I52" s="67"/>
    </row>
    <row r="53" spans="2:9" ht="15" customHeight="1" x14ac:dyDescent="0.3">
      <c r="B53" s="39" t="s">
        <v>77</v>
      </c>
      <c r="C53" s="94">
        <f>L40</f>
        <v>100</v>
      </c>
      <c r="D53" s="143"/>
      <c r="E53" s="117"/>
      <c r="F53" s="145"/>
      <c r="G53" s="145"/>
      <c r="H53" s="123"/>
      <c r="I53" s="67"/>
    </row>
    <row r="54" spans="2:9" ht="31.5" customHeight="1" x14ac:dyDescent="0.3">
      <c r="B54" s="39" t="s">
        <v>78</v>
      </c>
      <c r="C54" s="94">
        <f>L47</f>
        <v>500</v>
      </c>
      <c r="D54" s="144"/>
      <c r="E54" s="117"/>
      <c r="F54" s="145"/>
      <c r="G54" s="145"/>
      <c r="H54" s="123"/>
      <c r="I54" s="67"/>
    </row>
    <row r="55" spans="2:9" ht="15" thickBot="1" x14ac:dyDescent="0.35">
      <c r="B55" s="36"/>
      <c r="C55" s="37"/>
      <c r="D55" s="37"/>
      <c r="E55" s="37"/>
      <c r="F55" s="37"/>
      <c r="G55" s="37"/>
      <c r="H55" s="37"/>
      <c r="I55" s="37"/>
    </row>
    <row r="56" spans="2:9" ht="30" customHeight="1" x14ac:dyDescent="0.3">
      <c r="B56" s="155" t="s">
        <v>79</v>
      </c>
      <c r="C56" s="156"/>
      <c r="D56" s="156"/>
      <c r="E56" s="156"/>
      <c r="F56" s="156"/>
      <c r="G56" s="156"/>
      <c r="H56" s="157"/>
      <c r="I56" s="72"/>
    </row>
    <row r="57" spans="2:9" ht="25.5" customHeight="1" thickBot="1" x14ac:dyDescent="0.35">
      <c r="B57" s="158" t="s">
        <v>80</v>
      </c>
      <c r="C57" s="159"/>
      <c r="D57" s="159"/>
      <c r="E57" s="159"/>
      <c r="F57" s="159"/>
      <c r="G57" s="159"/>
      <c r="H57" s="160"/>
      <c r="I57" s="73"/>
    </row>
    <row r="58" spans="2:9" ht="159.75" customHeight="1" thickBot="1" x14ac:dyDescent="0.35">
      <c r="B58" s="139" t="s">
        <v>81</v>
      </c>
      <c r="C58" s="140"/>
      <c r="D58" s="140"/>
      <c r="E58" s="140"/>
      <c r="F58" s="140"/>
      <c r="G58" s="140"/>
      <c r="H58" s="141"/>
      <c r="I58" s="109"/>
    </row>
    <row r="60" spans="2:9" x14ac:dyDescent="0.3">
      <c r="B60" s="12"/>
    </row>
    <row r="61" spans="2:9" x14ac:dyDescent="0.3">
      <c r="B61" s="12"/>
    </row>
  </sheetData>
  <mergeCells count="25">
    <mergeCell ref="C9:H9"/>
    <mergeCell ref="B56:H56"/>
    <mergeCell ref="B57:H57"/>
    <mergeCell ref="B34:H34"/>
    <mergeCell ref="B41:H41"/>
    <mergeCell ref="B14:H14"/>
    <mergeCell ref="C11:H11"/>
    <mergeCell ref="C10:H10"/>
    <mergeCell ref="B13:H13"/>
    <mergeCell ref="B21:H21"/>
    <mergeCell ref="B29:H2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B58:H58"/>
    <mergeCell ref="F49:G49"/>
    <mergeCell ref="D50:D54"/>
    <mergeCell ref="F50:G53"/>
    <mergeCell ref="F54:G54"/>
  </mergeCells>
  <dataValidations disablePrompts="1" count="1">
    <dataValidation type="list" allowBlank="1" showInputMessage="1" showErrorMessage="1" promptTitle="Maak uw keuze..." prompt="middels dit pull-down menu_x000a_" sqref="H7:I7" xr:uid="{00000000-0002-0000-00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40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0</xdr:colOff>
                <xdr:row>59</xdr:row>
                <xdr:rowOff>0</xdr:rowOff>
              </from>
              <to>
                <xdr:col>8</xdr:col>
                <xdr:colOff>38100</xdr:colOff>
                <xdr:row>79</xdr:row>
                <xdr:rowOff>0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showGridLines="0" tabSelected="1" view="pageBreakPreview" topLeftCell="A29" zoomScaleNormal="100" zoomScaleSheetLayoutView="100" workbookViewId="0">
      <selection activeCell="J37" sqref="J37"/>
    </sheetView>
  </sheetViews>
  <sheetFormatPr defaultColWidth="9" defaultRowHeight="13.8" x14ac:dyDescent="0.3"/>
  <cols>
    <col min="1" max="1" width="7" style="44" customWidth="1"/>
    <col min="2" max="2" width="29.09765625" style="44" customWidth="1"/>
    <col min="3" max="6" width="8.19921875" style="70" customWidth="1"/>
    <col min="7" max="7" width="9.8984375" style="70" customWidth="1"/>
    <col min="8" max="8" width="35" style="44" customWidth="1"/>
    <col min="9" max="9" width="4.3984375" style="70" hidden="1" customWidth="1"/>
    <col min="10" max="10" width="4.3984375" style="133" customWidth="1"/>
    <col min="11" max="11" width="4.3984375" style="70" hidden="1" customWidth="1"/>
    <col min="12" max="12" width="4.3984375" style="125" customWidth="1"/>
    <col min="13" max="13" width="67.3984375" style="44" customWidth="1"/>
    <col min="14" max="27" width="9" style="44"/>
    <col min="28" max="28" width="27.5" style="44" customWidth="1"/>
    <col min="29" max="16384" width="9" style="44"/>
  </cols>
  <sheetData>
    <row r="1" spans="1:12" ht="14.4" thickBot="1" x14ac:dyDescent="0.35"/>
    <row r="2" spans="1:12" ht="25.8" x14ac:dyDescent="0.3">
      <c r="B2" s="146" t="s">
        <v>82</v>
      </c>
      <c r="C2" s="147"/>
      <c r="D2" s="147"/>
      <c r="E2" s="147"/>
      <c r="F2" s="147"/>
      <c r="G2" s="147"/>
      <c r="H2" s="148"/>
      <c r="I2" s="68"/>
    </row>
    <row r="3" spans="1:12" ht="24" thickBot="1" x14ac:dyDescent="0.35">
      <c r="B3" s="170" t="s">
        <v>83</v>
      </c>
      <c r="C3" s="171"/>
      <c r="D3" s="171"/>
      <c r="E3" s="171"/>
      <c r="F3" s="171"/>
      <c r="G3" s="171"/>
      <c r="H3" s="172"/>
      <c r="I3" s="76"/>
    </row>
    <row r="4" spans="1:12" ht="14.4" thickBot="1" x14ac:dyDescent="0.35">
      <c r="G4" s="173" t="s">
        <v>84</v>
      </c>
      <c r="H4" s="173"/>
      <c r="I4" s="99"/>
    </row>
    <row r="5" spans="1:12" ht="28.5" customHeight="1" thickBot="1" x14ac:dyDescent="0.35">
      <c r="B5" s="2" t="s">
        <v>85</v>
      </c>
      <c r="C5" s="174"/>
      <c r="D5" s="174"/>
      <c r="E5" s="174"/>
      <c r="F5" s="175" t="s">
        <v>4</v>
      </c>
      <c r="G5" s="175"/>
      <c r="H5" s="45"/>
    </row>
    <row r="6" spans="1:12" ht="28.5" customHeight="1" thickBot="1" x14ac:dyDescent="0.5">
      <c r="B6" s="2" t="s">
        <v>86</v>
      </c>
      <c r="C6" s="174"/>
      <c r="D6" s="174"/>
      <c r="E6" s="174"/>
      <c r="F6" s="175" t="s">
        <v>7</v>
      </c>
      <c r="G6" s="175"/>
      <c r="H6" s="45"/>
      <c r="L6" s="126" t="s">
        <v>32</v>
      </c>
    </row>
    <row r="7" spans="1:12" ht="28.5" customHeight="1" x14ac:dyDescent="0.3">
      <c r="B7" s="2" t="s">
        <v>6</v>
      </c>
      <c r="C7" s="174"/>
      <c r="D7" s="174"/>
      <c r="E7" s="174"/>
      <c r="F7" s="175" t="s">
        <v>87</v>
      </c>
      <c r="G7" s="175"/>
      <c r="H7" s="43"/>
      <c r="I7" s="37"/>
    </row>
    <row r="8" spans="1:12" x14ac:dyDescent="0.3">
      <c r="B8" s="6"/>
    </row>
    <row r="9" spans="1:12" ht="28.5" customHeight="1" thickBot="1" x14ac:dyDescent="0.35">
      <c r="B9" s="7" t="s">
        <v>88</v>
      </c>
      <c r="C9" s="174"/>
      <c r="D9" s="174"/>
      <c r="E9" s="174"/>
      <c r="F9" s="174"/>
      <c r="G9" s="174"/>
      <c r="H9" s="174"/>
      <c r="I9" s="37"/>
    </row>
    <row r="10" spans="1:12" ht="29.25" customHeight="1" thickBot="1" x14ac:dyDescent="0.35">
      <c r="B10" s="8" t="s">
        <v>14</v>
      </c>
      <c r="C10" s="176"/>
      <c r="D10" s="176"/>
      <c r="E10" s="176"/>
      <c r="F10" s="176"/>
      <c r="G10" s="176"/>
      <c r="H10" s="176"/>
    </row>
    <row r="11" spans="1:12" ht="29.25" customHeight="1" thickBot="1" x14ac:dyDescent="0.35">
      <c r="B11" s="8" t="s">
        <v>15</v>
      </c>
      <c r="C11" s="176"/>
      <c r="D11" s="176"/>
      <c r="E11" s="176"/>
      <c r="F11" s="176"/>
      <c r="G11" s="176"/>
      <c r="H11" s="176"/>
    </row>
    <row r="12" spans="1:12" ht="295.5" customHeight="1" x14ac:dyDescent="0.3">
      <c r="B12" s="9" t="s">
        <v>16</v>
      </c>
    </row>
    <row r="13" spans="1:12" ht="18" x14ac:dyDescent="0.3">
      <c r="B13" s="167" t="s">
        <v>89</v>
      </c>
      <c r="C13" s="168"/>
      <c r="D13" s="168"/>
      <c r="E13" s="168"/>
      <c r="F13" s="168"/>
      <c r="G13" s="168"/>
      <c r="H13" s="169"/>
      <c r="I13" s="77"/>
    </row>
    <row r="14" spans="1:12" ht="117.75" customHeight="1" x14ac:dyDescent="0.3">
      <c r="B14" s="21" t="s">
        <v>19</v>
      </c>
      <c r="C14" s="22" t="s">
        <v>20</v>
      </c>
      <c r="D14" s="23" t="s">
        <v>21</v>
      </c>
      <c r="E14" s="24" t="s">
        <v>22</v>
      </c>
      <c r="F14" s="25" t="s">
        <v>23</v>
      </c>
      <c r="G14" s="26" t="s">
        <v>24</v>
      </c>
      <c r="H14" s="63" t="s">
        <v>25</v>
      </c>
      <c r="I14" s="74" t="s">
        <v>90</v>
      </c>
      <c r="J14" s="134" t="s">
        <v>27</v>
      </c>
      <c r="K14" s="81" t="s">
        <v>28</v>
      </c>
      <c r="L14" s="127" t="s">
        <v>29</v>
      </c>
    </row>
    <row r="15" spans="1:12" s="53" customFormat="1" ht="24.75" customHeight="1" x14ac:dyDescent="0.3">
      <c r="A15" s="51" t="s">
        <v>91</v>
      </c>
      <c r="B15" s="51" t="s">
        <v>92</v>
      </c>
      <c r="C15" s="19"/>
      <c r="D15" s="19"/>
      <c r="E15" s="19"/>
      <c r="F15" s="19"/>
      <c r="G15" s="19"/>
      <c r="H15" s="64"/>
      <c r="I15" s="100">
        <f>$I$18/SUM($K$15:$K$17)*K15</f>
        <v>10</v>
      </c>
      <c r="J15" s="128">
        <v>10</v>
      </c>
      <c r="K15" s="101">
        <v>10</v>
      </c>
      <c r="L15" s="128">
        <f>SUM(C15:F15)/10*I15</f>
        <v>0</v>
      </c>
    </row>
    <row r="16" spans="1:12" s="53" customFormat="1" ht="24.75" customHeight="1" x14ac:dyDescent="0.3">
      <c r="A16" s="51" t="s">
        <v>93</v>
      </c>
      <c r="B16" s="51" t="s">
        <v>94</v>
      </c>
      <c r="C16" s="19"/>
      <c r="D16" s="19"/>
      <c r="E16" s="19"/>
      <c r="F16" s="19"/>
      <c r="G16" s="19"/>
      <c r="H16" s="64"/>
      <c r="I16" s="100">
        <f>$I$18/SUM($K$15:$K$17)*K16</f>
        <v>10</v>
      </c>
      <c r="J16" s="128">
        <v>10</v>
      </c>
      <c r="K16" s="101">
        <v>10</v>
      </c>
      <c r="L16" s="128">
        <f t="shared" ref="L16:L17" si="0">SUM(C16:F16)/10*I16</f>
        <v>0</v>
      </c>
    </row>
    <row r="17" spans="1:13" s="53" customFormat="1" ht="24.75" customHeight="1" x14ac:dyDescent="0.3">
      <c r="A17" s="51" t="s">
        <v>95</v>
      </c>
      <c r="B17" s="51" t="s">
        <v>96</v>
      </c>
      <c r="C17" s="19"/>
      <c r="D17" s="19"/>
      <c r="E17" s="19"/>
      <c r="F17" s="19"/>
      <c r="G17" s="19"/>
      <c r="H17" s="64"/>
      <c r="I17" s="100">
        <v>5</v>
      </c>
      <c r="J17" s="128">
        <v>5</v>
      </c>
      <c r="K17" s="101">
        <v>5</v>
      </c>
      <c r="L17" s="128">
        <f t="shared" si="0"/>
        <v>0</v>
      </c>
    </row>
    <row r="18" spans="1:13" s="53" customFormat="1" ht="24.75" customHeight="1" x14ac:dyDescent="0.3">
      <c r="B18" s="66"/>
      <c r="C18" s="78"/>
      <c r="D18" s="78"/>
      <c r="E18" s="78"/>
      <c r="F18" s="78"/>
      <c r="G18" s="78"/>
      <c r="H18" s="83"/>
      <c r="I18" s="101">
        <v>25</v>
      </c>
      <c r="J18" s="135">
        <f>SUM(J13:J17)/100</f>
        <v>0.25</v>
      </c>
      <c r="K18" s="108">
        <f>J18</f>
        <v>0.25</v>
      </c>
      <c r="L18" s="128">
        <f>SUM(L15:L17)</f>
        <v>0</v>
      </c>
    </row>
    <row r="19" spans="1:13" ht="18" x14ac:dyDescent="0.3">
      <c r="B19" s="167" t="s">
        <v>97</v>
      </c>
      <c r="C19" s="168"/>
      <c r="D19" s="168"/>
      <c r="E19" s="168"/>
      <c r="F19" s="168"/>
      <c r="G19" s="168"/>
      <c r="H19" s="168"/>
      <c r="I19" s="102"/>
      <c r="J19" s="136"/>
      <c r="K19" s="102"/>
      <c r="L19" s="129"/>
    </row>
    <row r="20" spans="1:13" ht="22.5" customHeight="1" x14ac:dyDescent="0.3">
      <c r="B20" s="21" t="s">
        <v>19</v>
      </c>
      <c r="C20" s="22" t="s">
        <v>20</v>
      </c>
      <c r="D20" s="23" t="s">
        <v>21</v>
      </c>
      <c r="E20" s="24" t="s">
        <v>22</v>
      </c>
      <c r="F20" s="25" t="s">
        <v>23</v>
      </c>
      <c r="G20" s="26" t="s">
        <v>24</v>
      </c>
      <c r="H20" s="63" t="s">
        <v>25</v>
      </c>
      <c r="I20" s="63"/>
      <c r="J20" s="137"/>
      <c r="K20" s="103"/>
      <c r="L20" s="130"/>
    </row>
    <row r="21" spans="1:13" s="53" customFormat="1" ht="24.75" customHeight="1" x14ac:dyDescent="0.3">
      <c r="A21" s="51" t="s">
        <v>98</v>
      </c>
      <c r="B21" s="51" t="s">
        <v>99</v>
      </c>
      <c r="C21" s="19"/>
      <c r="D21" s="19"/>
      <c r="E21" s="19"/>
      <c r="F21" s="19"/>
      <c r="G21" s="19"/>
      <c r="H21" s="65"/>
      <c r="I21" s="100">
        <f>$I$26/SUM($K$21:$K$25)*K21</f>
        <v>8.4482758620689644</v>
      </c>
      <c r="J21" s="138">
        <v>7</v>
      </c>
      <c r="K21" s="101">
        <f>IF(G21="",J21,0)</f>
        <v>7</v>
      </c>
      <c r="L21" s="128">
        <f t="shared" ref="L21:L25" si="1">SUM(C21:F21)/10*I21</f>
        <v>0</v>
      </c>
      <c r="M21" s="54"/>
    </row>
    <row r="22" spans="1:13" s="53" customFormat="1" ht="24.75" customHeight="1" x14ac:dyDescent="0.3">
      <c r="A22" s="51" t="s">
        <v>100</v>
      </c>
      <c r="B22" s="51" t="s">
        <v>101</v>
      </c>
      <c r="C22" s="19"/>
      <c r="D22" s="19"/>
      <c r="E22" s="19"/>
      <c r="F22" s="19"/>
      <c r="G22" s="19"/>
      <c r="H22" s="65"/>
      <c r="I22" s="100">
        <f>$I$26/SUM($K$21:$K$25)*K22</f>
        <v>8.4482758620689644</v>
      </c>
      <c r="J22" s="138">
        <v>7</v>
      </c>
      <c r="K22" s="101">
        <f>IF(G22="",J22,0)</f>
        <v>7</v>
      </c>
      <c r="L22" s="128">
        <f t="shared" si="1"/>
        <v>0</v>
      </c>
      <c r="M22" s="54"/>
    </row>
    <row r="23" spans="1:13" s="53" customFormat="1" ht="24.75" customHeight="1" x14ac:dyDescent="0.3">
      <c r="A23" s="51" t="s">
        <v>102</v>
      </c>
      <c r="B23" s="51" t="s">
        <v>125</v>
      </c>
      <c r="C23" s="19"/>
      <c r="D23" s="19"/>
      <c r="E23" s="19"/>
      <c r="F23" s="19"/>
      <c r="G23" s="19"/>
      <c r="H23" s="65"/>
      <c r="I23" s="100"/>
      <c r="J23" s="138">
        <v>6</v>
      </c>
      <c r="K23" s="101"/>
      <c r="L23" s="128">
        <v>0</v>
      </c>
      <c r="M23" s="54"/>
    </row>
    <row r="24" spans="1:13" s="53" customFormat="1" ht="24.75" customHeight="1" x14ac:dyDescent="0.3">
      <c r="A24" s="51" t="s">
        <v>104</v>
      </c>
      <c r="B24" s="51" t="s">
        <v>103</v>
      </c>
      <c r="C24" s="19"/>
      <c r="D24" s="19"/>
      <c r="E24" s="19"/>
      <c r="F24" s="19"/>
      <c r="G24" s="19"/>
      <c r="H24" s="65"/>
      <c r="I24" s="100">
        <f>$I$26/SUM($K$21:$K$25)*K24</f>
        <v>9.6551724137931032</v>
      </c>
      <c r="J24" s="138">
        <v>8</v>
      </c>
      <c r="K24" s="101">
        <f t="shared" ref="K24" si="2">IF(G24="",J24,0)</f>
        <v>8</v>
      </c>
      <c r="L24" s="128">
        <f t="shared" ref="L24" si="3">SUM(C24:F24)/10*I24</f>
        <v>0</v>
      </c>
      <c r="M24" s="54"/>
    </row>
    <row r="25" spans="1:13" s="53" customFormat="1" ht="24.75" customHeight="1" x14ac:dyDescent="0.3">
      <c r="A25" s="51" t="s">
        <v>124</v>
      </c>
      <c r="B25" s="51" t="s">
        <v>105</v>
      </c>
      <c r="C25" s="19"/>
      <c r="D25" s="19"/>
      <c r="E25" s="19"/>
      <c r="F25" s="19"/>
      <c r="G25" s="19"/>
      <c r="H25" s="65"/>
      <c r="I25" s="100">
        <f>$I$26/SUM($K$21:$K$25)*K25</f>
        <v>8.4482758620689644</v>
      </c>
      <c r="J25" s="138">
        <v>7</v>
      </c>
      <c r="K25" s="101">
        <f t="shared" ref="K25" si="4">IF(G25="",J25,0)</f>
        <v>7</v>
      </c>
      <c r="L25" s="128">
        <f t="shared" si="1"/>
        <v>0</v>
      </c>
      <c r="M25" s="54"/>
    </row>
    <row r="26" spans="1:13" s="53" customFormat="1" ht="24.75" customHeight="1" x14ac:dyDescent="0.3">
      <c r="B26" s="65"/>
      <c r="C26" s="78"/>
      <c r="D26" s="78"/>
      <c r="E26" s="78"/>
      <c r="F26" s="78"/>
      <c r="G26" s="78"/>
      <c r="H26" s="82"/>
      <c r="I26" s="101">
        <v>35</v>
      </c>
      <c r="J26" s="135">
        <f>SUM(J21:J25)/100</f>
        <v>0.35</v>
      </c>
      <c r="K26" s="108">
        <f>J26</f>
        <v>0.35</v>
      </c>
      <c r="L26" s="128">
        <f>SUM(L22:L25)</f>
        <v>0</v>
      </c>
    </row>
    <row r="27" spans="1:13" ht="24.75" customHeight="1" x14ac:dyDescent="0.3">
      <c r="B27" s="167" t="s">
        <v>106</v>
      </c>
      <c r="C27" s="168"/>
      <c r="D27" s="168"/>
      <c r="E27" s="168"/>
      <c r="F27" s="168"/>
      <c r="G27" s="168"/>
      <c r="H27" s="168"/>
      <c r="I27" s="102"/>
      <c r="J27" s="136"/>
      <c r="K27" s="102"/>
      <c r="L27" s="129"/>
    </row>
    <row r="28" spans="1:13" s="46" customFormat="1" ht="27.6" x14ac:dyDescent="0.3">
      <c r="B28" s="84" t="s">
        <v>19</v>
      </c>
      <c r="C28" s="85" t="s">
        <v>20</v>
      </c>
      <c r="D28" s="86" t="s">
        <v>21</v>
      </c>
      <c r="E28" s="87" t="s">
        <v>22</v>
      </c>
      <c r="F28" s="88" t="s">
        <v>23</v>
      </c>
      <c r="G28" s="89" t="s">
        <v>24</v>
      </c>
      <c r="H28" s="106" t="s">
        <v>25</v>
      </c>
      <c r="I28" s="106"/>
      <c r="J28" s="131"/>
      <c r="K28" s="89"/>
      <c r="L28" s="131"/>
    </row>
    <row r="29" spans="1:13" s="53" customFormat="1" ht="24.75" customHeight="1" x14ac:dyDescent="0.3">
      <c r="A29" s="51" t="s">
        <v>107</v>
      </c>
      <c r="B29" s="51" t="s">
        <v>108</v>
      </c>
      <c r="C29" s="19"/>
      <c r="D29" s="19"/>
      <c r="E29" s="19"/>
      <c r="F29" s="19"/>
      <c r="G29" s="19"/>
      <c r="H29" s="65"/>
      <c r="I29" s="100">
        <f>$I$33/SUM($K$29:$K$32)*K29</f>
        <v>7</v>
      </c>
      <c r="J29" s="128">
        <v>7</v>
      </c>
      <c r="K29" s="101">
        <f t="shared" ref="K29:K32" si="5">IF(G29="",J29,0)</f>
        <v>7</v>
      </c>
      <c r="L29" s="128">
        <f t="shared" ref="L29:L32" si="6">SUM(C29:F29)/10*I29</f>
        <v>0</v>
      </c>
      <c r="M29" s="54"/>
    </row>
    <row r="30" spans="1:13" s="53" customFormat="1" ht="24.75" customHeight="1" x14ac:dyDescent="0.3">
      <c r="A30" s="51" t="s">
        <v>109</v>
      </c>
      <c r="B30" s="51" t="s">
        <v>110</v>
      </c>
      <c r="C30" s="19"/>
      <c r="D30" s="19"/>
      <c r="E30" s="19"/>
      <c r="F30" s="19"/>
      <c r="G30" s="19"/>
      <c r="H30" s="65"/>
      <c r="I30" s="100">
        <f>$I$33/SUM($K$29:$K$32)*K30</f>
        <v>5</v>
      </c>
      <c r="J30" s="128">
        <v>5</v>
      </c>
      <c r="K30" s="101">
        <f t="shared" si="5"/>
        <v>5</v>
      </c>
      <c r="L30" s="128">
        <f t="shared" si="6"/>
        <v>0</v>
      </c>
      <c r="M30" s="54"/>
    </row>
    <row r="31" spans="1:13" s="53" customFormat="1" ht="24.75" customHeight="1" x14ac:dyDescent="0.3">
      <c r="A31" s="51" t="s">
        <v>111</v>
      </c>
      <c r="B31" s="51" t="s">
        <v>112</v>
      </c>
      <c r="C31" s="19"/>
      <c r="D31" s="19"/>
      <c r="E31" s="19"/>
      <c r="F31" s="19"/>
      <c r="G31" s="19"/>
      <c r="H31" s="65"/>
      <c r="I31" s="100">
        <v>5</v>
      </c>
      <c r="J31" s="128">
        <v>8</v>
      </c>
      <c r="K31" s="101">
        <f t="shared" si="5"/>
        <v>8</v>
      </c>
      <c r="L31" s="128">
        <f t="shared" si="6"/>
        <v>0</v>
      </c>
      <c r="M31" s="54"/>
    </row>
    <row r="32" spans="1:13" s="53" customFormat="1" ht="24.75" customHeight="1" x14ac:dyDescent="0.3">
      <c r="A32" s="51" t="s">
        <v>113</v>
      </c>
      <c r="B32" s="51" t="s">
        <v>114</v>
      </c>
      <c r="C32" s="19"/>
      <c r="D32" s="19"/>
      <c r="E32" s="19"/>
      <c r="F32" s="19"/>
      <c r="G32" s="19"/>
      <c r="H32" s="65"/>
      <c r="I32" s="100">
        <v>5</v>
      </c>
      <c r="J32" s="128">
        <v>5</v>
      </c>
      <c r="K32" s="101">
        <f t="shared" si="5"/>
        <v>5</v>
      </c>
      <c r="L32" s="128">
        <f t="shared" si="6"/>
        <v>0</v>
      </c>
      <c r="M32" s="54"/>
    </row>
    <row r="33" spans="1:16" s="53" customFormat="1" ht="24.75" customHeight="1" x14ac:dyDescent="0.3">
      <c r="B33" s="90"/>
      <c r="C33" s="97"/>
      <c r="D33" s="97"/>
      <c r="E33" s="97"/>
      <c r="F33" s="97"/>
      <c r="G33" s="97"/>
      <c r="H33" s="91"/>
      <c r="I33" s="101">
        <v>25</v>
      </c>
      <c r="J33" s="135">
        <f>SUM(J29:J32)/100</f>
        <v>0.25</v>
      </c>
      <c r="K33" s="108">
        <f>J33</f>
        <v>0.25</v>
      </c>
      <c r="L33" s="128">
        <f>SUM(L31:L32)</f>
        <v>0</v>
      </c>
      <c r="M33" s="54"/>
    </row>
    <row r="34" spans="1:16" ht="18" x14ac:dyDescent="0.3">
      <c r="B34" s="167" t="s">
        <v>115</v>
      </c>
      <c r="C34" s="168"/>
      <c r="D34" s="168"/>
      <c r="E34" s="168"/>
      <c r="F34" s="168"/>
      <c r="G34" s="168"/>
      <c r="H34" s="168"/>
      <c r="I34" s="102"/>
      <c r="J34" s="136"/>
      <c r="K34" s="102"/>
      <c r="L34" s="129"/>
    </row>
    <row r="35" spans="1:16" ht="27.6" x14ac:dyDescent="0.3">
      <c r="B35" s="84" t="s">
        <v>19</v>
      </c>
      <c r="C35" s="85" t="s">
        <v>20</v>
      </c>
      <c r="D35" s="86" t="s">
        <v>21</v>
      </c>
      <c r="E35" s="87" t="s">
        <v>22</v>
      </c>
      <c r="F35" s="88" t="s">
        <v>23</v>
      </c>
      <c r="G35" s="89" t="s">
        <v>24</v>
      </c>
      <c r="H35" s="106" t="s">
        <v>25</v>
      </c>
      <c r="I35" s="106"/>
      <c r="J35" s="131"/>
      <c r="K35" s="89"/>
      <c r="L35" s="131"/>
    </row>
    <row r="36" spans="1:16" s="53" customFormat="1" ht="24.75" customHeight="1" x14ac:dyDescent="0.3">
      <c r="A36" s="51" t="s">
        <v>40</v>
      </c>
      <c r="B36" s="52" t="s">
        <v>116</v>
      </c>
      <c r="C36" s="19"/>
      <c r="D36" s="19"/>
      <c r="E36" s="19"/>
      <c r="F36" s="19"/>
      <c r="G36" s="94"/>
      <c r="H36" s="66"/>
      <c r="I36" s="107">
        <f>$I$39/SUM($K$36:$K$38)*K36</f>
        <v>5</v>
      </c>
      <c r="J36" s="138">
        <v>5</v>
      </c>
      <c r="K36" s="101">
        <f t="shared" ref="K36:K38" si="7">IF(G36="",J36,0)</f>
        <v>5</v>
      </c>
      <c r="L36" s="128">
        <f t="shared" ref="L36:L38" si="8">SUM(C36:F36)/10*I36</f>
        <v>0</v>
      </c>
    </row>
    <row r="37" spans="1:16" s="53" customFormat="1" ht="24.75" customHeight="1" x14ac:dyDescent="0.3">
      <c r="A37" s="51" t="s">
        <v>42</v>
      </c>
      <c r="B37" s="52" t="s">
        <v>117</v>
      </c>
      <c r="C37" s="19"/>
      <c r="D37" s="19"/>
      <c r="E37" s="19"/>
      <c r="F37" s="19"/>
      <c r="G37" s="94"/>
      <c r="H37" s="66"/>
      <c r="I37" s="107">
        <f>$I$39/SUM($K$36:$K$38)*K37</f>
        <v>5</v>
      </c>
      <c r="J37" s="138">
        <v>5</v>
      </c>
      <c r="K37" s="101">
        <f t="shared" si="7"/>
        <v>5</v>
      </c>
      <c r="L37" s="128">
        <f t="shared" si="8"/>
        <v>0</v>
      </c>
    </row>
    <row r="38" spans="1:16" s="53" customFormat="1" ht="24.75" customHeight="1" x14ac:dyDescent="0.3">
      <c r="A38" s="51" t="s">
        <v>44</v>
      </c>
      <c r="B38" s="52" t="s">
        <v>126</v>
      </c>
      <c r="C38" s="19"/>
      <c r="D38" s="19"/>
      <c r="E38" s="19"/>
      <c r="F38" s="19"/>
      <c r="G38" s="94"/>
      <c r="H38" s="66"/>
      <c r="I38" s="107">
        <f>$I$39/SUM($K$36:$K$38)*K38</f>
        <v>5</v>
      </c>
      <c r="J38" s="138">
        <v>5</v>
      </c>
      <c r="K38" s="101">
        <f t="shared" si="7"/>
        <v>5</v>
      </c>
      <c r="L38" s="128">
        <f t="shared" si="8"/>
        <v>0</v>
      </c>
    </row>
    <row r="39" spans="1:16" s="53" customFormat="1" ht="24.75" customHeight="1" x14ac:dyDescent="0.3">
      <c r="B39" s="65"/>
      <c r="C39" s="78"/>
      <c r="D39" s="78"/>
      <c r="E39" s="78"/>
      <c r="F39" s="78"/>
      <c r="G39" s="98"/>
      <c r="H39" s="92"/>
      <c r="I39" s="101">
        <v>15</v>
      </c>
      <c r="J39" s="135">
        <f>SUM(J36:J38)/100</f>
        <v>0.15</v>
      </c>
      <c r="K39" s="108">
        <f>J39</f>
        <v>0.15</v>
      </c>
      <c r="L39" s="132">
        <f>SUM(L36:L38)</f>
        <v>0</v>
      </c>
    </row>
    <row r="40" spans="1:16" ht="18" x14ac:dyDescent="0.3">
      <c r="B40" s="177" t="s">
        <v>71</v>
      </c>
      <c r="C40" s="178"/>
      <c r="D40" s="179"/>
      <c r="E40" s="114"/>
      <c r="F40" s="114"/>
      <c r="G40" s="114"/>
      <c r="H40" s="114"/>
      <c r="I40" s="77"/>
    </row>
    <row r="41" spans="1:16" ht="15" customHeight="1" x14ac:dyDescent="0.3">
      <c r="B41" s="48"/>
      <c r="C41" s="95" t="s">
        <v>72</v>
      </c>
      <c r="D41" s="42" t="s">
        <v>73</v>
      </c>
      <c r="E41" s="115"/>
      <c r="F41" s="142"/>
      <c r="G41" s="142"/>
      <c r="I41" s="69"/>
      <c r="J41" s="180"/>
      <c r="K41" s="180"/>
      <c r="L41" s="180"/>
      <c r="O41" s="46"/>
    </row>
    <row r="42" spans="1:16" ht="15" customHeight="1" x14ac:dyDescent="0.3">
      <c r="B42" s="49" t="s">
        <v>118</v>
      </c>
      <c r="C42" s="94">
        <f>L18</f>
        <v>0</v>
      </c>
      <c r="D42" s="188">
        <f>(SUM($C$42:$C$45)/1100)*10</f>
        <v>0</v>
      </c>
      <c r="E42" s="116"/>
      <c r="F42" s="181"/>
      <c r="G42" s="181"/>
      <c r="I42" s="75"/>
      <c r="J42" s="180"/>
      <c r="K42" s="180"/>
      <c r="L42" s="180"/>
    </row>
    <row r="43" spans="1:16" ht="15" customHeight="1" x14ac:dyDescent="0.3">
      <c r="B43" s="49" t="s">
        <v>119</v>
      </c>
      <c r="C43" s="94">
        <f>L26</f>
        <v>0</v>
      </c>
      <c r="D43" s="189"/>
      <c r="E43" s="116"/>
      <c r="F43" s="181"/>
      <c r="G43" s="181"/>
      <c r="I43" s="75"/>
      <c r="J43" s="180"/>
      <c r="K43" s="180"/>
      <c r="L43" s="180"/>
    </row>
    <row r="44" spans="1:16" ht="29.25" customHeight="1" x14ac:dyDescent="0.3">
      <c r="B44" s="49" t="s">
        <v>120</v>
      </c>
      <c r="C44" s="94">
        <f>L33</f>
        <v>0</v>
      </c>
      <c r="D44" s="189"/>
      <c r="E44" s="116"/>
      <c r="F44" s="181"/>
      <c r="G44" s="181"/>
      <c r="I44" s="75"/>
      <c r="J44" s="180"/>
      <c r="K44" s="180"/>
      <c r="L44" s="180"/>
      <c r="O44" s="46"/>
      <c r="P44" s="46"/>
    </row>
    <row r="45" spans="1:16" ht="28.5" customHeight="1" x14ac:dyDescent="0.3">
      <c r="B45" s="49" t="s">
        <v>121</v>
      </c>
      <c r="C45" s="94">
        <f>L39</f>
        <v>0</v>
      </c>
      <c r="D45" s="189"/>
      <c r="E45" s="116"/>
      <c r="F45" s="181"/>
      <c r="G45" s="181"/>
      <c r="I45" s="75"/>
      <c r="J45" s="180"/>
      <c r="K45" s="180"/>
      <c r="L45" s="180"/>
      <c r="O45" s="46"/>
    </row>
    <row r="46" spans="1:16" x14ac:dyDescent="0.3">
      <c r="B46" s="55"/>
      <c r="C46" s="37"/>
      <c r="D46" s="37"/>
      <c r="E46" s="117"/>
      <c r="F46" s="181"/>
      <c r="G46" s="181"/>
      <c r="H46" s="37"/>
      <c r="I46" s="37"/>
      <c r="J46" s="180"/>
      <c r="K46" s="180"/>
      <c r="L46" s="180"/>
    </row>
    <row r="47" spans="1:16" ht="14.4" thickBot="1" x14ac:dyDescent="0.35">
      <c r="B47" s="47"/>
      <c r="C47" s="37"/>
      <c r="D47" s="37"/>
      <c r="E47" s="37"/>
      <c r="F47" s="37"/>
      <c r="G47" s="37"/>
      <c r="H47" s="37"/>
      <c r="I47" s="37"/>
    </row>
    <row r="48" spans="1:16" ht="25.5" customHeight="1" thickBot="1" x14ac:dyDescent="0.35">
      <c r="B48" s="185" t="s">
        <v>122</v>
      </c>
      <c r="C48" s="186"/>
      <c r="D48" s="186"/>
      <c r="E48" s="186"/>
      <c r="F48" s="186"/>
      <c r="G48" s="186"/>
      <c r="H48" s="187"/>
      <c r="I48" s="77"/>
    </row>
    <row r="49" spans="2:10" ht="92.25" customHeight="1" thickBot="1" x14ac:dyDescent="0.35">
      <c r="B49" s="182" t="s">
        <v>123</v>
      </c>
      <c r="C49" s="183"/>
      <c r="D49" s="183"/>
      <c r="E49" s="183"/>
      <c r="F49" s="183"/>
      <c r="G49" s="183"/>
      <c r="H49" s="184"/>
      <c r="I49" s="109"/>
      <c r="J49" s="133" t="s">
        <v>32</v>
      </c>
    </row>
    <row r="51" spans="2:10" x14ac:dyDescent="0.3">
      <c r="B51" s="50"/>
    </row>
    <row r="52" spans="2:10" x14ac:dyDescent="0.3">
      <c r="B52" s="50"/>
    </row>
    <row r="53" spans="2:10" x14ac:dyDescent="0.3">
      <c r="F53" s="70" t="s">
        <v>32</v>
      </c>
      <c r="G53" s="70" t="s">
        <v>32</v>
      </c>
      <c r="H53" s="46"/>
      <c r="I53" s="110"/>
    </row>
  </sheetData>
  <mergeCells count="25">
    <mergeCell ref="B49:H49"/>
    <mergeCell ref="B48:H48"/>
    <mergeCell ref="F41:G41"/>
    <mergeCell ref="D42:D45"/>
    <mergeCell ref="F45:G45"/>
    <mergeCell ref="F42:G44"/>
    <mergeCell ref="B19:H19"/>
    <mergeCell ref="B27:H27"/>
    <mergeCell ref="B34:H34"/>
    <mergeCell ref="B40:D40"/>
    <mergeCell ref="J41:L46"/>
    <mergeCell ref="F46:G46"/>
    <mergeCell ref="B13:H13"/>
    <mergeCell ref="B2:H2"/>
    <mergeCell ref="B3:H3"/>
    <mergeCell ref="G4:H4"/>
    <mergeCell ref="C5:E5"/>
    <mergeCell ref="F5:G5"/>
    <mergeCell ref="C6:E6"/>
    <mergeCell ref="F6:G6"/>
    <mergeCell ref="C7:E7"/>
    <mergeCell ref="F7:G7"/>
    <mergeCell ref="C9:H9"/>
    <mergeCell ref="C10:H10"/>
    <mergeCell ref="C11:H11"/>
  </mergeCells>
  <dataValidations count="1">
    <dataValidation type="list" allowBlank="1" showInputMessage="1" showErrorMessage="1" promptTitle="Maak uw keuze..." prompt="middels dit pull-down menu_x000a_" sqref="H7:I7" xr:uid="{00000000-0002-0000-0100-000000000000}">
      <formula1>#REF!</formula1>
    </dataValidation>
  </dataValidations>
  <pageMargins left="0.7" right="0.7" top="0.75" bottom="0.75" header="0.3" footer="0.3"/>
  <pageSetup paperSize="9" scale="52" orientation="portrait" r:id="rId1"/>
  <rowBreaks count="2" manualBreakCount="2">
    <brk id="33" max="9" man="1"/>
    <brk id="46" max="9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autoPict="0" r:id="rId5">
            <anchor moveWithCells="1">
              <from>
                <xdr:col>1</xdr:col>
                <xdr:colOff>0</xdr:colOff>
                <xdr:row>11</xdr:row>
                <xdr:rowOff>0</xdr:rowOff>
              </from>
              <to>
                <xdr:col>7</xdr:col>
                <xdr:colOff>1798320</xdr:colOff>
                <xdr:row>11</xdr:row>
                <xdr:rowOff>3497580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754B57E10004099548CCBC9FB181B" ma:contentTypeVersion="0" ma:contentTypeDescription="Een nieuw document maken." ma:contentTypeScope="" ma:versionID="9a9296974c2198c6d8d714ac91b8698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F8EDF2-B079-412E-B36F-48674EF4B9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CE4CEB-C542-4E3C-9AF9-73B13894B9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4A69E8-DA9B-4556-9960-082F3682B59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5</vt:i4>
      </vt:variant>
    </vt:vector>
  </HeadingPairs>
  <TitlesOfParts>
    <vt:vector size="7" baseType="lpstr">
      <vt:lpstr>LEVERINGEN DIENSTEN</vt:lpstr>
      <vt:lpstr>WERKEN</vt:lpstr>
      <vt:lpstr>'LEVERINGEN DIENSTEN'!_ftn1</vt:lpstr>
      <vt:lpstr>'LEVERINGEN DIENSTEN'!_ftn2</vt:lpstr>
      <vt:lpstr>'LEVERINGEN DIENSTEN'!_ftnref1</vt:lpstr>
      <vt:lpstr>'LEVERINGEN DIENSTEN'!Afdrukbereik</vt:lpstr>
      <vt:lpstr>WERKEN!Afdrukbereik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2014-07-31T10:21:45Z</dcterms:created>
  <dcterms:modified xsi:type="dcterms:W3CDTF">2025-09-10T11:37:29Z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955b6ecc-3450-4959-a039-3ef16a83c019</vt:lpwstr>
  </property>
  <property fmtid="{D5CDD505-2E9C-101B-9397-08002B2CF9AE}" pid="3" name="ContentTypeId">
    <vt:lpwstr>0x0101002C7754B57E10004099548CCBC9FB181B</vt:lpwstr>
  </property>
  <property fmtid="{D5CDD505-2E9C-101B-9397-08002B2CF9AE}" pid="4" name="TaxKeyword">
    <vt:lpwstr/>
  </property>
  <property fmtid="{D5CDD505-2E9C-101B-9397-08002B2CF9AE}" pid="5" name="Termen">
    <vt:lpwstr/>
  </property>
</Properties>
</file>