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EBESJO\Downloads\"/>
    </mc:Choice>
  </mc:AlternateContent>
  <xr:revisionPtr revIDLastSave="0" documentId="8_{9B3AB771-21F7-45B2-AF0C-CDCF6298C4A2}" xr6:coauthVersionLast="47" xr6:coauthVersionMax="47" xr10:uidLastSave="{00000000-0000-0000-0000-000000000000}"/>
  <bookViews>
    <workbookView xWindow="780" yWindow="780" windowWidth="21600" windowHeight="11235" xr2:uid="{00000000-000D-0000-FFFF-FFFF00000000}"/>
  </bookViews>
  <sheets>
    <sheet name="Invul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F22" i="2" s="1"/>
  <c r="F15" i="2"/>
  <c r="M16" i="2"/>
  <c r="L16" i="2"/>
  <c r="N16" i="2" l="1"/>
  <c r="F26" i="2"/>
  <c r="J40" i="2" l="1"/>
  <c r="J37" i="2"/>
  <c r="J44" i="2" l="1"/>
  <c r="J47" i="2" s="1"/>
  <c r="F25" i="2" l="1"/>
  <c r="H18" i="2" l="1"/>
  <c r="H20" i="2" s="1"/>
  <c r="H22" i="2" s="1"/>
  <c r="J18" i="2" l="1"/>
  <c r="J20" i="2" s="1"/>
  <c r="J22" i="2" s="1"/>
  <c r="H13" i="2"/>
  <c r="H15" i="2" s="1"/>
  <c r="H26" i="2" s="1"/>
  <c r="H25" i="2" l="1"/>
  <c r="J13" i="2"/>
  <c r="J15" i="2" s="1"/>
  <c r="J26" i="2" s="1"/>
  <c r="F27" i="2" s="1"/>
  <c r="F28" i="2" s="1"/>
  <c r="J25" i="2" l="1"/>
</calcChain>
</file>

<file path=xl/sharedStrings.xml><?xml version="1.0" encoding="utf-8"?>
<sst xmlns="http://schemas.openxmlformats.org/spreadsheetml/2006/main" count="113" uniqueCount="102">
  <si>
    <t>Invulformulier Prijzen en Gunningswensen Gemeente Tilburg (Bijlage 9)</t>
  </si>
  <si>
    <t>Aanbesteding Gas (inkoop en levering) 2025/097/FAC/JB</t>
  </si>
  <si>
    <t>Perceel 3: Levering gas aan Gemeente Tilburg en Deelnemers</t>
  </si>
  <si>
    <t>Vul de gekleurde vakken in, indien 2030 niet aangeboden wordt, deze cellen niet invullen, alleen bij aantal jaren: 2 invullen.</t>
  </si>
  <si>
    <t>De te hanteren gasprijsformules en vaste kosten zijn opgebouwd als volgt:</t>
  </si>
  <si>
    <t>Omschrijving</t>
  </si>
  <si>
    <t>eenheid</t>
  </si>
  <si>
    <t>Actuele ICE Endex TTF Cal End of Day notering*</t>
  </si>
  <si>
    <t>Euro/MWh</t>
  </si>
  <si>
    <t>niet invullen</t>
  </si>
  <si>
    <t>Conversie factor: ICE Endex notering naar Euroct/Nm3</t>
  </si>
  <si>
    <t xml:space="preserve"> </t>
  </si>
  <si>
    <t>Profiel</t>
  </si>
  <si>
    <t>Contractvolume profiel aansluitingen</t>
  </si>
  <si>
    <t>Nm³</t>
  </si>
  <si>
    <t>(A)</t>
  </si>
  <si>
    <t>Punten toekenning bij aanbieding 3+1 jaar tov 2+1+1 jaar</t>
  </si>
  <si>
    <r>
      <rPr>
        <b/>
        <sz val="11"/>
        <rFont val="Calibri"/>
        <family val="2"/>
        <scheme val="minor"/>
      </rPr>
      <t xml:space="preserve">Toeslag profiel incl. VER's Gold Standard </t>
    </r>
    <r>
      <rPr>
        <sz val="11"/>
        <rFont val="Calibri"/>
        <family val="2"/>
        <scheme val="minor"/>
      </rPr>
      <t xml:space="preserve">(inclusief "regiotoeslag") </t>
    </r>
  </si>
  <si>
    <t>Eurocent/Nm³ (3 dec.)</t>
  </si>
  <si>
    <t>(B)</t>
  </si>
  <si>
    <t>gemiddeld hoog /laag 2028/2029</t>
  </si>
  <si>
    <t>gemiddeld hoog/laag 2030</t>
  </si>
  <si>
    <t>verschil</t>
  </si>
  <si>
    <t>Totale kosten profiel</t>
  </si>
  <si>
    <t xml:space="preserve">Euro </t>
  </si>
  <si>
    <t>(C)=(A)*(B)/100</t>
  </si>
  <si>
    <t>Uurbemeterd (GXX)</t>
  </si>
  <si>
    <t>Punten toekenning invullen bij 2b</t>
  </si>
  <si>
    <t xml:space="preserve">Bovenstaand % vergelijken met tabel links. Vul de punten in bij 2b </t>
  </si>
  <si>
    <t>Contractvolume uurbemeten aansluitingen  (GXX)</t>
  </si>
  <si>
    <t>(D)</t>
  </si>
  <si>
    <t>0% - 5%</t>
  </si>
  <si>
    <t>15 punten</t>
  </si>
  <si>
    <t>Toeslag GXX incl. VER's Gold Standard</t>
  </si>
  <si>
    <t>(E)</t>
  </si>
  <si>
    <t>5,01% - 10%</t>
  </si>
  <si>
    <t>9 punten</t>
  </si>
  <si>
    <t>Totale kosten toeslag GXX</t>
  </si>
  <si>
    <t>(F)=(D)*(E)/100</t>
  </si>
  <si>
    <t>10,01% - 20%</t>
  </si>
  <si>
    <t>3 punten</t>
  </si>
  <si>
    <t>Jaarkosten flexibiliteit en onbalans</t>
  </si>
  <si>
    <t>Euro (0 dec.)</t>
  </si>
  <si>
    <t>(G)</t>
  </si>
  <si>
    <t>&gt;20,01%</t>
  </si>
  <si>
    <t>0 punten</t>
  </si>
  <si>
    <t>Totale kosten GXX</t>
  </si>
  <si>
    <t>(I) = (F)+(G)</t>
  </si>
  <si>
    <t>Berekening totale toeslag op jaarbasis:</t>
  </si>
  <si>
    <t>Jaarvolume in Nm3</t>
  </si>
  <si>
    <t>= (A) + (D)</t>
  </si>
  <si>
    <t>Som mark-ups en jaarkosten flexibiliteit en onbalans alle aansluitingen</t>
  </si>
  <si>
    <t>Euro</t>
  </si>
  <si>
    <t>= (C) + (I)</t>
  </si>
  <si>
    <t>Totaal som mark-ups en jaarkosten flexibiliteit en onbalans alle aansluitingen</t>
  </si>
  <si>
    <t>Aantal jaren aangeboden (2 of 3 invullen):</t>
  </si>
  <si>
    <r>
      <t xml:space="preserve">* volgens publicatie op </t>
    </r>
    <r>
      <rPr>
        <i/>
        <u/>
        <sz val="10"/>
        <rFont val="Calibri"/>
        <family val="2"/>
        <scheme val="minor"/>
      </rPr>
      <t>www.theice.com</t>
    </r>
  </si>
  <si>
    <t>Aantal punten op basis van meest voordelige aanbieding (maximaal 60, toe te kennen door AD)**</t>
  </si>
  <si>
    <t>** Aanbieder met laagste prijs krijgt 60 punten, overige aanbieders: Laagste prijs / overige aangeboden prijs x 60 = X punten</t>
  </si>
  <si>
    <t xml:space="preserve">Max. aantal </t>
  </si>
  <si>
    <t xml:space="preserve">Akkoord </t>
  </si>
  <si>
    <t>Aantal punten</t>
  </si>
  <si>
    <t>Spreadkosten End of Day</t>
  </si>
  <si>
    <t>Peak (in euro's)</t>
  </si>
  <si>
    <t>Off-Peak (in euro's)</t>
  </si>
  <si>
    <t>punten</t>
  </si>
  <si>
    <t>Inschrijver J/N</t>
  </si>
  <si>
    <t>toegekend</t>
  </si>
  <si>
    <t>1)  Bereid om klikbeperking te laten vervallen</t>
  </si>
  <si>
    <t>Spread voor inkoop jaar T+1</t>
  </si>
  <si>
    <t xml:space="preserve">2a)  Bereid om looptijdcontract ipv 2+1+1 jaar, 3+1 jaar te bieden; JA: 15 punten, NEE: 0 punten. </t>
  </si>
  <si>
    <t>Zie tabel rechtsboven. Vergelijk het percentage in het groene vakje (verschil gemiddelde 2028 en 2029 met gemiddelde 2030) met de percentages bij punten toekenning in hetzelfde tabelletje. En vul de corresponderende aantal toe te kennen punten zelf in bij 2b.</t>
  </si>
  <si>
    <t>2a:</t>
  </si>
  <si>
    <t>2b:</t>
  </si>
  <si>
    <t>vul zelf punten in</t>
  </si>
  <si>
    <t>Spread voor inkoop jaar T+2</t>
  </si>
  <si>
    <t xml:space="preserve">2b) Indien 2a ja is: Waardering prijsverschil opslagen tov 1e 2 vereiste jaren: Gelijke opslagen of in lijn liggend met 1e 2 jaren maximaal aantal punten, bij 20% hogere opslagen dan 1e 2 jaren 0 punten. Overig naar rato. 
</t>
  </si>
  <si>
    <t>Spread voor inkoop jaar T+3</t>
  </si>
  <si>
    <t xml:space="preserve">3a)  Antwoord op de vraag over toestaan “End of Day” clicks; JA  5 punten, NEE: 0 punten </t>
  </si>
  <si>
    <t xml:space="preserve">3b)  Vul spreadlijst in in tabel rechts
</t>
  </si>
  <si>
    <t>Vul spreadtabel hiernaast in</t>
  </si>
  <si>
    <t xml:space="preserve">Bandbreedte % </t>
  </si>
  <si>
    <t>aantal punten</t>
  </si>
  <si>
    <t>Vul aangeboden bandbreedte in:</t>
  </si>
  <si>
    <t xml:space="preserve">4)  Verruiming bandbreedte. </t>
  </si>
  <si>
    <t xml:space="preserve">De indiener die de vereiste 90-110% bandbreedte biedt krijgt 0 punten, zie tabel bandbreedte rechts. Vul uw bandbreedte in en de daarbij horende punten die bij uw bandbreedte van toepassing is hiernaast. </t>
  </si>
  <si>
    <t>90-110%</t>
  </si>
  <si>
    <t>vul in</t>
  </si>
  <si>
    <t>85-115%</t>
  </si>
  <si>
    <t>Totaal punten Wensen (max. 40)</t>
  </si>
  <si>
    <t>80-120% of hoger</t>
  </si>
  <si>
    <t>Na voorlopige gunning kan er ter verificatie aanvullende toelichting worden gevraagd met betrekking tot uw antwoorden op deze vragen (wensen)</t>
  </si>
  <si>
    <t>Totaal aantal punten o.b.v. Toeslag totaal en Wensen</t>
  </si>
  <si>
    <t>Bij exact gelijke uitkomst beste prijs- / kwaliteitverhouding in cel nr J47, krijgt de aanbieder die 3+1 jaar aanbiedt gegunt. In alle overige gevallen wordt er geloot.</t>
  </si>
  <si>
    <t>Door Inschrijver in te vullen waarden</t>
  </si>
  <si>
    <t xml:space="preserve">Tenaamstelling Inschrijver: </t>
  </si>
  <si>
    <t>KvK nummer:</t>
  </si>
  <si>
    <t>Datum:</t>
  </si>
  <si>
    <t>Plaats:</t>
  </si>
  <si>
    <t>Naam tekenbevoegde:</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</si>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</sst>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quot;\ #,##0"/>
    <numFmt numFmtId="167" formatCode="0.00000"/>
    <numFmt numFmtId="168" formatCode="_(* #,##0_);_(* \(#,##0\);_(* &quot;-&quot;??_);_(@_)"/>
    <numFmt numFmtId="169" formatCode="_ * #,##0_ ;_ * \-#,##0_ ;_ * &quot;-&quot;??_ ;_ @_ "/>
  </numFmts>
  <fonts count="25" x14ac:knownFonts="1">
    <font>
      <sz val="10"/>
      <name val="Arial"/>
    </font>
    <font>
      <sz val="11"/>
      <color theme="1"/>
      <name val="Calibri"/>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sz val="11"/>
      <name val="Calibri"/>
      <family val="2"/>
      <scheme val="minor"/>
    </font>
    <font>
      <b/>
      <sz val="11"/>
      <name val="Calibri"/>
      <family val="2"/>
      <scheme val="minor"/>
    </font>
    <font>
      <i/>
      <sz val="10"/>
      <name val="Calibri"/>
      <family val="2"/>
      <scheme val="minor"/>
    </font>
    <font>
      <sz val="10"/>
      <name val="Arial"/>
      <family val="2"/>
    </font>
    <font>
      <b/>
      <sz val="11"/>
      <color theme="1"/>
      <name val="Calibri"/>
      <family val="2"/>
      <scheme val="minor"/>
    </font>
    <font>
      <b/>
      <sz val="14"/>
      <color theme="1"/>
      <name val="Calibri"/>
      <family val="2"/>
      <scheme val="minor"/>
    </font>
    <font>
      <i/>
      <sz val="11"/>
      <name val="Calibri"/>
      <family val="2"/>
      <scheme val="minor"/>
    </font>
    <font>
      <sz val="11"/>
      <name val="Arial"/>
      <family val="2"/>
    </font>
    <font>
      <sz val="14"/>
      <name val="Calibri"/>
      <family val="2"/>
      <scheme val="minor"/>
    </font>
    <font>
      <sz val="14"/>
      <name val="Arial"/>
      <family val="2"/>
    </font>
    <font>
      <sz val="14"/>
      <color theme="1"/>
      <name val="Calibri"/>
      <family val="2"/>
      <scheme val="minor"/>
    </font>
    <font>
      <i/>
      <sz val="12"/>
      <color theme="1"/>
      <name val="Calibri"/>
      <family val="2"/>
      <scheme val="minor"/>
    </font>
    <font>
      <i/>
      <sz val="10"/>
      <color theme="1"/>
      <name val="Calibri"/>
      <family val="2"/>
      <scheme val="minor"/>
    </font>
    <font>
      <i/>
      <sz val="10"/>
      <color theme="1" tint="0.499984740745262"/>
      <name val="Calibri"/>
      <family val="2"/>
      <scheme val="minor"/>
    </font>
    <font>
      <i/>
      <sz val="11"/>
      <color theme="1" tint="0.499984740745262"/>
      <name val="Calibri"/>
      <family val="2"/>
      <scheme val="minor"/>
    </font>
    <font>
      <sz val="11"/>
      <name val="Calibri"/>
      <scheme val="minor"/>
    </font>
    <font>
      <i/>
      <sz val="10"/>
      <name val="Calibri"/>
      <scheme val="minor"/>
    </font>
    <font>
      <i/>
      <u/>
      <sz val="10"/>
      <name val="Calibri"/>
      <family val="2"/>
      <scheme val="minor"/>
    </font>
    <font>
      <i/>
      <sz val="10"/>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399975585192419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5">
    <xf numFmtId="0" fontId="0" fillId="0" borderId="0"/>
    <xf numFmtId="165" fontId="4" fillId="0" borderId="0" applyFont="0" applyFill="0" applyBorder="0" applyAlignment="0" applyProtection="0"/>
    <xf numFmtId="164" fontId="4" fillId="0" borderId="0" applyFont="0" applyFill="0" applyBorder="0" applyAlignment="0" applyProtection="0"/>
    <xf numFmtId="0" fontId="3" fillId="0" borderId="0"/>
    <xf numFmtId="9" fontId="9" fillId="0" borderId="0" applyFont="0" applyFill="0" applyBorder="0" applyAlignment="0" applyProtection="0"/>
  </cellStyleXfs>
  <cellXfs count="194">
    <xf numFmtId="0" fontId="0" fillId="0" borderId="0" xfId="0"/>
    <xf numFmtId="0" fontId="5" fillId="0" borderId="0" xfId="0" applyFont="1"/>
    <xf numFmtId="0" fontId="6" fillId="0" borderId="0" xfId="0" applyFont="1"/>
    <xf numFmtId="0" fontId="6" fillId="2" borderId="0" xfId="0" applyFont="1" applyFill="1"/>
    <xf numFmtId="0" fontId="7" fillId="2" borderId="0" xfId="0" applyFont="1" applyFill="1"/>
    <xf numFmtId="0" fontId="6" fillId="2" borderId="0" xfId="0" quotePrefix="1" applyFont="1" applyFill="1"/>
    <xf numFmtId="166" fontId="6" fillId="2" borderId="0" xfId="0" applyNumberFormat="1" applyFont="1" applyFill="1"/>
    <xf numFmtId="0" fontId="0" fillId="0" borderId="0" xfId="0" applyProtection="1">
      <protection hidden="1"/>
    </xf>
    <xf numFmtId="0" fontId="0" fillId="0" borderId="0" xfId="0" applyAlignment="1">
      <alignment horizontal="left" vertical="top"/>
    </xf>
    <xf numFmtId="0" fontId="0" fillId="0" borderId="0" xfId="0" applyAlignment="1">
      <alignment vertical="top"/>
    </xf>
    <xf numFmtId="0" fontId="10" fillId="0" borderId="0" xfId="0" applyFont="1" applyAlignment="1">
      <alignment horizontal="left" vertical="top"/>
    </xf>
    <xf numFmtId="0" fontId="12" fillId="2" borderId="0" xfId="0" quotePrefix="1" applyFont="1" applyFill="1"/>
    <xf numFmtId="0" fontId="13" fillId="0" borderId="0" xfId="0" applyFont="1"/>
    <xf numFmtId="0" fontId="13" fillId="0" borderId="0" xfId="0" applyFont="1" applyProtection="1">
      <protection hidden="1"/>
    </xf>
    <xf numFmtId="0" fontId="14" fillId="0" borderId="0" xfId="0" applyFont="1"/>
    <xf numFmtId="0" fontId="15" fillId="0" borderId="0" xfId="0" applyFont="1"/>
    <xf numFmtId="0" fontId="15" fillId="0" borderId="0" xfId="0" applyFont="1" applyProtection="1">
      <protection hidden="1"/>
    </xf>
    <xf numFmtId="0" fontId="7" fillId="2" borderId="10" xfId="0" applyFont="1" applyFill="1" applyBorder="1" applyAlignment="1">
      <alignment horizontal="left"/>
    </xf>
    <xf numFmtId="0" fontId="7" fillId="0" borderId="10" xfId="0" applyFont="1" applyBorder="1" applyAlignment="1">
      <alignment horizontal="center"/>
    </xf>
    <xf numFmtId="166" fontId="6" fillId="2" borderId="9" xfId="2" applyNumberFormat="1" applyFont="1" applyFill="1" applyBorder="1"/>
    <xf numFmtId="0" fontId="6" fillId="2" borderId="8" xfId="0" applyFont="1" applyFill="1" applyBorder="1"/>
    <xf numFmtId="0" fontId="7" fillId="2" borderId="15" xfId="0" applyFont="1" applyFill="1" applyBorder="1"/>
    <xf numFmtId="0" fontId="6" fillId="2" borderId="9" xfId="0" applyFont="1" applyFill="1" applyBorder="1"/>
    <xf numFmtId="0" fontId="6" fillId="2" borderId="15" xfId="0" applyFont="1" applyFill="1" applyBorder="1"/>
    <xf numFmtId="166" fontId="6" fillId="2" borderId="15" xfId="0" applyNumberFormat="1" applyFont="1" applyFill="1" applyBorder="1"/>
    <xf numFmtId="166" fontId="6" fillId="4" borderId="15" xfId="0" applyNumberFormat="1" applyFont="1" applyFill="1" applyBorder="1" applyProtection="1">
      <protection locked="0"/>
    </xf>
    <xf numFmtId="166" fontId="6" fillId="2" borderId="9" xfId="0" applyNumberFormat="1" applyFont="1" applyFill="1" applyBorder="1"/>
    <xf numFmtId="0" fontId="6" fillId="2" borderId="8" xfId="0" applyFont="1" applyFill="1" applyBorder="1" applyAlignment="1">
      <alignment horizontal="left"/>
    </xf>
    <xf numFmtId="168" fontId="6" fillId="2" borderId="8" xfId="1" applyNumberFormat="1" applyFont="1" applyFill="1" applyBorder="1"/>
    <xf numFmtId="166" fontId="7" fillId="2" borderId="9" xfId="0" applyNumberFormat="1" applyFont="1" applyFill="1" applyBorder="1"/>
    <xf numFmtId="0" fontId="6" fillId="3" borderId="8" xfId="0" applyFont="1" applyFill="1" applyBorder="1"/>
    <xf numFmtId="167" fontId="6" fillId="3" borderId="9" xfId="0" applyNumberFormat="1" applyFont="1" applyFill="1" applyBorder="1"/>
    <xf numFmtId="168" fontId="6" fillId="0" borderId="8" xfId="1" applyNumberFormat="1" applyFont="1" applyFill="1" applyBorder="1"/>
    <xf numFmtId="168" fontId="6" fillId="0" borderId="16" xfId="1" applyNumberFormat="1" applyFont="1" applyFill="1" applyBorder="1"/>
    <xf numFmtId="0" fontId="16" fillId="0" borderId="4" xfId="0" applyFont="1" applyBorder="1"/>
    <xf numFmtId="0" fontId="16" fillId="0" borderId="5" xfId="0" applyFont="1" applyBorder="1"/>
    <xf numFmtId="0" fontId="0" fillId="0" borderId="0" xfId="0" applyAlignment="1" applyProtection="1">
      <alignment vertical="top"/>
      <protection hidden="1"/>
    </xf>
    <xf numFmtId="0" fontId="16" fillId="0" borderId="5" xfId="0" applyFont="1" applyBorder="1" applyAlignment="1">
      <alignment horizontal="center" vertical="top"/>
    </xf>
    <xf numFmtId="0" fontId="17" fillId="0" borderId="0" xfId="0" applyFont="1"/>
    <xf numFmtId="0" fontId="16" fillId="0" borderId="0" xfId="0" applyFont="1"/>
    <xf numFmtId="0" fontId="16" fillId="0" borderId="0" xfId="0" applyFont="1" applyAlignment="1">
      <alignment horizontal="center" vertical="top"/>
    </xf>
    <xf numFmtId="0" fontId="16" fillId="0" borderId="2" xfId="0" applyFont="1" applyBorder="1" applyAlignment="1">
      <alignment horizontal="center"/>
    </xf>
    <xf numFmtId="0" fontId="13" fillId="5" borderId="0" xfId="0" applyFont="1" applyFill="1"/>
    <xf numFmtId="0" fontId="0" fillId="4" borderId="7" xfId="0" applyFill="1" applyBorder="1" applyAlignment="1" applyProtection="1">
      <alignment horizontal="left"/>
      <protection locked="0"/>
    </xf>
    <xf numFmtId="0" fontId="0" fillId="4" borderId="19" xfId="0" applyFill="1" applyBorder="1" applyAlignment="1" applyProtection="1">
      <alignment horizontal="left"/>
      <protection locked="0"/>
    </xf>
    <xf numFmtId="0" fontId="12" fillId="2" borderId="0" xfId="0" applyFont="1" applyFill="1"/>
    <xf numFmtId="0" fontId="6" fillId="0" borderId="18" xfId="0" applyFont="1" applyBorder="1" applyAlignment="1">
      <alignment vertical="top" wrapText="1"/>
    </xf>
    <xf numFmtId="0" fontId="6" fillId="0" borderId="17" xfId="0" applyFont="1" applyBorder="1" applyAlignment="1">
      <alignment vertical="top" wrapText="1"/>
    </xf>
    <xf numFmtId="0" fontId="6" fillId="0" borderId="8" xfId="0" applyFont="1" applyBorder="1" applyAlignment="1">
      <alignment horizontal="center"/>
    </xf>
    <xf numFmtId="0" fontId="6" fillId="0" borderId="15" xfId="0" applyFont="1" applyBorder="1" applyAlignment="1">
      <alignment horizontal="center"/>
    </xf>
    <xf numFmtId="0" fontId="6" fillId="0" borderId="8" xfId="0" applyFont="1" applyBorder="1" applyAlignment="1">
      <alignment horizontal="center" vertical="center" wrapText="1"/>
    </xf>
    <xf numFmtId="0" fontId="6" fillId="4" borderId="10" xfId="0" applyFont="1" applyFill="1" applyBorder="1" applyAlignment="1" applyProtection="1">
      <alignment horizontal="center" vertical="top"/>
      <protection locked="0"/>
    </xf>
    <xf numFmtId="0" fontId="6" fillId="0" borderId="8" xfId="0" applyFont="1" applyBorder="1" applyAlignment="1">
      <alignment horizont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top" wrapText="1"/>
    </xf>
    <xf numFmtId="0" fontId="6" fillId="0" borderId="10" xfId="0" applyFont="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2" fillId="0" borderId="5" xfId="0" applyFont="1" applyBorder="1" applyAlignment="1">
      <alignment horizontal="center" vertical="top"/>
    </xf>
    <xf numFmtId="0" fontId="2" fillId="0" borderId="2" xfId="0" applyFont="1" applyBorder="1" applyAlignment="1">
      <alignment horizontal="center" vertical="top"/>
    </xf>
    <xf numFmtId="0" fontId="6" fillId="0" borderId="10" xfId="0" applyFont="1" applyBorder="1" applyAlignment="1" applyProtection="1">
      <alignment horizontal="left" vertical="center" wrapText="1"/>
      <protection hidden="1"/>
    </xf>
    <xf numFmtId="0" fontId="6" fillId="4" borderId="10" xfId="0" applyFont="1" applyFill="1" applyBorder="1" applyAlignment="1" applyProtection="1">
      <alignment horizontal="center" vertical="center"/>
      <protection hidden="1"/>
    </xf>
    <xf numFmtId="0" fontId="4" fillId="0" borderId="18" xfId="0" applyFont="1" applyBorder="1" applyAlignment="1">
      <alignment vertical="top" wrapText="1"/>
    </xf>
    <xf numFmtId="0" fontId="4" fillId="0" borderId="7" xfId="0" applyFont="1" applyBorder="1" applyAlignment="1">
      <alignment vertical="top" wrapText="1"/>
    </xf>
    <xf numFmtId="0" fontId="4" fillId="0" borderId="19" xfId="0" applyFont="1" applyBorder="1" applyAlignment="1">
      <alignment vertical="top" wrapText="1"/>
    </xf>
    <xf numFmtId="0" fontId="16" fillId="0" borderId="2" xfId="0" applyFont="1" applyBorder="1"/>
    <xf numFmtId="2" fontId="0" fillId="0" borderId="8" xfId="0" applyNumberFormat="1" applyBorder="1" applyAlignment="1" applyProtection="1">
      <alignment horizontal="center" vertical="center"/>
      <protection hidden="1"/>
    </xf>
    <xf numFmtId="2" fontId="0" fillId="0" borderId="11" xfId="0" applyNumberFormat="1" applyBorder="1" applyAlignment="1" applyProtection="1">
      <alignment horizontal="center"/>
      <protection hidden="1"/>
    </xf>
    <xf numFmtId="9" fontId="10" fillId="6" borderId="1" xfId="4" applyFont="1" applyFill="1" applyBorder="1" applyAlignment="1" applyProtection="1">
      <alignment horizontal="center"/>
      <protection hidden="1"/>
    </xf>
    <xf numFmtId="0" fontId="0" fillId="0" borderId="9" xfId="0" applyBorder="1" applyAlignment="1" applyProtection="1">
      <alignment horizontal="center" vertical="top"/>
      <protection hidden="1"/>
    </xf>
    <xf numFmtId="1" fontId="0" fillId="0" borderId="14" xfId="0" applyNumberFormat="1" applyBorder="1" applyAlignment="1" applyProtection="1">
      <alignment horizontal="center"/>
      <protection hidden="1"/>
    </xf>
    <xf numFmtId="165" fontId="0" fillId="0" borderId="10" xfId="1" applyFont="1" applyFill="1" applyBorder="1" applyAlignment="1" applyProtection="1">
      <alignment horizontal="center" vertical="top"/>
      <protection hidden="1"/>
    </xf>
    <xf numFmtId="1" fontId="0" fillId="0" borderId="18" xfId="0" applyNumberFormat="1" applyBorder="1" applyAlignment="1" applyProtection="1">
      <alignment horizontal="center"/>
      <protection hidden="1"/>
    </xf>
    <xf numFmtId="0" fontId="0" fillId="0" borderId="10" xfId="0" applyBorder="1" applyAlignment="1" applyProtection="1">
      <alignment horizontal="center" vertical="top"/>
      <protection hidden="1"/>
    </xf>
    <xf numFmtId="0" fontId="4" fillId="0" borderId="10" xfId="0" applyFont="1" applyBorder="1" applyAlignment="1" applyProtection="1">
      <alignment horizontal="center" vertical="top"/>
      <protection hidden="1"/>
    </xf>
    <xf numFmtId="0" fontId="7" fillId="2" borderId="17" xfId="0" applyFont="1" applyFill="1" applyBorder="1"/>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5" xfId="0" applyFont="1" applyFill="1" applyBorder="1"/>
    <xf numFmtId="0" fontId="7" fillId="4" borderId="3" xfId="0" applyFont="1" applyFill="1" applyBorder="1"/>
    <xf numFmtId="0" fontId="6" fillId="0" borderId="10" xfId="0" applyFont="1" applyBorder="1" applyAlignment="1">
      <alignment horizontal="center" vertical="center"/>
    </xf>
    <xf numFmtId="0" fontId="6" fillId="0" borderId="10" xfId="0" applyFont="1" applyBorder="1" applyAlignment="1" applyProtection="1">
      <alignment horizontal="center" vertical="top"/>
      <protection locked="0"/>
    </xf>
    <xf numFmtId="0" fontId="6" fillId="0" borderId="0" xfId="0" applyFont="1" applyAlignment="1">
      <alignment horizontal="center"/>
    </xf>
    <xf numFmtId="0" fontId="6" fillId="0" borderId="9" xfId="0" applyFont="1" applyBorder="1" applyAlignment="1">
      <alignment horizontal="center"/>
    </xf>
    <xf numFmtId="166" fontId="6" fillId="0" borderId="15" xfId="0" applyNumberFormat="1" applyFont="1" applyBorder="1" applyProtection="1">
      <protection locked="0"/>
    </xf>
    <xf numFmtId="166" fontId="6" fillId="0" borderId="15" xfId="0" applyNumberFormat="1" applyFont="1" applyBorder="1"/>
    <xf numFmtId="166" fontId="6" fillId="0" borderId="9" xfId="0" applyNumberFormat="1" applyFont="1" applyBorder="1"/>
    <xf numFmtId="166" fontId="6" fillId="0" borderId="9" xfId="2" applyNumberFormat="1" applyFont="1" applyFill="1" applyBorder="1"/>
    <xf numFmtId="0" fontId="6" fillId="0" borderId="8" xfId="0" applyFont="1" applyBorder="1"/>
    <xf numFmtId="167" fontId="6" fillId="0" borderId="9" xfId="0" applyNumberFormat="1" applyFont="1" applyBorder="1"/>
    <xf numFmtId="0" fontId="6" fillId="0" borderId="0" xfId="0" applyFont="1" applyAlignment="1" applyProtection="1">
      <alignment horizontal="center" vertical="top"/>
      <protection locked="0"/>
    </xf>
    <xf numFmtId="0" fontId="6" fillId="0" borderId="16" xfId="0" applyFont="1" applyBorder="1" applyAlignment="1" applyProtection="1">
      <alignment horizontal="center" vertical="top"/>
      <protection locked="0"/>
    </xf>
    <xf numFmtId="0" fontId="2" fillId="0" borderId="3" xfId="0" applyFont="1" applyBorder="1" applyAlignment="1">
      <alignment horizontal="center" vertical="top"/>
    </xf>
    <xf numFmtId="2" fontId="6" fillId="4" borderId="15" xfId="0" applyNumberFormat="1" applyFont="1" applyFill="1" applyBorder="1" applyProtection="1">
      <protection locked="0"/>
    </xf>
    <xf numFmtId="2" fontId="6" fillId="0" borderId="15" xfId="0" applyNumberFormat="1" applyFont="1" applyBorder="1" applyProtection="1">
      <protection locked="0"/>
    </xf>
    <xf numFmtId="2" fontId="6" fillId="4" borderId="0" xfId="0" applyNumberFormat="1" applyFont="1" applyFill="1" applyProtection="1">
      <protection locked="0"/>
    </xf>
    <xf numFmtId="0" fontId="21" fillId="0" borderId="10" xfId="0" applyFont="1" applyBorder="1" applyAlignment="1">
      <alignment vertical="top"/>
    </xf>
    <xf numFmtId="0" fontId="21" fillId="0" borderId="18" xfId="0" applyFont="1" applyBorder="1" applyAlignment="1">
      <alignment vertical="top"/>
    </xf>
    <xf numFmtId="0" fontId="8" fillId="2" borderId="0" xfId="0" quotePrefix="1" applyFont="1" applyFill="1"/>
    <xf numFmtId="0" fontId="6" fillId="4" borderId="15" xfId="0" applyFont="1" applyFill="1" applyBorder="1" applyAlignment="1" applyProtection="1">
      <alignment horizontal="center" vertical="center"/>
      <protection locked="0"/>
    </xf>
    <xf numFmtId="0" fontId="6" fillId="0" borderId="18" xfId="0" applyFont="1" applyBorder="1" applyAlignment="1">
      <alignment vertical="center" wrapText="1"/>
    </xf>
    <xf numFmtId="9" fontId="21" fillId="0" borderId="10" xfId="0" applyNumberFormat="1"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24" xfId="0" applyFont="1" applyBorder="1" applyAlignment="1">
      <alignment horizontal="left" vertical="top" wrapText="1"/>
    </xf>
    <xf numFmtId="0" fontId="1" fillId="0" borderId="0" xfId="0" applyFont="1" applyAlignment="1">
      <alignment horizontal="center" vertical="top"/>
    </xf>
    <xf numFmtId="0" fontId="6" fillId="0" borderId="10" xfId="0" applyFont="1" applyBorder="1" applyAlignment="1" applyProtection="1">
      <alignment horizontal="left" vertical="top" wrapText="1"/>
      <protection hidden="1"/>
    </xf>
    <xf numFmtId="0" fontId="6" fillId="0" borderId="8" xfId="0" applyFont="1" applyBorder="1" applyAlignment="1">
      <alignment horizontal="left" vertical="center" wrapText="1"/>
    </xf>
    <xf numFmtId="0" fontId="6" fillId="0" borderId="15" xfId="0" applyFont="1" applyBorder="1" applyAlignment="1">
      <alignment horizontal="left" vertical="center" wrapText="1"/>
    </xf>
    <xf numFmtId="0" fontId="20" fillId="0" borderId="11" xfId="0" applyFont="1" applyBorder="1" applyAlignment="1">
      <alignment horizontal="left" vertical="top" wrapText="1"/>
    </xf>
    <xf numFmtId="0" fontId="20" fillId="0" borderId="16" xfId="0" applyFont="1" applyBorder="1" applyAlignment="1">
      <alignment horizontal="left" vertical="top" wrapText="1"/>
    </xf>
    <xf numFmtId="0" fontId="20" fillId="0" borderId="12" xfId="0" applyFont="1" applyBorder="1" applyAlignment="1">
      <alignment horizontal="left" vertical="top" wrapText="1"/>
    </xf>
    <xf numFmtId="0" fontId="20" fillId="0" borderId="17"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4" borderId="8" xfId="0" applyFont="1" applyFill="1" applyBorder="1" applyAlignment="1" applyProtection="1">
      <alignment horizontal="center" vertical="top"/>
      <protection locked="0"/>
    </xf>
    <xf numFmtId="0" fontId="6" fillId="4" borderId="15" xfId="0" applyFont="1" applyFill="1" applyBorder="1" applyAlignment="1" applyProtection="1">
      <alignment horizontal="center" vertical="top"/>
      <protection locked="0"/>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22" fillId="4" borderId="24" xfId="0" applyFont="1" applyFill="1" applyBorder="1" applyAlignment="1">
      <alignment horizontal="center" vertical="center" indent="2"/>
    </xf>
    <xf numFmtId="0" fontId="22" fillId="4" borderId="25" xfId="0" applyFont="1" applyFill="1" applyBorder="1" applyAlignment="1">
      <alignment horizontal="center" vertical="center" indent="2"/>
    </xf>
    <xf numFmtId="0" fontId="22" fillId="4" borderId="26" xfId="0" applyFont="1" applyFill="1" applyBorder="1" applyAlignment="1">
      <alignment horizontal="center" vertical="center" indent="2"/>
    </xf>
    <xf numFmtId="0" fontId="0" fillId="4" borderId="18" xfId="0"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19" xfId="0"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16" xfId="0" applyFill="1" applyBorder="1" applyAlignment="1" applyProtection="1">
      <alignment horizontal="left"/>
      <protection locked="0"/>
    </xf>
    <xf numFmtId="0" fontId="0" fillId="4" borderId="12" xfId="0" applyFill="1" applyBorder="1" applyAlignment="1" applyProtection="1">
      <alignment horizontal="left"/>
      <protection locked="0"/>
    </xf>
    <xf numFmtId="0" fontId="0" fillId="4" borderId="17" xfId="0" applyFill="1" applyBorder="1" applyAlignment="1" applyProtection="1">
      <alignment horizontal="left"/>
      <protection locked="0"/>
    </xf>
    <xf numFmtId="0" fontId="0" fillId="4" borderId="0" xfId="0" applyFill="1" applyAlignment="1" applyProtection="1">
      <alignment horizontal="left"/>
      <protection locked="0"/>
    </xf>
    <xf numFmtId="0" fontId="0" fillId="4" borderId="13" xfId="0" applyFill="1" applyBorder="1" applyAlignment="1" applyProtection="1">
      <alignment horizontal="left"/>
      <protection locked="0"/>
    </xf>
    <xf numFmtId="0" fontId="0" fillId="4" borderId="14" xfId="0" applyFill="1" applyBorder="1" applyAlignment="1" applyProtection="1">
      <alignment horizontal="left"/>
      <protection locked="0"/>
    </xf>
    <xf numFmtId="0" fontId="0" fillId="4" borderId="6" xfId="0" applyFill="1" applyBorder="1" applyAlignment="1" applyProtection="1">
      <alignment horizontal="left"/>
      <protection locked="0"/>
    </xf>
    <xf numFmtId="0" fontId="0" fillId="4" borderId="20" xfId="0" applyFill="1" applyBorder="1" applyAlignment="1" applyProtection="1">
      <alignment horizontal="left"/>
      <protection locked="0"/>
    </xf>
    <xf numFmtId="0" fontId="7" fillId="2" borderId="18" xfId="0" applyFont="1" applyFill="1" applyBorder="1" applyAlignment="1">
      <alignment horizontal="left"/>
    </xf>
    <xf numFmtId="0" fontId="7" fillId="2" borderId="19"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6" fillId="2" borderId="14" xfId="0" applyFont="1" applyFill="1" applyBorder="1" applyAlignment="1">
      <alignment horizontal="left"/>
    </xf>
    <xf numFmtId="0" fontId="6" fillId="2" borderId="20" xfId="0" applyFont="1" applyFill="1" applyBorder="1" applyAlignment="1">
      <alignment horizontal="left"/>
    </xf>
    <xf numFmtId="0" fontId="6" fillId="2" borderId="17" xfId="0" applyFont="1" applyFill="1" applyBorder="1" applyAlignment="1">
      <alignment horizontal="left"/>
    </xf>
    <xf numFmtId="0" fontId="6" fillId="2" borderId="13" xfId="0" applyFont="1" applyFill="1" applyBorder="1" applyAlignment="1">
      <alignment horizontal="left"/>
    </xf>
    <xf numFmtId="0" fontId="7" fillId="2" borderId="17" xfId="0" applyFont="1" applyFill="1" applyBorder="1" applyAlignment="1">
      <alignment horizontal="left"/>
    </xf>
    <xf numFmtId="0" fontId="7" fillId="2" borderId="13" xfId="0" applyFont="1" applyFill="1" applyBorder="1" applyAlignment="1">
      <alignment horizontal="left"/>
    </xf>
    <xf numFmtId="0" fontId="19" fillId="0" borderId="11" xfId="0" applyFont="1" applyBorder="1" applyAlignment="1">
      <alignment horizontal="left" vertical="top" wrapText="1"/>
    </xf>
    <xf numFmtId="0" fontId="19" fillId="0" borderId="16"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19" fillId="0" borderId="6" xfId="0" applyFont="1" applyBorder="1" applyAlignment="1">
      <alignment horizontal="left" vertical="top" wrapText="1"/>
    </xf>
    <xf numFmtId="0" fontId="19" fillId="0" borderId="20"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4" borderId="8"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8" fillId="4" borderId="9"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4" fillId="0" borderId="21" xfId="0" applyFont="1" applyBorder="1" applyAlignment="1">
      <alignment horizontal="left"/>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8"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11" fillId="0" borderId="0" xfId="0" applyFont="1" applyAlignment="1">
      <alignment horizontal="left"/>
    </xf>
    <xf numFmtId="0" fontId="6" fillId="0" borderId="0" xfId="0" applyFont="1" applyAlignment="1">
      <alignment horizontal="left" vertical="top" wrapText="1"/>
    </xf>
    <xf numFmtId="0" fontId="11" fillId="0" borderId="0" xfId="0" applyFont="1" applyAlignment="1">
      <alignment horizontal="left" vertical="top"/>
    </xf>
    <xf numFmtId="169" fontId="10" fillId="6" borderId="18" xfId="1" applyNumberFormat="1" applyFont="1" applyFill="1" applyBorder="1" applyAlignment="1" applyProtection="1">
      <alignment horizontal="left" wrapText="1"/>
      <protection hidden="1"/>
    </xf>
    <xf numFmtId="169" fontId="10" fillId="6" borderId="7" xfId="1" applyNumberFormat="1" applyFont="1" applyFill="1" applyBorder="1" applyAlignment="1" applyProtection="1">
      <alignment horizontal="left" wrapText="1"/>
      <protection hidden="1"/>
    </xf>
    <xf numFmtId="169" fontId="10" fillId="6" borderId="19" xfId="1" applyNumberFormat="1" applyFont="1" applyFill="1" applyBorder="1" applyAlignment="1" applyProtection="1">
      <alignment horizontal="left" wrapText="1"/>
      <protection hidden="1"/>
    </xf>
    <xf numFmtId="0" fontId="0" fillId="0" borderId="8" xfId="0" applyBorder="1" applyAlignment="1" applyProtection="1">
      <alignment horizontal="left" vertical="top" wrapText="1"/>
      <protection hidden="1"/>
    </xf>
    <xf numFmtId="0" fontId="0" fillId="0" borderId="9" xfId="0" applyBorder="1" applyAlignment="1" applyProtection="1">
      <alignment horizontal="left" vertical="top" wrapText="1"/>
      <protection hidden="1"/>
    </xf>
    <xf numFmtId="169" fontId="0" fillId="0" borderId="8" xfId="1" applyNumberFormat="1" applyFont="1" applyFill="1" applyBorder="1" applyAlignment="1" applyProtection="1">
      <alignment horizontal="left" vertical="top"/>
      <protection hidden="1"/>
    </xf>
    <xf numFmtId="169" fontId="0" fillId="0" borderId="15" xfId="1" applyNumberFormat="1" applyFont="1" applyFill="1" applyBorder="1" applyAlignment="1" applyProtection="1">
      <alignment horizontal="left" vertical="top"/>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18" fillId="0" borderId="12" xfId="0" applyFont="1" applyBorder="1" applyAlignment="1" applyProtection="1">
      <alignment horizontal="left" vertical="top" wrapText="1"/>
      <protection hidden="1"/>
    </xf>
    <xf numFmtId="0" fontId="18" fillId="0" borderId="15" xfId="0" applyFont="1" applyBorder="1" applyAlignment="1" applyProtection="1">
      <alignment horizontal="left" vertical="top" wrapText="1"/>
      <protection hidden="1"/>
    </xf>
    <xf numFmtId="0" fontId="18" fillId="0" borderId="9" xfId="0" applyFont="1" applyBorder="1" applyAlignment="1" applyProtection="1">
      <alignment horizontal="left" vertical="top" wrapText="1"/>
      <protection hidden="1"/>
    </xf>
    <xf numFmtId="166" fontId="7" fillId="2" borderId="4" xfId="0" applyNumberFormat="1" applyFont="1" applyFill="1" applyBorder="1" applyAlignment="1">
      <alignment horizontal="center"/>
    </xf>
    <xf numFmtId="0" fontId="7" fillId="2" borderId="5" xfId="0" applyFont="1" applyFill="1" applyBorder="1" applyAlignment="1">
      <alignment horizontal="center"/>
    </xf>
    <xf numFmtId="166" fontId="7" fillId="2" borderId="5" xfId="0" applyNumberFormat="1" applyFont="1" applyFill="1" applyBorder="1" applyAlignment="1">
      <alignment horizontal="center"/>
    </xf>
    <xf numFmtId="166" fontId="7" fillId="2" borderId="3" xfId="0" applyNumberFormat="1" applyFont="1" applyFill="1" applyBorder="1" applyAlignment="1">
      <alignment horizontal="center"/>
    </xf>
    <xf numFmtId="0" fontId="0" fillId="4" borderId="0" xfId="0" applyFill="1" applyAlignment="1">
      <alignment horizontal="left" vertical="top" wrapText="1"/>
    </xf>
    <xf numFmtId="0" fontId="7" fillId="2" borderId="7" xfId="0" applyFont="1" applyFill="1" applyBorder="1" applyAlignment="1">
      <alignment horizontal="left"/>
    </xf>
    <xf numFmtId="166" fontId="7" fillId="2" borderId="11" xfId="0" applyNumberFormat="1" applyFont="1" applyFill="1" applyBorder="1" applyAlignment="1">
      <alignment horizontal="center"/>
    </xf>
    <xf numFmtId="166" fontId="7" fillId="2" borderId="16" xfId="0" applyNumberFormat="1" applyFont="1" applyFill="1" applyBorder="1" applyAlignment="1">
      <alignment horizontal="center"/>
    </xf>
    <xf numFmtId="166" fontId="7" fillId="2" borderId="12" xfId="0" applyNumberFormat="1" applyFont="1" applyFill="1" applyBorder="1" applyAlignment="1">
      <alignment horizontal="center"/>
    </xf>
    <xf numFmtId="0" fontId="20" fillId="0" borderId="14" xfId="0" applyFont="1" applyBorder="1" applyAlignment="1">
      <alignment horizontal="left" vertical="top" wrapText="1"/>
    </xf>
    <xf numFmtId="0" fontId="20" fillId="0" borderId="6" xfId="0" applyFont="1" applyBorder="1" applyAlignment="1">
      <alignment horizontal="left" vertical="top" wrapText="1"/>
    </xf>
    <xf numFmtId="0" fontId="20" fillId="0" borderId="20" xfId="0" applyFont="1" applyBorder="1" applyAlignment="1">
      <alignment horizontal="left" vertical="top" wrapText="1"/>
    </xf>
    <xf numFmtId="0" fontId="7" fillId="2" borderId="10" xfId="0" applyFont="1" applyFill="1" applyBorder="1" applyAlignment="1">
      <alignment horizontal="left"/>
    </xf>
    <xf numFmtId="0" fontId="8" fillId="0" borderId="21" xfId="0" applyFont="1" applyBorder="1" applyAlignment="1">
      <alignment horizontal="left"/>
    </xf>
  </cellXfs>
  <cellStyles count="5">
    <cellStyle name="Komma" xfId="1" builtinId="3"/>
    <cellStyle name="Procent" xfId="4" builtinId="5"/>
    <cellStyle name="Standaard" xfId="0" builtinId="0"/>
    <cellStyle name="Standaard 2" xfId="3" xr:uid="{A007E5B3-7571-4394-81BB-E6E97176AB21}"/>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63"/>
  <sheetViews>
    <sheetView showGridLines="0" tabSelected="1" zoomScale="70" zoomScaleNormal="70" workbookViewId="0">
      <selection activeCell="N4" sqref="N4"/>
    </sheetView>
  </sheetViews>
  <sheetFormatPr defaultColWidth="9.140625" defaultRowHeight="15" x14ac:dyDescent="0.25"/>
  <cols>
    <col min="1" max="1" width="3.28515625" style="2" customWidth="1"/>
    <col min="2" max="2" width="73.5703125" style="2" customWidth="1"/>
    <col min="3" max="3" width="14.28515625" style="2" customWidth="1"/>
    <col min="4" max="4" width="20.28515625" style="2" customWidth="1"/>
    <col min="5" max="5" width="8.7109375" style="2" customWidth="1"/>
    <col min="6" max="6" width="16.42578125" style="2" customWidth="1"/>
    <col min="7" max="7" width="3.42578125" style="2" customWidth="1"/>
    <col min="8" max="8" width="17" style="2" customWidth="1"/>
    <col min="9" max="9" width="3.42578125" style="2" customWidth="1"/>
    <col min="10" max="10" width="16.42578125" style="2" customWidth="1"/>
    <col min="11" max="11" width="15.28515625" style="2" customWidth="1"/>
    <col min="12" max="12" width="18.28515625" style="2" customWidth="1"/>
    <col min="13" max="13" width="17.28515625" style="2" customWidth="1"/>
    <col min="14" max="14" width="15.42578125" style="2" customWidth="1"/>
    <col min="15" max="16384" width="9.140625" style="2"/>
  </cols>
  <sheetData>
    <row r="1" spans="2:23" s="15" customFormat="1" ht="23.45" customHeight="1" x14ac:dyDescent="0.3">
      <c r="B1" s="165" t="s">
        <v>0</v>
      </c>
      <c r="C1" s="165"/>
      <c r="D1" s="165"/>
      <c r="E1" s="165"/>
      <c r="F1" s="165"/>
      <c r="G1" s="165"/>
      <c r="H1" s="165"/>
      <c r="I1" s="165"/>
      <c r="J1" s="165"/>
      <c r="K1" s="165"/>
      <c r="L1" s="165"/>
      <c r="Q1" s="16"/>
      <c r="R1" s="16"/>
      <c r="S1" s="16"/>
      <c r="T1" s="16"/>
      <c r="U1" s="16"/>
      <c r="V1" s="16"/>
      <c r="W1" s="16"/>
    </row>
    <row r="2" spans="2:23" s="12" customFormat="1" ht="38.1" customHeight="1" x14ac:dyDescent="0.2">
      <c r="B2" s="166" t="s">
        <v>1</v>
      </c>
      <c r="C2" s="166"/>
      <c r="D2" s="166"/>
      <c r="E2" s="166"/>
      <c r="F2" s="166"/>
      <c r="G2" s="166"/>
      <c r="H2" s="166"/>
      <c r="I2" s="166"/>
      <c r="J2" s="166"/>
      <c r="K2" s="166"/>
      <c r="L2" s="166"/>
      <c r="M2" s="166"/>
      <c r="N2" s="166"/>
      <c r="O2" s="166"/>
      <c r="Q2" s="13"/>
      <c r="R2" s="13"/>
      <c r="S2" s="13"/>
      <c r="T2" s="13"/>
      <c r="U2" s="13"/>
      <c r="V2" s="13"/>
      <c r="W2" s="13"/>
    </row>
    <row r="3" spans="2:23" s="15" customFormat="1" ht="18.75" x14ac:dyDescent="0.3">
      <c r="B3" s="167" t="s">
        <v>2</v>
      </c>
      <c r="C3" s="167"/>
      <c r="D3" s="167"/>
      <c r="E3" s="167"/>
      <c r="F3" s="167"/>
      <c r="G3" s="167"/>
      <c r="H3" s="167"/>
      <c r="I3" s="167"/>
      <c r="J3" s="167"/>
      <c r="K3" s="167"/>
      <c r="L3" s="14"/>
      <c r="M3" s="14"/>
      <c r="N3" s="14"/>
      <c r="O3" s="14"/>
      <c r="Q3" s="16"/>
      <c r="R3" s="16"/>
      <c r="S3" s="16"/>
      <c r="T3" s="16"/>
      <c r="U3" s="16"/>
      <c r="V3" s="16"/>
      <c r="W3" s="16"/>
    </row>
    <row r="4" spans="2:23" customFormat="1" ht="19.149999999999999" customHeight="1" x14ac:dyDescent="0.2">
      <c r="B4" s="184" t="s">
        <v>3</v>
      </c>
      <c r="C4" s="184"/>
      <c r="D4" s="184"/>
      <c r="E4" s="184"/>
      <c r="F4" s="184"/>
      <c r="G4" s="184"/>
      <c r="H4" s="184"/>
      <c r="I4" s="8"/>
      <c r="J4" s="8"/>
      <c r="L4" s="7"/>
      <c r="M4" s="7"/>
      <c r="N4" s="7"/>
      <c r="O4" s="7"/>
      <c r="P4" s="7"/>
      <c r="Q4" s="7"/>
      <c r="R4" s="7"/>
    </row>
    <row r="5" spans="2:23" s="12" customFormat="1" x14ac:dyDescent="0.25">
      <c r="B5" s="10"/>
      <c r="C5" s="10"/>
      <c r="D5" s="10"/>
      <c r="E5" s="10"/>
      <c r="F5" s="10"/>
      <c r="G5" s="10"/>
      <c r="H5" s="10"/>
      <c r="I5" s="10"/>
      <c r="J5" s="10"/>
      <c r="K5" s="10"/>
      <c r="L5" s="2"/>
      <c r="M5" s="2"/>
      <c r="N5" s="2"/>
      <c r="O5" s="2"/>
      <c r="Q5" s="13"/>
      <c r="R5" s="13"/>
      <c r="S5" s="13"/>
      <c r="T5" s="13"/>
      <c r="U5" s="13"/>
      <c r="V5" s="13"/>
      <c r="W5" s="13"/>
    </row>
    <row r="6" spans="2:23" x14ac:dyDescent="0.25">
      <c r="B6" s="4" t="s">
        <v>4</v>
      </c>
      <c r="C6" s="4"/>
      <c r="D6" s="3"/>
      <c r="E6" s="3"/>
      <c r="F6" s="3"/>
      <c r="G6" s="3"/>
      <c r="H6" s="3"/>
      <c r="I6" s="3"/>
      <c r="J6" s="3"/>
      <c r="K6" s="3"/>
    </row>
    <row r="7" spans="2:23" x14ac:dyDescent="0.25">
      <c r="B7" s="135" t="s">
        <v>5</v>
      </c>
      <c r="C7" s="136"/>
      <c r="D7" s="17" t="s">
        <v>6</v>
      </c>
      <c r="E7" s="17"/>
      <c r="F7" s="18">
        <v>2028</v>
      </c>
      <c r="G7" s="18"/>
      <c r="H7" s="18">
        <v>2029</v>
      </c>
      <c r="I7" s="18"/>
      <c r="J7" s="18">
        <v>2030</v>
      </c>
      <c r="K7" s="3"/>
    </row>
    <row r="8" spans="2:23" x14ac:dyDescent="0.25">
      <c r="B8" s="3"/>
      <c r="C8" s="3"/>
      <c r="D8" s="3"/>
      <c r="E8" s="3"/>
      <c r="K8" s="3"/>
    </row>
    <row r="9" spans="2:23" x14ac:dyDescent="0.25">
      <c r="B9" s="137" t="s">
        <v>7</v>
      </c>
      <c r="C9" s="138"/>
      <c r="D9" s="20" t="s">
        <v>8</v>
      </c>
      <c r="E9" s="20"/>
      <c r="F9" s="30" t="s">
        <v>9</v>
      </c>
      <c r="G9" s="87"/>
      <c r="H9" s="30" t="s">
        <v>9</v>
      </c>
      <c r="I9" s="87"/>
      <c r="J9" s="30" t="s">
        <v>9</v>
      </c>
      <c r="K9" s="3"/>
    </row>
    <row r="10" spans="2:23" x14ac:dyDescent="0.25">
      <c r="B10" s="139" t="s">
        <v>10</v>
      </c>
      <c r="C10" s="140"/>
      <c r="D10" s="22" t="s">
        <v>11</v>
      </c>
      <c r="E10" s="22"/>
      <c r="F10" s="31">
        <v>0.97694000000000003</v>
      </c>
      <c r="G10" s="88"/>
      <c r="H10" s="31">
        <v>0.97694000000000003</v>
      </c>
      <c r="I10" s="88"/>
      <c r="J10" s="31">
        <v>0.97694000000000003</v>
      </c>
      <c r="K10" s="3"/>
    </row>
    <row r="11" spans="2:23" x14ac:dyDescent="0.25">
      <c r="B11" s="3"/>
      <c r="C11" s="3"/>
      <c r="D11" s="3"/>
      <c r="E11" s="3"/>
      <c r="F11" s="3"/>
      <c r="G11" s="3"/>
      <c r="H11" s="3"/>
      <c r="I11" s="3"/>
      <c r="J11" s="3"/>
      <c r="K11" s="3"/>
    </row>
    <row r="12" spans="2:23" x14ac:dyDescent="0.25">
      <c r="B12" s="192" t="s">
        <v>12</v>
      </c>
      <c r="C12" s="192"/>
      <c r="D12" s="192"/>
      <c r="E12" s="192"/>
      <c r="F12" s="192"/>
      <c r="G12" s="192"/>
      <c r="H12" s="192"/>
      <c r="I12" s="192"/>
      <c r="J12" s="192"/>
      <c r="K12" s="3"/>
    </row>
    <row r="13" spans="2:23" ht="14.45" customHeight="1" x14ac:dyDescent="0.25">
      <c r="B13" s="137" t="s">
        <v>13</v>
      </c>
      <c r="C13" s="138"/>
      <c r="D13" s="20" t="s">
        <v>14</v>
      </c>
      <c r="E13" s="20"/>
      <c r="F13" s="32">
        <v>2150000</v>
      </c>
      <c r="G13" s="32"/>
      <c r="H13" s="33">
        <f>F13</f>
        <v>2150000</v>
      </c>
      <c r="I13" s="32"/>
      <c r="J13" s="32">
        <f>H13</f>
        <v>2150000</v>
      </c>
      <c r="K13" s="45" t="s">
        <v>15</v>
      </c>
      <c r="L13" s="168" t="s">
        <v>16</v>
      </c>
      <c r="M13" s="169"/>
      <c r="N13" s="170"/>
    </row>
    <row r="14" spans="2:23" ht="14.45" customHeight="1" x14ac:dyDescent="0.25">
      <c r="B14" s="141" t="s">
        <v>17</v>
      </c>
      <c r="C14" s="142"/>
      <c r="D14" s="21" t="s">
        <v>18</v>
      </c>
      <c r="E14" s="21"/>
      <c r="F14" s="92"/>
      <c r="G14" s="93"/>
      <c r="H14" s="94"/>
      <c r="I14" s="93"/>
      <c r="J14" s="92"/>
      <c r="K14" s="45" t="s">
        <v>19</v>
      </c>
      <c r="L14" s="171" t="s">
        <v>20</v>
      </c>
      <c r="M14" s="171" t="s">
        <v>21</v>
      </c>
      <c r="N14" s="173" t="s">
        <v>22</v>
      </c>
    </row>
    <row r="15" spans="2:23" ht="15.75" thickBot="1" x14ac:dyDescent="0.3">
      <c r="B15" s="139" t="s">
        <v>23</v>
      </c>
      <c r="C15" s="140"/>
      <c r="D15" s="22" t="s">
        <v>24</v>
      </c>
      <c r="E15" s="22"/>
      <c r="F15" s="19">
        <f>F13*F14/100</f>
        <v>0</v>
      </c>
      <c r="G15" s="19"/>
      <c r="H15" s="19">
        <f>H13*H14/100</f>
        <v>0</v>
      </c>
      <c r="I15" s="86"/>
      <c r="J15" s="19">
        <f>J13*J14/100</f>
        <v>0</v>
      </c>
      <c r="K15" s="45" t="s">
        <v>25</v>
      </c>
      <c r="L15" s="172"/>
      <c r="M15" s="172"/>
      <c r="N15" s="174"/>
    </row>
    <row r="16" spans="2:23" ht="15.75" thickBot="1" x14ac:dyDescent="0.3">
      <c r="B16" s="3"/>
      <c r="C16" s="3"/>
      <c r="D16" s="3"/>
      <c r="E16" s="3"/>
      <c r="F16" s="3"/>
      <c r="G16" s="3"/>
      <c r="H16" s="3"/>
      <c r="I16" s="3"/>
      <c r="J16" s="3"/>
      <c r="K16" s="45"/>
      <c r="L16" s="65">
        <f>(F14+H14+F19+H19)/4</f>
        <v>0</v>
      </c>
      <c r="M16" s="66">
        <f>(J14+J19)/2</f>
        <v>0</v>
      </c>
      <c r="N16" s="67" t="str">
        <f>IFERROR(M16/L16-1,"")</f>
        <v/>
      </c>
    </row>
    <row r="17" spans="2:14" ht="14.65" customHeight="1" thickBot="1" x14ac:dyDescent="0.3">
      <c r="B17" s="135" t="s">
        <v>26</v>
      </c>
      <c r="C17" s="185"/>
      <c r="D17" s="185"/>
      <c r="E17" s="185"/>
      <c r="F17" s="185"/>
      <c r="G17" s="185"/>
      <c r="H17" s="185"/>
      <c r="I17" s="185"/>
      <c r="J17" s="136"/>
      <c r="K17" s="45"/>
      <c r="L17" s="175" t="s">
        <v>27</v>
      </c>
      <c r="M17" s="176"/>
      <c r="N17" s="177" t="s">
        <v>28</v>
      </c>
    </row>
    <row r="18" spans="2:14" x14ac:dyDescent="0.25">
      <c r="B18" s="137" t="s">
        <v>29</v>
      </c>
      <c r="C18" s="138"/>
      <c r="D18" s="20" t="s">
        <v>14</v>
      </c>
      <c r="E18" s="20"/>
      <c r="F18" s="32">
        <v>50000</v>
      </c>
      <c r="G18" s="32"/>
      <c r="H18" s="32">
        <f>F18</f>
        <v>50000</v>
      </c>
      <c r="I18" s="32"/>
      <c r="J18" s="32">
        <f>H18</f>
        <v>50000</v>
      </c>
      <c r="K18" s="45" t="s">
        <v>30</v>
      </c>
      <c r="L18" s="68" t="s">
        <v>31</v>
      </c>
      <c r="M18" s="69" t="s">
        <v>32</v>
      </c>
      <c r="N18" s="178"/>
    </row>
    <row r="19" spans="2:14" x14ac:dyDescent="0.25">
      <c r="B19" s="143" t="s">
        <v>33</v>
      </c>
      <c r="C19" s="144"/>
      <c r="D19" s="21" t="s">
        <v>18</v>
      </c>
      <c r="E19" s="21"/>
      <c r="F19" s="92"/>
      <c r="G19" s="93"/>
      <c r="H19" s="92"/>
      <c r="I19" s="93"/>
      <c r="J19" s="92"/>
      <c r="K19" s="45" t="s">
        <v>34</v>
      </c>
      <c r="L19" s="70" t="s">
        <v>35</v>
      </c>
      <c r="M19" s="71" t="s">
        <v>36</v>
      </c>
      <c r="N19" s="178"/>
    </row>
    <row r="20" spans="2:14" x14ac:dyDescent="0.25">
      <c r="B20" s="141" t="s">
        <v>37</v>
      </c>
      <c r="C20" s="142"/>
      <c r="D20" s="23" t="s">
        <v>24</v>
      </c>
      <c r="E20" s="23"/>
      <c r="F20" s="19">
        <f>F18*F19/100</f>
        <v>0</v>
      </c>
      <c r="G20" s="24"/>
      <c r="H20" s="19">
        <f>H18*H19/100</f>
        <v>0</v>
      </c>
      <c r="I20" s="84"/>
      <c r="J20" s="19">
        <f>J18*J19/100</f>
        <v>0</v>
      </c>
      <c r="K20" s="45" t="s">
        <v>38</v>
      </c>
      <c r="L20" s="72" t="s">
        <v>39</v>
      </c>
      <c r="M20" s="71" t="s">
        <v>40</v>
      </c>
      <c r="N20" s="178"/>
    </row>
    <row r="21" spans="2:14" x14ac:dyDescent="0.25">
      <c r="B21" s="143" t="s">
        <v>41</v>
      </c>
      <c r="C21" s="144"/>
      <c r="D21" s="21" t="s">
        <v>42</v>
      </c>
      <c r="E21" s="21"/>
      <c r="F21" s="25"/>
      <c r="G21" s="83"/>
      <c r="H21" s="25"/>
      <c r="I21" s="83"/>
      <c r="J21" s="25"/>
      <c r="K21" s="45" t="s">
        <v>43</v>
      </c>
      <c r="L21" s="73" t="s">
        <v>44</v>
      </c>
      <c r="M21" s="71" t="s">
        <v>45</v>
      </c>
      <c r="N21" s="179"/>
    </row>
    <row r="22" spans="2:14" x14ac:dyDescent="0.25">
      <c r="B22" s="139" t="s">
        <v>46</v>
      </c>
      <c r="C22" s="140"/>
      <c r="D22" s="22" t="s">
        <v>24</v>
      </c>
      <c r="E22" s="22"/>
      <c r="F22" s="26">
        <f>F20+F21</f>
        <v>0</v>
      </c>
      <c r="G22" s="26"/>
      <c r="H22" s="26">
        <f>H20+H21</f>
        <v>0</v>
      </c>
      <c r="I22" s="85"/>
      <c r="J22" s="26">
        <f>J20+J21</f>
        <v>0</v>
      </c>
      <c r="K22" s="45" t="s">
        <v>47</v>
      </c>
    </row>
    <row r="23" spans="2:14" x14ac:dyDescent="0.25">
      <c r="B23" s="3"/>
      <c r="C23" s="3"/>
      <c r="D23" s="3"/>
      <c r="E23" s="3"/>
      <c r="F23" s="3"/>
      <c r="G23" s="3"/>
      <c r="H23" s="3"/>
      <c r="I23" s="3"/>
      <c r="J23" s="3"/>
      <c r="K23" s="45"/>
    </row>
    <row r="24" spans="2:14" x14ac:dyDescent="0.25">
      <c r="B24" s="135" t="s">
        <v>48</v>
      </c>
      <c r="C24" s="185"/>
      <c r="D24" s="185"/>
      <c r="E24" s="185"/>
      <c r="F24" s="185"/>
      <c r="G24" s="185"/>
      <c r="H24" s="185"/>
      <c r="I24" s="185"/>
      <c r="J24" s="136"/>
      <c r="K24" s="45"/>
    </row>
    <row r="25" spans="2:14" x14ac:dyDescent="0.25">
      <c r="B25" s="137" t="s">
        <v>49</v>
      </c>
      <c r="C25" s="138"/>
      <c r="D25" s="27" t="s">
        <v>14</v>
      </c>
      <c r="E25" s="27"/>
      <c r="F25" s="28">
        <f>F13+F18</f>
        <v>2200000</v>
      </c>
      <c r="G25" s="28"/>
      <c r="H25" s="28">
        <f>H13+H18</f>
        <v>2200000</v>
      </c>
      <c r="I25" s="28"/>
      <c r="J25" s="28">
        <f>J13+J18</f>
        <v>2200000</v>
      </c>
      <c r="K25" s="11" t="s">
        <v>50</v>
      </c>
    </row>
    <row r="26" spans="2:14" x14ac:dyDescent="0.25">
      <c r="B26" s="143" t="s">
        <v>51</v>
      </c>
      <c r="C26" s="144"/>
      <c r="D26" s="21" t="s">
        <v>52</v>
      </c>
      <c r="E26" s="21"/>
      <c r="F26" s="29">
        <f>F15+F22</f>
        <v>0</v>
      </c>
      <c r="G26" s="29"/>
      <c r="H26" s="29">
        <f>H15+H22</f>
        <v>0</v>
      </c>
      <c r="I26" s="29"/>
      <c r="J26" s="29">
        <f>J15+J22</f>
        <v>0</v>
      </c>
      <c r="K26" s="11" t="s">
        <v>53</v>
      </c>
    </row>
    <row r="27" spans="2:14" ht="15.75" thickBot="1" x14ac:dyDescent="0.3">
      <c r="B27" s="143" t="s">
        <v>54</v>
      </c>
      <c r="C27" s="144"/>
      <c r="D27" s="21" t="s">
        <v>52</v>
      </c>
      <c r="E27" s="74"/>
      <c r="F27" s="186">
        <f>F26+H26+J26</f>
        <v>0</v>
      </c>
      <c r="G27" s="187"/>
      <c r="H27" s="187"/>
      <c r="I27" s="187"/>
      <c r="J27" s="188"/>
      <c r="K27" s="5"/>
    </row>
    <row r="28" spans="2:14" ht="15.75" thickBot="1" x14ac:dyDescent="0.3">
      <c r="B28" s="75" t="s">
        <v>55</v>
      </c>
      <c r="C28" s="76"/>
      <c r="D28" s="77"/>
      <c r="E28" s="78"/>
      <c r="F28" s="180" t="str">
        <f>IFERROR(F27/E28,"")</f>
        <v/>
      </c>
      <c r="G28" s="181"/>
      <c r="H28" s="182"/>
      <c r="I28" s="182"/>
      <c r="J28" s="183"/>
      <c r="K28" s="5"/>
    </row>
    <row r="29" spans="2:14" x14ac:dyDescent="0.25">
      <c r="B29" s="97" t="s">
        <v>56</v>
      </c>
      <c r="C29" s="11"/>
      <c r="D29" s="4"/>
      <c r="E29" s="4"/>
      <c r="F29" s="3"/>
      <c r="G29" s="3"/>
      <c r="H29" s="3"/>
      <c r="I29" s="3"/>
      <c r="J29" s="3"/>
      <c r="K29" s="3"/>
    </row>
    <row r="30" spans="2:14" ht="15.75" thickBot="1" x14ac:dyDescent="0.3">
      <c r="B30" s="5"/>
      <c r="C30" s="5"/>
      <c r="D30" s="4"/>
      <c r="E30" s="4"/>
      <c r="F30" s="3"/>
      <c r="G30" s="3"/>
      <c r="H30" s="6"/>
      <c r="I30" s="6"/>
      <c r="J30" s="3"/>
      <c r="K30" s="3"/>
    </row>
    <row r="31" spans="2:14" ht="18.75" x14ac:dyDescent="0.3">
      <c r="B31" s="34" t="s">
        <v>57</v>
      </c>
      <c r="C31" s="35"/>
      <c r="D31" s="35"/>
      <c r="E31" s="35"/>
      <c r="F31" s="35"/>
      <c r="G31" s="35"/>
      <c r="H31" s="35"/>
      <c r="I31" s="35"/>
      <c r="J31" s="64"/>
    </row>
    <row r="32" spans="2:14" x14ac:dyDescent="0.25">
      <c r="B32" s="193" t="s">
        <v>58</v>
      </c>
      <c r="C32" s="193"/>
      <c r="D32" s="193"/>
      <c r="E32" s="193"/>
      <c r="F32" s="193"/>
      <c r="G32" s="193"/>
      <c r="H32" s="193"/>
      <c r="I32" s="193"/>
      <c r="J32" s="193"/>
    </row>
    <row r="33" spans="2:22" x14ac:dyDescent="0.25">
      <c r="B33" s="3"/>
      <c r="C33" s="3"/>
      <c r="D33" s="4"/>
      <c r="E33" s="3"/>
      <c r="F33" s="3"/>
      <c r="G33" s="3"/>
      <c r="H33" s="3"/>
      <c r="I33" s="3"/>
      <c r="J33" s="3"/>
    </row>
    <row r="34" spans="2:22" customFormat="1" ht="12.75" x14ac:dyDescent="0.2">
      <c r="N34" s="7"/>
      <c r="O34" s="7"/>
      <c r="P34" s="7"/>
      <c r="Q34" s="7"/>
      <c r="R34" s="7"/>
      <c r="S34" s="7"/>
      <c r="T34" s="7"/>
    </row>
    <row r="35" spans="2:22" customFormat="1" x14ac:dyDescent="0.25">
      <c r="F35" s="48" t="s">
        <v>59</v>
      </c>
      <c r="G35" s="81"/>
      <c r="H35" s="48" t="s">
        <v>60</v>
      </c>
      <c r="I35" s="81"/>
      <c r="J35" s="48" t="s">
        <v>61</v>
      </c>
      <c r="L35" s="105" t="s">
        <v>62</v>
      </c>
      <c r="M35" s="105" t="s">
        <v>63</v>
      </c>
      <c r="N35" s="105" t="s">
        <v>64</v>
      </c>
      <c r="O35" s="7"/>
    </row>
    <row r="36" spans="2:22" customFormat="1" ht="17.649999999999999" customHeight="1" x14ac:dyDescent="0.25">
      <c r="F36" s="82" t="s">
        <v>65</v>
      </c>
      <c r="G36" s="81"/>
      <c r="H36" s="49" t="s">
        <v>66</v>
      </c>
      <c r="I36" s="81"/>
      <c r="J36" s="82" t="s">
        <v>67</v>
      </c>
      <c r="L36" s="105"/>
      <c r="M36" s="105"/>
      <c r="N36" s="105"/>
      <c r="O36" s="7"/>
    </row>
    <row r="37" spans="2:22" s="9" customFormat="1" ht="45" customHeight="1" x14ac:dyDescent="0.2">
      <c r="B37" s="46" t="s">
        <v>68</v>
      </c>
      <c r="C37" s="61"/>
      <c r="D37" s="62"/>
      <c r="E37" s="63"/>
      <c r="F37" s="50">
        <v>10</v>
      </c>
      <c r="G37" s="53"/>
      <c r="H37" s="51"/>
      <c r="I37" s="80"/>
      <c r="J37" s="79">
        <f>IF(H37="j",F37,IF(H37="J",F37,0))</f>
        <v>0</v>
      </c>
      <c r="L37" s="59" t="s">
        <v>69</v>
      </c>
      <c r="M37" s="60"/>
      <c r="N37" s="60"/>
      <c r="O37" s="36"/>
    </row>
    <row r="38" spans="2:22" s="9" customFormat="1" ht="45" customHeight="1" x14ac:dyDescent="0.2">
      <c r="B38" s="47" t="s">
        <v>70</v>
      </c>
      <c r="C38" s="108" t="s">
        <v>71</v>
      </c>
      <c r="D38" s="109"/>
      <c r="E38" s="110"/>
      <c r="F38" s="151">
        <v>15</v>
      </c>
      <c r="G38" s="151" t="s">
        <v>72</v>
      </c>
      <c r="H38" s="153"/>
      <c r="I38" s="156" t="s">
        <v>73</v>
      </c>
      <c r="J38" s="118" t="s">
        <v>74</v>
      </c>
      <c r="L38" s="59" t="s">
        <v>75</v>
      </c>
      <c r="M38" s="60"/>
      <c r="N38" s="60"/>
      <c r="O38" s="36"/>
    </row>
    <row r="39" spans="2:22" s="9" customFormat="1" ht="50.45" customHeight="1" x14ac:dyDescent="0.2">
      <c r="B39" s="46" t="s">
        <v>76</v>
      </c>
      <c r="C39" s="189"/>
      <c r="D39" s="190"/>
      <c r="E39" s="191"/>
      <c r="F39" s="152"/>
      <c r="G39" s="152"/>
      <c r="H39" s="154"/>
      <c r="I39" s="157"/>
      <c r="J39" s="155"/>
      <c r="L39" s="59" t="s">
        <v>77</v>
      </c>
      <c r="M39" s="60"/>
      <c r="N39" s="60"/>
      <c r="O39" s="36"/>
    </row>
    <row r="40" spans="2:22" s="9" customFormat="1" ht="35.25" customHeight="1" x14ac:dyDescent="0.25">
      <c r="B40" s="46" t="s">
        <v>78</v>
      </c>
      <c r="C40" s="145"/>
      <c r="D40" s="146"/>
      <c r="E40" s="147"/>
      <c r="F40" s="52">
        <v>5</v>
      </c>
      <c r="G40" s="161"/>
      <c r="H40" s="98"/>
      <c r="I40" s="163"/>
      <c r="J40" s="159">
        <f>IF(H40="j",F40,IF(H40="J",F40,0))</f>
        <v>0</v>
      </c>
      <c r="L40" s="104"/>
      <c r="M40" s="104"/>
      <c r="N40" s="104"/>
      <c r="O40"/>
      <c r="P40"/>
      <c r="Q40" s="36"/>
    </row>
    <row r="41" spans="2:22" s="9" customFormat="1" ht="32.25" customHeight="1" x14ac:dyDescent="0.2">
      <c r="B41" s="99" t="s">
        <v>79</v>
      </c>
      <c r="C41" s="148"/>
      <c r="D41" s="149"/>
      <c r="E41" s="150"/>
      <c r="F41" s="54"/>
      <c r="G41" s="162"/>
      <c r="H41" s="55" t="s">
        <v>80</v>
      </c>
      <c r="I41" s="164"/>
      <c r="J41" s="160"/>
      <c r="L41" s="95" t="s">
        <v>81</v>
      </c>
      <c r="M41" s="96" t="s">
        <v>82</v>
      </c>
      <c r="N41" s="103" t="s">
        <v>83</v>
      </c>
      <c r="O41" s="7"/>
      <c r="P41" s="7"/>
      <c r="Q41" s="36"/>
    </row>
    <row r="42" spans="2:22" s="9" customFormat="1" ht="42.75" customHeight="1" x14ac:dyDescent="0.2">
      <c r="B42" s="106" t="s">
        <v>84</v>
      </c>
      <c r="C42" s="108" t="s">
        <v>85</v>
      </c>
      <c r="D42" s="109"/>
      <c r="E42" s="110"/>
      <c r="F42" s="114">
        <v>10</v>
      </c>
      <c r="G42" s="50"/>
      <c r="H42" s="116"/>
      <c r="I42" s="90"/>
      <c r="J42" s="118" t="s">
        <v>74</v>
      </c>
      <c r="L42" s="100" t="s">
        <v>86</v>
      </c>
      <c r="M42" s="101">
        <v>0</v>
      </c>
      <c r="N42" s="120" t="s">
        <v>87</v>
      </c>
      <c r="O42" s="7"/>
      <c r="P42" s="7"/>
      <c r="Q42" s="36"/>
    </row>
    <row r="43" spans="2:22" s="9" customFormat="1" ht="38.25" customHeight="1" x14ac:dyDescent="0.2">
      <c r="B43" s="107"/>
      <c r="C43" s="111"/>
      <c r="D43" s="112"/>
      <c r="E43" s="113"/>
      <c r="F43" s="115"/>
      <c r="G43" s="56"/>
      <c r="H43" s="117"/>
      <c r="I43" s="89"/>
      <c r="J43" s="119"/>
      <c r="L43" s="100" t="s">
        <v>88</v>
      </c>
      <c r="M43" s="101">
        <v>5</v>
      </c>
      <c r="N43" s="121"/>
      <c r="O43" s="7"/>
      <c r="P43" s="7"/>
      <c r="Q43" s="36"/>
    </row>
    <row r="44" spans="2:22" customFormat="1" ht="22.5" customHeight="1" x14ac:dyDescent="0.3">
      <c r="B44" s="34" t="s">
        <v>89</v>
      </c>
      <c r="C44" s="35"/>
      <c r="D44" s="37"/>
      <c r="E44" s="37"/>
      <c r="F44" s="57" t="s">
        <v>11</v>
      </c>
      <c r="G44" s="57"/>
      <c r="H44" s="57" t="s">
        <v>11</v>
      </c>
      <c r="I44" s="91"/>
      <c r="J44" s="58">
        <f>SUM(J37:J42)</f>
        <v>0</v>
      </c>
      <c r="L44" s="102" t="s">
        <v>90</v>
      </c>
      <c r="M44" s="101">
        <v>10</v>
      </c>
      <c r="N44" s="122"/>
      <c r="O44" s="7"/>
      <c r="P44" s="7"/>
      <c r="Q44" s="7"/>
    </row>
    <row r="45" spans="2:22" customFormat="1" ht="22.5" customHeight="1" x14ac:dyDescent="0.3">
      <c r="B45" s="38" t="s">
        <v>91</v>
      </c>
      <c r="C45" s="38"/>
      <c r="D45" s="39"/>
      <c r="E45" s="39"/>
      <c r="F45" s="40"/>
      <c r="G45" s="40"/>
      <c r="H45" s="40"/>
      <c r="I45" s="40"/>
      <c r="J45" s="40"/>
      <c r="K45" s="40"/>
      <c r="O45" s="7"/>
      <c r="P45" s="7"/>
      <c r="Q45" s="7"/>
      <c r="R45" s="7"/>
      <c r="S45" s="7"/>
      <c r="T45" s="7"/>
      <c r="U45" s="7"/>
    </row>
    <row r="46" spans="2:22" customFormat="1" ht="27" customHeight="1" x14ac:dyDescent="0.2">
      <c r="P46" s="7"/>
      <c r="Q46" s="7"/>
      <c r="R46" s="7"/>
      <c r="S46" s="7"/>
      <c r="T46" s="7"/>
      <c r="U46" s="7"/>
      <c r="V46" s="7"/>
    </row>
    <row r="47" spans="2:22" customFormat="1" ht="27" customHeight="1" x14ac:dyDescent="0.3">
      <c r="B47" s="34" t="s">
        <v>92</v>
      </c>
      <c r="C47" s="35"/>
      <c r="D47" s="35"/>
      <c r="E47" s="35"/>
      <c r="F47" s="35"/>
      <c r="G47" s="35"/>
      <c r="H47" s="35"/>
      <c r="I47" s="35"/>
      <c r="J47" s="41">
        <f>J31+J44</f>
        <v>0</v>
      </c>
      <c r="P47" s="7"/>
      <c r="Q47" s="7"/>
      <c r="R47" s="7"/>
    </row>
    <row r="48" spans="2:22" customFormat="1" ht="15" customHeight="1" x14ac:dyDescent="0.2">
      <c r="B48" s="158" t="s">
        <v>93</v>
      </c>
      <c r="C48" s="158"/>
      <c r="D48" s="158"/>
      <c r="E48" s="158"/>
      <c r="F48" s="158"/>
      <c r="G48" s="158"/>
      <c r="H48" s="158"/>
      <c r="I48" s="158"/>
      <c r="J48" s="158"/>
      <c r="O48" s="7"/>
      <c r="P48" s="7"/>
      <c r="Q48" s="7"/>
      <c r="R48" s="7"/>
      <c r="S48" s="7"/>
      <c r="T48" s="7"/>
      <c r="U48" s="7"/>
      <c r="V48" s="7"/>
    </row>
    <row r="49" spans="2:22" customFormat="1" ht="12.75" x14ac:dyDescent="0.2">
      <c r="O49" s="7"/>
      <c r="P49" s="7"/>
      <c r="Q49" s="7"/>
      <c r="R49" s="7"/>
      <c r="S49" s="7"/>
      <c r="T49" s="7"/>
      <c r="U49" s="7"/>
      <c r="V49" s="7"/>
    </row>
    <row r="50" spans="2:22" customFormat="1" ht="12.75" x14ac:dyDescent="0.2">
      <c r="O50" s="7"/>
      <c r="P50" s="7"/>
      <c r="Q50" s="7"/>
      <c r="R50" s="7"/>
      <c r="S50" s="7"/>
      <c r="T50" s="7"/>
      <c r="U50" s="7"/>
      <c r="V50" s="7"/>
    </row>
    <row r="51" spans="2:22" customFormat="1" ht="14.65" customHeight="1" x14ac:dyDescent="0.2">
      <c r="B51" s="42" t="s">
        <v>94</v>
      </c>
      <c r="C51" s="12"/>
      <c r="O51" s="7"/>
      <c r="P51" s="7"/>
      <c r="Q51" s="7"/>
      <c r="R51" s="7"/>
      <c r="S51" s="7"/>
      <c r="T51" s="7"/>
      <c r="U51" s="7"/>
      <c r="V51" s="7"/>
    </row>
    <row r="52" spans="2:22" customFormat="1" ht="14.25" x14ac:dyDescent="0.2">
      <c r="B52" s="12"/>
      <c r="C52" s="12"/>
      <c r="O52" s="7"/>
      <c r="P52" s="7"/>
      <c r="Q52" s="7"/>
      <c r="R52" s="7"/>
      <c r="S52" s="7"/>
      <c r="T52" s="7"/>
      <c r="U52" s="7"/>
      <c r="V52" s="7"/>
    </row>
    <row r="53" spans="2:22" customFormat="1" ht="19.899999999999999" customHeight="1" x14ac:dyDescent="0.25">
      <c r="B53" s="2" t="s">
        <v>95</v>
      </c>
      <c r="C53" s="123"/>
      <c r="D53" s="124"/>
      <c r="E53" s="124"/>
      <c r="F53" s="124"/>
      <c r="G53" s="124"/>
      <c r="H53" s="124"/>
      <c r="I53" s="124"/>
      <c r="J53" s="125"/>
      <c r="O53" s="7"/>
      <c r="P53" s="7"/>
      <c r="Q53" s="7"/>
      <c r="R53" s="7"/>
      <c r="S53" s="7"/>
      <c r="T53" s="7"/>
      <c r="U53" s="7"/>
    </row>
    <row r="54" spans="2:22" customFormat="1" ht="19.899999999999999" customHeight="1" x14ac:dyDescent="0.25">
      <c r="B54" s="2" t="s">
        <v>96</v>
      </c>
      <c r="C54" s="123"/>
      <c r="D54" s="124"/>
      <c r="E54" s="124"/>
      <c r="F54" s="124"/>
      <c r="G54" s="124"/>
      <c r="H54" s="124"/>
      <c r="I54" s="124"/>
      <c r="J54" s="125"/>
      <c r="O54" s="7"/>
      <c r="P54" s="7"/>
      <c r="Q54" s="7"/>
      <c r="R54" s="7"/>
      <c r="S54" s="7"/>
      <c r="T54" s="7"/>
      <c r="U54" s="7"/>
    </row>
    <row r="55" spans="2:22" customFormat="1" ht="19.899999999999999" customHeight="1" x14ac:dyDescent="0.25">
      <c r="B55" s="2" t="s">
        <v>97</v>
      </c>
      <c r="C55" s="123"/>
      <c r="D55" s="124"/>
      <c r="E55" s="124"/>
      <c r="F55" s="124"/>
      <c r="G55" s="124"/>
      <c r="H55" s="124"/>
      <c r="I55" s="43"/>
      <c r="J55" s="44"/>
      <c r="O55" s="7"/>
      <c r="P55" s="7"/>
      <c r="Q55" s="7"/>
      <c r="R55" s="7"/>
      <c r="S55" s="7"/>
      <c r="T55" s="7"/>
      <c r="U55" s="7"/>
    </row>
    <row r="56" spans="2:22" customFormat="1" ht="19.899999999999999" customHeight="1" x14ac:dyDescent="0.25">
      <c r="B56" s="2" t="s">
        <v>98</v>
      </c>
      <c r="C56" s="123"/>
      <c r="D56" s="124"/>
      <c r="E56" s="124"/>
      <c r="F56" s="124"/>
      <c r="G56" s="124"/>
      <c r="H56" s="124"/>
      <c r="I56" s="124"/>
      <c r="J56" s="125"/>
      <c r="O56" s="7"/>
      <c r="P56" s="7"/>
      <c r="Q56" s="7"/>
      <c r="R56" s="7"/>
      <c r="S56" s="7"/>
      <c r="T56" s="7"/>
      <c r="U56" s="7"/>
    </row>
    <row r="57" spans="2:22" customFormat="1" ht="19.899999999999999" customHeight="1" x14ac:dyDescent="0.25">
      <c r="B57" s="2" t="s">
        <v>99</v>
      </c>
      <c r="C57" s="123"/>
      <c r="D57" s="124"/>
      <c r="E57" s="124"/>
      <c r="F57" s="124"/>
      <c r="G57" s="124"/>
      <c r="H57" s="124"/>
      <c r="I57" s="124"/>
      <c r="J57" s="125"/>
      <c r="O57" s="7"/>
      <c r="P57" s="7"/>
      <c r="Q57" s="7"/>
      <c r="R57" s="7"/>
      <c r="S57" s="7"/>
      <c r="T57" s="7"/>
      <c r="U57" s="7"/>
    </row>
    <row r="58" spans="2:22" customFormat="1" ht="19.899999999999999" customHeight="1" x14ac:dyDescent="0.25">
      <c r="B58" s="2" t="s">
        <v>100</v>
      </c>
      <c r="C58" s="126"/>
      <c r="D58" s="127"/>
      <c r="E58" s="127"/>
      <c r="F58" s="127"/>
      <c r="G58" s="127"/>
      <c r="H58" s="127"/>
      <c r="I58" s="127"/>
      <c r="J58" s="128"/>
      <c r="O58" s="7"/>
      <c r="P58" s="7"/>
      <c r="Q58" s="7"/>
      <c r="R58" s="7"/>
      <c r="S58" s="7"/>
      <c r="T58" s="7"/>
      <c r="U58" s="7"/>
    </row>
    <row r="59" spans="2:22" customFormat="1" ht="19.899999999999999" customHeight="1" x14ac:dyDescent="0.25">
      <c r="B59" s="2" t="s">
        <v>101</v>
      </c>
      <c r="C59" s="129"/>
      <c r="D59" s="130"/>
      <c r="E59" s="130"/>
      <c r="F59" s="130"/>
      <c r="G59" s="130"/>
      <c r="H59" s="130"/>
      <c r="I59" s="130"/>
      <c r="J59" s="131"/>
      <c r="L59" s="2"/>
      <c r="M59" s="2"/>
      <c r="P59" s="7"/>
      <c r="Q59" s="7"/>
      <c r="R59" s="7"/>
      <c r="S59" s="7"/>
      <c r="T59" s="7"/>
      <c r="U59" s="7"/>
    </row>
    <row r="60" spans="2:22" customFormat="1" x14ac:dyDescent="0.25">
      <c r="B60" s="1"/>
      <c r="C60" s="129"/>
      <c r="D60" s="130"/>
      <c r="E60" s="130"/>
      <c r="F60" s="130"/>
      <c r="G60" s="130"/>
      <c r="H60" s="130"/>
      <c r="I60" s="130"/>
      <c r="J60" s="131"/>
      <c r="L60" s="2"/>
      <c r="M60" s="2"/>
      <c r="N60" s="2"/>
      <c r="O60" s="2"/>
      <c r="P60" s="7"/>
      <c r="Q60" s="7"/>
      <c r="R60" s="7"/>
      <c r="S60" s="7"/>
      <c r="T60" s="7"/>
      <c r="U60" s="7"/>
    </row>
    <row r="61" spans="2:22" customFormat="1" x14ac:dyDescent="0.25">
      <c r="B61" s="1"/>
      <c r="C61" s="129"/>
      <c r="D61" s="130"/>
      <c r="E61" s="130"/>
      <c r="F61" s="130"/>
      <c r="G61" s="130"/>
      <c r="H61" s="130"/>
      <c r="I61" s="130"/>
      <c r="J61" s="131"/>
      <c r="L61" s="2"/>
      <c r="M61" s="2"/>
      <c r="N61" s="2"/>
      <c r="O61" s="2"/>
      <c r="P61" s="2"/>
      <c r="Q61" s="2"/>
      <c r="R61" s="7"/>
      <c r="S61" s="7"/>
      <c r="T61" s="7"/>
      <c r="U61" s="7"/>
    </row>
    <row r="62" spans="2:22" customFormat="1" x14ac:dyDescent="0.25">
      <c r="B62" s="1"/>
      <c r="C62" s="132"/>
      <c r="D62" s="133"/>
      <c r="E62" s="133"/>
      <c r="F62" s="133"/>
      <c r="G62" s="133"/>
      <c r="H62" s="133"/>
      <c r="I62" s="133"/>
      <c r="J62" s="134"/>
      <c r="L62" s="2"/>
      <c r="M62" s="2"/>
      <c r="N62" s="2"/>
      <c r="O62" s="2"/>
      <c r="P62" s="2"/>
      <c r="Q62" s="2"/>
      <c r="R62" s="7"/>
      <c r="S62" s="7"/>
      <c r="T62" s="7"/>
      <c r="U62" s="7"/>
    </row>
    <row r="63" spans="2:22" customFormat="1" x14ac:dyDescent="0.25">
      <c r="L63" s="2"/>
      <c r="M63" s="2"/>
      <c r="N63" s="2"/>
      <c r="O63" s="2"/>
      <c r="P63" s="2"/>
      <c r="Q63" s="2"/>
      <c r="R63" s="7"/>
      <c r="S63" s="7"/>
      <c r="T63" s="7"/>
      <c r="U63" s="7"/>
      <c r="V63" s="7"/>
    </row>
  </sheetData>
  <protectedRanges>
    <protectedRange sqref="F14:J14 F19:J19 F21:J21" name="Bereik1"/>
  </protectedRanges>
  <mergeCells count="56">
    <mergeCell ref="F28:J28"/>
    <mergeCell ref="B4:H4"/>
    <mergeCell ref="B17:J17"/>
    <mergeCell ref="F27:J27"/>
    <mergeCell ref="C38:E39"/>
    <mergeCell ref="B12:J12"/>
    <mergeCell ref="B24:J24"/>
    <mergeCell ref="B32:J32"/>
    <mergeCell ref="B1:L1"/>
    <mergeCell ref="B2:O2"/>
    <mergeCell ref="B3:K3"/>
    <mergeCell ref="B26:C26"/>
    <mergeCell ref="B27:C27"/>
    <mergeCell ref="L13:N13"/>
    <mergeCell ref="L14:L15"/>
    <mergeCell ref="M14:M15"/>
    <mergeCell ref="N14:N15"/>
    <mergeCell ref="L17:M17"/>
    <mergeCell ref="N17:N21"/>
    <mergeCell ref="C54:J54"/>
    <mergeCell ref="C55:H55"/>
    <mergeCell ref="C40:E41"/>
    <mergeCell ref="F38:F39"/>
    <mergeCell ref="H38:H39"/>
    <mergeCell ref="J38:J39"/>
    <mergeCell ref="G38:G39"/>
    <mergeCell ref="I38:I39"/>
    <mergeCell ref="B48:J48"/>
    <mergeCell ref="J40:J41"/>
    <mergeCell ref="G40:G41"/>
    <mergeCell ref="I40:I41"/>
    <mergeCell ref="C56:J56"/>
    <mergeCell ref="C57:J57"/>
    <mergeCell ref="C58:J62"/>
    <mergeCell ref="B7:C7"/>
    <mergeCell ref="B9:C9"/>
    <mergeCell ref="B10:C10"/>
    <mergeCell ref="B13:C13"/>
    <mergeCell ref="B14:C14"/>
    <mergeCell ref="B15:C15"/>
    <mergeCell ref="B18:C18"/>
    <mergeCell ref="B19:C19"/>
    <mergeCell ref="B20:C20"/>
    <mergeCell ref="B21:C21"/>
    <mergeCell ref="B22:C22"/>
    <mergeCell ref="B25:C25"/>
    <mergeCell ref="C53:J53"/>
    <mergeCell ref="L35:L36"/>
    <mergeCell ref="M35:M36"/>
    <mergeCell ref="N35:N36"/>
    <mergeCell ref="B42:B43"/>
    <mergeCell ref="C42:E43"/>
    <mergeCell ref="F42:F43"/>
    <mergeCell ref="H42:H43"/>
    <mergeCell ref="J42:J43"/>
    <mergeCell ref="N42:N44"/>
  </mergeCells>
  <pageMargins left="0.7" right="0.7" top="0.75" bottom="0.75" header="0.3" footer="0.3"/>
  <pageSetup paperSize="9"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fbd44e-a4fe-41f8-ad6d-1eca962a1b2f">
      <Terms xmlns="http://schemas.microsoft.com/office/infopath/2007/PartnerControls"/>
    </lcf76f155ced4ddcb4097134ff3c332f>
    <TaxCatchAll xmlns="420e448e-77db-4f6e-8c47-704a6cafc22f">
      <Value>3</Value>
    </TaxCatchAll>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DIT</TermName>
          <TermId xmlns="http://schemas.microsoft.com/office/infopath/2007/PartnerControls">d14207bc-a8ea-442f-b42e-5f6285d118e9</TermId>
        </TermInfo>
      </Terms>
    </d6a0f0c0c0124d58878f9601e6ca6271>
    <Link xmlns="d8fbd44e-a4fe-41f8-ad6d-1eca962a1b2f">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2DDA2F27BADA4FA0D562381777D245" ma:contentTypeVersion="18" ma:contentTypeDescription="Een nieuw document maken." ma:contentTypeScope="" ma:versionID="d51bf3340948f7a2e3c5f0e1d620149c">
  <xsd:schema xmlns:xsd="http://www.w3.org/2001/XMLSchema" xmlns:xs="http://www.w3.org/2001/XMLSchema" xmlns:p="http://schemas.microsoft.com/office/2006/metadata/properties" xmlns:ns2="a0cf0202-a5c5-484a-8f56-a5c31f00845a" xmlns:ns4="420e448e-77db-4f6e-8c47-704a6cafc22f" xmlns:ns5="d8fbd44e-a4fe-41f8-ad6d-1eca962a1b2f" targetNamespace="http://schemas.microsoft.com/office/2006/metadata/properties" ma:root="true" ma:fieldsID="9299136b1229b7621abf4fdc26197d92" ns2:_="" ns4:_="" ns5:_="">
    <xsd:import namespace="a0cf0202-a5c5-484a-8f56-a5c31f00845a"/>
    <xsd:import namespace="420e448e-77db-4f6e-8c47-704a6cafc22f"/>
    <xsd:import namespace="d8fbd44e-a4fe-41f8-ad6d-1eca962a1b2f"/>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LengthInSecond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Location" minOccurs="0"/>
                <xsd:element ref="ns5:MediaServiceSearchProperties" minOccurs="0"/>
                <xsd:element ref="ns5: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3;#DIT|d14207bc-a8ea-442f-b42e-5f6285d118e9"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e448e-77db-4f6e-8c47-704a6cafc22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f42584d-569b-484f-bab9-08213284d285}" ma:internalName="TaxCatchAll" ma:showField="CatchAllData" ma:web="420e448e-77db-4f6e-8c47-704a6cafc2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fbd44e-a4fe-41f8-ad6d-1eca962a1b2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A988D-8ED4-4C11-B5B2-E85EC4FC6996}">
  <ds:schemaRefs>
    <ds:schemaRef ds:uri="http://schemas.microsoft.com/office/2006/metadata/properties"/>
    <ds:schemaRef ds:uri="http://purl.org/dc/elements/1.1/"/>
    <ds:schemaRef ds:uri="a0cf0202-a5c5-484a-8f56-a5c31f00845a"/>
    <ds:schemaRef ds:uri="http://schemas.microsoft.com/office/2006/documentManagement/types"/>
    <ds:schemaRef ds:uri="http://www.w3.org/XML/1998/namespace"/>
    <ds:schemaRef ds:uri="http://purl.org/dc/terms/"/>
    <ds:schemaRef ds:uri="d8fbd44e-a4fe-41f8-ad6d-1eca962a1b2f"/>
    <ds:schemaRef ds:uri="http://schemas.microsoft.com/office/infopath/2007/PartnerControls"/>
    <ds:schemaRef ds:uri="http://schemas.openxmlformats.org/package/2006/metadata/core-properties"/>
    <ds:schemaRef ds:uri="420e448e-77db-4f6e-8c47-704a6cafc22f"/>
    <ds:schemaRef ds:uri="http://purl.org/dc/dcmitype/"/>
  </ds:schemaRefs>
</ds:datastoreItem>
</file>

<file path=customXml/itemProps2.xml><?xml version="1.0" encoding="utf-8"?>
<ds:datastoreItem xmlns:ds="http://schemas.openxmlformats.org/officeDocument/2006/customXml" ds:itemID="{79D782B6-7310-4C2F-A108-82BF80987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f0202-a5c5-484a-8f56-a5c31f00845a"/>
    <ds:schemaRef ds:uri="420e448e-77db-4f6e-8c47-704a6cafc22f"/>
    <ds:schemaRef ds:uri="d8fbd44e-a4fe-41f8-ad6d-1eca962a1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ACDE18-EE8A-4728-8878-82EC7411AF25}">
  <ds:schemaRefs>
    <ds:schemaRef ds:uri="http://schemas.microsoft.com/sharepoint/v3/contenttype/forms"/>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Invulblad</vt:lpstr>
    </vt:vector>
  </TitlesOfParts>
  <Manager/>
  <Company>Energie Makelaar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Gasprijskostenberekening(nieuw)</dc:title>
  <dc:subject>Gasaanbesteding</dc:subject>
  <dc:creator>S. Visser</dc:creator>
  <cp:keywords/>
  <dc:description/>
  <cp:lastModifiedBy>Besselink, Jos</cp:lastModifiedBy>
  <cp:revision/>
  <dcterms:created xsi:type="dcterms:W3CDTF">2006-02-09T11:06:12Z</dcterms:created>
  <dcterms:modified xsi:type="dcterms:W3CDTF">2025-09-11T11:57:47Z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0x010100CA2DDA2F27BADA4FA0D562381777D245</vt:lpwstr>
  </property>
  <property fmtid="{D5CDD505-2E9C-101B-9397-08002B2CF9AE}" pid="3" name="MediaServiceImageTags">
    <vt:lpwstr/>
  </property>
  <property fmtid="{D5CDD505-2E9C-101B-9397-08002B2CF9AE}" pid="4" name="Afdelingnaam">
    <vt:lpwstr>3;#DIT|d14207bc-a8ea-442f-b42e-5f6285d118e9</vt:lpwstr>
  </property>
</Properties>
</file>