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\PRO\PO\03 Projectmappen\2025 - Toezicht sportparken (POR535)\05 VOORBEREIDINGSFASE\01 Aanbesteding\"/>
    </mc:Choice>
  </mc:AlternateContent>
  <bookViews>
    <workbookView xWindow="0" yWindow="0" windowWidth="30720" windowHeight="12648"/>
  </bookViews>
  <sheets>
    <sheet name="Inschrijfstaat POR535" sheetId="1" r:id="rId1"/>
  </sheets>
  <definedNames>
    <definedName name="_Toc201925495" localSheetId="0">'Inschrijfstaat POR535'!$C$10</definedName>
    <definedName name="_Toc201925504" localSheetId="0">'Inschrijfstaat POR535'!$C$27</definedName>
    <definedName name="_Toc201925509" localSheetId="0">'Inschrijfstaat POR535'!$C$55</definedName>
    <definedName name="_Toc84359446" localSheetId="0">'Inschrijfstaat POR535'!$C$38</definedName>
    <definedName name="_xlnm.Print_Area" localSheetId="0">'Inschrijfstaat POR535'!$B$1:$H$66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0" i="1"/>
  <c r="H53" i="1" l="1"/>
  <c r="H49" i="1"/>
  <c r="H21" i="1"/>
  <c r="F32" i="1" l="1"/>
  <c r="F31" i="1"/>
  <c r="F30" i="1"/>
  <c r="F29" i="1"/>
  <c r="F28" i="1"/>
  <c r="H59" i="1" l="1"/>
  <c r="H57" i="1"/>
  <c r="H55" i="1"/>
  <c r="H51" i="1"/>
  <c r="H48" i="1"/>
  <c r="H46" i="1"/>
  <c r="H45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9" i="1"/>
  <c r="H28" i="1"/>
  <c r="H25" i="1"/>
  <c r="H23" i="1"/>
  <c r="H20" i="1"/>
  <c r="H19" i="1"/>
  <c r="H11" i="1"/>
  <c r="H12" i="1"/>
  <c r="H10" i="1"/>
  <c r="F17" i="1"/>
  <c r="H17" i="1" s="1"/>
  <c r="F18" i="1"/>
  <c r="H18" i="1" s="1"/>
  <c r="F14" i="1"/>
  <c r="H14" i="1" s="1"/>
  <c r="F13" i="1"/>
  <c r="H13" i="1" s="1"/>
  <c r="H61" i="1"/>
  <c r="H64" i="1" s="1"/>
</calcChain>
</file>

<file path=xl/sharedStrings.xml><?xml version="1.0" encoding="utf-8"?>
<sst xmlns="http://schemas.openxmlformats.org/spreadsheetml/2006/main" count="126" uniqueCount="90">
  <si>
    <t>4.1</t>
  </si>
  <si>
    <t>Controle op EMVI-inspanningen</t>
  </si>
  <si>
    <t>Prestatie-evaluatie</t>
  </si>
  <si>
    <t>Overlegstructuur</t>
  </si>
  <si>
    <t>Nummer</t>
  </si>
  <si>
    <t>Omschrijving</t>
  </si>
  <si>
    <t>Totaal</t>
  </si>
  <si>
    <t>Eenheid</t>
  </si>
  <si>
    <t>Prijs per eenheid</t>
  </si>
  <si>
    <t>jaar</t>
  </si>
  <si>
    <t>Hoeveelheid</t>
  </si>
  <si>
    <t>4.2</t>
  </si>
  <si>
    <t>Onderhouds- en bemestingsadviezen</t>
  </si>
  <si>
    <t>Deelopdracht jaarlijks onderhoud</t>
  </si>
  <si>
    <t>4.4</t>
  </si>
  <si>
    <t>uur</t>
  </si>
  <si>
    <t>**</t>
  </si>
  <si>
    <t xml:space="preserve">Verrekenbaar per uur  </t>
  </si>
  <si>
    <t>De nummers verwijzen naar de betreffende paragraaf in het Programma van eisen</t>
  </si>
  <si>
    <t>*</t>
  </si>
  <si>
    <t>keer</t>
  </si>
  <si>
    <t>PvE*</t>
  </si>
  <si>
    <t>1.1</t>
  </si>
  <si>
    <t>1.2</t>
  </si>
  <si>
    <t>1.3</t>
  </si>
  <si>
    <t>1.4</t>
  </si>
  <si>
    <t>Specialistische onderhoudscontract sportveldverlichting</t>
  </si>
  <si>
    <t>Hockeyveld waterveld</t>
  </si>
  <si>
    <t>Hockeyveld semi-waterveld</t>
  </si>
  <si>
    <t>Hockeyveld zandveld</t>
  </si>
  <si>
    <t>Tennisbanen (per 10 banen/5 baanblokken)</t>
  </si>
  <si>
    <t>Honk en sofbalveld (combinatie)</t>
  </si>
  <si>
    <t>Korfbalveld (per 2 velden)</t>
  </si>
  <si>
    <t xml:space="preserve">Handbal </t>
  </si>
  <si>
    <t xml:space="preserve">Voetbalveld kunstgras </t>
  </si>
  <si>
    <t>Advieswerkzaamheden**</t>
  </si>
  <si>
    <t xml:space="preserve">3.1.1 </t>
  </si>
  <si>
    <t>3.1.2</t>
  </si>
  <si>
    <t>3.1.3</t>
  </si>
  <si>
    <t>3.1.4</t>
  </si>
  <si>
    <t>3.1.5</t>
  </si>
  <si>
    <t>3.1.6</t>
  </si>
  <si>
    <t>3.2</t>
  </si>
  <si>
    <t>week</t>
  </si>
  <si>
    <t>Wekelijks een werkbespreking met de aannemer</t>
  </si>
  <si>
    <t>Bouwvergadering onderhoudsbestek</t>
  </si>
  <si>
    <t>Reguliere besprekingen met directievoerder</t>
  </si>
  <si>
    <t>1x per jaar gezamenlijk overleg met gehele projectteam</t>
  </si>
  <si>
    <t>1.5</t>
  </si>
  <si>
    <t>1.6</t>
  </si>
  <si>
    <t>1.7</t>
  </si>
  <si>
    <t>3.3</t>
  </si>
  <si>
    <t>1.8</t>
  </si>
  <si>
    <t>1.9</t>
  </si>
  <si>
    <t>Kwaliteitsinspectie van de velden</t>
  </si>
  <si>
    <t>3.4.2</t>
  </si>
  <si>
    <t>3.4.1</t>
  </si>
  <si>
    <t xml:space="preserve">Specialistische kwaliteitsinspectie van </t>
  </si>
  <si>
    <t>1.10</t>
  </si>
  <si>
    <t>1.11</t>
  </si>
  <si>
    <t>1.12</t>
  </si>
  <si>
    <t>1.13</t>
  </si>
  <si>
    <t>1.14</t>
  </si>
  <si>
    <t>Bijhouden beheergegevens sportparken</t>
  </si>
  <si>
    <t>Jaarlijks update van beheerplan</t>
  </si>
  <si>
    <t>Korfbalveld (in zijn geheel 3 velden)</t>
  </si>
  <si>
    <t>Voetbalveld natuurgras ( 9 stuks)</t>
  </si>
  <si>
    <t>Voetbalveld kunstgras (14 stuks)</t>
  </si>
  <si>
    <t>Hockeyveld waterveld (3 stuks)</t>
  </si>
  <si>
    <t>Hockeyveld semi-waterveld (1 stuks)</t>
  </si>
  <si>
    <t>Hockeyveld zandveld (4 stuks)</t>
  </si>
  <si>
    <t>Tennisbanen (2 vereniging)</t>
  </si>
  <si>
    <t>POR 535</t>
  </si>
  <si>
    <t>Subtotaal</t>
  </si>
  <si>
    <t>Algemene Kosten, Winst en Risico</t>
  </si>
  <si>
    <t>%</t>
  </si>
  <si>
    <t>Totaal exlusief BTW</t>
  </si>
  <si>
    <t>BTW</t>
  </si>
  <si>
    <t>Totaal inlusief BTW</t>
  </si>
  <si>
    <t>Meldingen, klachten en schades</t>
  </si>
  <si>
    <t>Algemene taken en verantwoordelijkheden coördinatie en toezicht</t>
  </si>
  <si>
    <t>Opstellen rapportages - weekrapporten voortgang</t>
  </si>
  <si>
    <t>Uitvoeren van grondmonsters incl. kosten analyses</t>
  </si>
  <si>
    <t>Overleg bij herinrichting en veldrenovatie (indien gewenst)</t>
  </si>
  <si>
    <t>Beregeningsinstallaties en afstemmen KG reiniger</t>
  </si>
  <si>
    <t>3.4.3</t>
  </si>
  <si>
    <t>1.15</t>
  </si>
  <si>
    <t>Opstellen separate deelopdrachten</t>
  </si>
  <si>
    <t>4.5</t>
  </si>
  <si>
    <r>
      <t>Bijla</t>
    </r>
    <r>
      <rPr>
        <b/>
        <sz val="11"/>
        <rFont val="Calibri"/>
        <family val="2"/>
        <scheme val="minor"/>
      </rPr>
      <t>ge 4</t>
    </r>
    <r>
      <rPr>
        <b/>
        <sz val="11"/>
        <color theme="1"/>
        <rFont val="Calibri"/>
        <family val="2"/>
        <scheme val="minor"/>
      </rPr>
      <t xml:space="preserve"> - Inschrijfstaat "Coordinatie en toezicht onderhoud sportparken Lansingerland 2026 - 2030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</si>
</sst>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1" xfId="0" applyBorder="1"/>
    <xf numFmtId="0" fontId="0" fillId="0" borderId="1" xfId="0" applyFont="1" applyBorder="1"/>
    <xf numFmtId="44" fontId="0" fillId="0" borderId="1" xfId="1" applyFont="1" applyBorder="1"/>
    <xf numFmtId="0" fontId="0" fillId="0" borderId="1" xfId="0" applyFill="1" applyBorder="1"/>
    <xf numFmtId="0" fontId="0" fillId="0" borderId="1" xfId="0" applyFont="1" applyFill="1" applyBorder="1"/>
    <xf numFmtId="44" fontId="0" fillId="0" borderId="1" xfId="1" applyFont="1" applyFill="1" applyBorder="1"/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3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9" xfId="0" applyFont="1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9" xfId="0" applyFill="1" applyBorder="1"/>
    <xf numFmtId="0" fontId="2" fillId="3" borderId="9" xfId="0" applyFont="1" applyFill="1" applyBorder="1"/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/>
    </xf>
    <xf numFmtId="0" fontId="0" fillId="0" borderId="14" xfId="0" applyBorder="1"/>
    <xf numFmtId="0" fontId="0" fillId="0" borderId="15" xfId="0" applyBorder="1"/>
    <xf numFmtId="0" fontId="0" fillId="0" borderId="15" xfId="0" applyFont="1" applyBorder="1"/>
    <xf numFmtId="44" fontId="0" fillId="0" borderId="15" xfId="1" applyFont="1" applyBorder="1"/>
    <xf numFmtId="44" fontId="0" fillId="0" borderId="16" xfId="1" applyFont="1" applyBorder="1"/>
    <xf numFmtId="0" fontId="0" fillId="0" borderId="17" xfId="0" applyBorder="1"/>
    <xf numFmtId="44" fontId="0" fillId="0" borderId="18" xfId="1" applyFont="1" applyBorder="1"/>
    <xf numFmtId="0" fontId="0" fillId="0" borderId="17" xfId="0" applyFill="1" applyBorder="1"/>
    <xf numFmtId="44" fontId="0" fillId="0" borderId="18" xfId="1" applyFont="1" applyFill="1" applyBorder="1"/>
    <xf numFmtId="0" fontId="0" fillId="0" borderId="18" xfId="0" applyBorder="1"/>
    <xf numFmtId="44" fontId="2" fillId="2" borderId="2" xfId="1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4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169334</xdr:colOff>
      <xdr:row>0</xdr:row>
      <xdr:rowOff>118533</xdr:rowOff>
    </xdr:from>
    <xdr:to>
      <xdr:col>2</xdr:col>
      <xdr:colOff>3040550</xdr:colOff>
      <xdr:row>5</xdr:row>
      <xdr:rowOff>183896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34" y="677333"/>
          <a:ext cx="3480816" cy="996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"/>
  <sheetViews>
    <sheetView tabSelected="1" topLeftCell="A28" zoomScale="90" zoomScaleNormal="90" zoomScaleSheetLayoutView="90" workbookViewId="0">
      <selection activeCell="H65" sqref="H65"/>
    </sheetView>
  </sheetViews>
  <sheetFormatPr defaultRowHeight="14.4" x14ac:dyDescent="0.3"/>
  <cols>
    <col min="3" max="3" width="60.5546875" customWidth="1"/>
    <col min="4" max="4" width="5.88671875" bestFit="1" customWidth="1"/>
    <col min="6" max="6" width="12.21875" bestFit="1" customWidth="1"/>
    <col min="7" max="7" width="10.5546875" customWidth="1"/>
    <col min="8" max="8" width="20.44140625" customWidth="1"/>
  </cols>
  <sheetData>
    <row r="1" spans="2:8" x14ac:dyDescent="0.3">
      <c r="B1" s="13"/>
      <c r="C1" s="14"/>
      <c r="D1" s="14"/>
      <c r="E1" s="14"/>
      <c r="F1" s="14"/>
      <c r="G1" s="14"/>
      <c r="H1" s="15"/>
    </row>
    <row r="2" spans="2:8" x14ac:dyDescent="0.3">
      <c r="B2" s="16"/>
      <c r="C2" s="17"/>
      <c r="D2" s="17"/>
      <c r="E2" s="17"/>
      <c r="F2" s="17"/>
      <c r="G2" s="17"/>
      <c r="H2" s="18"/>
    </row>
    <row r="3" spans="2:8" x14ac:dyDescent="0.3">
      <c r="B3" s="16"/>
      <c r="C3" s="17"/>
      <c r="D3" s="17"/>
      <c r="E3" s="17"/>
      <c r="F3" s="17"/>
      <c r="G3" s="17"/>
      <c r="H3" s="18"/>
    </row>
    <row r="4" spans="2:8" x14ac:dyDescent="0.3">
      <c r="B4" s="16"/>
      <c r="C4" s="17"/>
      <c r="D4" s="17"/>
      <c r="E4" s="17"/>
      <c r="F4" s="17"/>
      <c r="G4" s="17"/>
      <c r="H4" s="18"/>
    </row>
    <row r="5" spans="2:8" x14ac:dyDescent="0.3">
      <c r="B5" s="16"/>
      <c r="C5" s="17"/>
      <c r="D5" s="17"/>
      <c r="E5" s="17"/>
      <c r="F5" s="17"/>
      <c r="G5" s="17"/>
      <c r="H5" s="18"/>
    </row>
    <row r="6" spans="2:8" x14ac:dyDescent="0.3">
      <c r="B6" s="19"/>
      <c r="C6" s="17"/>
      <c r="D6" s="17"/>
      <c r="E6" s="17"/>
      <c r="F6" s="17"/>
      <c r="G6" s="17"/>
      <c r="H6" s="18"/>
    </row>
    <row r="7" spans="2:8" ht="15" thickBot="1" x14ac:dyDescent="0.35">
      <c r="B7" s="20"/>
      <c r="C7" s="17"/>
      <c r="D7" s="17"/>
      <c r="E7" s="17"/>
      <c r="F7" s="17"/>
      <c r="G7" s="17"/>
      <c r="H7" s="18"/>
    </row>
    <row r="8" spans="2:8" ht="43.2" customHeight="1" thickBot="1" x14ac:dyDescent="0.35">
      <c r="B8" s="10" t="s">
        <v>72</v>
      </c>
      <c r="C8" s="11" t="s">
        <v>89</v>
      </c>
      <c r="D8" s="11"/>
      <c r="E8" s="11"/>
      <c r="F8" s="11"/>
      <c r="G8" s="11"/>
      <c r="H8" s="12"/>
    </row>
    <row r="9" spans="2:8" ht="29.4" thickBot="1" x14ac:dyDescent="0.35">
      <c r="B9" s="21" t="s">
        <v>4</v>
      </c>
      <c r="C9" s="22" t="s">
        <v>5</v>
      </c>
      <c r="D9" s="22" t="s">
        <v>21</v>
      </c>
      <c r="E9" s="22" t="s">
        <v>7</v>
      </c>
      <c r="F9" s="22" t="s">
        <v>10</v>
      </c>
      <c r="G9" s="23" t="s">
        <v>8</v>
      </c>
      <c r="H9" s="24" t="s">
        <v>6</v>
      </c>
    </row>
    <row r="10" spans="2:8" x14ac:dyDescent="0.3">
      <c r="B10" s="25" t="s">
        <v>22</v>
      </c>
      <c r="C10" s="26" t="s">
        <v>80</v>
      </c>
      <c r="D10" s="27" t="s">
        <v>36</v>
      </c>
      <c r="E10" s="26" t="s">
        <v>9</v>
      </c>
      <c r="F10" s="26">
        <v>5</v>
      </c>
      <c r="G10" s="28">
        <v>0</v>
      </c>
      <c r="H10" s="29">
        <f>G10*F10</f>
        <v>0</v>
      </c>
    </row>
    <row r="11" spans="2:8" x14ac:dyDescent="0.3">
      <c r="B11" s="30" t="s">
        <v>23</v>
      </c>
      <c r="C11" s="4" t="s">
        <v>1</v>
      </c>
      <c r="D11" s="5" t="s">
        <v>37</v>
      </c>
      <c r="E11" s="4" t="s">
        <v>9</v>
      </c>
      <c r="F11" s="4">
        <v>5</v>
      </c>
      <c r="G11" s="6">
        <v>0</v>
      </c>
      <c r="H11" s="31">
        <f t="shared" ref="H11:H14" si="0">G11*F11</f>
        <v>0</v>
      </c>
    </row>
    <row r="12" spans="2:8" x14ac:dyDescent="0.3">
      <c r="B12" s="30" t="s">
        <v>24</v>
      </c>
      <c r="C12" t="s">
        <v>79</v>
      </c>
      <c r="D12" s="5" t="s">
        <v>38</v>
      </c>
      <c r="E12" s="4" t="s">
        <v>9</v>
      </c>
      <c r="F12" s="4">
        <v>5</v>
      </c>
      <c r="G12" s="6">
        <v>0</v>
      </c>
      <c r="H12" s="31">
        <f t="shared" si="0"/>
        <v>0</v>
      </c>
    </row>
    <row r="13" spans="2:8" x14ac:dyDescent="0.3">
      <c r="B13" s="30" t="s">
        <v>25</v>
      </c>
      <c r="C13" s="4" t="s">
        <v>2</v>
      </c>
      <c r="D13" s="5" t="s">
        <v>39</v>
      </c>
      <c r="E13" s="4" t="s">
        <v>20</v>
      </c>
      <c r="F13" s="4">
        <f>5*2</f>
        <v>10</v>
      </c>
      <c r="G13" s="6">
        <v>0</v>
      </c>
      <c r="H13" s="31">
        <f t="shared" si="0"/>
        <v>0</v>
      </c>
    </row>
    <row r="14" spans="2:8" x14ac:dyDescent="0.3">
      <c r="B14" s="30" t="s">
        <v>48</v>
      </c>
      <c r="C14" s="4" t="s">
        <v>81</v>
      </c>
      <c r="D14" s="5" t="s">
        <v>40</v>
      </c>
      <c r="E14" s="4" t="s">
        <v>43</v>
      </c>
      <c r="F14" s="4">
        <f>52*5</f>
        <v>260</v>
      </c>
      <c r="G14" s="6">
        <v>0</v>
      </c>
      <c r="H14" s="31">
        <f t="shared" si="0"/>
        <v>0</v>
      </c>
    </row>
    <row r="15" spans="2:8" x14ac:dyDescent="0.3">
      <c r="B15" s="30"/>
      <c r="C15" s="4"/>
      <c r="D15" s="5"/>
      <c r="E15" s="4"/>
      <c r="F15" s="4"/>
      <c r="G15" s="6"/>
      <c r="H15" s="31"/>
    </row>
    <row r="16" spans="2:8" x14ac:dyDescent="0.3">
      <c r="B16" s="30" t="s">
        <v>49</v>
      </c>
      <c r="C16" s="4" t="s">
        <v>3</v>
      </c>
      <c r="D16" s="5" t="s">
        <v>41</v>
      </c>
      <c r="E16" s="4"/>
      <c r="F16" s="4"/>
      <c r="G16" s="6"/>
      <c r="H16" s="31"/>
    </row>
    <row r="17" spans="2:8" x14ac:dyDescent="0.3">
      <c r="B17" s="30"/>
      <c r="C17" s="4" t="s">
        <v>44</v>
      </c>
      <c r="D17" s="5"/>
      <c r="E17" s="4" t="s">
        <v>43</v>
      </c>
      <c r="F17" s="4">
        <f>52*5</f>
        <v>260</v>
      </c>
      <c r="G17" s="6">
        <v>0</v>
      </c>
      <c r="H17" s="31">
        <f t="shared" ref="H17:H25" si="1">G17*F17</f>
        <v>0</v>
      </c>
    </row>
    <row r="18" spans="2:8" x14ac:dyDescent="0.3">
      <c r="B18" s="30"/>
      <c r="C18" s="4" t="s">
        <v>45</v>
      </c>
      <c r="D18" s="5"/>
      <c r="E18" s="4" t="s">
        <v>20</v>
      </c>
      <c r="F18" s="4">
        <f>10*5</f>
        <v>50</v>
      </c>
      <c r="G18" s="6">
        <v>0</v>
      </c>
      <c r="H18" s="31">
        <f t="shared" si="1"/>
        <v>0</v>
      </c>
    </row>
    <row r="19" spans="2:8" x14ac:dyDescent="0.3">
      <c r="B19" s="30"/>
      <c r="C19" s="4" t="s">
        <v>46</v>
      </c>
      <c r="D19" s="5"/>
      <c r="E19" s="4" t="s">
        <v>9</v>
      </c>
      <c r="F19" s="4">
        <v>5</v>
      </c>
      <c r="G19" s="6">
        <v>0</v>
      </c>
      <c r="H19" s="31">
        <f t="shared" si="1"/>
        <v>0</v>
      </c>
    </row>
    <row r="20" spans="2:8" x14ac:dyDescent="0.3">
      <c r="B20" s="30"/>
      <c r="C20" s="4" t="s">
        <v>47</v>
      </c>
      <c r="D20" s="5"/>
      <c r="E20" s="4" t="s">
        <v>20</v>
      </c>
      <c r="F20" s="4">
        <v>5</v>
      </c>
      <c r="G20" s="6">
        <v>0</v>
      </c>
      <c r="H20" s="31">
        <f t="shared" si="1"/>
        <v>0</v>
      </c>
    </row>
    <row r="21" spans="2:8" x14ac:dyDescent="0.3">
      <c r="B21" s="30"/>
      <c r="C21" s="4" t="s">
        <v>83</v>
      </c>
      <c r="D21" s="5"/>
      <c r="E21" s="4" t="s">
        <v>20</v>
      </c>
      <c r="F21" s="4">
        <v>5</v>
      </c>
      <c r="G21" s="6">
        <v>0</v>
      </c>
      <c r="H21" s="31">
        <f t="shared" si="1"/>
        <v>0</v>
      </c>
    </row>
    <row r="22" spans="2:8" x14ac:dyDescent="0.3">
      <c r="B22" s="30"/>
      <c r="C22" s="4"/>
      <c r="D22" s="5"/>
      <c r="E22" s="4"/>
      <c r="F22" s="4"/>
      <c r="G22" s="6"/>
      <c r="H22" s="31"/>
    </row>
    <row r="23" spans="2:8" x14ac:dyDescent="0.3">
      <c r="B23" s="30" t="s">
        <v>50</v>
      </c>
      <c r="C23" s="4" t="s">
        <v>26</v>
      </c>
      <c r="D23" s="5" t="s">
        <v>42</v>
      </c>
      <c r="E23" s="4" t="s">
        <v>9</v>
      </c>
      <c r="F23" s="4">
        <v>5</v>
      </c>
      <c r="G23" s="6">
        <v>0</v>
      </c>
      <c r="H23" s="31">
        <f t="shared" si="1"/>
        <v>0</v>
      </c>
    </row>
    <row r="24" spans="2:8" x14ac:dyDescent="0.3">
      <c r="B24" s="30"/>
      <c r="C24" s="4"/>
      <c r="D24" s="5"/>
      <c r="E24" s="4"/>
      <c r="F24" s="4"/>
      <c r="G24" s="6"/>
      <c r="H24" s="31"/>
    </row>
    <row r="25" spans="2:8" x14ac:dyDescent="0.3">
      <c r="B25" s="30" t="s">
        <v>52</v>
      </c>
      <c r="C25" s="4" t="s">
        <v>84</v>
      </c>
      <c r="D25" s="5" t="s">
        <v>51</v>
      </c>
      <c r="E25" s="4" t="s">
        <v>9</v>
      </c>
      <c r="F25" s="4">
        <v>5</v>
      </c>
      <c r="G25" s="6">
        <v>0</v>
      </c>
      <c r="H25" s="31">
        <f t="shared" si="1"/>
        <v>0</v>
      </c>
    </row>
    <row r="26" spans="2:8" x14ac:dyDescent="0.3">
      <c r="B26" s="30"/>
      <c r="C26" s="4"/>
      <c r="D26" s="5"/>
      <c r="E26" s="4"/>
      <c r="F26" s="4"/>
      <c r="G26" s="6"/>
      <c r="H26" s="31"/>
    </row>
    <row r="27" spans="2:8" x14ac:dyDescent="0.3">
      <c r="B27" s="30" t="s">
        <v>53</v>
      </c>
      <c r="C27" s="4" t="s">
        <v>54</v>
      </c>
      <c r="D27" s="5" t="s">
        <v>56</v>
      </c>
      <c r="E27" s="4"/>
      <c r="F27" s="4"/>
      <c r="G27" s="6"/>
      <c r="H27" s="31"/>
    </row>
    <row r="28" spans="2:8" x14ac:dyDescent="0.3">
      <c r="B28" s="32"/>
      <c r="C28" s="7" t="s">
        <v>66</v>
      </c>
      <c r="D28" s="8"/>
      <c r="E28" s="7" t="s">
        <v>20</v>
      </c>
      <c r="F28" s="7">
        <f>(3+1+2+3)*5</f>
        <v>45</v>
      </c>
      <c r="G28" s="9">
        <v>0</v>
      </c>
      <c r="H28" s="33">
        <f t="shared" ref="H28:H36" si="2">G28*F28</f>
        <v>0</v>
      </c>
    </row>
    <row r="29" spans="2:8" x14ac:dyDescent="0.3">
      <c r="B29" s="32"/>
      <c r="C29" s="7" t="s">
        <v>67</v>
      </c>
      <c r="D29" s="8"/>
      <c r="E29" s="7" t="s">
        <v>20</v>
      </c>
      <c r="F29" s="7">
        <f>(3+4+4+3)*5</f>
        <v>70</v>
      </c>
      <c r="G29" s="9">
        <v>0</v>
      </c>
      <c r="H29" s="33">
        <f t="shared" si="2"/>
        <v>0</v>
      </c>
    </row>
    <row r="30" spans="2:8" x14ac:dyDescent="0.3">
      <c r="B30" s="32"/>
      <c r="C30" s="7" t="s">
        <v>68</v>
      </c>
      <c r="D30" s="8"/>
      <c r="E30" s="7" t="s">
        <v>20</v>
      </c>
      <c r="F30" s="7">
        <f>3*5</f>
        <v>15</v>
      </c>
      <c r="G30" s="9">
        <v>0</v>
      </c>
      <c r="H30" s="33">
        <f t="shared" si="2"/>
        <v>0</v>
      </c>
    </row>
    <row r="31" spans="2:8" x14ac:dyDescent="0.3">
      <c r="B31" s="32"/>
      <c r="C31" s="7" t="s">
        <v>69</v>
      </c>
      <c r="D31" s="8"/>
      <c r="E31" s="7" t="s">
        <v>20</v>
      </c>
      <c r="F31" s="7">
        <f>5</f>
        <v>5</v>
      </c>
      <c r="G31" s="9">
        <v>0</v>
      </c>
      <c r="H31" s="33">
        <f t="shared" si="2"/>
        <v>0</v>
      </c>
    </row>
    <row r="32" spans="2:8" x14ac:dyDescent="0.3">
      <c r="B32" s="32"/>
      <c r="C32" s="7" t="s">
        <v>70</v>
      </c>
      <c r="D32" s="8"/>
      <c r="E32" s="7" t="s">
        <v>20</v>
      </c>
      <c r="F32" s="7">
        <f>4*5</f>
        <v>20</v>
      </c>
      <c r="G32" s="9">
        <v>0</v>
      </c>
      <c r="H32" s="33">
        <f t="shared" si="2"/>
        <v>0</v>
      </c>
    </row>
    <row r="33" spans="2:8" x14ac:dyDescent="0.3">
      <c r="B33" s="32"/>
      <c r="C33" s="7" t="s">
        <v>71</v>
      </c>
      <c r="D33" s="8"/>
      <c r="E33" s="7" t="s">
        <v>20</v>
      </c>
      <c r="F33" s="7">
        <v>10</v>
      </c>
      <c r="G33" s="9">
        <v>0</v>
      </c>
      <c r="H33" s="33">
        <f t="shared" si="2"/>
        <v>0</v>
      </c>
    </row>
    <row r="34" spans="2:8" x14ac:dyDescent="0.3">
      <c r="B34" s="32"/>
      <c r="C34" s="7" t="s">
        <v>65</v>
      </c>
      <c r="D34" s="8"/>
      <c r="E34" s="7" t="s">
        <v>20</v>
      </c>
      <c r="F34" s="7">
        <v>5</v>
      </c>
      <c r="G34" s="9">
        <v>0</v>
      </c>
      <c r="H34" s="33">
        <f t="shared" si="2"/>
        <v>0</v>
      </c>
    </row>
    <row r="35" spans="2:8" x14ac:dyDescent="0.3">
      <c r="B35" s="32"/>
      <c r="C35" s="7" t="s">
        <v>31</v>
      </c>
      <c r="D35" s="8"/>
      <c r="E35" s="7" t="s">
        <v>20</v>
      </c>
      <c r="F35" s="7">
        <v>5</v>
      </c>
      <c r="G35" s="9">
        <v>0</v>
      </c>
      <c r="H35" s="33">
        <f t="shared" si="2"/>
        <v>0</v>
      </c>
    </row>
    <row r="36" spans="2:8" x14ac:dyDescent="0.3">
      <c r="B36" s="32"/>
      <c r="C36" s="7" t="s">
        <v>33</v>
      </c>
      <c r="D36" s="8"/>
      <c r="E36" s="7" t="s">
        <v>20</v>
      </c>
      <c r="F36" s="7">
        <v>5</v>
      </c>
      <c r="G36" s="9">
        <v>0</v>
      </c>
      <c r="H36" s="33">
        <f t="shared" si="2"/>
        <v>0</v>
      </c>
    </row>
    <row r="37" spans="2:8" x14ac:dyDescent="0.3">
      <c r="B37" s="32"/>
      <c r="C37" s="7"/>
      <c r="D37" s="8"/>
      <c r="E37" s="7"/>
      <c r="F37" s="7"/>
      <c r="G37" s="9"/>
      <c r="H37" s="33"/>
    </row>
    <row r="38" spans="2:8" x14ac:dyDescent="0.3">
      <c r="B38" s="30" t="s">
        <v>58</v>
      </c>
      <c r="C38" s="4" t="s">
        <v>57</v>
      </c>
      <c r="D38" s="5" t="s">
        <v>55</v>
      </c>
      <c r="E38" s="4"/>
      <c r="F38" s="4"/>
      <c r="G38" s="6"/>
      <c r="H38" s="31"/>
    </row>
    <row r="39" spans="2:8" x14ac:dyDescent="0.3">
      <c r="B39" s="30"/>
      <c r="C39" s="7" t="s">
        <v>34</v>
      </c>
      <c r="D39" s="8"/>
      <c r="E39" s="7" t="s">
        <v>20</v>
      </c>
      <c r="F39" s="7">
        <v>20</v>
      </c>
      <c r="G39" s="6">
        <v>0</v>
      </c>
      <c r="H39" s="31">
        <f t="shared" ref="H39:H46" si="3">G39*F39</f>
        <v>0</v>
      </c>
    </row>
    <row r="40" spans="2:8" x14ac:dyDescent="0.3">
      <c r="B40" s="30"/>
      <c r="C40" s="7" t="s">
        <v>27</v>
      </c>
      <c r="D40" s="8"/>
      <c r="E40" s="7" t="s">
        <v>20</v>
      </c>
      <c r="F40" s="7">
        <v>4</v>
      </c>
      <c r="G40" s="6">
        <v>0</v>
      </c>
      <c r="H40" s="31">
        <f t="shared" si="3"/>
        <v>0</v>
      </c>
    </row>
    <row r="41" spans="2:8" x14ac:dyDescent="0.3">
      <c r="B41" s="30"/>
      <c r="C41" s="7" t="s">
        <v>28</v>
      </c>
      <c r="D41" s="8"/>
      <c r="E41" s="7" t="s">
        <v>20</v>
      </c>
      <c r="F41" s="7">
        <v>4</v>
      </c>
      <c r="G41" s="6">
        <v>0</v>
      </c>
      <c r="H41" s="31">
        <f t="shared" si="3"/>
        <v>0</v>
      </c>
    </row>
    <row r="42" spans="2:8" x14ac:dyDescent="0.3">
      <c r="B42" s="30"/>
      <c r="C42" s="7" t="s">
        <v>29</v>
      </c>
      <c r="D42" s="8"/>
      <c r="E42" s="7" t="s">
        <v>20</v>
      </c>
      <c r="F42" s="7">
        <v>4</v>
      </c>
      <c r="G42" s="6">
        <v>0</v>
      </c>
      <c r="H42" s="31">
        <f t="shared" si="3"/>
        <v>0</v>
      </c>
    </row>
    <row r="43" spans="2:8" x14ac:dyDescent="0.3">
      <c r="B43" s="30"/>
      <c r="C43" s="7" t="s">
        <v>30</v>
      </c>
      <c r="D43" s="8"/>
      <c r="E43" s="7" t="s">
        <v>20</v>
      </c>
      <c r="F43" s="7">
        <v>4</v>
      </c>
      <c r="G43" s="6">
        <v>0</v>
      </c>
      <c r="H43" s="31">
        <f t="shared" si="3"/>
        <v>0</v>
      </c>
    </row>
    <row r="44" spans="2:8" x14ac:dyDescent="0.3">
      <c r="B44" s="30"/>
      <c r="C44" s="7" t="s">
        <v>32</v>
      </c>
      <c r="D44" s="8"/>
      <c r="E44" s="7" t="s">
        <v>20</v>
      </c>
      <c r="F44" s="7">
        <v>4</v>
      </c>
      <c r="G44" s="6">
        <v>0</v>
      </c>
      <c r="H44" s="31">
        <f t="shared" si="3"/>
        <v>0</v>
      </c>
    </row>
    <row r="45" spans="2:8" x14ac:dyDescent="0.3">
      <c r="B45" s="30"/>
      <c r="C45" s="7" t="s">
        <v>31</v>
      </c>
      <c r="D45" s="8"/>
      <c r="E45" s="7" t="s">
        <v>20</v>
      </c>
      <c r="F45" s="7">
        <v>4</v>
      </c>
      <c r="G45" s="6">
        <v>0</v>
      </c>
      <c r="H45" s="31">
        <f t="shared" si="3"/>
        <v>0</v>
      </c>
    </row>
    <row r="46" spans="2:8" x14ac:dyDescent="0.3">
      <c r="B46" s="30"/>
      <c r="C46" s="7" t="s">
        <v>33</v>
      </c>
      <c r="D46" s="8"/>
      <c r="E46" s="7" t="s">
        <v>20</v>
      </c>
      <c r="F46" s="7">
        <v>4</v>
      </c>
      <c r="G46" s="6">
        <v>0</v>
      </c>
      <c r="H46" s="31">
        <f t="shared" si="3"/>
        <v>0</v>
      </c>
    </row>
    <row r="47" spans="2:8" x14ac:dyDescent="0.3">
      <c r="B47" s="30"/>
      <c r="C47" s="4"/>
      <c r="D47" s="5"/>
      <c r="E47" s="4"/>
      <c r="F47" s="4"/>
      <c r="G47" s="6"/>
      <c r="H47" s="31"/>
    </row>
    <row r="48" spans="2:8" x14ac:dyDescent="0.3">
      <c r="B48" s="30" t="s">
        <v>59</v>
      </c>
      <c r="C48" s="4" t="s">
        <v>12</v>
      </c>
      <c r="D48" s="5" t="s">
        <v>85</v>
      </c>
      <c r="E48" s="4" t="s">
        <v>9</v>
      </c>
      <c r="F48" s="4">
        <v>5</v>
      </c>
      <c r="G48" s="6">
        <v>0</v>
      </c>
      <c r="H48" s="31">
        <f t="shared" ref="H48:H49" si="4">G48*F48</f>
        <v>0</v>
      </c>
    </row>
    <row r="49" spans="2:8" x14ac:dyDescent="0.3">
      <c r="B49" s="30"/>
      <c r="C49" s="4" t="s">
        <v>82</v>
      </c>
      <c r="D49" s="5"/>
      <c r="E49" s="4" t="s">
        <v>20</v>
      </c>
      <c r="F49" s="4">
        <v>5</v>
      </c>
      <c r="G49" s="6">
        <v>0</v>
      </c>
      <c r="H49" s="31">
        <f t="shared" si="4"/>
        <v>0</v>
      </c>
    </row>
    <row r="50" spans="2:8" x14ac:dyDescent="0.3">
      <c r="B50" s="30"/>
      <c r="C50" s="4"/>
      <c r="D50" s="5"/>
      <c r="E50" s="4"/>
      <c r="F50" s="4"/>
      <c r="G50" s="6"/>
      <c r="H50" s="31"/>
    </row>
    <row r="51" spans="2:8" x14ac:dyDescent="0.3">
      <c r="B51" s="30" t="s">
        <v>60</v>
      </c>
      <c r="C51" s="4" t="s">
        <v>13</v>
      </c>
      <c r="D51" s="5" t="s">
        <v>14</v>
      </c>
      <c r="E51" s="4" t="s">
        <v>9</v>
      </c>
      <c r="F51" s="4">
        <v>5</v>
      </c>
      <c r="G51" s="6">
        <v>0</v>
      </c>
      <c r="H51" s="31">
        <f t="shared" ref="H51" si="5">G51*F51</f>
        <v>0</v>
      </c>
    </row>
    <row r="52" spans="2:8" x14ac:dyDescent="0.3">
      <c r="B52" s="30"/>
      <c r="C52" s="4"/>
      <c r="D52" s="5"/>
      <c r="E52" s="4"/>
      <c r="F52" s="4"/>
      <c r="G52" s="6"/>
      <c r="H52" s="31"/>
    </row>
    <row r="53" spans="2:8" x14ac:dyDescent="0.3">
      <c r="B53" s="30" t="s">
        <v>61</v>
      </c>
      <c r="C53" s="4" t="s">
        <v>87</v>
      </c>
      <c r="D53" s="5" t="s">
        <v>88</v>
      </c>
      <c r="E53" s="4" t="s">
        <v>20</v>
      </c>
      <c r="F53" s="4">
        <v>10</v>
      </c>
      <c r="G53" s="6">
        <v>0</v>
      </c>
      <c r="H53" s="31">
        <f>G53*F53</f>
        <v>0</v>
      </c>
    </row>
    <row r="54" spans="2:8" x14ac:dyDescent="0.3">
      <c r="B54" s="30"/>
      <c r="C54" s="4"/>
      <c r="D54" s="5"/>
      <c r="E54" s="4"/>
      <c r="F54" s="4"/>
      <c r="G54" s="4"/>
      <c r="H54" s="34"/>
    </row>
    <row r="55" spans="2:8" x14ac:dyDescent="0.3">
      <c r="B55" s="30" t="s">
        <v>62</v>
      </c>
      <c r="C55" s="4" t="s">
        <v>63</v>
      </c>
      <c r="D55" s="5" t="s">
        <v>0</v>
      </c>
      <c r="E55" s="4" t="s">
        <v>9</v>
      </c>
      <c r="F55" s="4">
        <v>5</v>
      </c>
      <c r="G55" s="6">
        <v>0</v>
      </c>
      <c r="H55" s="31">
        <f t="shared" ref="H55" si="6">G55*F55</f>
        <v>0</v>
      </c>
    </row>
    <row r="56" spans="2:8" x14ac:dyDescent="0.3">
      <c r="B56" s="30"/>
      <c r="C56" s="4"/>
      <c r="D56" s="5"/>
      <c r="E56" s="4"/>
      <c r="F56" s="4"/>
      <c r="G56" s="6"/>
      <c r="H56" s="31"/>
    </row>
    <row r="57" spans="2:8" x14ac:dyDescent="0.3">
      <c r="B57" s="30" t="s">
        <v>86</v>
      </c>
      <c r="C57" s="4" t="s">
        <v>64</v>
      </c>
      <c r="D57" s="5" t="s">
        <v>11</v>
      </c>
      <c r="E57" s="4" t="s">
        <v>9</v>
      </c>
      <c r="F57" s="4">
        <v>5</v>
      </c>
      <c r="G57" s="6">
        <v>0</v>
      </c>
      <c r="H57" s="31">
        <f t="shared" ref="H57" si="7">G57*F57</f>
        <v>0</v>
      </c>
    </row>
    <row r="58" spans="2:8" x14ac:dyDescent="0.3">
      <c r="B58" s="30"/>
      <c r="C58" s="4"/>
      <c r="D58" s="5"/>
      <c r="E58" s="4"/>
      <c r="F58" s="4"/>
      <c r="G58" s="6"/>
      <c r="H58" s="31"/>
    </row>
    <row r="59" spans="2:8" ht="15" thickBot="1" x14ac:dyDescent="0.35">
      <c r="B59" s="30">
        <v>2</v>
      </c>
      <c r="C59" s="4" t="s">
        <v>35</v>
      </c>
      <c r="D59" s="5" t="s">
        <v>11</v>
      </c>
      <c r="E59" s="4" t="s">
        <v>15</v>
      </c>
      <c r="F59" s="4">
        <v>100</v>
      </c>
      <c r="G59" s="6">
        <v>0</v>
      </c>
      <c r="H59" s="31">
        <f t="shared" ref="H59" si="8">G59*F59</f>
        <v>0</v>
      </c>
    </row>
    <row r="60" spans="2:8" ht="15" thickBot="1" x14ac:dyDescent="0.35">
      <c r="B60" s="36" t="s">
        <v>73</v>
      </c>
      <c r="C60" s="37"/>
      <c r="D60" s="38"/>
      <c r="E60" s="37"/>
      <c r="F60" s="37"/>
      <c r="G60" s="37"/>
      <c r="H60" s="35">
        <f>SUM(H10:H59)</f>
        <v>0</v>
      </c>
    </row>
    <row r="61" spans="2:8" ht="15" thickBot="1" x14ac:dyDescent="0.35">
      <c r="B61" s="30"/>
      <c r="C61" s="4" t="s">
        <v>74</v>
      </c>
      <c r="D61" s="5"/>
      <c r="E61" s="4" t="s">
        <v>75</v>
      </c>
      <c r="F61" s="4"/>
      <c r="G61" s="6"/>
      <c r="H61" s="31">
        <f>H60*F61%</f>
        <v>0</v>
      </c>
    </row>
    <row r="62" spans="2:8" ht="15" thickBot="1" x14ac:dyDescent="0.35">
      <c r="B62" s="36" t="s">
        <v>76</v>
      </c>
      <c r="C62" s="37"/>
      <c r="D62" s="38"/>
      <c r="E62" s="37"/>
      <c r="F62" s="37"/>
      <c r="G62" s="37"/>
      <c r="H62" s="35">
        <f>H61+H60</f>
        <v>0</v>
      </c>
    </row>
    <row r="63" spans="2:8" ht="15" thickBot="1" x14ac:dyDescent="0.35">
      <c r="B63" s="30"/>
      <c r="C63" s="4" t="s">
        <v>77</v>
      </c>
      <c r="D63" s="5"/>
      <c r="E63" s="4" t="s">
        <v>75</v>
      </c>
      <c r="F63" s="4"/>
      <c r="G63" s="6"/>
      <c r="H63" s="31">
        <f>H62*G63</f>
        <v>0</v>
      </c>
    </row>
    <row r="64" spans="2:8" ht="15" thickBot="1" x14ac:dyDescent="0.35">
      <c r="B64" s="36" t="s">
        <v>78</v>
      </c>
      <c r="C64" s="37"/>
      <c r="D64" s="38"/>
      <c r="E64" s="37"/>
      <c r="F64" s="37"/>
      <c r="G64" s="37"/>
      <c r="H64" s="35">
        <f>H62+H63</f>
        <v>0</v>
      </c>
    </row>
    <row r="65" spans="2:8" x14ac:dyDescent="0.3">
      <c r="B65" s="2" t="s">
        <v>19</v>
      </c>
      <c r="C65" t="s">
        <v>18</v>
      </c>
      <c r="D65" s="3"/>
      <c r="G65" s="1"/>
      <c r="H65" s="1"/>
    </row>
    <row r="66" spans="2:8" x14ac:dyDescent="0.3">
      <c r="B66" s="2" t="s">
        <v>16</v>
      </c>
      <c r="C66" t="s">
        <v>17</v>
      </c>
      <c r="D66" s="3"/>
    </row>
    <row r="67" spans="2:8" x14ac:dyDescent="0.3">
      <c r="D67" s="3"/>
    </row>
  </sheetData>
  <pageMargins left="0.7" right="0.7" top="0.75" bottom="0.75" header="0.3" footer="0.3"/>
  <pageSetup paperSize="9"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Inschrijfstaat POR535</vt:lpstr>
      <vt:lpstr>'Inschrijfstaat POR535'!_Toc201925495</vt:lpstr>
      <vt:lpstr>'Inschrijfstaat POR535'!_Toc201925504</vt:lpstr>
      <vt:lpstr>'Inschrijfstaat POR535'!_Toc201925509</vt:lpstr>
      <vt:lpstr>'Inschrijfstaat POR535'!_Toc84359446</vt:lpstr>
      <vt:lpstr>'Inschrijfstaat POR535'!Afdrukbereik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Meeuws</dc:creator>
  <cp:lastModifiedBy>Eveline van der Velden</cp:lastModifiedBy>
  <cp:lastPrinted>2025-09-05T12:33:27Z</cp:lastPrinted>
  <dcterms:created xsi:type="dcterms:W3CDTF">2016-12-21T08:12:50Z</dcterms:created>
  <dcterms:modified xsi:type="dcterms:W3CDTF">2025-09-05T12:36:04Z</dcterms:modified>
</cp:coreProperties>
</file>