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talnet.sharepoint.com/sites/2024EA03ICT-Audiovisuelemiddelen/Gedeelde documenten/02 Aanbestedingsfase/03 Notafase/2e nota/Documenten na aanpassing NvI 2/"/>
    </mc:Choice>
  </mc:AlternateContent>
  <xr:revisionPtr revIDLastSave="189" documentId="8_{A62442DB-BE82-475F-A005-473ED12EE34C}" xr6:coauthVersionLast="47" xr6:coauthVersionMax="47" xr10:uidLastSave="{B211CE38-3095-4729-820F-85E2A02D02DA}"/>
  <bookViews>
    <workbookView xWindow="-120" yWindow="-120" windowWidth="29040" windowHeight="15840" xr2:uid="{83BB75D4-B962-B84E-860F-549FBCC97153}"/>
  </bookViews>
  <sheets>
    <sheet name="Instructie" sheetId="7" r:id="rId1"/>
    <sheet name="Digibord 74,5 inch - 75 inch" sheetId="1" r:id="rId2"/>
    <sheet name="Digibord 85,5 inch - 86 inch" sheetId="2" r:id="rId3"/>
    <sheet name="Informatiescherm 32 inch" sheetId="3" r:id="rId4"/>
    <sheet name="Informatiescherm 55 inch" sheetId="4" r:id="rId5"/>
    <sheet name="Informatiescherm 65 inch" sheetId="5" r:id="rId6"/>
    <sheet name="Videoconference apparatuur" sheetId="6" r:id="rId7"/>
    <sheet name="Onderhoud" sheetId="8" r:id="rId8"/>
  </sheets>
  <definedNames>
    <definedName name="_xlnm.Print_Area" localSheetId="0">Instructie!$A$1:$F$37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 i="6" l="1"/>
  <c r="I9" i="6"/>
  <c r="I6" i="6"/>
  <c r="I5" i="6"/>
  <c r="I12" i="5"/>
  <c r="I11" i="5"/>
  <c r="I10" i="5"/>
  <c r="I7" i="5"/>
  <c r="I6" i="5"/>
  <c r="I5" i="5"/>
  <c r="I12" i="3"/>
  <c r="I11" i="3"/>
  <c r="I10" i="3"/>
  <c r="I7" i="3"/>
  <c r="I6" i="3"/>
  <c r="I5" i="3"/>
  <c r="I22" i="2"/>
  <c r="I21" i="2"/>
  <c r="I20" i="2"/>
  <c r="I19" i="2"/>
  <c r="I18" i="2"/>
  <c r="I17" i="2"/>
  <c r="I16" i="2"/>
  <c r="I15" i="2"/>
  <c r="I12" i="2"/>
  <c r="I11" i="2"/>
  <c r="I10" i="2"/>
  <c r="I9" i="2"/>
  <c r="I8" i="2"/>
  <c r="I7" i="2"/>
  <c r="I6" i="2"/>
  <c r="I5" i="2"/>
  <c r="I22" i="1"/>
  <c r="I21" i="1"/>
  <c r="I20" i="1"/>
  <c r="I19" i="1"/>
  <c r="I18" i="1"/>
  <c r="I17" i="1"/>
  <c r="I16" i="1"/>
  <c r="I15" i="1"/>
  <c r="I12" i="1"/>
  <c r="I11" i="1"/>
  <c r="I10" i="1"/>
  <c r="I9" i="1"/>
  <c r="I8" i="1"/>
  <c r="I7" i="1"/>
  <c r="I6" i="1"/>
  <c r="I5" i="1"/>
  <c r="E5" i="8"/>
  <c r="F5" i="8" s="1"/>
  <c r="E4" i="8"/>
  <c r="F4" i="8" s="1"/>
  <c r="J12" i="5" l="1"/>
  <c r="J11" i="5"/>
  <c r="J10" i="5"/>
  <c r="J7" i="5"/>
  <c r="J6" i="5"/>
  <c r="J5" i="5"/>
  <c r="I12" i="4"/>
  <c r="J12" i="4" s="1"/>
  <c r="I11" i="4"/>
  <c r="J11" i="4" s="1"/>
  <c r="I10" i="4"/>
  <c r="J10" i="4" s="1"/>
  <c r="I7" i="4"/>
  <c r="J7" i="4" s="1"/>
  <c r="I6" i="4"/>
  <c r="J6" i="4" s="1"/>
  <c r="I5" i="4"/>
  <c r="J5" i="4" s="1"/>
  <c r="J11" i="3"/>
  <c r="J6" i="3"/>
  <c r="J22" i="2"/>
  <c r="J21" i="2"/>
  <c r="J20" i="2"/>
  <c r="J19" i="2"/>
  <c r="J18" i="2"/>
  <c r="J17" i="2"/>
  <c r="J16" i="2"/>
  <c r="J15" i="2"/>
  <c r="J12" i="2"/>
  <c r="J11" i="2"/>
  <c r="J10" i="2"/>
  <c r="J9" i="2"/>
  <c r="J8" i="2"/>
  <c r="J7" i="2"/>
  <c r="J6" i="2"/>
  <c r="J5" i="2"/>
  <c r="J22" i="1"/>
  <c r="J21" i="1"/>
  <c r="J20" i="1"/>
  <c r="J19" i="1"/>
  <c r="J18" i="1"/>
  <c r="J17" i="1"/>
  <c r="J16" i="1"/>
  <c r="J11" i="1"/>
  <c r="J10" i="1"/>
  <c r="J9" i="1"/>
  <c r="J8" i="1"/>
  <c r="J7" i="1"/>
  <c r="J6" i="1"/>
  <c r="J14" i="5" l="1"/>
  <c r="I14" i="5"/>
  <c r="B26" i="7" s="1"/>
  <c r="J14" i="4"/>
  <c r="I14" i="4"/>
  <c r="B25" i="7" s="1"/>
  <c r="J24" i="2"/>
  <c r="I24" i="2"/>
  <c r="B23" i="7" s="1"/>
  <c r="F7" i="8" l="1"/>
  <c r="E7" i="8"/>
  <c r="B28" i="7" s="1"/>
  <c r="J10" i="6"/>
  <c r="J9" i="6"/>
  <c r="J6" i="6"/>
  <c r="J5" i="6"/>
  <c r="J12" i="3"/>
  <c r="J10" i="3"/>
  <c r="J7" i="3"/>
  <c r="J5" i="3"/>
  <c r="J15" i="1"/>
  <c r="J12" i="1"/>
  <c r="J14" i="3" l="1"/>
  <c r="J12" i="6"/>
  <c r="I12" i="6"/>
  <c r="B27" i="7" s="1"/>
  <c r="I14" i="3"/>
  <c r="B24" i="7" s="1"/>
  <c r="I24" i="1"/>
  <c r="B22" i="7" s="1"/>
  <c r="J5" i="1"/>
  <c r="J24" i="1" s="1"/>
  <c r="B29" i="7" l="1"/>
  <c r="B30" i="7" s="1"/>
</calcChain>
</file>

<file path=xl/sharedStrings.xml><?xml version="1.0" encoding="utf-8"?>
<sst xmlns="http://schemas.openxmlformats.org/spreadsheetml/2006/main" count="213" uniqueCount="71">
  <si>
    <t xml:space="preserve">INVULINSTRUCTIE: </t>
  </si>
  <si>
    <t>De door de Inschrijvers aan te bieden prijzen moeten exclusief BTW zijn en inclusief alle overige kosten.</t>
  </si>
  <si>
    <t>De frequentie/aantal uren op het prijzenblad genoemd zijn fictief.</t>
  </si>
  <si>
    <t>De door Inschrijvers aan te bieden prijzen worden uitsluitend beoordeeld indien de Inschrijver geen oneigenlijk gebruik heeft gemaakt van de gunningssystematiek. De navolgende voorwaarden dienen in acht te worden genomen:</t>
  </si>
  <si>
    <t>·    Het niet invullen conform instructies kan leiden tot uitsluiting;</t>
  </si>
  <si>
    <t>·    Het is Inschrijvers niet toegestaan om wijzigingen in de prijsopgave aan te brengen op straffe van uitsluiting;</t>
  </si>
  <si>
    <t>·    Het is niet toegestaan om negatieve bedragen, irreële bedragen of nulbedragen in te vullen op straffe van uitsluiting;</t>
  </si>
  <si>
    <t>·    De opgegeven prijzen dienen marktconform en reëel te zijn, dat wil zeggen dat deze vergelijkbaar moeten zijn met de prijzen van andere Inschrijvers en gebaseerd moeten zijn op de feitelijke toestand of mogelijkheden.</t>
  </si>
  <si>
    <t>·   Inschrijver kan de prijzen specificeren tot 2 cijfers achter de komma.</t>
  </si>
  <si>
    <t>All-in kosten omvatten alle kosten die voortvloeien uit de verplichtingen van de opdrachtnemer uit hoofde van de overeenkomst. Dit betekent dat de tarieven een volledige vergoeding zijn voor onder meer (maar niet beperkt tot):</t>
  </si>
  <si>
    <t xml:space="preserve">·    Loonkosten, sociale lasten en verzekeringspremies; </t>
  </si>
  <si>
    <t>·    Materiaalkosten en kosten voor benodigde middelen;</t>
  </si>
  <si>
    <t>·    Reis- en verblijfskosten, inclusief parkeerkosten en voorrijkosten;</t>
  </si>
  <si>
    <t>·    Reserveringskosten, (de)montagekosten, afleverkosten, verpakkingskosten en transportkosten;</t>
  </si>
  <si>
    <t>·    Milieubelastingen en andere door de overheid opgelegde heffingen, belastingen (behoudens btw) en/of rechten;</t>
  </si>
  <si>
    <t>·    Rapportages en periodiek overleg</t>
  </si>
  <si>
    <t>·    Administratiekosten en overige kosten die samenhangen met de nakoming van de verplichtingen uit de overeenkomst.</t>
  </si>
  <si>
    <t>Samenvatting blad:</t>
  </si>
  <si>
    <t>Totaal prijs</t>
  </si>
  <si>
    <t>Digibord 75 inch</t>
  </si>
  <si>
    <t>Digibord 86 inch</t>
  </si>
  <si>
    <t>Informatiescherm 55 inch</t>
  </si>
  <si>
    <t>Informatiescherm 65 inch</t>
  </si>
  <si>
    <t>Videoconference apparatuur</t>
  </si>
  <si>
    <t>Onderhoud</t>
  </si>
  <si>
    <t>Naam bedrijf</t>
  </si>
  <si>
    <t>Naam ondertekenaar</t>
  </si>
  <si>
    <t>Ondertekening</t>
  </si>
  <si>
    <t>Gevraagd merk</t>
  </si>
  <si>
    <t>Product met omschrijving incl. typeaanduiding</t>
  </si>
  <si>
    <t>Bestelnummer</t>
  </si>
  <si>
    <t>Prijs per 1 stuk excl. btw</t>
  </si>
  <si>
    <t>Prijs per 1 stuk bij aanschaf van 5 stuks tegelijk excl. btw</t>
  </si>
  <si>
    <t>Prijs per 1 stuk bij aanschaf van 10 stuks tegelijk excl. btw</t>
  </si>
  <si>
    <t>Prijs per 1 stuk bij aanschaf van 20 stuks tegelijk excl. btw</t>
  </si>
  <si>
    <t>Totaal excl. Btw</t>
  </si>
  <si>
    <t>Totaal incl. btw</t>
  </si>
  <si>
    <t>Ctouch of Smart (met 5 jaar garantie)</t>
  </si>
  <si>
    <t>Bevestiging vast op wand
In hoogte verstelbare wandlift, knopjes gemonteerd aan voorzijde scherm (midden, onderzijde)</t>
  </si>
  <si>
    <t xml:space="preserve">Bevestiging incl. vloerkolom; In hoogte verstelbare kolom op balastplaat ivm niet mogen boren in vloer en wand, knopjes gemonteerd aan voorzijde scherm (midden, onderzijde) </t>
  </si>
  <si>
    <t>Verrijdbaar onderstel in hoogte verstelbaar, knopjes gemonteerd aan  voorzijde scherm (midden, onderzijde)</t>
  </si>
  <si>
    <t>Kabelhaak tbv kabelset aan de wand/scherm gemonteerd</t>
  </si>
  <si>
    <t>Demontage en afvoeren bestaande opstelling (wanneer deze aanwezig is)</t>
  </si>
  <si>
    <t>Montage of afleveren op locatie en opleveren van een schone werkplek</t>
  </si>
  <si>
    <t>Ctouch, Smart of een ander door u te kiezen vergelijkbaar A-merk</t>
  </si>
  <si>
    <t>TOTAAL</t>
  </si>
  <si>
    <t>Prijs per stuk bij aanschaf van 5 stuks tegelijk excl. btw</t>
  </si>
  <si>
    <t>Prijs per stuk bij aanschaf van 10 stuks tegelijk excl. btw</t>
  </si>
  <si>
    <t>Prijs per stuk bij aanschaf van 20 stuks tegelijk excl. btw</t>
  </si>
  <si>
    <t>Polycom
kijkhoek: 120° 
webcam eigenschappen: Audiodetectie, Bewegingsdetectie, Ingebouwde microfoon, Ingebouwde speaker, Ingebouwde verlichting
aansluitingen: USB 3.2 (Gen1, 5Gb/s) type-C
resolutie: 3840x2160 (4K)</t>
  </si>
  <si>
    <t>Meeting Owl 3
kijkhoek: 360°
1080p HD slimme camera voor videoconferenties 
Microsoft teams certified</t>
  </si>
  <si>
    <t xml:space="preserve">Polycom, of een ander door u te kiezen vergelijkbaar A-merk
kijkhoek: 120° 
webcam eigenschappen: Audiodetectie, Bewegingsdetectie, Ingebouwde microfoon, Ingebouwde speaker, Ingebouwde verlichting
aansluitingen: USB 3.2 (Gen1, 5Gb/s) type-C
resolutie: 3840x2160 (4K)
</t>
  </si>
  <si>
    <t>Meeting Owl 3, of een ander door u te kiezen vergelijkbaar A-merk
kijkhoek: 360°
1080p HD slimme camera voor videoconferenties 
Microsoft teams certified</t>
  </si>
  <si>
    <t>Aantal fictieve uren</t>
  </si>
  <si>
    <t>Uurtarief excl. btw</t>
  </si>
  <si>
    <t xml:space="preserve">Prijs excl. btw </t>
  </si>
  <si>
    <t>Uurtarief t.b.v.jaarlijks preventief onderhoud</t>
  </si>
  <si>
    <t>Uurtarief t.b.v. storingen en reparaties</t>
  </si>
  <si>
    <r>
      <rPr>
        <sz val="12"/>
        <rFont val="Aptos"/>
        <family val="2"/>
      </rPr>
      <t>LG</t>
    </r>
    <r>
      <rPr>
        <sz val="12"/>
        <color theme="1"/>
        <rFont val="Aptos"/>
        <family val="2"/>
      </rPr>
      <t>, resolutie 3840x2160 (4K)
1 HMDI ingang, led display, automatische 
aan- en uitschakelfunctie</t>
    </r>
  </si>
  <si>
    <r>
      <rPr>
        <sz val="12"/>
        <rFont val="Aptos"/>
        <family val="2"/>
      </rPr>
      <t>LG</t>
    </r>
    <r>
      <rPr>
        <sz val="12"/>
        <color rgb="FFFF0000"/>
        <rFont val="Aptos"/>
        <family val="2"/>
      </rPr>
      <t xml:space="preserve"> </t>
    </r>
    <r>
      <rPr>
        <sz val="12"/>
        <color theme="1"/>
        <rFont val="Aptos"/>
        <family val="2"/>
      </rPr>
      <t>of een ander door u te kiezen vergelijkbaar A-merk
resolutie 3840x2160 (4K)
1 HMDI ingang, led display, automatische 
aan- en uitschakelfunctie</t>
    </r>
  </si>
  <si>
    <t>LG, of een ander door u te kiezen vergelijkbaar A-merk
resolutie 3840x2160 (4K)
1 HMDI ingang, led display, automatische 
aan- en uitschakelfunctie</t>
  </si>
  <si>
    <t>LG, resolutie 3840x2160 (4K)
1 HMDI ingang, led display, automatische 
aan- en uitschakelfunctie</t>
  </si>
  <si>
    <t>Totaal fictieve opdrachtwaarde excl. btw</t>
  </si>
  <si>
    <t>Totaal fictieve opdrachtwaarde incl. btw</t>
  </si>
  <si>
    <r>
      <t xml:space="preserve">·   Inschrijvers dienen alle geel </t>
    </r>
    <r>
      <rPr>
        <sz val="14"/>
        <color rgb="FFC00000"/>
        <rFont val="Aptos"/>
        <family val="2"/>
      </rPr>
      <t>en groen</t>
    </r>
    <r>
      <rPr>
        <sz val="14"/>
        <color theme="1"/>
        <rFont val="Aptos"/>
        <family val="2"/>
      </rPr>
      <t xml:space="preserve"> gearceerde velden in alle 8 tabbladen van het prijzenblad volledig in te vullen;</t>
    </r>
  </si>
  <si>
    <t>Flexibele kabelset 5 meter afgwerkt in kabelhoes compatible met (BYOD) apparatuur HDMI &amp; USB-A, USB-B en USB-C</t>
  </si>
  <si>
    <r>
      <t xml:space="preserve">Informatiescherm </t>
    </r>
    <r>
      <rPr>
        <b/>
        <sz val="14"/>
        <color rgb="FFC00000"/>
        <rFont val="Aptos"/>
        <family val="2"/>
      </rPr>
      <t xml:space="preserve">32,1 </t>
    </r>
    <r>
      <rPr>
        <b/>
        <sz val="14"/>
        <color theme="1"/>
        <rFont val="Aptos"/>
        <family val="2"/>
      </rPr>
      <t>inch</t>
    </r>
  </si>
  <si>
    <t xml:space="preserve">Digibord minimaal 74,5 inch en maximaal 75 inch </t>
  </si>
  <si>
    <t xml:space="preserve">Digibord minimaal 85,5 inch en maximaal 86 inch </t>
  </si>
  <si>
    <r>
      <t xml:space="preserve">Informatiescherm </t>
    </r>
    <r>
      <rPr>
        <b/>
        <sz val="16"/>
        <rFont val="Aptos"/>
        <family val="2"/>
      </rPr>
      <t>32</t>
    </r>
    <r>
      <rPr>
        <b/>
        <strike/>
        <sz val="16"/>
        <color rgb="FFC00000"/>
        <rFont val="Aptos"/>
        <family val="2"/>
      </rPr>
      <t xml:space="preserve">,1 </t>
    </r>
    <r>
      <rPr>
        <b/>
        <sz val="16"/>
        <color theme="1"/>
        <rFont val="Aptos"/>
        <family val="2"/>
      </rPr>
      <t>inch</t>
    </r>
  </si>
  <si>
    <r>
      <rPr>
        <sz val="12"/>
        <rFont val="Aptos"/>
        <family val="2"/>
      </rPr>
      <t>LG</t>
    </r>
    <r>
      <rPr>
        <sz val="12"/>
        <color theme="1"/>
        <rFont val="Aptos"/>
        <family val="2"/>
      </rPr>
      <t xml:space="preserve">, resolutie </t>
    </r>
    <r>
      <rPr>
        <strike/>
        <sz val="12"/>
        <color rgb="FFC00000"/>
        <rFont val="Aptos"/>
        <family val="2"/>
      </rPr>
      <t xml:space="preserve">3840x2160 (4K) </t>
    </r>
    <r>
      <rPr>
        <sz val="12"/>
        <color rgb="FFC00000"/>
        <rFont val="Aptos"/>
        <family val="2"/>
      </rPr>
      <t xml:space="preserve"> 1920 x 1080.</t>
    </r>
    <r>
      <rPr>
        <sz val="12"/>
        <color theme="1"/>
        <rFont val="Aptos"/>
        <family val="2"/>
      </rPr>
      <t xml:space="preserve">
1 HMDI ingang, led display, automatische 
aan- en uitschakelfunctie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</si>
</sst>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6" x14ac:knownFonts="1">
    <font>
      <sz val="12"/>
      <color theme="1"/>
      <name val="Aptos Narrow"/>
      <family val="2"/>
      <scheme val="minor"/>
    </font>
    <font>
      <sz val="12"/>
      <color theme="1"/>
      <name val="Aptos Narrow"/>
      <family val="2"/>
      <scheme val="minor"/>
    </font>
    <font>
      <sz val="12"/>
      <color theme="1"/>
      <name val="Aptos"/>
      <family val="2"/>
    </font>
    <font>
      <b/>
      <sz val="16"/>
      <color theme="1"/>
      <name val="Aptos"/>
      <family val="2"/>
    </font>
    <font>
      <b/>
      <sz val="14"/>
      <color theme="1"/>
      <name val="Aptos"/>
      <family val="2"/>
    </font>
    <font>
      <b/>
      <sz val="14"/>
      <color theme="0" tint="-0.34998626667073579"/>
      <name val="Aptos"/>
      <family val="2"/>
    </font>
    <font>
      <sz val="12"/>
      <name val="Aptos"/>
      <family val="2"/>
    </font>
    <font>
      <b/>
      <sz val="20"/>
      <color theme="1"/>
      <name val="Aptos"/>
      <family val="2"/>
    </font>
    <font>
      <b/>
      <sz val="12"/>
      <color theme="1"/>
      <name val="Aptos"/>
      <family val="2"/>
    </font>
    <font>
      <b/>
      <sz val="12"/>
      <color theme="0" tint="-0.34998626667073579"/>
      <name val="Aptos"/>
      <family val="2"/>
    </font>
    <font>
      <sz val="14"/>
      <color theme="1"/>
      <name val="Aptos"/>
      <family val="2"/>
    </font>
    <font>
      <b/>
      <sz val="18"/>
      <color theme="1"/>
      <name val="Aptos"/>
      <family val="2"/>
    </font>
    <font>
      <sz val="12"/>
      <color rgb="FFFF0000"/>
      <name val="Aptos"/>
      <family val="2"/>
    </font>
    <font>
      <b/>
      <sz val="11"/>
      <color theme="1"/>
      <name val="Aptos"/>
      <family val="2"/>
    </font>
    <font>
      <b/>
      <sz val="11"/>
      <color theme="0" tint="-0.249977111117893"/>
      <name val="Aptos"/>
      <family val="2"/>
    </font>
    <font>
      <sz val="12"/>
      <color theme="0" tint="-0.249977111117893"/>
      <name val="Aptos"/>
      <family val="2"/>
    </font>
    <font>
      <sz val="14"/>
      <color theme="0" tint="-0.249977111117893"/>
      <name val="Aptos"/>
      <family val="2"/>
    </font>
    <font>
      <sz val="14"/>
      <color theme="0" tint="-0.34998626667073579"/>
      <name val="Aptos"/>
      <family val="2"/>
    </font>
    <font>
      <sz val="12"/>
      <color theme="0" tint="-0.34998626667073579"/>
      <name val="Aptos"/>
      <family val="2"/>
    </font>
    <font>
      <b/>
      <sz val="20"/>
      <color theme="0" tint="-0.34998626667073579"/>
      <name val="Aptos"/>
      <family val="2"/>
    </font>
    <font>
      <sz val="14"/>
      <color rgb="FFC00000"/>
      <name val="Aptos"/>
      <family val="2"/>
    </font>
    <font>
      <sz val="12"/>
      <color rgb="FFC00000"/>
      <name val="Aptos"/>
      <family val="2"/>
    </font>
    <font>
      <b/>
      <sz val="14"/>
      <color rgb="FFC00000"/>
      <name val="Aptos"/>
      <family val="2"/>
    </font>
    <font>
      <b/>
      <sz val="16"/>
      <name val="Aptos"/>
      <family val="2"/>
    </font>
    <font>
      <b/>
      <strike/>
      <sz val="16"/>
      <color rgb="FFC00000"/>
      <name val="Aptos"/>
      <family val="2"/>
    </font>
    <font>
      <strike/>
      <sz val="12"/>
      <color rgb="FFC00000"/>
      <name val="Aptos"/>
      <family val="2"/>
    </font>
  </fonts>
  <fills count="7">
    <fill>
      <patternFill patternType="none"/>
    </fill>
    <fill>
      <patternFill patternType="gray125"/>
    </fill>
    <fill>
      <patternFill patternType="solid">
        <fgColor theme="0" tint="-0.499984740745262"/>
        <bgColor indexed="64"/>
      </patternFill>
    </fill>
    <fill>
      <patternFill patternType="solid">
        <fgColor rgb="FFFFF2C1"/>
        <bgColor indexed="64"/>
      </patternFill>
    </fill>
    <fill>
      <patternFill patternType="solid">
        <fgColor theme="4" tint="0.59999389629810485"/>
        <bgColor indexed="64"/>
      </patternFill>
    </fill>
    <fill>
      <patternFill patternType="solid">
        <fgColor theme="1" tint="0.499984740745262"/>
        <bgColor indexed="64"/>
      </patternFill>
    </fill>
    <fill>
      <patternFill patternType="solid">
        <fgColor theme="9" tint="0.79998168889431442"/>
        <bgColor indexed="64"/>
      </patternFill>
    </fill>
  </fills>
  <borders count="3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93">
    <xf numFmtId="0" fontId="0" fillId="0" borderId="0" xfId="0"/>
    <xf numFmtId="0" fontId="2" fillId="0" borderId="0" xfId="0" applyFont="1"/>
    <xf numFmtId="0" fontId="4" fillId="0" borderId="14" xfId="0" applyFont="1" applyBorder="1" applyAlignment="1">
      <alignment wrapText="1"/>
    </xf>
    <xf numFmtId="0" fontId="5" fillId="0" borderId="14" xfId="0" applyFont="1" applyBorder="1" applyAlignment="1">
      <alignment wrapText="1"/>
    </xf>
    <xf numFmtId="0" fontId="2" fillId="0" borderId="23" xfId="0" applyFont="1" applyBorder="1" applyAlignment="1">
      <alignment vertical="top" wrapText="1"/>
    </xf>
    <xf numFmtId="0" fontId="6" fillId="0" borderId="23" xfId="0" applyFont="1" applyBorder="1" applyAlignment="1">
      <alignment vertical="top" wrapText="1"/>
    </xf>
    <xf numFmtId="0" fontId="2" fillId="0" borderId="24" xfId="0" applyFont="1" applyBorder="1" applyAlignment="1">
      <alignment vertical="top" wrapText="1"/>
    </xf>
    <xf numFmtId="0" fontId="6" fillId="2" borderId="4" xfId="0" applyFont="1" applyFill="1" applyBorder="1"/>
    <xf numFmtId="0" fontId="6" fillId="2" borderId="0" xfId="0" applyFont="1" applyFill="1"/>
    <xf numFmtId="0" fontId="2" fillId="0" borderId="6" xfId="0" applyFont="1" applyBorder="1"/>
    <xf numFmtId="0" fontId="2" fillId="0" borderId="7" xfId="0" applyFont="1" applyBorder="1"/>
    <xf numFmtId="0" fontId="7" fillId="0" borderId="7" xfId="0" applyFont="1" applyBorder="1"/>
    <xf numFmtId="44" fontId="7" fillId="0" borderId="7" xfId="0" applyNumberFormat="1" applyFont="1" applyBorder="1"/>
    <xf numFmtId="0" fontId="8" fillId="0" borderId="14" xfId="0" applyFont="1" applyBorder="1" applyAlignment="1">
      <alignment wrapText="1"/>
    </xf>
    <xf numFmtId="0" fontId="9" fillId="0" borderId="14" xfId="0" applyFont="1" applyBorder="1" applyAlignment="1">
      <alignment wrapText="1"/>
    </xf>
    <xf numFmtId="0" fontId="2" fillId="0" borderId="28" xfId="0" applyFont="1" applyBorder="1" applyAlignment="1">
      <alignment vertical="top" wrapText="1"/>
    </xf>
    <xf numFmtId="0" fontId="2" fillId="0" borderId="1" xfId="0" applyFont="1" applyBorder="1"/>
    <xf numFmtId="0" fontId="2" fillId="0" borderId="2" xfId="0" applyFont="1" applyBorder="1"/>
    <xf numFmtId="0" fontId="6" fillId="2" borderId="1" xfId="0" applyFont="1" applyFill="1" applyBorder="1"/>
    <xf numFmtId="0" fontId="6" fillId="2" borderId="2" xfId="0" applyFont="1" applyFill="1" applyBorder="1"/>
    <xf numFmtId="0" fontId="6" fillId="2" borderId="3" xfId="0" applyFont="1" applyFill="1" applyBorder="1"/>
    <xf numFmtId="44" fontId="10" fillId="0" borderId="26" xfId="1" applyFont="1" applyBorder="1"/>
    <xf numFmtId="44" fontId="10" fillId="0" borderId="12" xfId="1" applyFont="1" applyBorder="1"/>
    <xf numFmtId="44" fontId="10" fillId="0" borderId="9" xfId="1" applyFont="1" applyBorder="1"/>
    <xf numFmtId="44" fontId="10" fillId="0" borderId="2" xfId="1" applyFont="1" applyBorder="1"/>
    <xf numFmtId="44" fontId="7" fillId="0" borderId="2" xfId="1" applyFont="1" applyBorder="1"/>
    <xf numFmtId="44" fontId="10" fillId="0" borderId="15" xfId="1" applyFont="1" applyBorder="1"/>
    <xf numFmtId="0" fontId="4" fillId="0" borderId="12" xfId="0" applyFont="1" applyBorder="1"/>
    <xf numFmtId="0" fontId="2" fillId="0" borderId="12" xfId="0" applyFont="1" applyBorder="1"/>
    <xf numFmtId="0" fontId="4" fillId="0" borderId="29" xfId="0" applyFont="1" applyBorder="1" applyAlignment="1">
      <alignment wrapText="1"/>
    </xf>
    <xf numFmtId="0" fontId="2" fillId="0" borderId="30" xfId="0" applyFont="1" applyBorder="1" applyAlignment="1">
      <alignment vertical="top" wrapText="1"/>
    </xf>
    <xf numFmtId="0" fontId="5" fillId="0" borderId="29" xfId="0" applyFont="1" applyBorder="1" applyAlignment="1">
      <alignment wrapText="1"/>
    </xf>
    <xf numFmtId="44" fontId="2" fillId="5" borderId="33" xfId="0" applyNumberFormat="1" applyFont="1" applyFill="1" applyBorder="1" applyProtection="1">
      <protection locked="0"/>
    </xf>
    <xf numFmtId="0" fontId="2" fillId="0" borderId="31" xfId="0" applyFont="1" applyBorder="1"/>
    <xf numFmtId="0" fontId="13" fillId="0" borderId="14" xfId="0" applyFont="1" applyBorder="1"/>
    <xf numFmtId="0" fontId="13" fillId="0" borderId="14" xfId="0" applyFont="1" applyBorder="1" applyAlignment="1">
      <alignment vertical="top" wrapText="1"/>
    </xf>
    <xf numFmtId="0" fontId="14" fillId="0" borderId="14" xfId="0" applyFont="1" applyBorder="1"/>
    <xf numFmtId="0" fontId="2" fillId="0" borderId="23" xfId="0" applyFont="1" applyBorder="1"/>
    <xf numFmtId="0" fontId="2" fillId="0" borderId="15" xfId="0" applyFont="1" applyBorder="1"/>
    <xf numFmtId="44" fontId="2" fillId="0" borderId="15" xfId="0" applyNumberFormat="1" applyFont="1" applyBorder="1"/>
    <xf numFmtId="44" fontId="15" fillId="0" borderId="19" xfId="0" applyNumberFormat="1" applyFont="1" applyBorder="1"/>
    <xf numFmtId="0" fontId="13" fillId="5" borderId="32" xfId="0" applyFont="1" applyFill="1" applyBorder="1"/>
    <xf numFmtId="0" fontId="2" fillId="5" borderId="33" xfId="0" applyFont="1" applyFill="1" applyBorder="1"/>
    <xf numFmtId="44" fontId="2" fillId="5" borderId="33" xfId="0" applyNumberFormat="1" applyFont="1" applyFill="1" applyBorder="1"/>
    <xf numFmtId="44" fontId="15" fillId="5" borderId="34" xfId="0" applyNumberFormat="1" applyFont="1" applyFill="1" applyBorder="1"/>
    <xf numFmtId="0" fontId="2" fillId="0" borderId="24" xfId="0" applyFont="1" applyBorder="1"/>
    <xf numFmtId="44" fontId="10" fillId="0" borderId="9" xfId="0" applyNumberFormat="1" applyFont="1" applyBorder="1" applyAlignment="1">
      <alignment horizontal="center"/>
    </xf>
    <xf numFmtId="44" fontId="16" fillId="0" borderId="10" xfId="0" applyNumberFormat="1" applyFont="1" applyBorder="1"/>
    <xf numFmtId="0" fontId="2" fillId="0" borderId="18" xfId="0" applyFont="1" applyBorder="1" applyAlignment="1">
      <alignment vertical="top" wrapText="1"/>
    </xf>
    <xf numFmtId="44" fontId="10" fillId="0" borderId="26" xfId="1" applyFont="1" applyBorder="1" applyProtection="1"/>
    <xf numFmtId="0" fontId="2" fillId="0" borderId="17" xfId="0" applyFont="1" applyBorder="1" applyAlignment="1">
      <alignment horizontal="justify" vertical="top" wrapText="1"/>
    </xf>
    <xf numFmtId="0" fontId="2" fillId="0" borderId="28" xfId="0" applyFont="1" applyBorder="1" applyAlignment="1">
      <alignment vertical="top"/>
    </xf>
    <xf numFmtId="0" fontId="2" fillId="3" borderId="25" xfId="0" applyFont="1" applyFill="1" applyBorder="1" applyProtection="1">
      <protection locked="0"/>
    </xf>
    <xf numFmtId="0" fontId="2" fillId="3" borderId="26" xfId="0" applyFont="1" applyFill="1" applyBorder="1" applyProtection="1">
      <protection locked="0"/>
    </xf>
    <xf numFmtId="44" fontId="10" fillId="3" borderId="26" xfId="1" applyFont="1" applyFill="1" applyBorder="1" applyProtection="1">
      <protection locked="0"/>
    </xf>
    <xf numFmtId="0" fontId="2" fillId="3" borderId="13" xfId="0" applyFont="1" applyFill="1" applyBorder="1" applyProtection="1">
      <protection locked="0"/>
    </xf>
    <xf numFmtId="0" fontId="2" fillId="3" borderId="12" xfId="0" applyFont="1" applyFill="1" applyBorder="1" applyProtection="1">
      <protection locked="0"/>
    </xf>
    <xf numFmtId="44" fontId="10" fillId="3" borderId="12" xfId="1" applyFont="1" applyFill="1" applyBorder="1" applyProtection="1">
      <protection locked="0"/>
    </xf>
    <xf numFmtId="0" fontId="2" fillId="3" borderId="11" xfId="0" applyFont="1" applyFill="1" applyBorder="1" applyProtection="1">
      <protection locked="0"/>
    </xf>
    <xf numFmtId="0" fontId="2" fillId="3" borderId="9" xfId="0" applyFont="1" applyFill="1" applyBorder="1" applyProtection="1">
      <protection locked="0"/>
    </xf>
    <xf numFmtId="44" fontId="10" fillId="3" borderId="9" xfId="1" applyFont="1" applyFill="1" applyBorder="1" applyProtection="1">
      <protection locked="0"/>
    </xf>
    <xf numFmtId="44" fontId="2" fillId="3" borderId="13" xfId="0" applyNumberFormat="1" applyFont="1" applyFill="1" applyBorder="1" applyProtection="1">
      <protection locked="0"/>
    </xf>
    <xf numFmtId="44" fontId="10" fillId="4" borderId="12" xfId="0" applyNumberFormat="1" applyFont="1" applyFill="1" applyBorder="1"/>
    <xf numFmtId="44" fontId="17" fillId="0" borderId="27" xfId="1" applyFont="1" applyBorder="1"/>
    <xf numFmtId="44" fontId="17" fillId="0" borderId="16" xfId="1" applyFont="1" applyBorder="1"/>
    <xf numFmtId="44" fontId="17" fillId="0" borderId="10" xfId="1" applyFont="1" applyBorder="1"/>
    <xf numFmtId="0" fontId="18" fillId="2" borderId="3" xfId="0" applyFont="1" applyFill="1" applyBorder="1"/>
    <xf numFmtId="44" fontId="19" fillId="0" borderId="3" xfId="1" applyFont="1" applyBorder="1"/>
    <xf numFmtId="44" fontId="17" fillId="0" borderId="19" xfId="1" applyFont="1" applyBorder="1"/>
    <xf numFmtId="0" fontId="18" fillId="2" borderId="5" xfId="0" applyFont="1" applyFill="1" applyBorder="1"/>
    <xf numFmtId="44" fontId="19" fillId="0" borderId="8" xfId="0" applyNumberFormat="1" applyFont="1" applyBorder="1"/>
    <xf numFmtId="44" fontId="17" fillId="0" borderId="27" xfId="1" applyFont="1" applyBorder="1" applyProtection="1"/>
    <xf numFmtId="44" fontId="17" fillId="0" borderId="19" xfId="1" applyFont="1" applyBorder="1" applyProtection="1"/>
    <xf numFmtId="44" fontId="10" fillId="0" borderId="12" xfId="0" applyNumberFormat="1" applyFont="1" applyFill="1" applyBorder="1" applyProtection="1">
      <protection locked="0"/>
    </xf>
    <xf numFmtId="44" fontId="10" fillId="6" borderId="26" xfId="1" applyFont="1" applyFill="1" applyBorder="1" applyProtection="1">
      <protection locked="0"/>
    </xf>
    <xf numFmtId="44" fontId="10" fillId="6" borderId="12" xfId="1" applyFont="1" applyFill="1" applyBorder="1" applyProtection="1">
      <protection locked="0"/>
    </xf>
    <xf numFmtId="44" fontId="10" fillId="6" borderId="9" xfId="1" applyFont="1" applyFill="1" applyBorder="1" applyProtection="1">
      <protection locked="0"/>
    </xf>
    <xf numFmtId="0" fontId="21" fillId="0" borderId="23" xfId="0" applyFont="1" applyBorder="1" applyAlignment="1">
      <alignment vertical="top" wrapText="1"/>
    </xf>
    <xf numFmtId="0" fontId="10" fillId="0" borderId="6" xfId="0" applyFont="1" applyBorder="1" applyAlignment="1">
      <alignment horizontal="left" vertical="top"/>
    </xf>
    <xf numFmtId="0" fontId="10" fillId="0" borderId="7" xfId="0" applyFont="1" applyBorder="1" applyAlignment="1">
      <alignment horizontal="left" vertical="top"/>
    </xf>
    <xf numFmtId="0" fontId="10" fillId="0" borderId="8" xfId="0" applyFont="1" applyBorder="1" applyAlignment="1">
      <alignment horizontal="left" vertical="top"/>
    </xf>
    <xf numFmtId="0" fontId="10" fillId="0" borderId="4" xfId="0" applyFont="1" applyBorder="1" applyAlignment="1">
      <alignment horizontal="left" vertical="top"/>
    </xf>
    <xf numFmtId="0" fontId="10" fillId="0" borderId="0" xfId="0" applyFont="1" applyAlignment="1">
      <alignment horizontal="left" vertical="top"/>
    </xf>
    <xf numFmtId="0" fontId="10" fillId="0" borderId="5" xfId="0" applyFont="1" applyBorder="1" applyAlignment="1">
      <alignment horizontal="left" vertical="top"/>
    </xf>
    <xf numFmtId="0" fontId="11" fillId="0" borderId="4" xfId="0" applyFont="1" applyBorder="1" applyAlignment="1">
      <alignment horizontal="left"/>
    </xf>
    <xf numFmtId="0" fontId="11" fillId="0" borderId="0" xfId="0" applyFont="1" applyAlignment="1">
      <alignment horizontal="left"/>
    </xf>
    <xf numFmtId="0" fontId="10" fillId="0" borderId="20" xfId="0" applyFont="1" applyBorder="1" applyAlignment="1">
      <alignment horizontal="left" vertical="top"/>
    </xf>
    <xf numFmtId="0" fontId="10" fillId="0" borderId="21" xfId="0" applyFont="1" applyBorder="1" applyAlignment="1">
      <alignment horizontal="left" vertical="top"/>
    </xf>
    <xf numFmtId="0" fontId="10" fillId="0" borderId="22" xfId="0" applyFont="1" applyBorder="1" applyAlignment="1">
      <alignment horizontal="left" vertical="top"/>
    </xf>
    <xf numFmtId="0" fontId="3" fillId="0" borderId="1" xfId="0" applyFont="1" applyBorder="1" applyAlignment="1">
      <alignment horizontal="left"/>
    </xf>
    <xf numFmtId="0" fontId="3" fillId="0" borderId="2" xfId="0" applyFont="1" applyBorder="1" applyAlignment="1">
      <alignment horizontal="left"/>
    </xf>
    <xf numFmtId="0" fontId="3" fillId="0" borderId="3" xfId="0" applyFont="1" applyBorder="1" applyAlignment="1">
      <alignment horizontal="left"/>
    </xf>
    <xf numFmtId="0" fontId="4" fillId="0" borderId="9" xfId="0" applyFont="1" applyBorder="1" applyAlignment="1">
      <alignment horizontal="right" vertical="top"/>
    </xf>
  </cellXfs>
  <cellStyles count="2">
    <cellStyle name="Standaard" xfId="0" builtinId="0"/>
    <cellStyle name="Valuta" xfId="1" builtinId="4"/>
  </cellStyles>
  <dxfs count="0"/>
  <tableStyles count="0" defaultTableStyle="TableStyleMedium2" defaultPivotStyle="PivotStyleLight16"/>
  <colors>
    <mruColors>
      <color rgb="FFFFF2C1"/>
      <color rgb="FFFFE5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36E4D-AE9A-3A49-AA13-25BAE8F5E723}">
  <sheetPr>
    <pageSetUpPr fitToPage="1"/>
  </sheetPr>
  <dimension ref="A1:F36"/>
  <sheetViews>
    <sheetView tabSelected="1" zoomScale="70" zoomScaleNormal="70" workbookViewId="0">
      <selection activeCell="B34" sqref="B34"/>
    </sheetView>
  </sheetViews>
  <sheetFormatPr defaultColWidth="11.25" defaultRowHeight="15.75" x14ac:dyDescent="0.25"/>
  <cols>
    <col min="1" max="1" width="46.375" style="1" customWidth="1"/>
    <col min="2" max="2" width="34.875" style="1" customWidth="1"/>
    <col min="3" max="3" width="93.25" style="1" customWidth="1"/>
    <col min="4" max="5" width="11.25" style="1"/>
    <col min="6" max="6" width="34.25" style="1" customWidth="1"/>
    <col min="7" max="16384" width="11.25" style="1"/>
  </cols>
  <sheetData>
    <row r="1" spans="1:6" ht="24.75" thickBot="1" x14ac:dyDescent="0.45">
      <c r="A1" s="84" t="s">
        <v>0</v>
      </c>
      <c r="B1" s="85"/>
      <c r="C1" s="85"/>
      <c r="D1" s="85"/>
      <c r="E1" s="85"/>
      <c r="F1" s="85"/>
    </row>
    <row r="2" spans="1:6" ht="18.75" x14ac:dyDescent="0.25">
      <c r="A2" s="86" t="s">
        <v>1</v>
      </c>
      <c r="B2" s="87"/>
      <c r="C2" s="87"/>
      <c r="D2" s="87"/>
      <c r="E2" s="87"/>
      <c r="F2" s="88"/>
    </row>
    <row r="3" spans="1:6" ht="18.75" x14ac:dyDescent="0.25">
      <c r="A3" s="81" t="s">
        <v>2</v>
      </c>
      <c r="B3" s="82"/>
      <c r="C3" s="82"/>
      <c r="D3" s="82"/>
      <c r="E3" s="82"/>
      <c r="F3" s="83"/>
    </row>
    <row r="4" spans="1:6" ht="18.75" x14ac:dyDescent="0.25">
      <c r="A4" s="81" t="s">
        <v>3</v>
      </c>
      <c r="B4" s="82"/>
      <c r="C4" s="82"/>
      <c r="D4" s="82"/>
      <c r="E4" s="82"/>
      <c r="F4" s="83"/>
    </row>
    <row r="5" spans="1:6" ht="18.75" x14ac:dyDescent="0.25">
      <c r="A5" s="81" t="s">
        <v>64</v>
      </c>
      <c r="B5" s="82"/>
      <c r="C5" s="82"/>
      <c r="D5" s="82"/>
      <c r="E5" s="82"/>
      <c r="F5" s="83"/>
    </row>
    <row r="6" spans="1:6" ht="18.75" x14ac:dyDescent="0.25">
      <c r="A6" s="81" t="s">
        <v>4</v>
      </c>
      <c r="B6" s="82"/>
      <c r="C6" s="82"/>
      <c r="D6" s="82"/>
      <c r="E6" s="82"/>
      <c r="F6" s="83"/>
    </row>
    <row r="7" spans="1:6" ht="18.75" x14ac:dyDescent="0.25">
      <c r="A7" s="81" t="s">
        <v>5</v>
      </c>
      <c r="B7" s="82"/>
      <c r="C7" s="82"/>
      <c r="D7" s="82"/>
      <c r="E7" s="82"/>
      <c r="F7" s="83"/>
    </row>
    <row r="8" spans="1:6" ht="18.75" x14ac:dyDescent="0.25">
      <c r="A8" s="81" t="s">
        <v>6</v>
      </c>
      <c r="B8" s="82"/>
      <c r="C8" s="82"/>
      <c r="D8" s="82"/>
      <c r="E8" s="82"/>
      <c r="F8" s="83"/>
    </row>
    <row r="9" spans="1:6" ht="18.75" x14ac:dyDescent="0.25">
      <c r="A9" s="81" t="s">
        <v>7</v>
      </c>
      <c r="B9" s="82"/>
      <c r="C9" s="82"/>
      <c r="D9" s="82"/>
      <c r="E9" s="82"/>
      <c r="F9" s="83"/>
    </row>
    <row r="10" spans="1:6" ht="18.75" x14ac:dyDescent="0.25">
      <c r="A10" s="81" t="s">
        <v>8</v>
      </c>
      <c r="B10" s="82"/>
      <c r="C10" s="82"/>
      <c r="D10" s="82"/>
      <c r="E10" s="82"/>
      <c r="F10" s="83"/>
    </row>
    <row r="11" spans="1:6" ht="18.75" x14ac:dyDescent="0.25">
      <c r="A11" s="81" t="s">
        <v>9</v>
      </c>
      <c r="B11" s="82"/>
      <c r="C11" s="82"/>
      <c r="D11" s="82"/>
      <c r="E11" s="82"/>
      <c r="F11" s="83"/>
    </row>
    <row r="12" spans="1:6" ht="18.75" x14ac:dyDescent="0.25">
      <c r="A12" s="81" t="s">
        <v>10</v>
      </c>
      <c r="B12" s="82"/>
      <c r="C12" s="82"/>
      <c r="D12" s="82"/>
      <c r="E12" s="82"/>
      <c r="F12" s="83"/>
    </row>
    <row r="13" spans="1:6" ht="18.75" x14ac:dyDescent="0.25">
      <c r="A13" s="81" t="s">
        <v>11</v>
      </c>
      <c r="B13" s="82"/>
      <c r="C13" s="82"/>
      <c r="D13" s="82"/>
      <c r="E13" s="82"/>
      <c r="F13" s="83"/>
    </row>
    <row r="14" spans="1:6" ht="18.75" x14ac:dyDescent="0.25">
      <c r="A14" s="81" t="s">
        <v>12</v>
      </c>
      <c r="B14" s="82"/>
      <c r="C14" s="82"/>
      <c r="D14" s="82"/>
      <c r="E14" s="82"/>
      <c r="F14" s="83"/>
    </row>
    <row r="15" spans="1:6" ht="18.75" x14ac:dyDescent="0.25">
      <c r="A15" s="81" t="s">
        <v>13</v>
      </c>
      <c r="B15" s="82"/>
      <c r="C15" s="82"/>
      <c r="D15" s="82"/>
      <c r="E15" s="82"/>
      <c r="F15" s="83"/>
    </row>
    <row r="16" spans="1:6" ht="18.75" x14ac:dyDescent="0.25">
      <c r="A16" s="81" t="s">
        <v>14</v>
      </c>
      <c r="B16" s="82"/>
      <c r="C16" s="82"/>
      <c r="D16" s="82"/>
      <c r="E16" s="82"/>
      <c r="F16" s="83"/>
    </row>
    <row r="17" spans="1:6" ht="18.75" x14ac:dyDescent="0.25">
      <c r="A17" s="81" t="s">
        <v>15</v>
      </c>
      <c r="B17" s="82"/>
      <c r="C17" s="82"/>
      <c r="D17" s="82"/>
      <c r="E17" s="82"/>
      <c r="F17" s="83"/>
    </row>
    <row r="18" spans="1:6" ht="19.5" thickBot="1" x14ac:dyDescent="0.3">
      <c r="A18" s="78" t="s">
        <v>16</v>
      </c>
      <c r="B18" s="79"/>
      <c r="C18" s="79"/>
      <c r="D18" s="79"/>
      <c r="E18" s="79"/>
      <c r="F18" s="80"/>
    </row>
    <row r="21" spans="1:6" ht="18.75" x14ac:dyDescent="0.3">
      <c r="A21" s="27" t="s">
        <v>17</v>
      </c>
      <c r="B21" s="27" t="s">
        <v>18</v>
      </c>
    </row>
    <row r="22" spans="1:6" ht="18.75" x14ac:dyDescent="0.3">
      <c r="A22" s="27" t="s">
        <v>19</v>
      </c>
      <c r="B22" s="22">
        <f>'Digibord 74,5 inch - 75 inch'!I24</f>
        <v>0</v>
      </c>
    </row>
    <row r="23" spans="1:6" ht="18.75" x14ac:dyDescent="0.3">
      <c r="A23" s="27" t="s">
        <v>20</v>
      </c>
      <c r="B23" s="22">
        <f>'Digibord 85,5 inch - 86 inch'!I24</f>
        <v>0</v>
      </c>
    </row>
    <row r="24" spans="1:6" ht="18.75" x14ac:dyDescent="0.3">
      <c r="A24" s="27" t="s">
        <v>66</v>
      </c>
      <c r="B24" s="22">
        <f>'Informatiescherm 32 inch'!I14</f>
        <v>0</v>
      </c>
    </row>
    <row r="25" spans="1:6" ht="18.75" x14ac:dyDescent="0.3">
      <c r="A25" s="27" t="s">
        <v>21</v>
      </c>
      <c r="B25" s="22">
        <f>'Informatiescherm 55 inch'!I14</f>
        <v>0</v>
      </c>
    </row>
    <row r="26" spans="1:6" ht="18.75" x14ac:dyDescent="0.3">
      <c r="A26" s="27" t="s">
        <v>22</v>
      </c>
      <c r="B26" s="22">
        <f>'Informatiescherm 65 inch'!I14</f>
        <v>0</v>
      </c>
    </row>
    <row r="27" spans="1:6" ht="18.75" x14ac:dyDescent="0.3">
      <c r="A27" s="27" t="s">
        <v>23</v>
      </c>
      <c r="B27" s="22">
        <f>'Videoconference apparatuur'!I12</f>
        <v>0</v>
      </c>
    </row>
    <row r="28" spans="1:6" ht="18.75" x14ac:dyDescent="0.3">
      <c r="A28" s="27" t="s">
        <v>24</v>
      </c>
      <c r="B28" s="22">
        <f>Onderhoud!E7</f>
        <v>0</v>
      </c>
    </row>
    <row r="29" spans="1:6" ht="18.75" x14ac:dyDescent="0.3">
      <c r="A29" s="27" t="s">
        <v>62</v>
      </c>
      <c r="B29" s="62">
        <f>SUM(B22:B28)</f>
        <v>0</v>
      </c>
    </row>
    <row r="30" spans="1:6" ht="18.75" x14ac:dyDescent="0.3">
      <c r="A30" s="27" t="s">
        <v>63</v>
      </c>
      <c r="B30" s="73">
        <f>B29*1.21</f>
        <v>0</v>
      </c>
    </row>
    <row r="34" spans="1:2" ht="47.45" customHeight="1" x14ac:dyDescent="0.25">
      <c r="A34" s="28" t="s">
        <v>25</v>
      </c>
      <c r="B34" s="56"/>
    </row>
    <row r="35" spans="1:2" ht="37.15" customHeight="1" x14ac:dyDescent="0.25">
      <c r="A35" s="28" t="s">
        <v>26</v>
      </c>
      <c r="B35" s="56"/>
    </row>
    <row r="36" spans="1:2" ht="63" customHeight="1" x14ac:dyDescent="0.25">
      <c r="A36" s="28" t="s">
        <v>27</v>
      </c>
      <c r="B36" s="56"/>
    </row>
  </sheetData>
  <sheetProtection algorithmName="SHA-512" hashValue="hwF/o8Fk84WA3A36PfZOec2z+zxX+KGRJIPLNptCkuesd39q9Rg5W68VYdt8DlzJSmFpo0v+NtJMQ1kYvKUfyg==" saltValue="08gDPlEIJlra4IAn8SMcPg==" spinCount="100000" sheet="1" objects="1" scenarios="1"/>
  <mergeCells count="18">
    <mergeCell ref="A1:F1"/>
    <mergeCell ref="A14:F14"/>
    <mergeCell ref="A15:F15"/>
    <mergeCell ref="A16:F16"/>
    <mergeCell ref="A17:F17"/>
    <mergeCell ref="A2:F2"/>
    <mergeCell ref="A3:F3"/>
    <mergeCell ref="A4:F4"/>
    <mergeCell ref="A5:F5"/>
    <mergeCell ref="A6:F6"/>
    <mergeCell ref="A7:F7"/>
    <mergeCell ref="A8:F8"/>
    <mergeCell ref="A18:F18"/>
    <mergeCell ref="A9:F9"/>
    <mergeCell ref="A10:F10"/>
    <mergeCell ref="A11:F11"/>
    <mergeCell ref="A12:F12"/>
    <mergeCell ref="A13:F13"/>
  </mergeCells>
  <pageMargins left="0.70866141732283472" right="0.70866141732283472" top="0.74803149606299213" bottom="0.74803149606299213" header="0.31496062992125984" footer="0.31496062992125984"/>
  <pageSetup paperSize="9" scale="5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A5FCD-FE65-B343-8613-FBD23256C1C7}">
  <dimension ref="B2:J24"/>
  <sheetViews>
    <sheetView topLeftCell="A6" zoomScale="60" zoomScaleNormal="60" workbookViewId="0">
      <selection activeCell="B9" sqref="B9"/>
    </sheetView>
  </sheetViews>
  <sheetFormatPr defaultColWidth="11.25" defaultRowHeight="15.75" x14ac:dyDescent="0.25"/>
  <cols>
    <col min="1" max="1" width="11.25" style="1"/>
    <col min="2" max="2" width="52.875" style="1" customWidth="1"/>
    <col min="3" max="3" width="71.75" style="1" customWidth="1"/>
    <col min="4" max="4" width="25.75" style="1" customWidth="1"/>
    <col min="5" max="8" width="18.25" style="1" customWidth="1"/>
    <col min="9" max="9" width="23.875" style="1" customWidth="1"/>
    <col min="10" max="10" width="22.625" style="1" customWidth="1"/>
    <col min="11" max="16384" width="11.25" style="1"/>
  </cols>
  <sheetData>
    <row r="2" spans="2:10" ht="16.5" thickBot="1" x14ac:dyDescent="0.3"/>
    <row r="3" spans="2:10" ht="21.75" thickBot="1" x14ac:dyDescent="0.4">
      <c r="B3" s="89" t="s">
        <v>67</v>
      </c>
      <c r="C3" s="90"/>
      <c r="D3" s="90"/>
      <c r="E3" s="90"/>
      <c r="F3" s="90"/>
      <c r="G3" s="90"/>
      <c r="H3" s="90"/>
      <c r="I3" s="90"/>
      <c r="J3" s="91"/>
    </row>
    <row r="4" spans="2:10" ht="108.4" customHeight="1" thickBot="1" x14ac:dyDescent="0.3">
      <c r="B4" s="13" t="s">
        <v>28</v>
      </c>
      <c r="C4" s="13" t="s">
        <v>29</v>
      </c>
      <c r="D4" s="13" t="s">
        <v>30</v>
      </c>
      <c r="E4" s="13" t="s">
        <v>31</v>
      </c>
      <c r="F4" s="13" t="s">
        <v>32</v>
      </c>
      <c r="G4" s="13" t="s">
        <v>33</v>
      </c>
      <c r="H4" s="13" t="s">
        <v>34</v>
      </c>
      <c r="I4" s="13" t="s">
        <v>35</v>
      </c>
      <c r="J4" s="14" t="s">
        <v>36</v>
      </c>
    </row>
    <row r="5" spans="2:10" ht="33.4" customHeight="1" x14ac:dyDescent="0.3">
      <c r="B5" s="51" t="s">
        <v>37</v>
      </c>
      <c r="C5" s="52"/>
      <c r="D5" s="53"/>
      <c r="E5" s="54"/>
      <c r="F5" s="54"/>
      <c r="G5" s="74"/>
      <c r="H5" s="74"/>
      <c r="I5" s="26">
        <f xml:space="preserve"> E5+(5*F5)</f>
        <v>0</v>
      </c>
      <c r="J5" s="63">
        <f>I5*1.21</f>
        <v>0</v>
      </c>
    </row>
    <row r="6" spans="2:10" ht="60" customHeight="1" x14ac:dyDescent="0.3">
      <c r="B6" s="30" t="s">
        <v>38</v>
      </c>
      <c r="C6" s="55"/>
      <c r="D6" s="56"/>
      <c r="E6" s="57"/>
      <c r="F6" s="57"/>
      <c r="G6" s="75"/>
      <c r="H6" s="75"/>
      <c r="I6" s="26">
        <f t="shared" ref="I6:I12" si="0" xml:space="preserve"> E6+(5*F6)</f>
        <v>0</v>
      </c>
      <c r="J6" s="64">
        <f t="shared" ref="J6:J11" si="1">I6*1.21</f>
        <v>0</v>
      </c>
    </row>
    <row r="7" spans="2:10" ht="68.45" customHeight="1" x14ac:dyDescent="0.3">
      <c r="B7" s="4" t="s">
        <v>39</v>
      </c>
      <c r="C7" s="55"/>
      <c r="D7" s="56"/>
      <c r="E7" s="57"/>
      <c r="F7" s="57"/>
      <c r="G7" s="75"/>
      <c r="H7" s="75"/>
      <c r="I7" s="26">
        <f t="shared" si="0"/>
        <v>0</v>
      </c>
      <c r="J7" s="64">
        <f t="shared" si="1"/>
        <v>0</v>
      </c>
    </row>
    <row r="8" spans="2:10" ht="59.45" customHeight="1" x14ac:dyDescent="0.3">
      <c r="B8" s="4" t="s">
        <v>40</v>
      </c>
      <c r="C8" s="55"/>
      <c r="D8" s="56"/>
      <c r="E8" s="57"/>
      <c r="F8" s="57"/>
      <c r="G8" s="75"/>
      <c r="H8" s="75"/>
      <c r="I8" s="26">
        <f t="shared" si="0"/>
        <v>0</v>
      </c>
      <c r="J8" s="64">
        <f t="shared" si="1"/>
        <v>0</v>
      </c>
    </row>
    <row r="9" spans="2:10" ht="51.6" customHeight="1" x14ac:dyDescent="0.3">
      <c r="B9" s="77" t="s">
        <v>65</v>
      </c>
      <c r="C9" s="55"/>
      <c r="D9" s="56"/>
      <c r="E9" s="57"/>
      <c r="F9" s="57"/>
      <c r="G9" s="75"/>
      <c r="H9" s="75"/>
      <c r="I9" s="26">
        <f t="shared" si="0"/>
        <v>0</v>
      </c>
      <c r="J9" s="64">
        <f t="shared" si="1"/>
        <v>0</v>
      </c>
    </row>
    <row r="10" spans="2:10" ht="33.4" customHeight="1" x14ac:dyDescent="0.3">
      <c r="B10" s="5" t="s">
        <v>41</v>
      </c>
      <c r="C10" s="55"/>
      <c r="D10" s="56"/>
      <c r="E10" s="57"/>
      <c r="F10" s="57"/>
      <c r="G10" s="75"/>
      <c r="H10" s="75"/>
      <c r="I10" s="26">
        <f t="shared" si="0"/>
        <v>0</v>
      </c>
      <c r="J10" s="64">
        <f t="shared" si="1"/>
        <v>0</v>
      </c>
    </row>
    <row r="11" spans="2:10" ht="33.4" customHeight="1" x14ac:dyDescent="0.3">
      <c r="B11" s="5" t="s">
        <v>42</v>
      </c>
      <c r="C11" s="55"/>
      <c r="D11" s="56"/>
      <c r="E11" s="57"/>
      <c r="F11" s="57"/>
      <c r="G11" s="75"/>
      <c r="H11" s="75"/>
      <c r="I11" s="26">
        <f t="shared" si="0"/>
        <v>0</v>
      </c>
      <c r="J11" s="64">
        <f t="shared" si="1"/>
        <v>0</v>
      </c>
    </row>
    <row r="12" spans="2:10" ht="33.4" customHeight="1" thickBot="1" x14ac:dyDescent="0.35">
      <c r="B12" s="6" t="s">
        <v>43</v>
      </c>
      <c r="C12" s="58"/>
      <c r="D12" s="59"/>
      <c r="E12" s="60"/>
      <c r="F12" s="60"/>
      <c r="G12" s="76"/>
      <c r="H12" s="76"/>
      <c r="I12" s="26">
        <f t="shared" si="0"/>
        <v>0</v>
      </c>
      <c r="J12" s="65">
        <f t="shared" ref="J12" si="2">I12*1.21</f>
        <v>0</v>
      </c>
    </row>
    <row r="13" spans="2:10" ht="16.5" thickBot="1" x14ac:dyDescent="0.3">
      <c r="B13" s="18"/>
      <c r="C13" s="19"/>
      <c r="D13" s="19"/>
      <c r="E13" s="19"/>
      <c r="F13" s="19"/>
      <c r="G13" s="19"/>
      <c r="H13" s="19"/>
      <c r="I13" s="19"/>
      <c r="J13" s="20"/>
    </row>
    <row r="14" spans="2:10" ht="108.4" customHeight="1" thickBot="1" x14ac:dyDescent="0.3">
      <c r="B14" s="13" t="s">
        <v>28</v>
      </c>
      <c r="C14" s="13" t="s">
        <v>29</v>
      </c>
      <c r="D14" s="13" t="s">
        <v>30</v>
      </c>
      <c r="E14" s="13" t="s">
        <v>31</v>
      </c>
      <c r="F14" s="13" t="s">
        <v>32</v>
      </c>
      <c r="G14" s="13" t="s">
        <v>33</v>
      </c>
      <c r="H14" s="13" t="s">
        <v>34</v>
      </c>
      <c r="I14" s="13" t="s">
        <v>35</v>
      </c>
      <c r="J14" s="14" t="s">
        <v>36</v>
      </c>
    </row>
    <row r="15" spans="2:10" ht="33.4" customHeight="1" x14ac:dyDescent="0.3">
      <c r="B15" s="15" t="s">
        <v>44</v>
      </c>
      <c r="C15" s="52"/>
      <c r="D15" s="53"/>
      <c r="E15" s="54"/>
      <c r="F15" s="54"/>
      <c r="G15" s="74"/>
      <c r="H15" s="74"/>
      <c r="I15" s="26">
        <f t="shared" ref="I15:I22" si="3" xml:space="preserve"> E15+(5*F15)</f>
        <v>0</v>
      </c>
      <c r="J15" s="63">
        <f>I15*1.21</f>
        <v>0</v>
      </c>
    </row>
    <row r="16" spans="2:10" ht="33.4" customHeight="1" x14ac:dyDescent="0.3">
      <c r="B16" s="4" t="s">
        <v>38</v>
      </c>
      <c r="C16" s="55"/>
      <c r="D16" s="56"/>
      <c r="E16" s="57"/>
      <c r="F16" s="57"/>
      <c r="G16" s="75"/>
      <c r="H16" s="75"/>
      <c r="I16" s="26">
        <f t="shared" si="3"/>
        <v>0</v>
      </c>
      <c r="J16" s="64">
        <f t="shared" ref="J16:J22" si="4">I16*1.21</f>
        <v>0</v>
      </c>
    </row>
    <row r="17" spans="2:10" ht="33.4" customHeight="1" x14ac:dyDescent="0.3">
      <c r="B17" s="4" t="s">
        <v>39</v>
      </c>
      <c r="C17" s="55"/>
      <c r="D17" s="56"/>
      <c r="E17" s="57"/>
      <c r="F17" s="57"/>
      <c r="G17" s="75"/>
      <c r="H17" s="75"/>
      <c r="I17" s="26">
        <f t="shared" si="3"/>
        <v>0</v>
      </c>
      <c r="J17" s="64">
        <f t="shared" si="4"/>
        <v>0</v>
      </c>
    </row>
    <row r="18" spans="2:10" ht="33.4" customHeight="1" x14ac:dyDescent="0.3">
      <c r="B18" s="4" t="s">
        <v>40</v>
      </c>
      <c r="C18" s="55"/>
      <c r="D18" s="56"/>
      <c r="E18" s="57"/>
      <c r="F18" s="57"/>
      <c r="G18" s="75"/>
      <c r="H18" s="75"/>
      <c r="I18" s="26">
        <f t="shared" si="3"/>
        <v>0</v>
      </c>
      <c r="J18" s="64">
        <f t="shared" si="4"/>
        <v>0</v>
      </c>
    </row>
    <row r="19" spans="2:10" ht="33.4" customHeight="1" x14ac:dyDescent="0.3">
      <c r="B19" s="77" t="s">
        <v>65</v>
      </c>
      <c r="C19" s="55"/>
      <c r="D19" s="56"/>
      <c r="E19" s="57"/>
      <c r="F19" s="57"/>
      <c r="G19" s="75"/>
      <c r="H19" s="75"/>
      <c r="I19" s="26">
        <f t="shared" si="3"/>
        <v>0</v>
      </c>
      <c r="J19" s="64">
        <f t="shared" si="4"/>
        <v>0</v>
      </c>
    </row>
    <row r="20" spans="2:10" ht="33.4" customHeight="1" x14ac:dyDescent="0.3">
      <c r="B20" s="5" t="s">
        <v>41</v>
      </c>
      <c r="C20" s="55"/>
      <c r="D20" s="56"/>
      <c r="E20" s="57"/>
      <c r="F20" s="57"/>
      <c r="G20" s="75"/>
      <c r="H20" s="75"/>
      <c r="I20" s="26">
        <f t="shared" si="3"/>
        <v>0</v>
      </c>
      <c r="J20" s="64">
        <f t="shared" si="4"/>
        <v>0</v>
      </c>
    </row>
    <row r="21" spans="2:10" ht="33.4" customHeight="1" x14ac:dyDescent="0.3">
      <c r="B21" s="5" t="s">
        <v>42</v>
      </c>
      <c r="C21" s="55"/>
      <c r="D21" s="56"/>
      <c r="E21" s="57"/>
      <c r="F21" s="57"/>
      <c r="G21" s="75"/>
      <c r="H21" s="75"/>
      <c r="I21" s="26">
        <f t="shared" si="3"/>
        <v>0</v>
      </c>
      <c r="J21" s="64">
        <f t="shared" si="4"/>
        <v>0</v>
      </c>
    </row>
    <row r="22" spans="2:10" ht="33.4" customHeight="1" thickBot="1" x14ac:dyDescent="0.35">
      <c r="B22" s="6" t="s">
        <v>43</v>
      </c>
      <c r="C22" s="58"/>
      <c r="D22" s="59"/>
      <c r="E22" s="60"/>
      <c r="F22" s="60"/>
      <c r="G22" s="76"/>
      <c r="H22" s="76"/>
      <c r="I22" s="26">
        <f t="shared" si="3"/>
        <v>0</v>
      </c>
      <c r="J22" s="65">
        <f t="shared" si="4"/>
        <v>0</v>
      </c>
    </row>
    <row r="23" spans="2:10" ht="16.5" thickBot="1" x14ac:dyDescent="0.3">
      <c r="B23" s="18"/>
      <c r="C23" s="19"/>
      <c r="D23" s="19"/>
      <c r="E23" s="19"/>
      <c r="F23" s="19"/>
      <c r="G23" s="19"/>
      <c r="H23" s="19"/>
      <c r="I23" s="19"/>
      <c r="J23" s="66"/>
    </row>
    <row r="24" spans="2:10" ht="31.15" customHeight="1" thickBot="1" x14ac:dyDescent="0.45">
      <c r="B24" s="16"/>
      <c r="C24" s="17"/>
      <c r="D24" s="17"/>
      <c r="E24" s="24"/>
      <c r="F24" s="24"/>
      <c r="G24" s="24"/>
      <c r="H24" s="25" t="s">
        <v>45</v>
      </c>
      <c r="I24" s="25">
        <f>SUM(I5:I12,I15:I22)</f>
        <v>0</v>
      </c>
      <c r="J24" s="67">
        <f>SUM(J5:J12,J15:J22)</f>
        <v>0</v>
      </c>
    </row>
  </sheetData>
  <sheetProtection algorithmName="SHA-512" hashValue="Ta/py2FTf/5lhY7SiGNM0Gpgxu27TkOEco2yIbv08LiTaAGkK6nOsJTgNgv88IZWKLv1C4JXuTqYrz1em2dDMg==" saltValue="8Qw49wfTG3sXfvHuwajdtA==" spinCount="100000" sheet="1" objects="1" scenarios="1"/>
  <mergeCells count="1">
    <mergeCell ref="B3:J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7E7D0-75CB-AC44-9E86-F705E013422F}">
  <dimension ref="B2:J24"/>
  <sheetViews>
    <sheetView topLeftCell="A3" zoomScale="60" zoomScaleNormal="60" workbookViewId="0">
      <selection activeCell="G7" sqref="G7"/>
    </sheetView>
  </sheetViews>
  <sheetFormatPr defaultColWidth="11.25" defaultRowHeight="15.75" x14ac:dyDescent="0.25"/>
  <cols>
    <col min="2" max="2" width="46.25" customWidth="1"/>
    <col min="3" max="3" width="40.75" customWidth="1"/>
    <col min="4" max="4" width="18.25" bestFit="1" customWidth="1"/>
    <col min="5" max="5" width="25.75" customWidth="1"/>
    <col min="6" max="6" width="18.25" customWidth="1"/>
    <col min="7" max="11" width="20.75" customWidth="1"/>
  </cols>
  <sheetData>
    <row r="2" spans="2:10" ht="16.5" thickBot="1" x14ac:dyDescent="0.3"/>
    <row r="3" spans="2:10" s="1" customFormat="1" ht="21.75" thickBot="1" x14ac:dyDescent="0.4">
      <c r="B3" s="89" t="s">
        <v>68</v>
      </c>
      <c r="C3" s="90"/>
      <c r="D3" s="90"/>
      <c r="E3" s="90"/>
      <c r="F3" s="90"/>
      <c r="G3" s="90"/>
      <c r="H3" s="90"/>
      <c r="I3" s="90"/>
      <c r="J3" s="91"/>
    </row>
    <row r="4" spans="2:10" ht="89.45" customHeight="1" thickBot="1" x14ac:dyDescent="0.3">
      <c r="B4" s="13" t="s">
        <v>28</v>
      </c>
      <c r="C4" s="13" t="s">
        <v>29</v>
      </c>
      <c r="D4" s="13" t="s">
        <v>30</v>
      </c>
      <c r="E4" s="13" t="s">
        <v>31</v>
      </c>
      <c r="F4" s="13" t="s">
        <v>32</v>
      </c>
      <c r="G4" s="13" t="s">
        <v>33</v>
      </c>
      <c r="H4" s="13" t="s">
        <v>34</v>
      </c>
      <c r="I4" s="13" t="s">
        <v>35</v>
      </c>
      <c r="J4" s="14" t="s">
        <v>36</v>
      </c>
    </row>
    <row r="5" spans="2:10" ht="28.9" customHeight="1" thickBot="1" x14ac:dyDescent="0.35">
      <c r="B5" s="51" t="s">
        <v>37</v>
      </c>
      <c r="C5" s="52"/>
      <c r="D5" s="53"/>
      <c r="E5" s="54"/>
      <c r="F5" s="54"/>
      <c r="G5" s="74"/>
      <c r="H5" s="74"/>
      <c r="I5" s="21">
        <f xml:space="preserve"> E5+(5*F5)</f>
        <v>0</v>
      </c>
      <c r="J5" s="63">
        <f>I5*1.21</f>
        <v>0</v>
      </c>
    </row>
    <row r="6" spans="2:10" ht="63.75" thickBot="1" x14ac:dyDescent="0.35">
      <c r="B6" s="4" t="s">
        <v>38</v>
      </c>
      <c r="C6" s="55"/>
      <c r="D6" s="56"/>
      <c r="E6" s="57"/>
      <c r="F6" s="57"/>
      <c r="G6" s="75"/>
      <c r="H6" s="75"/>
      <c r="I6" s="21">
        <f t="shared" ref="I6:I12" si="0" xml:space="preserve"> E6+(5*F6)</f>
        <v>0</v>
      </c>
      <c r="J6" s="64">
        <f t="shared" ref="J6:J12" si="1">I6*1.21</f>
        <v>0</v>
      </c>
    </row>
    <row r="7" spans="2:10" ht="75.599999999999994" customHeight="1" thickBot="1" x14ac:dyDescent="0.35">
      <c r="B7" s="4" t="s">
        <v>39</v>
      </c>
      <c r="C7" s="55"/>
      <c r="D7" s="56"/>
      <c r="E7" s="57"/>
      <c r="F7" s="57"/>
      <c r="G7" s="75"/>
      <c r="H7" s="75"/>
      <c r="I7" s="21">
        <f t="shared" si="0"/>
        <v>0</v>
      </c>
      <c r="J7" s="64">
        <f t="shared" si="1"/>
        <v>0</v>
      </c>
    </row>
    <row r="8" spans="2:10" ht="63" customHeight="1" thickBot="1" x14ac:dyDescent="0.35">
      <c r="B8" s="4" t="s">
        <v>40</v>
      </c>
      <c r="C8" s="55"/>
      <c r="D8" s="56"/>
      <c r="E8" s="57"/>
      <c r="F8" s="57"/>
      <c r="G8" s="75"/>
      <c r="H8" s="75"/>
      <c r="I8" s="21">
        <f t="shared" si="0"/>
        <v>0</v>
      </c>
      <c r="J8" s="64">
        <f t="shared" si="1"/>
        <v>0</v>
      </c>
    </row>
    <row r="9" spans="2:10" ht="57" customHeight="1" thickBot="1" x14ac:dyDescent="0.35">
      <c r="B9" s="77" t="s">
        <v>65</v>
      </c>
      <c r="C9" s="55"/>
      <c r="D9" s="56"/>
      <c r="E9" s="57"/>
      <c r="F9" s="57"/>
      <c r="G9" s="75"/>
      <c r="H9" s="75"/>
      <c r="I9" s="21">
        <f t="shared" si="0"/>
        <v>0</v>
      </c>
      <c r="J9" s="64">
        <f t="shared" si="1"/>
        <v>0</v>
      </c>
    </row>
    <row r="10" spans="2:10" ht="41.45" customHeight="1" thickBot="1" x14ac:dyDescent="0.35">
      <c r="B10" s="5" t="s">
        <v>41</v>
      </c>
      <c r="C10" s="55"/>
      <c r="D10" s="56"/>
      <c r="E10" s="57"/>
      <c r="F10" s="57"/>
      <c r="G10" s="75"/>
      <c r="H10" s="75"/>
      <c r="I10" s="21">
        <f t="shared" si="0"/>
        <v>0</v>
      </c>
      <c r="J10" s="64">
        <f t="shared" si="1"/>
        <v>0</v>
      </c>
    </row>
    <row r="11" spans="2:10" ht="41.45" customHeight="1" thickBot="1" x14ac:dyDescent="0.35">
      <c r="B11" s="5" t="s">
        <v>42</v>
      </c>
      <c r="C11" s="55"/>
      <c r="D11" s="56"/>
      <c r="E11" s="57"/>
      <c r="F11" s="57"/>
      <c r="G11" s="75"/>
      <c r="H11" s="75"/>
      <c r="I11" s="21">
        <f t="shared" si="0"/>
        <v>0</v>
      </c>
      <c r="J11" s="64">
        <f t="shared" si="1"/>
        <v>0</v>
      </c>
    </row>
    <row r="12" spans="2:10" ht="46.9" customHeight="1" thickBot="1" x14ac:dyDescent="0.35">
      <c r="B12" s="6" t="s">
        <v>43</v>
      </c>
      <c r="C12" s="58"/>
      <c r="D12" s="59"/>
      <c r="E12" s="60"/>
      <c r="F12" s="60"/>
      <c r="G12" s="76"/>
      <c r="H12" s="76"/>
      <c r="I12" s="21">
        <f t="shared" si="0"/>
        <v>0</v>
      </c>
      <c r="J12" s="65">
        <f t="shared" si="1"/>
        <v>0</v>
      </c>
    </row>
    <row r="13" spans="2:10" ht="16.5" thickBot="1" x14ac:dyDescent="0.3">
      <c r="B13" s="18"/>
      <c r="C13" s="19"/>
      <c r="D13" s="19"/>
      <c r="E13" s="19"/>
      <c r="F13" s="19"/>
      <c r="G13" s="19"/>
      <c r="H13" s="19"/>
      <c r="I13" s="19"/>
      <c r="J13" s="66"/>
    </row>
    <row r="14" spans="2:10" ht="97.9" customHeight="1" thickBot="1" x14ac:dyDescent="0.3">
      <c r="B14" s="13" t="s">
        <v>28</v>
      </c>
      <c r="C14" s="13" t="s">
        <v>29</v>
      </c>
      <c r="D14" s="13" t="s">
        <v>30</v>
      </c>
      <c r="E14" s="13" t="s">
        <v>31</v>
      </c>
      <c r="F14" s="13" t="s">
        <v>32</v>
      </c>
      <c r="G14" s="13" t="s">
        <v>33</v>
      </c>
      <c r="H14" s="13" t="s">
        <v>34</v>
      </c>
      <c r="I14" s="13" t="s">
        <v>35</v>
      </c>
      <c r="J14" s="14" t="s">
        <v>36</v>
      </c>
    </row>
    <row r="15" spans="2:10" ht="42" customHeight="1" thickBot="1" x14ac:dyDescent="0.35">
      <c r="B15" s="15" t="s">
        <v>44</v>
      </c>
      <c r="C15" s="52"/>
      <c r="D15" s="53"/>
      <c r="E15" s="54"/>
      <c r="F15" s="54"/>
      <c r="G15" s="74"/>
      <c r="H15" s="74"/>
      <c r="I15" s="21">
        <f t="shared" ref="I15:I22" si="2" xml:space="preserve"> E15+(5*F15)</f>
        <v>0</v>
      </c>
      <c r="J15" s="63">
        <f>I15*1.21</f>
        <v>0</v>
      </c>
    </row>
    <row r="16" spans="2:10" ht="72" customHeight="1" thickBot="1" x14ac:dyDescent="0.35">
      <c r="B16" s="4" t="s">
        <v>38</v>
      </c>
      <c r="C16" s="55"/>
      <c r="D16" s="56"/>
      <c r="E16" s="57"/>
      <c r="F16" s="57"/>
      <c r="G16" s="75"/>
      <c r="H16" s="75"/>
      <c r="I16" s="21">
        <f t="shared" si="2"/>
        <v>0</v>
      </c>
      <c r="J16" s="64">
        <f t="shared" ref="J16:J22" si="3">I16*1.21</f>
        <v>0</v>
      </c>
    </row>
    <row r="17" spans="2:10" ht="76.150000000000006" customHeight="1" thickBot="1" x14ac:dyDescent="0.35">
      <c r="B17" s="4" t="s">
        <v>39</v>
      </c>
      <c r="C17" s="55"/>
      <c r="D17" s="56"/>
      <c r="E17" s="57"/>
      <c r="F17" s="57"/>
      <c r="G17" s="75"/>
      <c r="H17" s="75"/>
      <c r="I17" s="21">
        <f t="shared" si="2"/>
        <v>0</v>
      </c>
      <c r="J17" s="64">
        <f t="shared" si="3"/>
        <v>0</v>
      </c>
    </row>
    <row r="18" spans="2:10" ht="62.45" customHeight="1" thickBot="1" x14ac:dyDescent="0.35">
      <c r="B18" s="4" t="s">
        <v>40</v>
      </c>
      <c r="C18" s="55"/>
      <c r="D18" s="56"/>
      <c r="E18" s="57"/>
      <c r="F18" s="57"/>
      <c r="G18" s="75"/>
      <c r="H18" s="75"/>
      <c r="I18" s="21">
        <f t="shared" si="2"/>
        <v>0</v>
      </c>
      <c r="J18" s="64">
        <f t="shared" si="3"/>
        <v>0</v>
      </c>
    </row>
    <row r="19" spans="2:10" ht="58.15" customHeight="1" thickBot="1" x14ac:dyDescent="0.35">
      <c r="B19" s="77" t="s">
        <v>65</v>
      </c>
      <c r="C19" s="55"/>
      <c r="D19" s="56"/>
      <c r="E19" s="57"/>
      <c r="F19" s="57"/>
      <c r="G19" s="75"/>
      <c r="H19" s="75"/>
      <c r="I19" s="21">
        <f t="shared" si="2"/>
        <v>0</v>
      </c>
      <c r="J19" s="64">
        <f t="shared" si="3"/>
        <v>0</v>
      </c>
    </row>
    <row r="20" spans="2:10" ht="39" customHeight="1" thickBot="1" x14ac:dyDescent="0.35">
      <c r="B20" s="5" t="s">
        <v>41</v>
      </c>
      <c r="C20" s="55"/>
      <c r="D20" s="56"/>
      <c r="E20" s="57"/>
      <c r="F20" s="57"/>
      <c r="G20" s="75"/>
      <c r="H20" s="75"/>
      <c r="I20" s="21">
        <f t="shared" si="2"/>
        <v>0</v>
      </c>
      <c r="J20" s="64">
        <f t="shared" si="3"/>
        <v>0</v>
      </c>
    </row>
    <row r="21" spans="2:10" ht="46.9" customHeight="1" thickBot="1" x14ac:dyDescent="0.35">
      <c r="B21" s="5" t="s">
        <v>42</v>
      </c>
      <c r="C21" s="55"/>
      <c r="D21" s="56"/>
      <c r="E21" s="57"/>
      <c r="F21" s="57"/>
      <c r="G21" s="75"/>
      <c r="H21" s="75"/>
      <c r="I21" s="21">
        <f t="shared" si="2"/>
        <v>0</v>
      </c>
      <c r="J21" s="64">
        <f t="shared" si="3"/>
        <v>0</v>
      </c>
    </row>
    <row r="22" spans="2:10" ht="44.45" customHeight="1" thickBot="1" x14ac:dyDescent="0.35">
      <c r="B22" s="6" t="s">
        <v>43</v>
      </c>
      <c r="C22" s="58"/>
      <c r="D22" s="59"/>
      <c r="E22" s="60"/>
      <c r="F22" s="60"/>
      <c r="G22" s="76"/>
      <c r="H22" s="76"/>
      <c r="I22" s="21">
        <f t="shared" si="2"/>
        <v>0</v>
      </c>
      <c r="J22" s="65">
        <f t="shared" si="3"/>
        <v>0</v>
      </c>
    </row>
    <row r="23" spans="2:10" ht="16.5" thickBot="1" x14ac:dyDescent="0.3">
      <c r="B23" s="18"/>
      <c r="C23" s="19"/>
      <c r="D23" s="19"/>
      <c r="E23" s="19"/>
      <c r="F23" s="19"/>
      <c r="G23" s="19"/>
      <c r="H23" s="19"/>
      <c r="I23" s="19"/>
      <c r="J23" s="66"/>
    </row>
    <row r="24" spans="2:10" ht="25.9" customHeight="1" thickBot="1" x14ac:dyDescent="0.45">
      <c r="B24" s="16"/>
      <c r="C24" s="17"/>
      <c r="D24" s="17"/>
      <c r="E24" s="24"/>
      <c r="F24" s="24"/>
      <c r="G24" s="24"/>
      <c r="H24" s="25" t="s">
        <v>45</v>
      </c>
      <c r="I24" s="25">
        <f>SUM(I5:I12,I15:I22)</f>
        <v>0</v>
      </c>
      <c r="J24" s="67">
        <f>SUM(J5:J12,J15:J22)</f>
        <v>0</v>
      </c>
    </row>
  </sheetData>
  <sheetProtection algorithmName="SHA-512" hashValue="sHUXARL9jEYJ6uvkywVQYFuVBH39s6+b/XnHCPEM0I0raNHu88sh1uh7vIqowZkGPpnTampHlZARgJeTtgJTfg==" saltValue="oUIPsp2DQaFKJt66GwBhWw==" spinCount="100000" sheet="1" objects="1" scenarios="1"/>
  <mergeCells count="1">
    <mergeCell ref="B3:J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A4ABD-7EBE-F848-A509-B6170DB53367}">
  <dimension ref="B2:J14"/>
  <sheetViews>
    <sheetView zoomScale="60" zoomScaleNormal="60" workbookViewId="0">
      <selection activeCell="B5" sqref="B5"/>
    </sheetView>
  </sheetViews>
  <sheetFormatPr defaultColWidth="11.25" defaultRowHeight="15.75" x14ac:dyDescent="0.25"/>
  <cols>
    <col min="1" max="1" width="11.25" style="1"/>
    <col min="2" max="2" width="50.625" style="1" customWidth="1"/>
    <col min="3" max="3" width="71.75" style="1" customWidth="1"/>
    <col min="4" max="4" width="25.75" style="1" customWidth="1"/>
    <col min="5" max="10" width="18.25" style="1" customWidth="1"/>
    <col min="11" max="16384" width="11.25" style="1"/>
  </cols>
  <sheetData>
    <row r="2" spans="2:10" ht="16.5" thickBot="1" x14ac:dyDescent="0.3"/>
    <row r="3" spans="2:10" ht="21.75" thickBot="1" x14ac:dyDescent="0.4">
      <c r="B3" s="89" t="s">
        <v>69</v>
      </c>
      <c r="C3" s="90"/>
      <c r="D3" s="90"/>
      <c r="E3" s="90"/>
      <c r="F3" s="90"/>
      <c r="G3" s="90"/>
      <c r="H3" s="90"/>
      <c r="I3" s="90"/>
      <c r="J3" s="91"/>
    </row>
    <row r="4" spans="2:10" ht="108.4" customHeight="1" thickBot="1" x14ac:dyDescent="0.35">
      <c r="B4" s="2" t="s">
        <v>28</v>
      </c>
      <c r="C4" s="2" t="s">
        <v>29</v>
      </c>
      <c r="D4" s="2" t="s">
        <v>30</v>
      </c>
      <c r="E4" s="2" t="s">
        <v>31</v>
      </c>
      <c r="F4" s="2" t="s">
        <v>46</v>
      </c>
      <c r="G4" s="2" t="s">
        <v>47</v>
      </c>
      <c r="H4" s="29" t="s">
        <v>48</v>
      </c>
      <c r="I4" s="2" t="s">
        <v>35</v>
      </c>
      <c r="J4" s="3" t="s">
        <v>36</v>
      </c>
    </row>
    <row r="5" spans="2:10" ht="68.45" customHeight="1" x14ac:dyDescent="0.3">
      <c r="B5" s="30" t="s">
        <v>70</v>
      </c>
      <c r="C5" s="52"/>
      <c r="D5" s="53"/>
      <c r="E5" s="54"/>
      <c r="F5" s="54"/>
      <c r="G5" s="74"/>
      <c r="H5" s="74"/>
      <c r="I5" s="26">
        <f>E5+(5*F5)</f>
        <v>0</v>
      </c>
      <c r="J5" s="68">
        <f>I5*1.21</f>
        <v>0</v>
      </c>
    </row>
    <row r="6" spans="2:10" ht="33.4" customHeight="1" x14ac:dyDescent="0.3">
      <c r="B6" s="5" t="s">
        <v>42</v>
      </c>
      <c r="C6" s="55"/>
      <c r="D6" s="56"/>
      <c r="E6" s="57"/>
      <c r="F6" s="57"/>
      <c r="G6" s="75"/>
      <c r="H6" s="75"/>
      <c r="I6" s="26">
        <f t="shared" ref="I6:I7" si="0">E6+(5*F6)</f>
        <v>0</v>
      </c>
      <c r="J6" s="68">
        <f>I6*1.21</f>
        <v>0</v>
      </c>
    </row>
    <row r="7" spans="2:10" ht="33.4" customHeight="1" thickBot="1" x14ac:dyDescent="0.35">
      <c r="B7" s="6" t="s">
        <v>43</v>
      </c>
      <c r="C7" s="55"/>
      <c r="D7" s="56"/>
      <c r="E7" s="57"/>
      <c r="F7" s="57"/>
      <c r="G7" s="75"/>
      <c r="H7" s="75"/>
      <c r="I7" s="26">
        <f t="shared" si="0"/>
        <v>0</v>
      </c>
      <c r="J7" s="65">
        <f t="shared" ref="J7" si="1">I7*1.21</f>
        <v>0</v>
      </c>
    </row>
    <row r="8" spans="2:10" ht="16.5" thickBot="1" x14ac:dyDescent="0.3">
      <c r="B8" s="7"/>
      <c r="C8" s="8"/>
      <c r="D8" s="8"/>
      <c r="E8" s="8"/>
      <c r="F8" s="8"/>
      <c r="G8" s="8"/>
      <c r="H8" s="8"/>
      <c r="I8" s="8"/>
      <c r="J8" s="69"/>
    </row>
    <row r="9" spans="2:10" ht="109.15" customHeight="1" thickBot="1" x14ac:dyDescent="0.35">
      <c r="B9" s="29" t="s">
        <v>28</v>
      </c>
      <c r="C9" s="29" t="s">
        <v>29</v>
      </c>
      <c r="D9" s="29" t="s">
        <v>30</v>
      </c>
      <c r="E9" s="29" t="s">
        <v>31</v>
      </c>
      <c r="F9" s="29" t="s">
        <v>46</v>
      </c>
      <c r="G9" s="29" t="s">
        <v>47</v>
      </c>
      <c r="H9" s="29" t="s">
        <v>48</v>
      </c>
      <c r="I9" s="2" t="s">
        <v>35</v>
      </c>
      <c r="J9" s="31" t="s">
        <v>36</v>
      </c>
    </row>
    <row r="10" spans="2:10" ht="33.4" customHeight="1" x14ac:dyDescent="0.3">
      <c r="B10" s="15" t="s">
        <v>60</v>
      </c>
      <c r="C10" s="52"/>
      <c r="D10" s="53"/>
      <c r="E10" s="54"/>
      <c r="F10" s="54"/>
      <c r="G10" s="74"/>
      <c r="H10" s="74"/>
      <c r="I10" s="26">
        <f t="shared" ref="I10:I12" si="2">E10+(5*F10)</f>
        <v>0</v>
      </c>
      <c r="J10" s="63">
        <f>I10*1.21</f>
        <v>0</v>
      </c>
    </row>
    <row r="11" spans="2:10" ht="33.4" customHeight="1" x14ac:dyDescent="0.3">
      <c r="B11" s="5" t="s">
        <v>42</v>
      </c>
      <c r="C11" s="55"/>
      <c r="D11" s="56"/>
      <c r="E11" s="57"/>
      <c r="F11" s="57"/>
      <c r="G11" s="75"/>
      <c r="H11" s="75"/>
      <c r="I11" s="26">
        <f t="shared" si="2"/>
        <v>0</v>
      </c>
      <c r="J11" s="68">
        <f>I11*1.21</f>
        <v>0</v>
      </c>
    </row>
    <row r="12" spans="2:10" ht="33.4" customHeight="1" thickBot="1" x14ac:dyDescent="0.35">
      <c r="B12" s="6" t="s">
        <v>43</v>
      </c>
      <c r="C12" s="55"/>
      <c r="D12" s="56"/>
      <c r="E12" s="57"/>
      <c r="F12" s="57"/>
      <c r="G12" s="75"/>
      <c r="H12" s="75"/>
      <c r="I12" s="26">
        <f t="shared" si="2"/>
        <v>0</v>
      </c>
      <c r="J12" s="65">
        <f t="shared" ref="J12" si="3">I12*1.21</f>
        <v>0</v>
      </c>
    </row>
    <row r="13" spans="2:10" x14ac:dyDescent="0.25">
      <c r="B13" s="7"/>
      <c r="C13" s="8"/>
      <c r="D13" s="8"/>
      <c r="E13" s="8"/>
      <c r="F13" s="8"/>
      <c r="G13" s="8"/>
      <c r="H13" s="8"/>
      <c r="I13" s="8"/>
      <c r="J13" s="69"/>
    </row>
    <row r="14" spans="2:10" ht="27" thickBot="1" x14ac:dyDescent="0.45">
      <c r="B14" s="9"/>
      <c r="C14" s="10"/>
      <c r="D14" s="10"/>
      <c r="E14" s="10"/>
      <c r="F14" s="10"/>
      <c r="G14" s="10"/>
      <c r="H14" s="11" t="s">
        <v>45</v>
      </c>
      <c r="I14" s="12">
        <f>SUM(I5:I7,I10:I12)</f>
        <v>0</v>
      </c>
      <c r="J14" s="70">
        <f>SUM(J5:J7,J10:J12)</f>
        <v>0</v>
      </c>
    </row>
  </sheetData>
  <sheetProtection algorithmName="SHA-512" hashValue="YcP0fk9ipn0eri/mLy12dSsrHtQWqANyPZOuK2GiofTuwb2c3qqxRiy2QHQWO1fPt6NO3C+VeywRMliz+D5lyw==" saltValue="S6I2BTcLs2laArNEQrQZqA==" spinCount="100000" sheet="1" objects="1" scenarios="1"/>
  <mergeCells count="1">
    <mergeCell ref="B3:J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47CB1-56E7-E146-805D-FF068AAC7810}">
  <dimension ref="B2:J14"/>
  <sheetViews>
    <sheetView zoomScale="60" zoomScaleNormal="60" workbookViewId="0">
      <selection activeCell="G10" sqref="G10:H12"/>
    </sheetView>
  </sheetViews>
  <sheetFormatPr defaultColWidth="11.25" defaultRowHeight="15.75" x14ac:dyDescent="0.25"/>
  <cols>
    <col min="1" max="1" width="11.25" style="1"/>
    <col min="2" max="2" width="40.75" style="1" customWidth="1"/>
    <col min="3" max="3" width="71.75" style="1" customWidth="1"/>
    <col min="4" max="4" width="25.75" style="1" customWidth="1"/>
    <col min="5" max="10" width="18.25" style="1" customWidth="1"/>
    <col min="11" max="16384" width="11.25" style="1"/>
  </cols>
  <sheetData>
    <row r="2" spans="2:10" ht="16.5" thickBot="1" x14ac:dyDescent="0.3"/>
    <row r="3" spans="2:10" ht="21.75" thickBot="1" x14ac:dyDescent="0.4">
      <c r="B3" s="89" t="s">
        <v>21</v>
      </c>
      <c r="C3" s="90"/>
      <c r="D3" s="90"/>
      <c r="E3" s="90"/>
      <c r="F3" s="90"/>
      <c r="G3" s="90"/>
      <c r="H3" s="90"/>
      <c r="I3" s="90"/>
      <c r="J3" s="91"/>
    </row>
    <row r="4" spans="2:10" ht="94.5" thickBot="1" x14ac:dyDescent="0.35">
      <c r="B4" s="2" t="s">
        <v>28</v>
      </c>
      <c r="C4" s="2" t="s">
        <v>29</v>
      </c>
      <c r="D4" s="2" t="s">
        <v>30</v>
      </c>
      <c r="E4" s="2" t="s">
        <v>31</v>
      </c>
      <c r="F4" s="2" t="s">
        <v>46</v>
      </c>
      <c r="G4" s="2" t="s">
        <v>47</v>
      </c>
      <c r="H4" s="29" t="s">
        <v>48</v>
      </c>
      <c r="I4" s="2" t="s">
        <v>35</v>
      </c>
      <c r="J4" s="3" t="s">
        <v>36</v>
      </c>
    </row>
    <row r="5" spans="2:10" ht="47.25" x14ac:dyDescent="0.3">
      <c r="B5" s="30" t="s">
        <v>58</v>
      </c>
      <c r="C5" s="52"/>
      <c r="D5" s="53"/>
      <c r="E5" s="54"/>
      <c r="F5" s="54"/>
      <c r="G5" s="74"/>
      <c r="H5" s="74"/>
      <c r="I5" s="26">
        <f>E5+(5*F5)+(10*G5)+(20*H5)</f>
        <v>0</v>
      </c>
      <c r="J5" s="68">
        <f>I5*1.21</f>
        <v>0</v>
      </c>
    </row>
    <row r="6" spans="2:10" ht="31.5" x14ac:dyDescent="0.3">
      <c r="B6" s="5" t="s">
        <v>42</v>
      </c>
      <c r="C6" s="55"/>
      <c r="D6" s="56"/>
      <c r="E6" s="57"/>
      <c r="F6" s="57"/>
      <c r="G6" s="75"/>
      <c r="H6" s="75"/>
      <c r="I6" s="26">
        <f>E6+(5*F6)+(10*G6)+(20*H6)</f>
        <v>0</v>
      </c>
      <c r="J6" s="68">
        <f>I6*1.21</f>
        <v>0</v>
      </c>
    </row>
    <row r="7" spans="2:10" ht="32.25" thickBot="1" x14ac:dyDescent="0.35">
      <c r="B7" s="6" t="s">
        <v>43</v>
      </c>
      <c r="C7" s="55"/>
      <c r="D7" s="56"/>
      <c r="E7" s="57"/>
      <c r="F7" s="57"/>
      <c r="G7" s="75"/>
      <c r="H7" s="75"/>
      <c r="I7" s="23">
        <f t="shared" ref="I7" si="0">E7+(5*F7)+(10*G7)+(20*H7)</f>
        <v>0</v>
      </c>
      <c r="J7" s="65">
        <f t="shared" ref="J7" si="1">I7*1.21</f>
        <v>0</v>
      </c>
    </row>
    <row r="8" spans="2:10" ht="16.5" thickBot="1" x14ac:dyDescent="0.3">
      <c r="B8" s="7"/>
      <c r="C8" s="8"/>
      <c r="D8" s="8"/>
      <c r="E8" s="8"/>
      <c r="F8" s="8"/>
      <c r="G8" s="8"/>
      <c r="H8" s="8"/>
      <c r="I8" s="8"/>
      <c r="J8" s="69"/>
    </row>
    <row r="9" spans="2:10" ht="94.5" thickBot="1" x14ac:dyDescent="0.35">
      <c r="B9" s="29" t="s">
        <v>28</v>
      </c>
      <c r="C9" s="29" t="s">
        <v>29</v>
      </c>
      <c r="D9" s="29" t="s">
        <v>30</v>
      </c>
      <c r="E9" s="29" t="s">
        <v>31</v>
      </c>
      <c r="F9" s="29" t="s">
        <v>46</v>
      </c>
      <c r="G9" s="29" t="s">
        <v>47</v>
      </c>
      <c r="H9" s="29" t="s">
        <v>48</v>
      </c>
      <c r="I9" s="29" t="s">
        <v>35</v>
      </c>
      <c r="J9" s="31" t="s">
        <v>36</v>
      </c>
    </row>
    <row r="10" spans="2:10" ht="78.75" x14ac:dyDescent="0.3">
      <c r="B10" s="15" t="s">
        <v>59</v>
      </c>
      <c r="C10" s="52"/>
      <c r="D10" s="53"/>
      <c r="E10" s="54"/>
      <c r="F10" s="54"/>
      <c r="G10" s="74"/>
      <c r="H10" s="74"/>
      <c r="I10" s="21">
        <f>E10+(5*F10)+(10*G10)+(20*H10)</f>
        <v>0</v>
      </c>
      <c r="J10" s="63">
        <f>I10*1.21</f>
        <v>0</v>
      </c>
    </row>
    <row r="11" spans="2:10" ht="31.5" x14ac:dyDescent="0.3">
      <c r="B11" s="5" t="s">
        <v>42</v>
      </c>
      <c r="C11" s="55"/>
      <c r="D11" s="56"/>
      <c r="E11" s="57"/>
      <c r="F11" s="57"/>
      <c r="G11" s="75"/>
      <c r="H11" s="75"/>
      <c r="I11" s="26">
        <f>E11+(5*F11)+(10*G11)+(20*H11)</f>
        <v>0</v>
      </c>
      <c r="J11" s="68">
        <f>I11*1.21</f>
        <v>0</v>
      </c>
    </row>
    <row r="12" spans="2:10" ht="32.25" thickBot="1" x14ac:dyDescent="0.35">
      <c r="B12" s="6" t="s">
        <v>43</v>
      </c>
      <c r="C12" s="55"/>
      <c r="D12" s="56"/>
      <c r="E12" s="57"/>
      <c r="F12" s="57"/>
      <c r="G12" s="75"/>
      <c r="H12" s="75"/>
      <c r="I12" s="23">
        <f t="shared" ref="I12" si="2">E12+(5*F12)+(10*G12)+(20*H12)</f>
        <v>0</v>
      </c>
      <c r="J12" s="65">
        <f t="shared" ref="J12" si="3">I12*1.21</f>
        <v>0</v>
      </c>
    </row>
    <row r="13" spans="2:10" x14ac:dyDescent="0.25">
      <c r="B13" s="7"/>
      <c r="C13" s="8"/>
      <c r="D13" s="8"/>
      <c r="E13" s="8"/>
      <c r="F13" s="8"/>
      <c r="G13" s="8"/>
      <c r="H13" s="8"/>
      <c r="I13" s="8"/>
      <c r="J13" s="69"/>
    </row>
    <row r="14" spans="2:10" ht="27" thickBot="1" x14ac:dyDescent="0.45">
      <c r="B14" s="9"/>
      <c r="C14" s="10"/>
      <c r="D14" s="10"/>
      <c r="E14" s="10"/>
      <c r="F14" s="10"/>
      <c r="G14" s="10"/>
      <c r="H14" s="11" t="s">
        <v>45</v>
      </c>
      <c r="I14" s="12">
        <f>SUM(I5:I7,I10:I12)</f>
        <v>0</v>
      </c>
      <c r="J14" s="70">
        <f>SUM(J5:J7,J10:J12)</f>
        <v>0</v>
      </c>
    </row>
  </sheetData>
  <sheetProtection algorithmName="SHA-512" hashValue="GmwQ00tKlMC5RKJsm9mfp3AaGAV4T8xaQhMDmpC3cr5LJl6/yrmZXksYPlo2gvPRbGA2RuzzbJnpsTPk9BBZRQ==" saltValue="/DPYxyvI4ggYcWjk1+esaA==" spinCount="100000" sheet="1" objects="1" scenarios="1"/>
  <mergeCells count="1">
    <mergeCell ref="B3:J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4E728-834D-9249-943E-AEF318B48E16}">
  <dimension ref="B2:J14"/>
  <sheetViews>
    <sheetView zoomScale="60" zoomScaleNormal="60" workbookViewId="0">
      <selection activeCell="N12" sqref="N12"/>
    </sheetView>
  </sheetViews>
  <sheetFormatPr defaultColWidth="11.25" defaultRowHeight="15.75" x14ac:dyDescent="0.25"/>
  <cols>
    <col min="1" max="1" width="11.25" style="1"/>
    <col min="2" max="2" width="40.75" style="1" customWidth="1"/>
    <col min="3" max="3" width="71.75" style="1" customWidth="1"/>
    <col min="4" max="4" width="25.75" style="1" customWidth="1"/>
    <col min="5" max="8" width="18.25" style="1" customWidth="1"/>
    <col min="9" max="9" width="22.375" style="1" customWidth="1"/>
    <col min="10" max="10" width="24" style="1" customWidth="1"/>
    <col min="11" max="16384" width="11.25" style="1"/>
  </cols>
  <sheetData>
    <row r="2" spans="2:10" ht="16.5" thickBot="1" x14ac:dyDescent="0.3"/>
    <row r="3" spans="2:10" ht="21.75" thickBot="1" x14ac:dyDescent="0.4">
      <c r="B3" s="89" t="s">
        <v>22</v>
      </c>
      <c r="C3" s="90"/>
      <c r="D3" s="90"/>
      <c r="E3" s="90"/>
      <c r="F3" s="90"/>
      <c r="G3" s="90"/>
      <c r="H3" s="90"/>
      <c r="I3" s="90"/>
      <c r="J3" s="91"/>
    </row>
    <row r="4" spans="2:10" ht="94.5" thickBot="1" x14ac:dyDescent="0.35">
      <c r="B4" s="2" t="s">
        <v>28</v>
      </c>
      <c r="C4" s="2" t="s">
        <v>29</v>
      </c>
      <c r="D4" s="2" t="s">
        <v>30</v>
      </c>
      <c r="E4" s="2" t="s">
        <v>31</v>
      </c>
      <c r="F4" s="2" t="s">
        <v>46</v>
      </c>
      <c r="G4" s="2" t="s">
        <v>47</v>
      </c>
      <c r="H4" s="29" t="s">
        <v>48</v>
      </c>
      <c r="I4" s="2" t="s">
        <v>35</v>
      </c>
      <c r="J4" s="3" t="s">
        <v>36</v>
      </c>
    </row>
    <row r="5" spans="2:10" ht="75.599999999999994" customHeight="1" x14ac:dyDescent="0.3">
      <c r="B5" s="30" t="s">
        <v>61</v>
      </c>
      <c r="C5" s="52"/>
      <c r="D5" s="53"/>
      <c r="E5" s="54"/>
      <c r="F5" s="54"/>
      <c r="G5" s="74"/>
      <c r="H5" s="74"/>
      <c r="I5" s="26">
        <f>E5+(5*F5)</f>
        <v>0</v>
      </c>
      <c r="J5" s="68">
        <f>I5*1.21</f>
        <v>0</v>
      </c>
    </row>
    <row r="6" spans="2:10" ht="31.5" x14ac:dyDescent="0.3">
      <c r="B6" s="5" t="s">
        <v>42</v>
      </c>
      <c r="C6" s="55"/>
      <c r="D6" s="56"/>
      <c r="E6" s="57"/>
      <c r="F6" s="57"/>
      <c r="G6" s="75"/>
      <c r="H6" s="75"/>
      <c r="I6" s="26">
        <f t="shared" ref="I6:I7" si="0">E6+(5*F6)</f>
        <v>0</v>
      </c>
      <c r="J6" s="68">
        <f>I6*1.21</f>
        <v>0</v>
      </c>
    </row>
    <row r="7" spans="2:10" ht="32.25" thickBot="1" x14ac:dyDescent="0.35">
      <c r="B7" s="6" t="s">
        <v>43</v>
      </c>
      <c r="C7" s="55"/>
      <c r="D7" s="56"/>
      <c r="E7" s="57"/>
      <c r="F7" s="57"/>
      <c r="G7" s="75"/>
      <c r="H7" s="75"/>
      <c r="I7" s="26">
        <f t="shared" si="0"/>
        <v>0</v>
      </c>
      <c r="J7" s="65">
        <f t="shared" ref="J7" si="1">I7*1.21</f>
        <v>0</v>
      </c>
    </row>
    <row r="8" spans="2:10" ht="16.5" thickBot="1" x14ac:dyDescent="0.3">
      <c r="B8" s="7"/>
      <c r="C8" s="8"/>
      <c r="D8" s="8"/>
      <c r="E8" s="8"/>
      <c r="F8" s="8"/>
      <c r="G8" s="8"/>
      <c r="H8" s="8"/>
      <c r="I8" s="8"/>
      <c r="J8" s="69"/>
    </row>
    <row r="9" spans="2:10" ht="94.5" thickBot="1" x14ac:dyDescent="0.35">
      <c r="B9" s="29" t="s">
        <v>28</v>
      </c>
      <c r="C9" s="29" t="s">
        <v>29</v>
      </c>
      <c r="D9" s="29" t="s">
        <v>30</v>
      </c>
      <c r="E9" s="29" t="s">
        <v>31</v>
      </c>
      <c r="F9" s="29" t="s">
        <v>46</v>
      </c>
      <c r="G9" s="29" t="s">
        <v>47</v>
      </c>
      <c r="H9" s="29" t="s">
        <v>48</v>
      </c>
      <c r="I9" s="2" t="s">
        <v>35</v>
      </c>
      <c r="J9" s="31" t="s">
        <v>36</v>
      </c>
    </row>
    <row r="10" spans="2:10" ht="95.45" customHeight="1" x14ac:dyDescent="0.3">
      <c r="B10" s="15" t="s">
        <v>60</v>
      </c>
      <c r="C10" s="52"/>
      <c r="D10" s="53"/>
      <c r="E10" s="54"/>
      <c r="F10" s="54"/>
      <c r="G10" s="74"/>
      <c r="H10" s="74"/>
      <c r="I10" s="26">
        <f t="shared" ref="I10:I12" si="2">E10+(5*F10)</f>
        <v>0</v>
      </c>
      <c r="J10" s="63">
        <f>I10*1.21</f>
        <v>0</v>
      </c>
    </row>
    <row r="11" spans="2:10" ht="31.5" x14ac:dyDescent="0.3">
      <c r="B11" s="5" t="s">
        <v>42</v>
      </c>
      <c r="C11" s="55"/>
      <c r="D11" s="56"/>
      <c r="E11" s="57"/>
      <c r="F11" s="57"/>
      <c r="G11" s="75"/>
      <c r="H11" s="75"/>
      <c r="I11" s="26">
        <f t="shared" si="2"/>
        <v>0</v>
      </c>
      <c r="J11" s="68">
        <f>I11*1.21</f>
        <v>0</v>
      </c>
    </row>
    <row r="12" spans="2:10" ht="37.9" customHeight="1" thickBot="1" x14ac:dyDescent="0.35">
      <c r="B12" s="6" t="s">
        <v>43</v>
      </c>
      <c r="C12" s="55"/>
      <c r="D12" s="56"/>
      <c r="E12" s="57"/>
      <c r="F12" s="57"/>
      <c r="G12" s="75"/>
      <c r="H12" s="75"/>
      <c r="I12" s="26">
        <f t="shared" si="2"/>
        <v>0</v>
      </c>
      <c r="J12" s="65">
        <f t="shared" ref="J12" si="3">I12*1.21</f>
        <v>0</v>
      </c>
    </row>
    <row r="13" spans="2:10" ht="18" customHeight="1" x14ac:dyDescent="0.25">
      <c r="B13" s="7"/>
      <c r="C13" s="8"/>
      <c r="D13" s="8"/>
      <c r="E13" s="8"/>
      <c r="F13" s="8"/>
      <c r="G13" s="8"/>
      <c r="H13" s="8"/>
      <c r="I13" s="8"/>
      <c r="J13" s="69"/>
    </row>
    <row r="14" spans="2:10" ht="27" thickBot="1" x14ac:dyDescent="0.45">
      <c r="B14" s="9"/>
      <c r="C14" s="10"/>
      <c r="D14" s="10"/>
      <c r="E14" s="10"/>
      <c r="F14" s="10"/>
      <c r="G14" s="10"/>
      <c r="H14" s="11" t="s">
        <v>45</v>
      </c>
      <c r="I14" s="12">
        <f>SUM(I5:I7,I10:I12)</f>
        <v>0</v>
      </c>
      <c r="J14" s="70">
        <f>SUM(J5:J7,J10:J12)</f>
        <v>0</v>
      </c>
    </row>
  </sheetData>
  <sheetProtection algorithmName="SHA-512" hashValue="5r1c98fPqUjJxhhawqCz60wc4G9QrcRJFH8bHgZPhCCtkmDc0nsyzAyD/c5rgWQ8miaywa3kYRX4hfZ065qXnA==" saltValue="4PMHKnGz/6Q4Sq0eGnNM3g==" spinCount="100000" sheet="1" objects="1" scenarios="1"/>
  <mergeCells count="1">
    <mergeCell ref="B3:J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E5A29-0F66-054B-BD4D-66E02F436401}">
  <dimension ref="B2:J12"/>
  <sheetViews>
    <sheetView zoomScale="60" zoomScaleNormal="60" workbookViewId="0">
      <selection activeCell="M6" sqref="M6"/>
    </sheetView>
  </sheetViews>
  <sheetFormatPr defaultColWidth="11.25" defaultRowHeight="15.75" x14ac:dyDescent="0.25"/>
  <cols>
    <col min="1" max="1" width="11.25" style="1"/>
    <col min="2" max="2" width="63.75" style="1" customWidth="1"/>
    <col min="3" max="3" width="50.125" style="1" bestFit="1" customWidth="1"/>
    <col min="4" max="4" width="17" style="1" bestFit="1" customWidth="1"/>
    <col min="5" max="5" width="16.75" style="1" bestFit="1" customWidth="1"/>
    <col min="6" max="8" width="18" style="1" bestFit="1" customWidth="1"/>
    <col min="9" max="9" width="23.375" style="1" customWidth="1"/>
    <col min="10" max="10" width="22" style="1" customWidth="1"/>
    <col min="11" max="16384" width="11.25" style="1"/>
  </cols>
  <sheetData>
    <row r="2" spans="2:10" ht="16.5" thickBot="1" x14ac:dyDescent="0.3"/>
    <row r="3" spans="2:10" ht="21.75" thickBot="1" x14ac:dyDescent="0.4">
      <c r="B3" s="89" t="s">
        <v>23</v>
      </c>
      <c r="C3" s="90"/>
      <c r="D3" s="90"/>
      <c r="E3" s="90"/>
      <c r="F3" s="90"/>
      <c r="G3" s="90"/>
      <c r="H3" s="90"/>
      <c r="I3" s="90"/>
      <c r="J3" s="91"/>
    </row>
    <row r="4" spans="2:10" ht="108.4" customHeight="1" thickBot="1" x14ac:dyDescent="0.35">
      <c r="B4" s="2" t="s">
        <v>28</v>
      </c>
      <c r="C4" s="2" t="s">
        <v>29</v>
      </c>
      <c r="D4" s="2" t="s">
        <v>30</v>
      </c>
      <c r="E4" s="2" t="s">
        <v>31</v>
      </c>
      <c r="F4" s="2" t="s">
        <v>46</v>
      </c>
      <c r="G4" s="2" t="s">
        <v>47</v>
      </c>
      <c r="H4" s="2" t="s">
        <v>48</v>
      </c>
      <c r="I4" s="2" t="s">
        <v>35</v>
      </c>
      <c r="J4" s="3" t="s">
        <v>36</v>
      </c>
    </row>
    <row r="5" spans="2:10" ht="122.45" customHeight="1" thickBot="1" x14ac:dyDescent="0.35">
      <c r="B5" s="48" t="s">
        <v>49</v>
      </c>
      <c r="C5" s="52"/>
      <c r="D5" s="53"/>
      <c r="E5" s="54"/>
      <c r="F5" s="54"/>
      <c r="G5" s="74"/>
      <c r="H5" s="74"/>
      <c r="I5" s="49">
        <f>E5+(5*F5)</f>
        <v>0</v>
      </c>
      <c r="J5" s="71">
        <f>I5*1.21</f>
        <v>0</v>
      </c>
    </row>
    <row r="6" spans="2:10" ht="73.150000000000006" customHeight="1" x14ac:dyDescent="0.3">
      <c r="B6" s="50" t="s">
        <v>50</v>
      </c>
      <c r="C6" s="55"/>
      <c r="D6" s="56"/>
      <c r="E6" s="57"/>
      <c r="F6" s="57"/>
      <c r="G6" s="75"/>
      <c r="H6" s="75"/>
      <c r="I6" s="49">
        <f>E6+(5*F6)</f>
        <v>0</v>
      </c>
      <c r="J6" s="72">
        <f t="shared" ref="J6" si="0">I6*1.21</f>
        <v>0</v>
      </c>
    </row>
    <row r="7" spans="2:10" ht="16.5" thickBot="1" x14ac:dyDescent="0.3">
      <c r="B7" s="7"/>
      <c r="C7" s="8"/>
      <c r="D7" s="8"/>
      <c r="E7" s="8"/>
      <c r="F7" s="8"/>
      <c r="G7" s="8"/>
      <c r="H7" s="8"/>
      <c r="I7" s="8"/>
      <c r="J7" s="69"/>
    </row>
    <row r="8" spans="2:10" ht="108.4" customHeight="1" thickBot="1" x14ac:dyDescent="0.35">
      <c r="B8" s="2" t="s">
        <v>28</v>
      </c>
      <c r="C8" s="2" t="s">
        <v>29</v>
      </c>
      <c r="D8" s="2" t="s">
        <v>30</v>
      </c>
      <c r="E8" s="2" t="s">
        <v>31</v>
      </c>
      <c r="F8" s="2" t="s">
        <v>46</v>
      </c>
      <c r="G8" s="2" t="s">
        <v>47</v>
      </c>
      <c r="H8" s="2" t="s">
        <v>48</v>
      </c>
      <c r="I8" s="2" t="s">
        <v>35</v>
      </c>
      <c r="J8" s="3" t="s">
        <v>36</v>
      </c>
    </row>
    <row r="9" spans="2:10" ht="123.6" customHeight="1" thickBot="1" x14ac:dyDescent="0.35">
      <c r="B9" s="48" t="s">
        <v>51</v>
      </c>
      <c r="C9" s="52"/>
      <c r="D9" s="53"/>
      <c r="E9" s="54"/>
      <c r="F9" s="54"/>
      <c r="G9" s="74"/>
      <c r="H9" s="74"/>
      <c r="I9" s="49">
        <f t="shared" ref="I9:I10" si="1">E9+(5*F9)</f>
        <v>0</v>
      </c>
      <c r="J9" s="71">
        <f>I9*1.21</f>
        <v>0</v>
      </c>
    </row>
    <row r="10" spans="2:10" ht="76.900000000000006" customHeight="1" x14ac:dyDescent="0.3">
      <c r="B10" s="50" t="s">
        <v>52</v>
      </c>
      <c r="C10" s="55"/>
      <c r="D10" s="56"/>
      <c r="E10" s="57"/>
      <c r="F10" s="57"/>
      <c r="G10" s="75"/>
      <c r="H10" s="75"/>
      <c r="I10" s="49">
        <f t="shared" si="1"/>
        <v>0</v>
      </c>
      <c r="J10" s="72">
        <f t="shared" ref="J10" si="2">I10*1.21</f>
        <v>0</v>
      </c>
    </row>
    <row r="11" spans="2:10" x14ac:dyDescent="0.25">
      <c r="B11" s="7"/>
      <c r="C11" s="8"/>
      <c r="D11" s="8"/>
      <c r="E11" s="8"/>
      <c r="F11" s="8"/>
      <c r="G11" s="8"/>
      <c r="H11" s="8"/>
      <c r="I11" s="8"/>
      <c r="J11" s="69"/>
    </row>
    <row r="12" spans="2:10" ht="27" thickBot="1" x14ac:dyDescent="0.45">
      <c r="B12" s="9"/>
      <c r="C12" s="10"/>
      <c r="D12" s="10"/>
      <c r="E12" s="10"/>
      <c r="F12" s="10"/>
      <c r="G12" s="10"/>
      <c r="H12" s="11" t="s">
        <v>45</v>
      </c>
      <c r="I12" s="12">
        <f>SUM(I5:I6,I9:I10)</f>
        <v>0</v>
      </c>
      <c r="J12" s="70">
        <f>SUM(J5:J6,J9:J10)</f>
        <v>0</v>
      </c>
    </row>
  </sheetData>
  <sheetProtection algorithmName="SHA-512" hashValue="FEhmKuz9vh3L2xCFMxgmqfS4f5aTYe0HHQWJS+0jbnZyFKCNMms6MgCWqwvewrY5xSKZ3JztkzS57wXuPhOF1w==" saltValue="Z4hyHqK1sHJulLQfHEVATg==" spinCount="100000" sheet="1" objects="1" scenarios="1"/>
  <mergeCells count="1">
    <mergeCell ref="B3:J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D526E-0E59-7649-A550-97EFB75FCD40}">
  <dimension ref="B2:F7"/>
  <sheetViews>
    <sheetView zoomScale="80" zoomScaleNormal="80" workbookViewId="0">
      <selection activeCell="G15" sqref="G15"/>
    </sheetView>
  </sheetViews>
  <sheetFormatPr defaultColWidth="11.25" defaultRowHeight="15.75" x14ac:dyDescent="0.25"/>
  <cols>
    <col min="1" max="1" width="11.25" style="1"/>
    <col min="2" max="2" width="39.625" style="1" bestFit="1" customWidth="1"/>
    <col min="3" max="3" width="18" style="1" customWidth="1"/>
    <col min="4" max="4" width="27" style="1" customWidth="1"/>
    <col min="5" max="5" width="16.625" style="1" customWidth="1"/>
    <col min="6" max="6" width="17.125" style="1" customWidth="1"/>
    <col min="7" max="16384" width="11.25" style="1"/>
  </cols>
  <sheetData>
    <row r="2" spans="2:6" ht="16.5" thickBot="1" x14ac:dyDescent="0.3"/>
    <row r="3" spans="2:6" ht="16.5" thickBot="1" x14ac:dyDescent="0.3">
      <c r="B3" s="33"/>
      <c r="C3" s="34" t="s">
        <v>53</v>
      </c>
      <c r="D3" s="34" t="s">
        <v>54</v>
      </c>
      <c r="E3" s="35" t="s">
        <v>55</v>
      </c>
      <c r="F3" s="36" t="s">
        <v>36</v>
      </c>
    </row>
    <row r="4" spans="2:6" x14ac:dyDescent="0.25">
      <c r="B4" s="37" t="s">
        <v>56</v>
      </c>
      <c r="C4" s="38">
        <v>100</v>
      </c>
      <c r="D4" s="61"/>
      <c r="E4" s="39">
        <f>C4*D4</f>
        <v>0</v>
      </c>
      <c r="F4" s="40">
        <f>E4*1.21</f>
        <v>0</v>
      </c>
    </row>
    <row r="5" spans="2:6" x14ac:dyDescent="0.25">
      <c r="B5" s="37" t="s">
        <v>57</v>
      </c>
      <c r="C5" s="28">
        <v>300</v>
      </c>
      <c r="D5" s="61"/>
      <c r="E5" s="39">
        <f>C5*D5</f>
        <v>0</v>
      </c>
      <c r="F5" s="40">
        <f>E5*1.21</f>
        <v>0</v>
      </c>
    </row>
    <row r="6" spans="2:6" ht="9" customHeight="1" x14ac:dyDescent="0.25">
      <c r="B6" s="41"/>
      <c r="C6" s="42"/>
      <c r="D6" s="32"/>
      <c r="E6" s="43"/>
      <c r="F6" s="44"/>
    </row>
    <row r="7" spans="2:6" ht="19.5" thickBot="1" x14ac:dyDescent="0.35">
      <c r="B7" s="45"/>
      <c r="C7" s="92" t="s">
        <v>45</v>
      </c>
      <c r="D7" s="92"/>
      <c r="E7" s="46">
        <f>SUM(E4:E5)</f>
        <v>0</v>
      </c>
      <c r="F7" s="47">
        <f>SUM(F4:F5)</f>
        <v>0</v>
      </c>
    </row>
  </sheetData>
  <sheetProtection algorithmName="SHA-512" hashValue="51tZE4lmF06vOb3LrdbKHQCNSce4QUWrlos87+PxhjODTavDzRCjUGLyU5HubbHaX7N7/zX4HwzOX1QGT+4h0Q==" saltValue="asV9J9ryzzj62mdhD+WJUw==" spinCount="100000" sheet="1" objects="1" scenarios="1"/>
  <mergeCells count="1">
    <mergeCell ref="C7:D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FDCE6BC96DA594FAA92C61E3A2CB9EE" ma:contentTypeVersion="11" ma:contentTypeDescription="Een nieuw document maken." ma:contentTypeScope="" ma:versionID="ebac072c3ff85910c61d586a3e04d0df">
  <xsd:schema xmlns:xsd="http://www.w3.org/2001/XMLSchema" xmlns:xs="http://www.w3.org/2001/XMLSchema" xmlns:p="http://schemas.microsoft.com/office/2006/metadata/properties" xmlns:ns2="72dc4315-837a-43a1-b543-da3d07db70f4" xmlns:ns3="0f403342-0bdc-4d0e-960e-15050b89b54b" targetNamespace="http://schemas.microsoft.com/office/2006/metadata/properties" ma:root="true" ma:fieldsID="0c95a4d5b9680a506ba2bdf7627147af" ns2:_="" ns3:_="">
    <xsd:import namespace="72dc4315-837a-43a1-b543-da3d07db70f4"/>
    <xsd:import namespace="0f403342-0bdc-4d0e-960e-15050b89b54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dc4315-837a-43a1-b543-da3d07db70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c7c10262-724b-4469-a671-39891be7a78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403342-0bdc-4d0e-960e-15050b89b54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460f792-045c-428e-8e75-81545a4669ed}" ma:internalName="TaxCatchAll" ma:showField="CatchAllData" ma:web="0f403342-0bdc-4d0e-960e-15050b89b54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2dc4315-837a-43a1-b543-da3d07db70f4">
      <Terms xmlns="http://schemas.microsoft.com/office/infopath/2007/PartnerControls"/>
    </lcf76f155ced4ddcb4097134ff3c332f>
    <TaxCatchAll xmlns="0f403342-0bdc-4d0e-960e-15050b89b54b" xsi:nil="true"/>
  </documentManagement>
</p:properties>
</file>

<file path=customXml/itemProps1.xml><?xml version="1.0" encoding="utf-8"?>
<ds:datastoreItem xmlns:ds="http://schemas.openxmlformats.org/officeDocument/2006/customXml" ds:itemID="{235DBCBF-20D3-4E71-8E98-A669534AF3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dc4315-837a-43a1-b543-da3d07db70f4"/>
    <ds:schemaRef ds:uri="0f403342-0bdc-4d0e-960e-15050b89b5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25B0684-A089-4BF7-B4C1-842E859D3799}">
  <ds:schemaRefs>
    <ds:schemaRef ds:uri="http://schemas.microsoft.com/sharepoint/v3/contenttype/forms"/>
  </ds:schemaRefs>
</ds:datastoreItem>
</file>

<file path=customXml/itemProps3.xml><?xml version="1.0" encoding="utf-8"?>
<ds:datastoreItem xmlns:ds="http://schemas.openxmlformats.org/officeDocument/2006/customXml" ds:itemID="{97620064-931D-4959-829C-689784493153}">
  <ds:schemaRefs>
    <ds:schemaRef ds:uri="http://purl.org/dc/terms/"/>
    <ds:schemaRef ds:uri="http://www.w3.org/XML/1998/namespace"/>
    <ds:schemaRef ds:uri="http://schemas.microsoft.com/office/2006/documentManagement/types"/>
    <ds:schemaRef ds:uri="72dc4315-837a-43a1-b543-da3d07db70f4"/>
    <ds:schemaRef ds:uri="http://schemas.microsoft.com/office/infopath/2007/PartnerControls"/>
    <ds:schemaRef ds:uri="http://schemas.microsoft.com/office/2006/metadata/properties"/>
    <ds:schemaRef ds:uri="0f403342-0bdc-4d0e-960e-15050b89b54b"/>
    <ds:schemaRef ds:uri="http://purl.org/dc/elements/1.1/"/>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1</vt:i4>
      </vt:variant>
    </vt:vector>
  </HeadingPairs>
  <TitlesOfParts>
    <vt:vector size="9" baseType="lpstr">
      <vt:lpstr>Instructie</vt:lpstr>
      <vt:lpstr>Digibord 74,5 inch - 75 inch</vt:lpstr>
      <vt:lpstr>Digibord 85,5 inch - 86 inch</vt:lpstr>
      <vt:lpstr>Informatiescherm 32 inch</vt:lpstr>
      <vt:lpstr>Informatiescherm 55 inch</vt:lpstr>
      <vt:lpstr>Informatiescherm 65 inch</vt:lpstr>
      <vt:lpstr>Videoconference apparatuur</vt:lpstr>
      <vt:lpstr>Onderhoud</vt:lpstr>
      <vt:lpstr>Instructie!Afdrukbereik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Anja Broekhuizen</dc:creator>
  <cp:keywords/>
  <dc:description/>
  <cp:lastModifiedBy>Lucille Noten</cp:lastModifiedBy>
  <cp:revision/>
  <cp:lastPrinted>2025-03-25T13:27:36Z</cp:lastPrinted>
  <dcterms:created xsi:type="dcterms:W3CDTF">2024-11-06T07:07:40Z</dcterms:created>
  <dcterms:modified xsi:type="dcterms:W3CDTF">2025-04-09T14:15:49Z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0x0101000FDCE6BC96DA594FAA92C61E3A2CB9EE</vt:lpwstr>
  </property>
  <property fmtid="{D5CDD505-2E9C-101B-9397-08002B2CF9AE}" pid="3" name="MediaServiceImageTags">
    <vt:lpwstr/>
  </property>
</Properties>
</file>