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osalira.sharepoint.com/sites/bestuurskantoor/inkoop/Aanbestedingstrajecten/Sanitaire voorzieningen/NVI 2/"/>
    </mc:Choice>
  </mc:AlternateContent>
  <xr:revisionPtr revIDLastSave="1095" documentId="11_E3E5C76CFA890F59245E052FFD78B402B0E149E1" xr6:coauthVersionLast="47" xr6:coauthVersionMax="47" xr10:uidLastSave="{E73867C4-D986-4102-ABF9-0F2F18158245}"/>
  <bookViews>
    <workbookView xWindow="-110" yWindow="-110" windowWidth="19420" windowHeight="10300" xr2:uid="{00000000-000D-0000-FFFF-FFFF00000000}"/>
  </bookViews>
  <sheets>
    <sheet name="Pri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2" l="1"/>
  <c r="E26" i="2"/>
  <c r="E27" i="2"/>
  <c r="E28" i="2"/>
  <c r="A41" i="2" s="1"/>
  <c r="D21" i="2"/>
  <c r="D24" i="2"/>
  <c r="D23" i="2"/>
  <c r="E23" i="2" s="1"/>
  <c r="D22" i="2"/>
  <c r="E22" i="2" s="1"/>
  <c r="D25" i="2"/>
  <c r="E25" i="2" s="1"/>
  <c r="E24" i="2"/>
  <c r="E21" i="2"/>
  <c r="D17" i="2"/>
  <c r="C16" i="2"/>
  <c r="D16" i="2" s="1"/>
  <c r="D15" i="2"/>
  <c r="D14" i="2"/>
  <c r="D13" i="2"/>
  <c r="D12" i="2"/>
  <c r="D11" i="2"/>
  <c r="D10" i="2"/>
  <c r="D9" i="2"/>
  <c r="D8" i="2"/>
  <c r="D7" i="2"/>
  <c r="D6" i="2"/>
  <c r="D5" i="2"/>
  <c r="D18" i="2" l="1"/>
  <c r="B37" i="2" s="1"/>
</calcChain>
</file>

<file path=xl/sharedStrings.xml><?xml version="1.0" encoding="utf-8"?>
<sst xmlns="http://schemas.openxmlformats.org/spreadsheetml/2006/main" count="71" uniqueCount="52">
  <si>
    <t>Prijs</t>
  </si>
  <si>
    <t>Dispensers</t>
  </si>
  <si>
    <t>Toiletrolhouder</t>
  </si>
  <si>
    <t>Papierroldispensers</t>
  </si>
  <si>
    <t>Papiervouwautomaten</t>
  </si>
  <si>
    <t>Zeepdispensers</t>
  </si>
  <si>
    <t>Luchtverfrissers</t>
  </si>
  <si>
    <t>Damesverbandcontainers</t>
  </si>
  <si>
    <t>Alcoholdispensers</t>
  </si>
  <si>
    <t>Seatclean sprays</t>
  </si>
  <si>
    <t>Prullenbakken</t>
  </si>
  <si>
    <t>Toiletborstels</t>
  </si>
  <si>
    <t>Damesverband zakjes dispenser</t>
  </si>
  <si>
    <t>Prijs per stuk</t>
  </si>
  <si>
    <t>Aantal</t>
  </si>
  <si>
    <t>Totaal prijs</t>
  </si>
  <si>
    <t>Disposables</t>
  </si>
  <si>
    <t>Toiletrollen</t>
  </si>
  <si>
    <t>Handdoekrollen</t>
  </si>
  <si>
    <t>Papierrollen</t>
  </si>
  <si>
    <t>Papierhanddoeken gevouwen</t>
  </si>
  <si>
    <t>Navulling zeepdispensers</t>
  </si>
  <si>
    <t>Eenheid</t>
  </si>
  <si>
    <t>Kortingspercentage</t>
  </si>
  <si>
    <t>Productgroep</t>
  </si>
  <si>
    <t>Beoordeelde prijs</t>
  </si>
  <si>
    <t>Eindprijs beoordeling</t>
  </si>
  <si>
    <t>De genoemde aantallen zijn ter indicatie. Hier kunnen geen rechten aan worden ontleend.</t>
  </si>
  <si>
    <t>Overige producten</t>
  </si>
  <si>
    <t>Overige schoonmaak producten</t>
  </si>
  <si>
    <t>Totaal prijs dispensers ​× (1−Korting dispensers​)</t>
  </si>
  <si>
    <t>(Totaal prijs disposables​ × (1−Korting disposables​)) × 4</t>
  </si>
  <si>
    <t>Formule</t>
  </si>
  <si>
    <t>Beoordeelde prijs Dispensers + Beoordeelde prijs Disposables</t>
  </si>
  <si>
    <t>Totaal</t>
  </si>
  <si>
    <t>Kosten luchtverfrissers</t>
  </si>
  <si>
    <t>Per maand per stuk</t>
  </si>
  <si>
    <t>Kosten damesverbandcontainers</t>
  </si>
  <si>
    <t>Handdoekrolhouders wegwerp</t>
  </si>
  <si>
    <t>Handdoekrolhouders gesloten systeem</t>
  </si>
  <si>
    <t>12 rollen = 780 meter</t>
  </si>
  <si>
    <t>Aantal eenheid</t>
  </si>
  <si>
    <t>meter per rol</t>
  </si>
  <si>
    <t>aantal per pak</t>
  </si>
  <si>
    <t>inhoud in ml per vulling</t>
  </si>
  <si>
    <t>1 liter (1000 ml)</t>
  </si>
  <si>
    <t>6 rollen = 210 meter</t>
  </si>
  <si>
    <t>6 rollen = 900 meter</t>
  </si>
  <si>
    <t>20 pakken = 4000 vellen</t>
  </si>
  <si>
    <t>Bijlage D-Prijzenblad versie 3</t>
  </si>
  <si>
    <t>Prijs per verpakking</t>
  </si>
  <si>
    <t>Aantal eenheid per verpakking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</si>
</sst>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0" fillId="5" borderId="1" xfId="0" applyFill="1" applyBorder="1"/>
    <xf numFmtId="0" fontId="0" fillId="4" borderId="1" xfId="0" applyFill="1" applyBorder="1"/>
    <xf numFmtId="0" fontId="0" fillId="0" borderId="1" xfId="0" applyBorder="1"/>
    <xf numFmtId="44" fontId="0" fillId="0" borderId="1" xfId="0" applyNumberFormat="1" applyBorder="1"/>
    <xf numFmtId="0" fontId="2" fillId="0" borderId="0" xfId="0" applyFont="1"/>
    <xf numFmtId="44" fontId="0" fillId="0" borderId="0" xfId="0" applyNumberFormat="1"/>
    <xf numFmtId="0" fontId="0" fillId="6" borderId="1" xfId="0" applyFill="1" applyBorder="1"/>
    <xf numFmtId="0" fontId="0" fillId="2" borderId="1" xfId="0" applyFill="1" applyBorder="1"/>
    <xf numFmtId="0" fontId="0" fillId="7" borderId="1" xfId="0" applyFill="1" applyBorder="1"/>
    <xf numFmtId="0" fontId="0" fillId="3" borderId="1" xfId="0" applyFill="1" applyBorder="1"/>
    <xf numFmtId="0" fontId="0" fillId="8" borderId="1" xfId="0" applyFill="1" applyBorder="1"/>
    <xf numFmtId="0" fontId="5" fillId="9" borderId="0" xfId="0" applyFont="1" applyFill="1"/>
    <xf numFmtId="44" fontId="5" fillId="10" borderId="0" xfId="0" applyNumberFormat="1" applyFont="1" applyFill="1"/>
    <xf numFmtId="44" fontId="0" fillId="11" borderId="1" xfId="1" applyFont="1" applyFill="1" applyBorder="1"/>
    <xf numFmtId="9" fontId="0" fillId="11" borderId="1" xfId="2" applyFont="1" applyFill="1" applyBorder="1"/>
    <xf numFmtId="9" fontId="2" fillId="0" borderId="0" xfId="0" applyNumberFormat="1" applyFont="1"/>
    <xf numFmtId="44" fontId="0" fillId="0" borderId="0" xfId="1" applyFont="1" applyFill="1" applyBorder="1"/>
    <xf numFmtId="9" fontId="0" fillId="0" borderId="0" xfId="2" applyFont="1" applyFill="1" applyBorder="1"/>
    <xf numFmtId="0" fontId="5" fillId="0" borderId="0" xfId="0" applyFont="1"/>
    <xf numFmtId="44" fontId="5" fillId="0" borderId="0" xfId="0" applyNumberFormat="1" applyFont="1"/>
    <xf numFmtId="0" fontId="0" fillId="0" borderId="0" xfId="1" applyNumberFormat="1" applyFont="1" applyFill="1" applyBorder="1" applyAlignment="1">
      <alignment horizontal="left"/>
    </xf>
    <xf numFmtId="0" fontId="0" fillId="0" borderId="1" xfId="1" applyNumberFormat="1" applyFont="1" applyFill="1" applyBorder="1" applyAlignment="1">
      <alignment horizontal="left"/>
    </xf>
    <xf numFmtId="0" fontId="0" fillId="11" borderId="1" xfId="0" applyFill="1" applyBorder="1"/>
    <xf numFmtId="2" fontId="0" fillId="0" borderId="0" xfId="2" applyNumberFormat="1" applyFont="1" applyFill="1" applyBorder="1"/>
    <xf numFmtId="44" fontId="0" fillId="0" borderId="1" xfId="1" applyFont="1" applyFill="1" applyBorder="1"/>
    <xf numFmtId="0" fontId="0" fillId="0" borderId="1" xfId="1" applyNumberFormat="1" applyFont="1" applyFill="1" applyBorder="1"/>
    <xf numFmtId="0" fontId="0" fillId="0" borderId="1" xfId="0" applyBorder="1" applyAlignment="1">
      <alignment horizontal="center"/>
    </xf>
    <xf numFmtId="0" fontId="5" fillId="9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NumberFormat="1" applyBorder="1"/>
  </cellXfs>
  <cellStyles count="6">
    <cellStyle name="Procent" xfId="2" builtinId="5"/>
    <cellStyle name="Standaard" xfId="0" builtinId="0"/>
    <cellStyle name="Standaard 2" xfId="4" xr:uid="{E19EF3F9-A2FF-49DA-82C3-6EE8D4DEADD2}"/>
    <cellStyle name="Valuta" xfId="1" builtinId="4"/>
    <cellStyle name="Valuta 2" xfId="5" xr:uid="{2AFF27E5-5986-454C-8397-0C2504192652}"/>
    <cellStyle name="Valuta 3" xfId="3" xr:uid="{8FFB56CA-95F1-475D-8608-4C6CF2061F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9C14-A353-480F-8E15-A67F9DB89D79}">
  <dimension ref="A1:X41"/>
  <sheetViews>
    <sheetView tabSelected="1" topLeftCell="A27" zoomScaleNormal="100" workbookViewId="0">
      <selection activeCell="B39" sqref="B39"/>
    </sheetView>
  </sheetViews>
  <sheetFormatPr defaultRowHeight="14.5" x14ac:dyDescent="0.35"/>
  <cols>
    <col min="1" max="1" width="34.90625" bestFit="1" customWidth="1"/>
    <col min="2" max="2" width="19.54296875" bestFit="1" customWidth="1"/>
    <col min="3" max="3" width="21.08984375" bestFit="1" customWidth="1"/>
    <col min="4" max="4" width="15.90625" bestFit="1" customWidth="1"/>
    <col min="5" max="5" width="16" customWidth="1"/>
    <col min="7" max="7" width="28.54296875" bestFit="1" customWidth="1"/>
    <col min="8" max="8" width="17.7265625" bestFit="1" customWidth="1"/>
    <col min="9" max="9" width="29.54296875" bestFit="1" customWidth="1"/>
    <col min="10" max="10" width="26.54296875" bestFit="1" customWidth="1"/>
    <col min="11" max="11" width="27.36328125" bestFit="1" customWidth="1"/>
    <col min="12" max="12" width="12.1796875" bestFit="1" customWidth="1"/>
    <col min="13" max="13" width="8.7265625" customWidth="1"/>
    <col min="14" max="14" width="28.54296875" bestFit="1" customWidth="1"/>
    <col min="15" max="15" width="17.7265625" bestFit="1" customWidth="1"/>
    <col min="16" max="16" width="9.453125" bestFit="1" customWidth="1"/>
    <col min="17" max="17" width="11.1796875" bestFit="1" customWidth="1"/>
    <col min="18" max="18" width="10.1796875" bestFit="1" customWidth="1"/>
    <col min="20" max="20" width="28.54296875" bestFit="1" customWidth="1"/>
    <col min="21" max="21" width="17.7265625" bestFit="1" customWidth="1"/>
    <col min="22" max="22" width="9.453125" bestFit="1" customWidth="1"/>
    <col min="23" max="23" width="11.1796875" bestFit="1" customWidth="1"/>
    <col min="24" max="24" width="10.1796875" bestFit="1" customWidth="1"/>
  </cols>
  <sheetData>
    <row r="1" spans="1:24" ht="18.5" x14ac:dyDescent="0.45">
      <c r="A1" s="31" t="s">
        <v>49</v>
      </c>
      <c r="B1" s="31"/>
      <c r="C1" s="31"/>
      <c r="D1" s="31"/>
      <c r="E1" s="31"/>
    </row>
    <row r="2" spans="1:24" x14ac:dyDescent="0.35">
      <c r="A2" s="32" t="s">
        <v>27</v>
      </c>
      <c r="B2" s="32"/>
      <c r="C2" s="32"/>
      <c r="D2" s="32"/>
      <c r="E2" s="32"/>
    </row>
    <row r="3" spans="1:24" x14ac:dyDescent="0.35">
      <c r="A3" s="30"/>
      <c r="B3" s="30"/>
      <c r="C3" s="30"/>
      <c r="D3" s="30"/>
      <c r="E3" s="30"/>
      <c r="G3" s="5"/>
      <c r="M3" s="5"/>
      <c r="N3" s="5"/>
      <c r="T3" s="16"/>
    </row>
    <row r="4" spans="1:24" x14ac:dyDescent="0.35">
      <c r="A4" s="1" t="s">
        <v>1</v>
      </c>
      <c r="B4" s="1" t="s">
        <v>13</v>
      </c>
      <c r="C4" s="1" t="s">
        <v>14</v>
      </c>
      <c r="D4" s="1" t="s">
        <v>15</v>
      </c>
    </row>
    <row r="5" spans="1:24" x14ac:dyDescent="0.35">
      <c r="A5" s="2" t="s">
        <v>2</v>
      </c>
      <c r="B5" s="14">
        <v>0</v>
      </c>
      <c r="C5" s="3">
        <v>425</v>
      </c>
      <c r="D5" s="4">
        <f>B5*C5</f>
        <v>0</v>
      </c>
      <c r="E5" s="6"/>
      <c r="H5" s="17"/>
      <c r="J5" s="6"/>
      <c r="L5" s="6"/>
      <c r="O5" s="17"/>
      <c r="Q5" s="6"/>
      <c r="R5" s="6"/>
      <c r="U5" s="17"/>
      <c r="W5" s="6"/>
      <c r="X5" s="6"/>
    </row>
    <row r="6" spans="1:24" x14ac:dyDescent="0.35">
      <c r="A6" s="2" t="s">
        <v>38</v>
      </c>
      <c r="B6" s="14">
        <v>0</v>
      </c>
      <c r="C6" s="3">
        <v>100</v>
      </c>
      <c r="D6" s="4">
        <f>B6*C6</f>
        <v>0</v>
      </c>
      <c r="E6" s="6"/>
      <c r="H6" s="17"/>
      <c r="J6" s="6"/>
      <c r="L6" s="6"/>
      <c r="O6" s="17"/>
      <c r="Q6" s="6"/>
      <c r="R6" s="6"/>
      <c r="U6" s="17"/>
      <c r="W6" s="6"/>
      <c r="X6" s="6"/>
    </row>
    <row r="7" spans="1:24" x14ac:dyDescent="0.35">
      <c r="A7" s="2" t="s">
        <v>39</v>
      </c>
      <c r="B7" s="14">
        <v>0</v>
      </c>
      <c r="C7" s="3">
        <v>50</v>
      </c>
      <c r="D7" s="4">
        <f t="shared" ref="D7:D17" si="0">B7*C7</f>
        <v>0</v>
      </c>
      <c r="E7" s="6"/>
      <c r="H7" s="17"/>
      <c r="J7" s="6"/>
      <c r="L7" s="6"/>
      <c r="O7" s="17"/>
      <c r="Q7" s="6"/>
      <c r="R7" s="6"/>
      <c r="U7" s="17"/>
      <c r="W7" s="6"/>
      <c r="X7" s="6"/>
    </row>
    <row r="8" spans="1:24" x14ac:dyDescent="0.35">
      <c r="A8" s="2" t="s">
        <v>3</v>
      </c>
      <c r="B8" s="14">
        <v>0</v>
      </c>
      <c r="C8" s="3">
        <v>200</v>
      </c>
      <c r="D8" s="4">
        <f t="shared" si="0"/>
        <v>0</v>
      </c>
      <c r="E8" s="6"/>
      <c r="H8" s="17"/>
      <c r="J8" s="6"/>
      <c r="L8" s="6"/>
      <c r="O8" s="17"/>
      <c r="Q8" s="6"/>
      <c r="R8" s="6"/>
      <c r="U8" s="17"/>
      <c r="W8" s="6"/>
      <c r="X8" s="6"/>
    </row>
    <row r="9" spans="1:24" x14ac:dyDescent="0.35">
      <c r="A9" s="2" t="s">
        <v>4</v>
      </c>
      <c r="B9" s="14">
        <v>0</v>
      </c>
      <c r="C9" s="3">
        <v>75</v>
      </c>
      <c r="D9" s="4">
        <f t="shared" si="0"/>
        <v>0</v>
      </c>
      <c r="E9" s="6"/>
      <c r="H9" s="17"/>
      <c r="J9" s="6"/>
      <c r="L9" s="6"/>
      <c r="O9" s="17"/>
      <c r="Q9" s="6"/>
      <c r="R9" s="6"/>
      <c r="U9" s="17"/>
      <c r="W9" s="6"/>
      <c r="X9" s="6"/>
    </row>
    <row r="10" spans="1:24" x14ac:dyDescent="0.35">
      <c r="A10" s="2" t="s">
        <v>5</v>
      </c>
      <c r="B10" s="14">
        <v>0</v>
      </c>
      <c r="C10" s="3">
        <v>425</v>
      </c>
      <c r="D10" s="4">
        <f t="shared" si="0"/>
        <v>0</v>
      </c>
      <c r="E10" s="6"/>
      <c r="H10" s="17"/>
      <c r="J10" s="6"/>
      <c r="L10" s="6"/>
      <c r="O10" s="17"/>
      <c r="Q10" s="6"/>
      <c r="R10" s="6"/>
      <c r="U10" s="17"/>
      <c r="W10" s="6"/>
      <c r="X10" s="6"/>
    </row>
    <row r="11" spans="1:24" x14ac:dyDescent="0.35">
      <c r="A11" s="2" t="s">
        <v>6</v>
      </c>
      <c r="B11" s="14">
        <v>0</v>
      </c>
      <c r="C11" s="3">
        <v>125</v>
      </c>
      <c r="D11" s="4">
        <f t="shared" si="0"/>
        <v>0</v>
      </c>
      <c r="E11" s="6"/>
      <c r="H11" s="17"/>
      <c r="J11" s="6"/>
      <c r="L11" s="6"/>
      <c r="O11" s="17"/>
      <c r="Q11" s="6"/>
      <c r="R11" s="6"/>
      <c r="U11" s="17"/>
      <c r="W11" s="6"/>
      <c r="X11" s="6"/>
    </row>
    <row r="12" spans="1:24" x14ac:dyDescent="0.35">
      <c r="A12" s="2" t="s">
        <v>7</v>
      </c>
      <c r="B12" s="14">
        <v>0</v>
      </c>
      <c r="C12" s="3">
        <v>75</v>
      </c>
      <c r="D12" s="4">
        <f t="shared" si="0"/>
        <v>0</v>
      </c>
      <c r="E12" s="6"/>
      <c r="H12" s="17"/>
      <c r="J12" s="6"/>
      <c r="L12" s="6"/>
      <c r="O12" s="17"/>
      <c r="Q12" s="6"/>
      <c r="R12" s="6"/>
      <c r="U12" s="17"/>
      <c r="W12" s="6"/>
      <c r="X12" s="6"/>
    </row>
    <row r="13" spans="1:24" x14ac:dyDescent="0.35">
      <c r="A13" s="2" t="s">
        <v>8</v>
      </c>
      <c r="B13" s="14">
        <v>0</v>
      </c>
      <c r="C13" s="3">
        <v>10</v>
      </c>
      <c r="D13" s="4">
        <f t="shared" si="0"/>
        <v>0</v>
      </c>
      <c r="E13" s="6"/>
      <c r="H13" s="17"/>
      <c r="J13" s="6"/>
      <c r="L13" s="6"/>
      <c r="O13" s="17"/>
      <c r="Q13" s="6"/>
      <c r="R13" s="6"/>
      <c r="U13" s="17"/>
      <c r="W13" s="6"/>
      <c r="X13" s="6"/>
    </row>
    <row r="14" spans="1:24" x14ac:dyDescent="0.35">
      <c r="A14" s="2" t="s">
        <v>9</v>
      </c>
      <c r="B14" s="14">
        <v>0</v>
      </c>
      <c r="C14" s="3">
        <v>10</v>
      </c>
      <c r="D14" s="4">
        <f t="shared" si="0"/>
        <v>0</v>
      </c>
      <c r="E14" s="6"/>
      <c r="H14" s="17"/>
      <c r="J14" s="6"/>
      <c r="L14" s="6"/>
      <c r="O14" s="17"/>
      <c r="Q14" s="6"/>
      <c r="R14" s="6"/>
      <c r="U14" s="17"/>
      <c r="W14" s="6"/>
      <c r="X14" s="6"/>
    </row>
    <row r="15" spans="1:24" x14ac:dyDescent="0.35">
      <c r="A15" s="2" t="s">
        <v>10</v>
      </c>
      <c r="B15" s="14">
        <v>0</v>
      </c>
      <c r="C15" s="3">
        <v>125</v>
      </c>
      <c r="D15" s="4">
        <f t="shared" si="0"/>
        <v>0</v>
      </c>
      <c r="E15" s="6"/>
      <c r="H15" s="17"/>
      <c r="J15" s="6"/>
      <c r="L15" s="6"/>
      <c r="O15" s="17"/>
      <c r="Q15" s="6"/>
      <c r="R15" s="6"/>
      <c r="U15" s="17"/>
      <c r="W15" s="6"/>
      <c r="X15" s="6"/>
    </row>
    <row r="16" spans="1:24" x14ac:dyDescent="0.35">
      <c r="A16" s="2" t="s">
        <v>11</v>
      </c>
      <c r="B16" s="14">
        <v>0</v>
      </c>
      <c r="C16" s="3">
        <f>C5</f>
        <v>425</v>
      </c>
      <c r="D16" s="4">
        <f t="shared" si="0"/>
        <v>0</v>
      </c>
      <c r="E16" s="6"/>
      <c r="H16" s="17"/>
      <c r="J16" s="6"/>
      <c r="L16" s="6"/>
      <c r="O16" s="17"/>
      <c r="Q16" s="6"/>
      <c r="R16" s="6"/>
      <c r="U16" s="17"/>
      <c r="W16" s="6"/>
      <c r="X16" s="6"/>
    </row>
    <row r="17" spans="1:24" x14ac:dyDescent="0.35">
      <c r="A17" s="2" t="s">
        <v>12</v>
      </c>
      <c r="B17" s="14">
        <v>0</v>
      </c>
      <c r="C17" s="3">
        <v>75</v>
      </c>
      <c r="D17" s="4">
        <f t="shared" si="0"/>
        <v>0</v>
      </c>
      <c r="E17" s="6"/>
      <c r="J17" s="6"/>
      <c r="L17" s="6"/>
      <c r="Q17" s="6"/>
      <c r="R17" s="6"/>
      <c r="W17" s="6"/>
      <c r="X17" s="6"/>
    </row>
    <row r="18" spans="1:24" x14ac:dyDescent="0.35">
      <c r="A18" s="2" t="s">
        <v>34</v>
      </c>
      <c r="B18" s="3"/>
      <c r="C18" s="3"/>
      <c r="D18" s="4">
        <f>SUM(D5:D17)</f>
        <v>0</v>
      </c>
      <c r="E18" s="6"/>
      <c r="J18" s="6"/>
      <c r="L18" s="6"/>
      <c r="Q18" s="6"/>
      <c r="R18" s="6"/>
      <c r="W18" s="6"/>
      <c r="X18" s="6"/>
    </row>
    <row r="20" spans="1:24" x14ac:dyDescent="0.35">
      <c r="A20" s="7" t="s">
        <v>16</v>
      </c>
      <c r="B20" s="7" t="s">
        <v>14</v>
      </c>
      <c r="C20" s="7" t="s">
        <v>22</v>
      </c>
      <c r="D20" s="7" t="s">
        <v>0</v>
      </c>
      <c r="E20" s="7" t="s">
        <v>15</v>
      </c>
      <c r="G20" s="7" t="s">
        <v>16</v>
      </c>
      <c r="H20" s="7" t="s">
        <v>50</v>
      </c>
      <c r="I20" s="7" t="s">
        <v>41</v>
      </c>
      <c r="J20" s="7" t="s">
        <v>22</v>
      </c>
      <c r="K20" s="7" t="s">
        <v>51</v>
      </c>
    </row>
    <row r="21" spans="1:24" x14ac:dyDescent="0.35">
      <c r="A21" s="8" t="s">
        <v>17</v>
      </c>
      <c r="B21" s="3">
        <v>700</v>
      </c>
      <c r="C21" s="3" t="s">
        <v>40</v>
      </c>
      <c r="D21" s="26" t="e">
        <f>(780/(I21*K21))*H21</f>
        <v>#DIV/0!</v>
      </c>
      <c r="E21" s="4" t="e">
        <f>B21*D21</f>
        <v>#DIV/0!</v>
      </c>
      <c r="G21" s="8" t="s">
        <v>17</v>
      </c>
      <c r="H21" s="14">
        <v>0</v>
      </c>
      <c r="I21" s="23">
        <v>0</v>
      </c>
      <c r="J21" s="22" t="s">
        <v>42</v>
      </c>
      <c r="K21" s="23">
        <v>0</v>
      </c>
      <c r="L21" s="6"/>
      <c r="Q21" s="17"/>
      <c r="R21" s="6"/>
      <c r="W21" s="17"/>
      <c r="X21" s="6"/>
    </row>
    <row r="22" spans="1:24" x14ac:dyDescent="0.35">
      <c r="A22" s="8" t="s">
        <v>18</v>
      </c>
      <c r="B22" s="3">
        <v>250</v>
      </c>
      <c r="C22" s="3" t="s">
        <v>46</v>
      </c>
      <c r="D22" s="25" t="e">
        <f>(210/(I22*K22))*H22</f>
        <v>#DIV/0!</v>
      </c>
      <c r="E22" s="4" t="e">
        <f t="shared" ref="E22:E27" si="1">B22*D22</f>
        <v>#DIV/0!</v>
      </c>
      <c r="G22" s="8" t="s">
        <v>18</v>
      </c>
      <c r="H22" s="14">
        <v>0</v>
      </c>
      <c r="I22" s="23">
        <v>0</v>
      </c>
      <c r="J22" s="22" t="s">
        <v>42</v>
      </c>
      <c r="K22" s="23">
        <v>0</v>
      </c>
      <c r="L22" s="6"/>
      <c r="Q22" s="17"/>
      <c r="R22" s="6"/>
      <c r="W22" s="17"/>
      <c r="X22" s="6"/>
    </row>
    <row r="23" spans="1:24" x14ac:dyDescent="0.35">
      <c r="A23" s="8" t="s">
        <v>19</v>
      </c>
      <c r="B23" s="3">
        <v>350</v>
      </c>
      <c r="C23" s="3" t="s">
        <v>47</v>
      </c>
      <c r="D23" s="26" t="e">
        <f>(900/(I23*K23))*H23</f>
        <v>#DIV/0!</v>
      </c>
      <c r="E23" s="4" t="e">
        <f t="shared" si="1"/>
        <v>#DIV/0!</v>
      </c>
      <c r="G23" s="8" t="s">
        <v>19</v>
      </c>
      <c r="H23" s="14">
        <v>0</v>
      </c>
      <c r="I23" s="23">
        <v>0</v>
      </c>
      <c r="J23" s="22" t="s">
        <v>42</v>
      </c>
      <c r="K23" s="23">
        <v>0</v>
      </c>
      <c r="L23" s="6"/>
      <c r="Q23" s="17"/>
      <c r="R23" s="6"/>
      <c r="W23" s="17"/>
      <c r="X23" s="6"/>
    </row>
    <row r="24" spans="1:24" x14ac:dyDescent="0.35">
      <c r="A24" s="8" t="s">
        <v>20</v>
      </c>
      <c r="B24" s="3">
        <v>175</v>
      </c>
      <c r="C24" s="3" t="s">
        <v>48</v>
      </c>
      <c r="D24" s="26" t="e">
        <f>(4000/(I24*K24))*H24</f>
        <v>#DIV/0!</v>
      </c>
      <c r="E24" s="4" t="e">
        <f t="shared" si="1"/>
        <v>#DIV/0!</v>
      </c>
      <c r="G24" s="8" t="s">
        <v>20</v>
      </c>
      <c r="H24" s="14">
        <v>0</v>
      </c>
      <c r="I24" s="23">
        <v>0</v>
      </c>
      <c r="J24" s="22" t="s">
        <v>43</v>
      </c>
      <c r="K24" s="23">
        <v>0</v>
      </c>
      <c r="L24" s="6"/>
      <c r="Q24" s="17"/>
      <c r="R24" s="6"/>
      <c r="W24" s="17"/>
      <c r="X24" s="6"/>
    </row>
    <row r="25" spans="1:24" x14ac:dyDescent="0.35">
      <c r="A25" s="8" t="s">
        <v>21</v>
      </c>
      <c r="B25" s="3">
        <v>500</v>
      </c>
      <c r="C25" s="3" t="s">
        <v>45</v>
      </c>
      <c r="D25" s="25" t="e">
        <f>(500/(I25*K25))*H25</f>
        <v>#DIV/0!</v>
      </c>
      <c r="E25" s="4" t="e">
        <f t="shared" si="1"/>
        <v>#DIV/0!</v>
      </c>
      <c r="G25" s="8" t="s">
        <v>21</v>
      </c>
      <c r="H25" s="14">
        <v>0</v>
      </c>
      <c r="I25" s="23">
        <v>0</v>
      </c>
      <c r="J25" s="22" t="s">
        <v>44</v>
      </c>
      <c r="K25" s="23">
        <v>0</v>
      </c>
      <c r="L25" s="6"/>
      <c r="Q25" s="17"/>
      <c r="R25" s="6"/>
      <c r="W25" s="17"/>
      <c r="X25" s="6"/>
    </row>
    <row r="26" spans="1:24" x14ac:dyDescent="0.35">
      <c r="A26" s="8" t="s">
        <v>35</v>
      </c>
      <c r="B26" s="3">
        <v>50</v>
      </c>
      <c r="C26" s="3" t="s">
        <v>36</v>
      </c>
      <c r="D26" s="14">
        <v>0</v>
      </c>
      <c r="E26" s="4">
        <f>B26*D26*12</f>
        <v>0</v>
      </c>
      <c r="J26" s="21"/>
      <c r="L26" s="6"/>
      <c r="Q26" s="17"/>
      <c r="R26" s="6"/>
      <c r="W26" s="17"/>
      <c r="X26" s="6"/>
    </row>
    <row r="27" spans="1:24" x14ac:dyDescent="0.35">
      <c r="A27" s="8" t="s">
        <v>37</v>
      </c>
      <c r="B27" s="3">
        <v>15</v>
      </c>
      <c r="C27" s="3" t="s">
        <v>36</v>
      </c>
      <c r="D27" s="14">
        <v>0</v>
      </c>
      <c r="E27" s="4">
        <f>B27*D27*12</f>
        <v>0</v>
      </c>
      <c r="L27" s="6"/>
      <c r="R27" s="6"/>
      <c r="X27" s="6"/>
    </row>
    <row r="28" spans="1:24" x14ac:dyDescent="0.35">
      <c r="A28" s="8" t="s">
        <v>34</v>
      </c>
      <c r="B28" s="3"/>
      <c r="C28" s="3"/>
      <c r="D28" s="3"/>
      <c r="E28" s="4" t="e">
        <f>SUM(E21:E27)</f>
        <v>#DIV/0!</v>
      </c>
    </row>
    <row r="29" spans="1:24" x14ac:dyDescent="0.35">
      <c r="E29" s="6"/>
    </row>
    <row r="30" spans="1:24" x14ac:dyDescent="0.35">
      <c r="A30" s="9" t="s">
        <v>24</v>
      </c>
      <c r="B30" s="9" t="s">
        <v>23</v>
      </c>
    </row>
    <row r="31" spans="1:24" x14ac:dyDescent="0.35">
      <c r="A31" s="10" t="s">
        <v>1</v>
      </c>
      <c r="B31" s="15">
        <v>0</v>
      </c>
      <c r="H31" s="18"/>
      <c r="O31" s="18"/>
      <c r="U31" s="18"/>
    </row>
    <row r="32" spans="1:24" x14ac:dyDescent="0.35">
      <c r="A32" s="10" t="s">
        <v>16</v>
      </c>
      <c r="B32" s="15">
        <v>0</v>
      </c>
      <c r="H32" s="24"/>
      <c r="O32" s="18"/>
      <c r="U32" s="18"/>
    </row>
    <row r="33" spans="1:21" x14ac:dyDescent="0.35">
      <c r="A33" s="10" t="s">
        <v>29</v>
      </c>
      <c r="B33" s="15">
        <v>0</v>
      </c>
      <c r="H33" s="18"/>
      <c r="O33" s="18"/>
      <c r="U33" s="18"/>
    </row>
    <row r="34" spans="1:21" x14ac:dyDescent="0.35">
      <c r="A34" s="10" t="s">
        <v>28</v>
      </c>
      <c r="B34" s="15">
        <v>0</v>
      </c>
      <c r="H34" s="18"/>
      <c r="O34" s="18"/>
      <c r="U34" s="18"/>
    </row>
    <row r="36" spans="1:21" x14ac:dyDescent="0.35">
      <c r="A36" s="11" t="s">
        <v>24</v>
      </c>
      <c r="B36" s="11" t="s">
        <v>25</v>
      </c>
      <c r="C36" s="33" t="s">
        <v>32</v>
      </c>
      <c r="D36" s="33"/>
      <c r="E36" s="33"/>
    </row>
    <row r="37" spans="1:21" x14ac:dyDescent="0.35">
      <c r="A37" s="3" t="s">
        <v>1</v>
      </c>
      <c r="B37" s="4">
        <f>D18*(1-B31)</f>
        <v>0</v>
      </c>
      <c r="C37" s="27" t="s">
        <v>30</v>
      </c>
      <c r="D37" s="27"/>
      <c r="E37" s="27"/>
      <c r="H37" s="6"/>
      <c r="O37" s="6"/>
      <c r="U37" s="6"/>
    </row>
    <row r="38" spans="1:21" x14ac:dyDescent="0.35">
      <c r="A38" s="3" t="s">
        <v>16</v>
      </c>
      <c r="B38" s="34" t="e">
        <f>E28*(1-B32)*4</f>
        <v>#DIV/0!</v>
      </c>
      <c r="C38" s="27" t="s">
        <v>31</v>
      </c>
      <c r="D38" s="27"/>
      <c r="E38" s="27"/>
      <c r="H38" s="6"/>
      <c r="O38" s="6"/>
      <c r="U38" s="6"/>
    </row>
    <row r="40" spans="1:21" x14ac:dyDescent="0.35">
      <c r="A40" s="12" t="s">
        <v>26</v>
      </c>
      <c r="B40" s="28" t="s">
        <v>32</v>
      </c>
      <c r="C40" s="28"/>
      <c r="D40" s="28"/>
      <c r="E40" s="19"/>
      <c r="F40" s="19"/>
      <c r="G40" s="19"/>
      <c r="N40" s="19"/>
      <c r="T40" s="19"/>
    </row>
    <row r="41" spans="1:21" x14ac:dyDescent="0.35">
      <c r="A41" s="13" t="e">
        <f>B37+B38</f>
        <v>#DIV/0!</v>
      </c>
      <c r="B41" s="29" t="s">
        <v>33</v>
      </c>
      <c r="C41" s="29"/>
      <c r="D41" s="29"/>
      <c r="E41" s="19"/>
      <c r="F41" s="19"/>
      <c r="G41" s="20"/>
      <c r="N41" s="20"/>
      <c r="T41" s="20"/>
    </row>
  </sheetData>
  <mergeCells count="8">
    <mergeCell ref="C38:E38"/>
    <mergeCell ref="B40:D40"/>
    <mergeCell ref="B41:D41"/>
    <mergeCell ref="A3:E3"/>
    <mergeCell ref="A1:E1"/>
    <mergeCell ref="A2:E2"/>
    <mergeCell ref="C36:E36"/>
    <mergeCell ref="C37:E37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2940AC077074CB6AF220343A70C3D" ma:contentTypeVersion="14" ma:contentTypeDescription="Een nieuw document maken." ma:contentTypeScope="" ma:versionID="a418865e50760c41e2390ed3700c4b52">
  <xsd:schema xmlns:xsd="http://www.w3.org/2001/XMLSchema" xmlns:xs="http://www.w3.org/2001/XMLSchema" xmlns:p="http://schemas.microsoft.com/office/2006/metadata/properties" xmlns:ns2="b4e822d5-dc06-49f1-b681-df364ee99ac8" xmlns:ns3="69af96e5-7795-4654-97b2-21352d0293b7" targetNamespace="http://schemas.microsoft.com/office/2006/metadata/properties" ma:root="true" ma:fieldsID="d2d02c6d41ecd2d3370701c24fddc923" ns2:_="" ns3:_="">
    <xsd:import namespace="b4e822d5-dc06-49f1-b681-df364ee99ac8"/>
    <xsd:import namespace="69af96e5-7795-4654-97b2-21352d029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822d5-dc06-49f1-b681-df364ee99a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2a0ff6d-8310-4402-88d4-56090226b5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f96e5-7795-4654-97b2-21352d0293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Catch-all-kolom van taxonomie" ma:hidden="true" ma:list="{2786ca92-6e37-465e-a9e1-47fe9207705e}" ma:internalName="TaxCatchAll" ma:showField="CatchAllData" ma:web="69af96e5-7795-4654-97b2-21352d029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af96e5-7795-4654-97b2-21352d0293b7" xsi:nil="true"/>
    <lcf76f155ced4ddcb4097134ff3c332f xmlns="b4e822d5-dc06-49f1-b681-df364ee99a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840C2B-0B51-47F1-96E0-817A777E85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D941DD-1282-4A22-B000-CAF06001F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e822d5-dc06-49f1-b681-df364ee99ac8"/>
    <ds:schemaRef ds:uri="69af96e5-7795-4654-97b2-21352d029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4D329E-333C-4268-A0C3-8943412D19A9}">
  <ds:schemaRefs>
    <ds:schemaRef ds:uri="69af96e5-7795-4654-97b2-21352d0293b7"/>
    <ds:schemaRef ds:uri="http://schemas.microsoft.com/office/2006/metadata/properties"/>
    <ds:schemaRef ds:uri="http://purl.org/dc/dcmitype/"/>
    <ds:schemaRef ds:uri="http://schemas.microsoft.com/office/2006/documentManagement/types"/>
    <ds:schemaRef ds:uri="b4e822d5-dc06-49f1-b681-df364ee99ac8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Gubbels</dc:creator>
  <cp:lastModifiedBy>Ruben Gubbels</cp:lastModifiedBy>
  <dcterms:created xsi:type="dcterms:W3CDTF">2015-06-05T18:17:20Z</dcterms:created>
  <dcterms:modified xsi:type="dcterms:W3CDTF">2025-10-21T11:48:02Z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0x0101003892940AC077074CB6AF220343A70C3D</vt:lpwstr>
  </property>
  <property fmtid="{D5CDD505-2E9C-101B-9397-08002B2CF9AE}" pid="3" name="MediaServiceImageTags">
    <vt:lpwstr/>
  </property>
</Properties>
</file>