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Aeres/EA Arbodiensten 2025/Aanbestedingsdocument en bijlagen/Definitief/"/>
    </mc:Choice>
  </mc:AlternateContent>
  <xr:revisionPtr revIDLastSave="167" documentId="13_ncr:1_{0F02B9B3-DFBE-E941-BD7A-7112431464AD}" xr6:coauthVersionLast="47" xr6:coauthVersionMax="47" xr10:uidLastSave="{A4A4A47A-09DA-404C-9F42-C9182DF99D13}"/>
  <bookViews>
    <workbookView xWindow="12940" yWindow="500" windowWidth="38260" windowHeight="19360" xr2:uid="{26A0E56A-9CA4-EB40-BF12-5B4691CBE874}"/>
  </bookViews>
  <sheets>
    <sheet name="Waarde kwaliteit" sheetId="2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2" l="1"/>
  <c r="B5" i="2"/>
  <c r="C4" i="2"/>
  <c r="C5" i="2"/>
  <c r="D4" i="2"/>
  <c r="D5" i="2"/>
  <c r="E4" i="2"/>
  <c r="E5" i="2"/>
  <c r="F4" i="2"/>
  <c r="F5" i="2"/>
  <c r="G4" i="2"/>
  <c r="G5" i="2"/>
  <c r="H4" i="2"/>
  <c r="H5" i="2"/>
  <c r="I4" i="2"/>
  <c r="I5" i="2"/>
  <c r="J4" i="2"/>
  <c r="J5" i="2"/>
  <c r="K5" i="2"/>
  <c r="G22" i="2"/>
  <c r="C22" i="2"/>
  <c r="G16" i="2"/>
  <c r="C16" i="2"/>
  <c r="B11" i="2"/>
  <c r="J7" i="2"/>
  <c r="I7" i="2"/>
  <c r="K3" i="2"/>
  <c r="E7" i="2"/>
  <c r="F7" i="2"/>
  <c r="G7" i="2"/>
  <c r="B7" i="2"/>
  <c r="C7" i="2"/>
  <c r="D7" i="2"/>
  <c r="H7" i="2"/>
</calcChain>
</file>

<file path=xl/sharedStrings.xml><?xml version="1.0" encoding="utf-8"?>
<sst xmlns="http://schemas.openxmlformats.org/spreadsheetml/2006/main" count="52" uniqueCount="32">
  <si>
    <t>OPEN VRAGEN &amp; INTERVIEWVRAGEN + bijbehorende waarde beoordeling</t>
  </si>
  <si>
    <t>SCORE</t>
  </si>
  <si>
    <t>vraag 1 Implementatieplan en transitie</t>
  </si>
  <si>
    <t>Open vraag 3: Kwaliteit en continuïteit dienstverlening</t>
  </si>
  <si>
    <t>Open vraag 4: Proces ziekmelden, herstelmelden en communicatie</t>
  </si>
  <si>
    <t>Interviewvraag 1</t>
  </si>
  <si>
    <t>Interviewvraag 2</t>
  </si>
  <si>
    <t>Interviewvraag 3</t>
  </si>
  <si>
    <t>Interviewvraag 4 (CASUS)</t>
  </si>
  <si>
    <t>Totaal:</t>
  </si>
  <si>
    <t>Percentage</t>
  </si>
  <si>
    <t>Uitmuntend</t>
  </si>
  <si>
    <t>Goed</t>
  </si>
  <si>
    <t>Voldoende</t>
  </si>
  <si>
    <t>Matig</t>
  </si>
  <si>
    <t>3 keer matig of meer  is knock out en zal leiden tot uitsluiting.</t>
  </si>
  <si>
    <t>Onvoldoende</t>
  </si>
  <si>
    <t>KO</t>
  </si>
  <si>
    <t>KO= knock uit en uitsluiting</t>
  </si>
  <si>
    <t>Geraamde omvang (per jaar):</t>
  </si>
  <si>
    <t>Maximaal verwacht prijsverschil</t>
  </si>
  <si>
    <t>totaal te behalen positieve Kwaliteit</t>
  </si>
  <si>
    <t>kwaliteit weegt hiermee veel zwaarder dan prijs.</t>
  </si>
  <si>
    <t>Voorbeeld berekeningen</t>
  </si>
  <si>
    <t>inschrijver 1</t>
  </si>
  <si>
    <t>ingediende prijs</t>
  </si>
  <si>
    <t>inschrijver 2</t>
  </si>
  <si>
    <t>behaalde kwaliteit</t>
  </si>
  <si>
    <t>score</t>
  </si>
  <si>
    <t>inschrijver 1 heeft de BPKV en wint de aanbesteding</t>
  </si>
  <si>
    <t>Vraag 2 Preventie, de-medicaliseren (reductie  ziekteverzuim)</t>
  </si>
  <si>
    <t xml:space="preserve">Open vraag 5: Voorbeeld rapportage, rapportage verzuimoorzaken en dashboard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</si>
</sst>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&quot;€&quot;\ #,##0.00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Raleway"/>
    </font>
    <font>
      <sz val="8"/>
      <color theme="1"/>
      <name val="Raleway"/>
    </font>
    <font>
      <b/>
      <sz val="8"/>
      <color rgb="FF000000"/>
      <name val="Raleway"/>
    </font>
    <font>
      <sz val="8"/>
      <color rgb="FF000000"/>
      <name val="Raleway"/>
    </font>
    <font>
      <sz val="8"/>
      <color rgb="FFFF0000"/>
      <name val="Raleway"/>
    </font>
    <font>
      <b/>
      <sz val="8"/>
      <color rgb="FFFF0000"/>
      <name val="Raleway"/>
    </font>
    <font>
      <b/>
      <sz val="18"/>
      <color rgb="FF002060"/>
      <name val="Raleway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justify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justify" vertical="center" wrapText="1"/>
    </xf>
    <xf numFmtId="10" fontId="5" fillId="4" borderId="1" xfId="1" applyNumberFormat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5" borderId="1" xfId="0" applyFont="1" applyFill="1" applyBorder="1"/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justify" vertical="center" wrapText="1"/>
    </xf>
    <xf numFmtId="164" fontId="4" fillId="0" borderId="7" xfId="0" applyNumberFormat="1" applyFont="1" applyBorder="1" applyAlignment="1">
      <alignment horizontal="right" vertical="center"/>
    </xf>
    <xf numFmtId="0" fontId="4" fillId="0" borderId="7" xfId="0" applyFont="1" applyBorder="1"/>
    <xf numFmtId="44" fontId="4" fillId="0" borderId="7" xfId="2" applyFont="1" applyBorder="1"/>
    <xf numFmtId="44" fontId="4" fillId="8" borderId="7" xfId="2" applyFont="1" applyFill="1" applyBorder="1"/>
    <xf numFmtId="44" fontId="4" fillId="9" borderId="7" xfId="2" applyFont="1" applyFill="1" applyBorder="1"/>
    <xf numFmtId="9" fontId="4" fillId="5" borderId="3" xfId="0" applyNumberFormat="1" applyFont="1" applyFill="1" applyBorder="1" applyAlignment="1">
      <alignment horizontal="center" vertical="center"/>
    </xf>
    <xf numFmtId="164" fontId="4" fillId="6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44" fontId="4" fillId="10" borderId="7" xfId="2" applyFont="1" applyFill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0" fontId="4" fillId="10" borderId="7" xfId="0" applyFont="1" applyFill="1" applyBorder="1" applyAlignment="1">
      <alignment horizontal="right" vertical="center"/>
    </xf>
    <xf numFmtId="0" fontId="9" fillId="7" borderId="5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169333</xdr:colOff>
      <xdr:row>0</xdr:row>
      <xdr:rowOff>169334</xdr:rowOff>
    </xdr:from>
    <xdr:to>
      <xdr:col>2</xdr:col>
      <xdr:colOff>72075</xdr:colOff>
      <xdr:row>0</xdr:row>
      <xdr:rowOff>1106312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7978EE0-3CEE-874C-854B-6DF5B7E45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333" y="169334"/>
          <a:ext cx="3363492" cy="93697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M24"/>
  <sheetViews>
    <sheetView showGridLines="0" tabSelected="1" topLeftCell="A2" zoomScale="200" zoomScaleNormal="200" workbookViewId="0">
      <selection activeCell="F2" sqref="F2"/>
    </sheetView>
  </sheetViews>
  <sheetFormatPr baseColWidth="10" defaultColWidth="11" defaultRowHeight="20" customHeight="1" x14ac:dyDescent="0.15"/>
  <cols>
    <col min="1" max="1" width="24.83203125" style="2" customWidth="1"/>
    <col min="2" max="12" width="20.5" style="2" customWidth="1"/>
    <col min="13" max="13" width="23.6640625" style="2" customWidth="1"/>
    <col min="14" max="14" width="21.6640625" style="2" customWidth="1"/>
    <col min="15" max="16384" width="11" style="2"/>
  </cols>
  <sheetData>
    <row r="1" spans="1:13" ht="100" customHeight="1" thickBo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1"/>
      <c r="L1" s="1"/>
      <c r="M1" s="1"/>
    </row>
    <row r="2" spans="1:13" s="1" customFormat="1" ht="76" customHeight="1" thickBot="1" x14ac:dyDescent="0.2">
      <c r="A2" s="3" t="s">
        <v>1</v>
      </c>
      <c r="B2" s="4" t="s">
        <v>2</v>
      </c>
      <c r="C2" s="4" t="s">
        <v>30</v>
      </c>
      <c r="D2" s="11" t="s">
        <v>3</v>
      </c>
      <c r="E2" s="4" t="s">
        <v>4</v>
      </c>
      <c r="F2" s="11" t="s">
        <v>31</v>
      </c>
      <c r="G2" s="4" t="s">
        <v>5</v>
      </c>
      <c r="H2" s="4" t="s">
        <v>6</v>
      </c>
      <c r="I2" s="4" t="s">
        <v>7</v>
      </c>
      <c r="J2" s="4" t="s">
        <v>8</v>
      </c>
      <c r="K2" s="11" t="s">
        <v>9</v>
      </c>
    </row>
    <row r="3" spans="1:13" ht="35" customHeight="1" thickBot="1" x14ac:dyDescent="0.2">
      <c r="A3" s="5" t="s">
        <v>10</v>
      </c>
      <c r="B3" s="6">
        <v>0.1</v>
      </c>
      <c r="C3" s="6">
        <v>0.3</v>
      </c>
      <c r="D3" s="6">
        <v>0.2</v>
      </c>
      <c r="E3" s="6">
        <v>0.1</v>
      </c>
      <c r="F3" s="6">
        <v>0.05</v>
      </c>
      <c r="G3" s="6">
        <v>0.05</v>
      </c>
      <c r="H3" s="6">
        <v>0.05</v>
      </c>
      <c r="I3" s="6">
        <v>0.05</v>
      </c>
      <c r="J3" s="6">
        <v>0.1</v>
      </c>
      <c r="K3" s="18">
        <f>SUM(B3:J3)</f>
        <v>1.0000000000000002</v>
      </c>
    </row>
    <row r="4" spans="1:13" ht="20" customHeight="1" thickBot="1" x14ac:dyDescent="0.2">
      <c r="A4" s="3" t="s">
        <v>11</v>
      </c>
      <c r="B4" s="7">
        <f>K4*B3</f>
        <v>25000</v>
      </c>
      <c r="C4" s="7">
        <f>K4*C3</f>
        <v>75000</v>
      </c>
      <c r="D4" s="7">
        <f>K4*D3</f>
        <v>50000</v>
      </c>
      <c r="E4" s="7">
        <f>K4*E3</f>
        <v>25000</v>
      </c>
      <c r="F4" s="7">
        <f>K4*F3</f>
        <v>12500</v>
      </c>
      <c r="G4" s="7">
        <f>G3*K4</f>
        <v>12500</v>
      </c>
      <c r="H4" s="7">
        <f>H3*K4</f>
        <v>12500</v>
      </c>
      <c r="I4" s="7">
        <f>I3*K4</f>
        <v>12500</v>
      </c>
      <c r="J4" s="7">
        <f>J3*K4</f>
        <v>25000</v>
      </c>
      <c r="K4" s="19">
        <v>250000</v>
      </c>
    </row>
    <row r="5" spans="1:13" ht="20" customHeight="1" thickBot="1" x14ac:dyDescent="0.2">
      <c r="A5" s="3" t="s">
        <v>12</v>
      </c>
      <c r="B5" s="7">
        <f>B4*0.5</f>
        <v>12500</v>
      </c>
      <c r="C5" s="7">
        <f t="shared" ref="C5:J5" si="0">C4*0.5</f>
        <v>37500</v>
      </c>
      <c r="D5" s="7">
        <f t="shared" si="0"/>
        <v>25000</v>
      </c>
      <c r="E5" s="7">
        <f t="shared" si="0"/>
        <v>12500</v>
      </c>
      <c r="F5" s="7">
        <f t="shared" si="0"/>
        <v>6250</v>
      </c>
      <c r="G5" s="7">
        <f t="shared" si="0"/>
        <v>6250</v>
      </c>
      <c r="H5" s="7">
        <f t="shared" si="0"/>
        <v>6250</v>
      </c>
      <c r="I5" s="7">
        <f t="shared" si="0"/>
        <v>6250</v>
      </c>
      <c r="J5" s="7">
        <f t="shared" si="0"/>
        <v>12500</v>
      </c>
      <c r="K5" s="19">
        <f>SUM(B5:J5)</f>
        <v>125000</v>
      </c>
    </row>
    <row r="6" spans="1:13" ht="20" customHeight="1" thickBot="1" x14ac:dyDescent="0.2">
      <c r="A6" s="3" t="s">
        <v>13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10"/>
    </row>
    <row r="7" spans="1:13" ht="20" customHeight="1" thickBot="1" x14ac:dyDescent="0.2">
      <c r="A7" s="3" t="s">
        <v>14</v>
      </c>
      <c r="B7" s="8">
        <f>(0-B4)*3</f>
        <v>-75000</v>
      </c>
      <c r="C7" s="8">
        <f t="shared" ref="C7:J7" si="1">(0-C4)*3</f>
        <v>-225000</v>
      </c>
      <c r="D7" s="8">
        <f t="shared" si="1"/>
        <v>-150000</v>
      </c>
      <c r="E7" s="8">
        <f t="shared" si="1"/>
        <v>-75000</v>
      </c>
      <c r="F7" s="8">
        <f t="shared" si="1"/>
        <v>-37500</v>
      </c>
      <c r="G7" s="8">
        <f t="shared" si="1"/>
        <v>-37500</v>
      </c>
      <c r="H7" s="8">
        <f t="shared" si="1"/>
        <v>-37500</v>
      </c>
      <c r="I7" s="8">
        <f t="shared" si="1"/>
        <v>-37500</v>
      </c>
      <c r="J7" s="8">
        <f t="shared" si="1"/>
        <v>-75000</v>
      </c>
      <c r="K7" s="26" t="s">
        <v>15</v>
      </c>
    </row>
    <row r="8" spans="1:13" ht="20" customHeight="1" x14ac:dyDescent="0.15">
      <c r="A8" s="3" t="s">
        <v>16</v>
      </c>
      <c r="B8" s="9" t="s">
        <v>17</v>
      </c>
      <c r="C8" s="9" t="s">
        <v>17</v>
      </c>
      <c r="D8" s="9" t="s">
        <v>17</v>
      </c>
      <c r="E8" s="9" t="s">
        <v>17</v>
      </c>
      <c r="F8" s="9" t="s">
        <v>17</v>
      </c>
      <c r="G8" s="9" t="s">
        <v>17</v>
      </c>
      <c r="H8" s="9" t="s">
        <v>17</v>
      </c>
      <c r="I8" s="9" t="s">
        <v>17</v>
      </c>
      <c r="J8" s="9" t="s">
        <v>17</v>
      </c>
      <c r="K8" s="27"/>
    </row>
    <row r="9" spans="1:13" ht="20" customHeight="1" x14ac:dyDescent="0.15">
      <c r="K9" s="26" t="s">
        <v>18</v>
      </c>
    </row>
    <row r="10" spans="1:13" ht="44" customHeight="1" x14ac:dyDescent="0.15">
      <c r="A10" s="3" t="s">
        <v>19</v>
      </c>
      <c r="B10" s="22">
        <v>250000</v>
      </c>
      <c r="C10" s="23" t="s">
        <v>20</v>
      </c>
      <c r="D10" s="21">
        <v>75000</v>
      </c>
      <c r="K10" s="27"/>
    </row>
    <row r="11" spans="1:13" ht="36" customHeight="1" x14ac:dyDescent="0.15">
      <c r="A11" s="12" t="s">
        <v>21</v>
      </c>
      <c r="B11" s="13">
        <f>K4</f>
        <v>250000</v>
      </c>
      <c r="D11" s="20" t="s">
        <v>22</v>
      </c>
    </row>
    <row r="13" spans="1:13" ht="20" customHeight="1" x14ac:dyDescent="0.15">
      <c r="A13" s="1" t="s">
        <v>23</v>
      </c>
    </row>
    <row r="14" spans="1:13" ht="20" customHeight="1" x14ac:dyDescent="0.15">
      <c r="A14" s="2" t="s">
        <v>24</v>
      </c>
      <c r="B14" s="14" t="s">
        <v>25</v>
      </c>
      <c r="C14" s="15">
        <v>250000</v>
      </c>
      <c r="E14" s="2" t="s">
        <v>26</v>
      </c>
      <c r="F14" s="14" t="s">
        <v>25</v>
      </c>
      <c r="G14" s="15">
        <v>175000</v>
      </c>
    </row>
    <row r="15" spans="1:13" ht="20" customHeight="1" x14ac:dyDescent="0.15">
      <c r="B15" s="14" t="s">
        <v>27</v>
      </c>
      <c r="C15" s="15">
        <v>165000</v>
      </c>
      <c r="F15" s="14" t="s">
        <v>27</v>
      </c>
      <c r="G15" s="15">
        <v>75000</v>
      </c>
    </row>
    <row r="16" spans="1:13" ht="20" customHeight="1" x14ac:dyDescent="0.15">
      <c r="B16" s="14" t="s">
        <v>28</v>
      </c>
      <c r="C16" s="16">
        <f>C14-C15</f>
        <v>85000</v>
      </c>
      <c r="F16" s="14" t="s">
        <v>28</v>
      </c>
      <c r="G16" s="17">
        <f>G14-G15</f>
        <v>100000</v>
      </c>
    </row>
    <row r="18" spans="1:7" ht="20" customHeight="1" x14ac:dyDescent="0.15">
      <c r="C18" s="2" t="s">
        <v>29</v>
      </c>
    </row>
    <row r="20" spans="1:7" ht="20" customHeight="1" x14ac:dyDescent="0.15">
      <c r="A20" s="2" t="s">
        <v>24</v>
      </c>
      <c r="B20" s="14" t="s">
        <v>25</v>
      </c>
      <c r="C20" s="15">
        <v>175000</v>
      </c>
      <c r="E20" s="2" t="s">
        <v>26</v>
      </c>
      <c r="F20" s="14" t="s">
        <v>25</v>
      </c>
      <c r="G20" s="15">
        <v>125000</v>
      </c>
    </row>
    <row r="21" spans="1:7" ht="20" customHeight="1" x14ac:dyDescent="0.15">
      <c r="B21" s="14" t="s">
        <v>27</v>
      </c>
      <c r="C21" s="15">
        <v>30000</v>
      </c>
      <c r="F21" s="14" t="s">
        <v>27</v>
      </c>
      <c r="G21" s="15">
        <v>-37500</v>
      </c>
    </row>
    <row r="22" spans="1:7" ht="20" customHeight="1" x14ac:dyDescent="0.15">
      <c r="B22" s="14" t="s">
        <v>28</v>
      </c>
      <c r="C22" s="16">
        <f>C20-C21</f>
        <v>145000</v>
      </c>
      <c r="F22" s="14" t="s">
        <v>28</v>
      </c>
      <c r="G22" s="17">
        <f>G20-G21</f>
        <v>162500</v>
      </c>
    </row>
    <row r="24" spans="1:7" ht="20" customHeight="1" x14ac:dyDescent="0.15">
      <c r="C24" s="2" t="s">
        <v>29</v>
      </c>
    </row>
  </sheetData>
  <sheetProtection algorithmName="SHA-512" hashValue="+EbwWsMtAdm56ADU2CKTdbB/+9id5e4ZuFUaXbGCuLfKDC/JGY43ivfJ/5bfAiOOdOEnEReS7q+XpgloPV71lQ==" saltValue="3lYEvaNtTApRGSRJwLTHXA==" spinCount="100000" sheet="1" objects="1" scenarios="1"/>
  <mergeCells count="3">
    <mergeCell ref="A1:J1"/>
    <mergeCell ref="K7:K8"/>
    <mergeCell ref="K9:K10"/>
  </mergeCells>
  <phoneticPr fontId="2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3964b3e97eed59d4853bd82781d2fd6c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949da5f1733bfa4c68f9f548d1c0cfe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0718E997-AB03-4D77-BAA3-5C97A4A13A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A4C089-9275-40D1-A0B8-549C423546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1924FE-7E29-4B88-A73F-AB568C8DCA74}">
  <ds:schemaRefs>
    <ds:schemaRef ds:uri="http://purl.org/dc/elements/1.1/"/>
    <ds:schemaRef ds:uri="http://www.w3.org/XML/1998/namespace"/>
    <ds:schemaRef ds:uri="http://schemas.microsoft.com/office/2006/documentManagement/types"/>
    <ds:schemaRef ds:uri="cdfd6af9-2027-427e-aee7-f2f3dc2ea940"/>
    <ds:schemaRef ds:uri="http://purl.org/dc/terms/"/>
    <ds:schemaRef ds:uri="04d4ff2e-cf62-40b0-a5cf-f8c6524922a9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 kwaliteit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BiC!</dc:description>
  <cp:lastModifiedBy>Kelly Mulder</cp:lastModifiedBy>
  <cp:revision/>
  <dcterms:created xsi:type="dcterms:W3CDTF">2020-03-23T12:24:07Z</dcterms:created>
  <dcterms:modified xsi:type="dcterms:W3CDTF">2025-02-04T10:20:35Z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