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wijzijnkarel-my.sharepoint.com/personal/n_vanvelthoven_wijzijnkarel_nl/Documents/Bureaublad/Gymtoestellen/Definitieve stukken/"/>
    </mc:Choice>
  </mc:AlternateContent>
  <xr:revisionPtr revIDLastSave="0" documentId="8_{6A5CE392-AC0C-44C9-AEF8-7398616D5536}" xr6:coauthVersionLast="47" xr6:coauthVersionMax="47" xr10:uidLastSave="{00000000-0000-0000-0000-000000000000}"/>
  <bookViews>
    <workbookView xWindow="-108" yWindow="-108" windowWidth="23256" windowHeight="12456" xr2:uid="{7CFFF2D1-CD5D-4D62-8C84-1047B43319DC}"/>
  </bookViews>
  <sheets>
    <sheet name="1. Totale inschrijfsom" sheetId="6" r:id="rId1"/>
    <sheet name="2. Vast materiaal" sheetId="1" r:id="rId2"/>
    <sheet name="3. Tarieven" sheetId="3" r:id="rId3"/>
    <sheet name="4. OPTIE Klein materiaal" sheetId="2" r:id="rId4"/>
    <sheet name="5. Inzet SROI" sheetId="7" r:id="rId5"/>
  </sheets>
  <definedNames>
    <definedName name="_xlnm.Print_Area" localSheetId="0">'1. Totale inschrijfsom'!$A$1:$G$40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 l="1"/>
  <c r="G21" i="1"/>
  <c r="G20" i="1"/>
  <c r="G25" i="1"/>
  <c r="G77" i="1"/>
  <c r="F40" i="2" l="1"/>
  <c r="F41" i="2"/>
  <c r="F42" i="2"/>
  <c r="F43" i="2"/>
  <c r="F44" i="2"/>
  <c r="F45" i="2"/>
  <c r="F46" i="2"/>
  <c r="F47" i="2"/>
  <c r="F39" i="2"/>
  <c r="F35" i="2"/>
  <c r="F36" i="2"/>
  <c r="F37" i="2"/>
  <c r="F34" i="2"/>
  <c r="F32" i="2"/>
  <c r="F18" i="2"/>
  <c r="F19" i="2"/>
  <c r="F20" i="2"/>
  <c r="F21" i="2"/>
  <c r="F22" i="2"/>
  <c r="F23" i="2"/>
  <c r="F24" i="2"/>
  <c r="F25" i="2"/>
  <c r="F26" i="2"/>
  <c r="F27" i="2"/>
  <c r="F28" i="2"/>
  <c r="F29" i="2"/>
  <c r="F30" i="2"/>
  <c r="F31" i="2"/>
  <c r="F17" i="2"/>
  <c r="F7" i="2"/>
  <c r="F8" i="2"/>
  <c r="F9" i="2"/>
  <c r="F10" i="2"/>
  <c r="F11" i="2"/>
  <c r="F12" i="2"/>
  <c r="F13" i="2"/>
  <c r="F14" i="2"/>
  <c r="F15" i="2"/>
  <c r="F6" i="2"/>
  <c r="C10" i="6" l="1"/>
  <c r="F10" i="6" s="1"/>
  <c r="G43" i="1"/>
  <c r="G45" i="1"/>
  <c r="G46" i="1"/>
  <c r="G47" i="1"/>
  <c r="G49" i="1"/>
  <c r="G50" i="1"/>
  <c r="G51" i="1"/>
  <c r="G53" i="1"/>
  <c r="G54" i="1"/>
  <c r="G55" i="1"/>
  <c r="G56" i="1"/>
  <c r="G57" i="1"/>
  <c r="G59" i="1"/>
  <c r="G60" i="1"/>
  <c r="G61" i="1"/>
  <c r="G62" i="1"/>
  <c r="G63" i="1"/>
  <c r="G64" i="1"/>
  <c r="G35" i="1"/>
  <c r="G36" i="1"/>
  <c r="G37" i="1"/>
  <c r="G39" i="1"/>
  <c r="G40" i="1"/>
  <c r="G41" i="1"/>
  <c r="G34" i="1"/>
  <c r="G14" i="1"/>
  <c r="G15" i="1"/>
  <c r="G17" i="1"/>
  <c r="G19" i="1"/>
  <c r="G22" i="1"/>
  <c r="G24" i="1"/>
  <c r="G26" i="1"/>
  <c r="G27" i="1"/>
  <c r="G28" i="1"/>
  <c r="G30" i="1"/>
  <c r="G9" i="1"/>
  <c r="G10" i="1"/>
  <c r="G11" i="1"/>
  <c r="G12" i="1"/>
  <c r="G7" i="1"/>
  <c r="G6" i="1"/>
  <c r="F6" i="3"/>
  <c r="G66" i="1" l="1"/>
  <c r="G67" i="1"/>
  <c r="G68" i="1" l="1"/>
  <c r="C8" i="6" s="1"/>
  <c r="F8" i="6" s="1"/>
  <c r="F7" i="3"/>
  <c r="F8" i="3"/>
  <c r="F9" i="3"/>
  <c r="F5" i="3"/>
  <c r="F10" i="3" l="1"/>
  <c r="C9" i="6" s="1"/>
  <c r="F9" i="6" s="1"/>
  <c r="F48" i="2" l="1"/>
  <c r="C11" i="6" s="1"/>
  <c r="F11" i="6" s="1"/>
  <c r="F12" i="6" s="1"/>
</calcChain>
</file>

<file path=xl/sharedStrings.xml><?xml version="1.0" encoding="utf-8"?>
<sst xmlns="http://schemas.openxmlformats.org/spreadsheetml/2006/main" count="261" uniqueCount="248">
  <si>
    <t>Opdrachtgever: gemeente Altena</t>
  </si>
  <si>
    <t>Tabbladen:</t>
  </si>
  <si>
    <t>Totaal per tabblad *</t>
  </si>
  <si>
    <t>Aantal**</t>
  </si>
  <si>
    <t>Eenheid</t>
  </si>
  <si>
    <t>TOTAAL ***</t>
  </si>
  <si>
    <t>Totaal vast materiaal (tab 2)</t>
  </si>
  <si>
    <t>contractjaar</t>
  </si>
  <si>
    <t>Totaal staffel korting</t>
  </si>
  <si>
    <t>Totale fictieve inschrijfsom</t>
  </si>
  <si>
    <t>* De totalen van de tabbladen worden automatisch overgenomen op het inschrijvingsbiljet.</t>
  </si>
  <si>
    <t>*** Prijzen zijn exclusief BTW.</t>
  </si>
  <si>
    <t>Door middel van het invullen en ondertekenen van dit inschrijvingsbiljet verklaart de inschrijver het onderstaande:</t>
  </si>
  <si>
    <r>
      <t xml:space="preserve">2. </t>
    </r>
    <r>
      <rPr>
        <i/>
        <sz val="11"/>
        <color rgb="FF000000"/>
        <rFont val="Calibri"/>
        <family val="2"/>
        <scheme val="minor"/>
      </rPr>
      <t xml:space="preserve">De opgegeven prijzen dienen all-in tarieven te zijn, hetgeen betekent dat alle eventuele bijkomende kosten in de tarieven dienen te zijn verwerkt, zoals, maar niet uitsluitend, </t>
    </r>
    <r>
      <rPr>
        <i/>
        <u/>
        <sz val="11"/>
        <color rgb="FF000000"/>
        <rFont val="Calibri"/>
        <family val="2"/>
        <scheme val="minor"/>
      </rPr>
      <t>lever- en montagekosten, reis- en transportkosten, rapportagekosten, administratiekosten en andere logisch tot de opdracht behorende kosten.</t>
    </r>
  </si>
  <si>
    <t>3. Dat hij/zij borg staat voor een correcte uitvoering van de opdracht tegen de aangegeven kosten.</t>
  </si>
  <si>
    <t>4. Dat hij/zij deze verklaring en het Uniform Europees Aanbestedingsdocument naar waarheid heeft ingevuld.</t>
  </si>
  <si>
    <r>
      <t xml:space="preserve">Naam </t>
    </r>
    <r>
      <rPr>
        <sz val="11"/>
        <color theme="1"/>
        <rFont val="Calibri"/>
        <family val="2"/>
        <scheme val="minor"/>
      </rPr>
      <t>i</t>
    </r>
    <r>
      <rPr>
        <sz val="11"/>
        <color rgb="FF000000"/>
        <rFont val="Calibri"/>
        <family val="2"/>
        <scheme val="minor"/>
      </rPr>
      <t>nschrijver:</t>
    </r>
  </si>
  <si>
    <t>Plaats:</t>
  </si>
  <si>
    <t>Datum:</t>
  </si>
  <si>
    <t>Naam vertegenwoordiger:</t>
  </si>
  <si>
    <t>Functie:</t>
  </si>
  <si>
    <t>Handtekening:</t>
  </si>
  <si>
    <t>Paraaf inschrijver: …..........................</t>
  </si>
  <si>
    <t>Prijzenblad Vast materiaal</t>
  </si>
  <si>
    <t>1. Vaste toestellen:</t>
  </si>
  <si>
    <t>Gewenst/maximaal per gymzaal locatie</t>
  </si>
  <si>
    <t>Gewenst/maximaal per sporthal locatie</t>
  </si>
  <si>
    <t>Omschrijving Materiaal</t>
  </si>
  <si>
    <t>Prijs/ eenheid *</t>
  </si>
  <si>
    <t>Prijs totaal</t>
  </si>
  <si>
    <t>1.1 Plafondvoorzieningen</t>
  </si>
  <si>
    <t>• Elektrische plafondunits (20jr)</t>
  </si>
  <si>
    <t>12 variastellen</t>
  </si>
  <si>
    <t>• Klimtouwinstallatie (20jr)</t>
  </si>
  <si>
    <t>Recht, 6 touwen per eenheid</t>
  </si>
  <si>
    <t>1.1.1 Accessoires plafondvoorzieningen</t>
  </si>
  <si>
    <t>• Klimtouwen (10jr)</t>
  </si>
  <si>
    <t>t.b.v. plafondunits</t>
  </si>
  <si>
    <t>• Turnringen (15jr)</t>
  </si>
  <si>
    <t>12 stellen t.b.v. plafond units</t>
  </si>
  <si>
    <t>• Zitschotels (20jr)</t>
  </si>
  <si>
    <t>voor gebruik van het touw als schommel</t>
  </si>
  <si>
    <t>• Trapezestok (20jr)</t>
  </si>
  <si>
    <t xml:space="preserve"> inhaak met 2 beugels</t>
  </si>
  <si>
    <t>1.1.2 Themabudget accessoires plafondvoorzieningen</t>
  </si>
  <si>
    <t>• Touwladder</t>
  </si>
  <si>
    <t>t.b.v. plafondunit</t>
  </si>
  <si>
    <t>• Klimtouwraam</t>
  </si>
  <si>
    <t>klimnet t.b.v. plafondunits</t>
  </si>
  <si>
    <t>1.2. Wandvoorzieningen</t>
  </si>
  <si>
    <t>• Klimrek (20jr)</t>
  </si>
  <si>
    <t>4-vaks, metalen stijlen, elektrisch</t>
  </si>
  <si>
    <t>• Basket oefeninstallaties (in hoogte verstelbaar) (20jr)</t>
  </si>
  <si>
    <t>• Schuifprofiel met bevestigingspunten &amp; spansysteem (25jr)</t>
  </si>
  <si>
    <t>1.3 Grondvoorzieningen</t>
  </si>
  <si>
    <t>• Grondpotten (30jr)</t>
  </si>
  <si>
    <t>t.b.v. genoemde toestellen</t>
  </si>
  <si>
    <t>• Spanband (10jr)</t>
  </si>
  <si>
    <t>• Deksellichter (5jr)</t>
  </si>
  <si>
    <t>1.3.1 Themabudget wand/grondvoorzieningen</t>
  </si>
  <si>
    <t>• Rekstokinstallatie</t>
  </si>
  <si>
    <r>
      <rPr>
        <sz val="11"/>
        <rFont val="Calibri"/>
        <family val="2"/>
        <scheme val="minor"/>
      </rPr>
      <t>per zaal 3 zuilen, 2 rekstokke</t>
    </r>
    <r>
      <rPr>
        <sz val="11"/>
        <color rgb="FF000000"/>
        <rFont val="Calibri"/>
        <family val="2"/>
        <scheme val="minor"/>
      </rPr>
      <t>n, nieuwe grondvoorzieningen</t>
    </r>
  </si>
  <si>
    <t>2. Verplaatsbare toestellen</t>
  </si>
  <si>
    <t>2.1 Spring-, steun- en balanceertoestellen</t>
  </si>
  <si>
    <t>• Springplank (10jr)</t>
  </si>
  <si>
    <t>Budapest, 120x60x22 cm, tot 95kg</t>
  </si>
  <si>
    <t>• Springplank junior (10jr)</t>
  </si>
  <si>
    <t>Junior, 120x60x21 cm, tot 40 kg</t>
  </si>
  <si>
    <t>• Minitrampoline of plankoline/ergotramp (10jr)</t>
  </si>
  <si>
    <t>minitrampoline frame 112 x 112 cm, doek 60 x 60 cm</t>
  </si>
  <si>
    <t>• Springkast (15jr)</t>
  </si>
  <si>
    <t>piramidaal-recht, 3 inhaakmogelijkheden aan lange zijden</t>
  </si>
  <si>
    <t>2.1.1 Overig</t>
  </si>
  <si>
    <t>• Turnbank met evenwichtslat (15jr)</t>
  </si>
  <si>
    <t>300 cm met evenwichtslat 10 cm, inhaakbaar</t>
  </si>
  <si>
    <t>• Multibar/ boarding/zitelement (300 x 300 x 30)</t>
  </si>
  <si>
    <t>* afhankelijk van zaalindeling en aantal al aanwezige muurstrips</t>
  </si>
  <si>
    <t>2.1.2 Themabudget steun- en balanceertoestellen</t>
  </si>
  <si>
    <t xml:space="preserve">• Steuntoestellen </t>
  </si>
  <si>
    <t>2.2 Landingsvlakken</t>
  </si>
  <si>
    <t xml:space="preserve">• Lange turnmat (min. 5 meter) (10jr) </t>
  </si>
  <si>
    <t>* Voorkeur voor 2 lange matten van 5 meter (aan elkaar te maken). Dan ook 1 wagen per 2 lange matten</t>
  </si>
  <si>
    <t>• Turnmatje incl. hechtstroken (8jr)</t>
  </si>
  <si>
    <t>2-zijdig koppelbaar, 150x100x6 cm</t>
  </si>
  <si>
    <t>• Landingsmat (8jr)</t>
  </si>
  <si>
    <t>bisonyl, met leren hoeken, 300x200x30</t>
  </si>
  <si>
    <t>2.3 Multifunctionele spelnetten</t>
  </si>
  <si>
    <t>• Lengtenet (5jr)</t>
  </si>
  <si>
    <t>* Lengte net over de lengte van de zaal t.b.v. badminton</t>
  </si>
  <si>
    <t>• Breedtenet (5jr)</t>
  </si>
  <si>
    <t>* Lengte net over de breedte van de zaal t.b.v. volleybal</t>
  </si>
  <si>
    <t>• Spelnet 1/3 zaal (b.v. badmintonnet/minivolleybalnet) (5jr)</t>
  </si>
  <si>
    <t>2.4 Themabudget spelmaterialen</t>
  </si>
  <si>
    <t>Korfbalpalen + korf</t>
  </si>
  <si>
    <t>Voetbal/ hockeydoel klein</t>
  </si>
  <si>
    <t>Voetbal/ handbaldoel groot</t>
  </si>
  <si>
    <t>Honkbalpalen</t>
  </si>
  <si>
    <t>2.5 Bergings- en transportmateriaal</t>
  </si>
  <si>
    <t>• Mattenwagen 12 turnmatten (25jr)</t>
  </si>
  <si>
    <t>horizontaal 150x100 cm</t>
  </si>
  <si>
    <t>• Wagen landingsmatten (25jr)</t>
  </si>
  <si>
    <t>1 wagen = voor 2 landingsmatten en 2 minitrampolines of 4 springplanken</t>
  </si>
  <si>
    <t>• Wagen lange matten (25jr)</t>
  </si>
  <si>
    <t>wiegmodel met zwenkwielen</t>
  </si>
  <si>
    <t>• Wagen doelen groot</t>
  </si>
  <si>
    <t>• Wagen voor palen en netten volleybal</t>
  </si>
  <si>
    <t>• Wagen ballen</t>
  </si>
  <si>
    <t>Totaal van de vaste materialen en verplaatsbare materialen</t>
  </si>
  <si>
    <t>1.   Vaste materialen</t>
  </si>
  <si>
    <t>2.   Verplaatsbare materialen</t>
  </si>
  <si>
    <t>Totaal Tabblad Vast materiaal</t>
  </si>
  <si>
    <t>Reis- en montagekosten dienen te zijn inbegrepen in de eenheidsprijzen.
De gewenste materialen per locatie dienen ter indicatie, hier zijn geen rechten aan te ontlenen. Er wordt afgerekend op basis van daadwerkelijke afname.</t>
  </si>
  <si>
    <t>Staffel korting</t>
  </si>
  <si>
    <t xml:space="preserve">Bestellingen &gt; € 50.000,- per jaar </t>
  </si>
  <si>
    <t>Uitleg toepassing staffel korting. Totale uitgave in 2026 = € 50.000. Voor het jaar 2026 betekent dit € 50.000 x het opgeven kortingspercentage. Deze korting wordt alleen toegepast indien er € 50.000 of meer wordt gefactureerd aan materialen.</t>
  </si>
  <si>
    <t>Paraaf inschrijver: …....................</t>
  </si>
  <si>
    <t>Opties: Prijzenblad klein materiaal</t>
  </si>
  <si>
    <t>Omschrijving materiaal</t>
  </si>
  <si>
    <t>• Basketbal</t>
  </si>
  <si>
    <t>maat 5, diameter 22 cm</t>
  </si>
  <si>
    <t>• Volleybal</t>
  </si>
  <si>
    <t>maat 5, diameter 21 cm</t>
  </si>
  <si>
    <t>• Zaalvoetbal</t>
  </si>
  <si>
    <t>maat 4, vilten toplaag</t>
  </si>
  <si>
    <t>• Handbal</t>
  </si>
  <si>
    <t>diameter 14 - 15,6 cm</t>
  </si>
  <si>
    <t>• Rugbybal</t>
  </si>
  <si>
    <t>maat 4, kunstleder</t>
  </si>
  <si>
    <t>• Hockeybal (no-bounce)</t>
  </si>
  <si>
    <t>• Gatenbal</t>
  </si>
  <si>
    <t>floorball hard, diameter 7 cm</t>
  </si>
  <si>
    <t>• Tennisbal</t>
  </si>
  <si>
    <t>• Foambal met huid Ø 21</t>
  </si>
  <si>
    <t>• Foambal met huid Ø 15</t>
  </si>
  <si>
    <t>• Tennisracket ( steellengte 58,5)</t>
  </si>
  <si>
    <t>vanaf 7 jaar</t>
  </si>
  <si>
    <t>• Badmintonracket halve steel</t>
  </si>
  <si>
    <t>53cm</t>
  </si>
  <si>
    <t>• Badmintonracket  steel (alleen handvat)</t>
  </si>
  <si>
    <t xml:space="preserve"> Floorbalset van 2x 6 sticks met steellengte 85 cm, incl. 10 gatenballen</t>
  </si>
  <si>
    <t>• Slagknuppel</t>
  </si>
  <si>
    <t>foam knuppel, diameter 5 cm, lengte 69 cm</t>
  </si>
  <si>
    <t>• Slagplank</t>
  </si>
  <si>
    <t>houten slagplank, lengte 60 cm, breedte 10 cm</t>
  </si>
  <si>
    <t>• Estafettestokje</t>
  </si>
  <si>
    <t xml:space="preserve"> aluminium, lengte 30 cm</t>
  </si>
  <si>
    <t>• Frisbee</t>
  </si>
  <si>
    <t>foam, diameter 25 cm</t>
  </si>
  <si>
    <t>• Springtouwtje diverse kleuren</t>
  </si>
  <si>
    <t>kunststof, 3 mtr.</t>
  </si>
  <si>
    <t>• Stok (1 meter) hout</t>
  </si>
  <si>
    <t>100 cm</t>
  </si>
  <si>
    <t>• Trektouw</t>
  </si>
  <si>
    <t>hennep, 10 mtr., diameter 2,5 cm</t>
  </si>
  <si>
    <t>• Hoepels diverse kleuren</t>
  </si>
  <si>
    <t>elastisch kunststof, diameter 65 cm</t>
  </si>
  <si>
    <t>• Pittenzakjes (set van 6 stuks)</t>
  </si>
  <si>
    <t>20x10x5 cm</t>
  </si>
  <si>
    <t>Set van 2x6 foam sticks, lengte 80 cm incl. 2 foamballen</t>
  </si>
  <si>
    <t>• Werpringen (lucht gevuld)</t>
  </si>
  <si>
    <t>pvc werpring luchtgevuld, diameter 18 cm</t>
  </si>
  <si>
    <t>5-delige rubber set met 3 veldhonken, 1 thuishonk en 1 werpplaat</t>
  </si>
  <si>
    <t>• Partijlint (2 verschillende kleuren)</t>
  </si>
  <si>
    <t>polyester, lengte 140 cm</t>
  </si>
  <si>
    <t>• Pilon 35 cm</t>
  </si>
  <si>
    <t>flexibel kunststof</t>
  </si>
  <si>
    <t>• Pilon 20 cm</t>
  </si>
  <si>
    <t>• Shuttles (koker)</t>
  </si>
  <si>
    <t>badminton, 4 kokers à 6 stuks</t>
  </si>
  <si>
    <t>• Toverkoord</t>
  </si>
  <si>
    <t>lengte 8 mtr., kunststof kliksluiting aan uiteinden</t>
  </si>
  <si>
    <t>• Hoogspringkoord</t>
  </si>
  <si>
    <t>400 cm, met lederen zandzakjes</t>
  </si>
  <si>
    <t>• Zandloperset</t>
  </si>
  <si>
    <t>1 set van 5 stuks, hoogte 15 cm, looptijden: 1, 3, 5, 10 en 15 minuten</t>
  </si>
  <si>
    <t>• Scoreboard</t>
  </si>
  <si>
    <t>tafelmodel, scoreaanduiding van 0 tot 99</t>
  </si>
  <si>
    <t>• Ballenpomp (elektrisch)</t>
  </si>
  <si>
    <t>elektrische ballencompressor</t>
  </si>
  <si>
    <t>• Ballenwagen</t>
  </si>
  <si>
    <t>4 etages, voor ca. 50 ballen</t>
  </si>
  <si>
    <t>• Opbergboxen/materiaalkast</t>
  </si>
  <si>
    <t>multifunctionele opbergkast met verstelbare legplanken</t>
  </si>
  <si>
    <t>• Berging hoepels</t>
  </si>
  <si>
    <t>hoepelzadel voor hoepels / touwen</t>
  </si>
  <si>
    <t>Totaal Tabblad Klein Materiaal</t>
  </si>
  <si>
    <t>Prijzenblad tarieven</t>
  </si>
  <si>
    <t>Omschrijving</t>
  </si>
  <si>
    <t>Eenheidsprijs *</t>
  </si>
  <si>
    <t xml:space="preserve">Aantal** </t>
  </si>
  <si>
    <t>Totaal prijs</t>
  </si>
  <si>
    <t>Jaarlijkse inspectieronde per gymzaal (+ rapportage en bespreking)</t>
  </si>
  <si>
    <t>per jaar</t>
  </si>
  <si>
    <t>Jaarlijkse inspectieronde per sporthal (+ rapportage en bespreking)</t>
  </si>
  <si>
    <t>Jaarlijkse actualisatie volledige meerjarenbegroting voor alle locaties tezamen</t>
  </si>
  <si>
    <t>Kosten voor reparatie en onderhoud van materiaal, anders dan vallend onder inspectiekosten van de sport- en gymzalen</t>
  </si>
  <si>
    <t>uur</t>
  </si>
  <si>
    <t>Uurtarief advisering (uitsluitend bij nieuwbouwprojecten)</t>
  </si>
  <si>
    <t>Totale inschrijvingprijs per jaar</t>
  </si>
  <si>
    <t>* Eenheidsprijzen exclusief BTW</t>
  </si>
  <si>
    <t>Paraaf inschrijver: ….............................</t>
  </si>
  <si>
    <t>Totaal tarieven (tab 3)</t>
  </si>
  <si>
    <t>OPTIE: Totaal klein materiaal (tab 4)</t>
  </si>
  <si>
    <t>Prijzen dienen exclusief BTW te worden opgegeven. U dient alleen de donkerblauw gearceerde cellen in te vullen. De rest wordt automatisch berekend.</t>
  </si>
  <si>
    <t>gewenste inrichting per sport- en gymzaal</t>
  </si>
  <si>
    <t>Het opgeven van deze korting is niet verplicht. De korting wordt wel meegenomen in het Prijscriterium.</t>
  </si>
  <si>
    <t xml:space="preserve">Waarde staffel korting, voor de berekening van de totale inschrijfsom bij een jaarlijkse opdrachtwaarde van € 50.000,- </t>
  </si>
  <si>
    <t>In de tabel hieronder dienen de eenheidsprijzen voor inspectie, actualisatie begroting, reparatie en onderhoud en advisering ingevuld te worden. Prijzen dienen exclusief BTW te worden opgegeven.
U dient alleen de donkerblauw gearceerde cellen in te vullen. De rest wordt automatisch berekend.</t>
  </si>
  <si>
    <t>Opties kennen geen afnameverplichting, de aangegeven aantallen zijn slechts indicatief. Er wordt afgerekend op basis van de werkelijke afname.</t>
  </si>
  <si>
    <t>• Unihockeystick (geel/rood) (set)</t>
  </si>
  <si>
    <t xml:space="preserve">• Bouncebalset </t>
  </si>
  <si>
    <t>• Honken (set)</t>
  </si>
  <si>
    <t>sets à 6 stuks in diverse kleuren 12,5 x 12,5 cm, dus totaal 30 stuks</t>
  </si>
  <si>
    <t>Maximale/gewenste inrichting per locatie</t>
  </si>
  <si>
    <t>Inschrijvingsbiljet “Uitvoeren van inspecties, onderhoud en levering van gymtoestellen "</t>
  </si>
  <si>
    <t xml:space="preserve">Aanbesteding: Uitvoeren van inspecties, onderhoud en levering van gymtoestellen </t>
  </si>
  <si>
    <t>Kenmerk: K011533</t>
  </si>
  <si>
    <r>
      <t>1. Dat de inschrijving voldoet aan alle voorwaarden zoals die zijn gesteld in het beschrijvend document met kenme</t>
    </r>
    <r>
      <rPr>
        <i/>
        <sz val="11"/>
        <rFont val="Calibri"/>
        <family val="2"/>
        <scheme val="minor"/>
      </rPr>
      <t>rk K011533</t>
    </r>
    <r>
      <rPr>
        <i/>
        <sz val="11"/>
        <color theme="1"/>
        <rFont val="Calibri"/>
        <family val="2"/>
        <scheme val="minor"/>
      </rPr>
      <t>, bijbehorende bijlagen en de bijbehorende Nota(‘s) van inlichtingen.</t>
    </r>
  </si>
  <si>
    <t># = Onderstaande gewenste inventaris is opgesteld door de sportcoaches van de gemeente Altena</t>
  </si>
  <si>
    <t xml:space="preserve">
                                                                 </t>
  </si>
  <si>
    <t xml:space="preserve">4.1 Ballen*   </t>
  </si>
  <si>
    <t xml:space="preserve">4.2 Handgereedschap/Slagmateriaal
</t>
  </si>
  <si>
    <t xml:space="preserve">4.3 Afbaken-/markeringsmateriaal
</t>
  </si>
  <si>
    <t xml:space="preserve">4.4 Diversen
</t>
  </si>
  <si>
    <t>Item</t>
  </si>
  <si>
    <t>Kruis aan welke van toepassing is.</t>
  </si>
  <si>
    <t>0% inzet SROI</t>
  </si>
  <si>
    <t>1% inzet SROI</t>
  </si>
  <si>
    <t>2% inzet SROI</t>
  </si>
  <si>
    <t>K2: Inzet SROI</t>
  </si>
  <si>
    <t>** De genoemde aantallen zijn indicatief. Facturatie vindt plaats op basis van daadwerkelijk verrichte werkzaamheden.</t>
  </si>
  <si>
    <t>** De genoemde aantallen zijn fictief.  Aan deze aantallen kunnen geen rechten worden ontleend.</t>
  </si>
  <si>
    <t xml:space="preserve">• Basket oefeninstallaties </t>
  </si>
  <si>
    <t>Minimaal 3 standen, Gasveer/verticaal ophijsbaar</t>
  </si>
  <si>
    <t>• Basket plafondinstallatie (20jr)</t>
  </si>
  <si>
    <t>Ook voor wedstrijd-/competitieverband</t>
  </si>
  <si>
    <t>Enkel het bord en de basket, plat en vast tegen de muur</t>
  </si>
  <si>
    <t>• Basket oefeninstallatie schuifprofiel (in hoogte verstelbaar) (20jr)</t>
  </si>
  <si>
    <t>Tegen de muur, van boven tot vlak bij de grond te schuiven in hoogte</t>
  </si>
  <si>
    <t>• Vloerbevestigingspunten kantelhaak (30jr)</t>
  </si>
  <si>
    <t>• Vloerbevestigingspunten draaibaar (30jr)</t>
  </si>
  <si>
    <t>360 graden belastbaar</t>
  </si>
  <si>
    <t>Harde variant die ook gebruikt kan worden als zitelement</t>
  </si>
  <si>
    <t>• grondpalen t.b.v. volleybal met touw/katrolverspanning of netspanner</t>
  </si>
  <si>
    <t>multiblok (turnblok) 120*90*60 cm</t>
  </si>
  <si>
    <t xml:space="preserve">Stokkenbak </t>
  </si>
  <si>
    <t>Gladde bal voor binnengebruik</t>
  </si>
  <si>
    <t>• Kunststof spelblokken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</si>
</sst>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6"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scheme val="minor"/>
    </font>
    <font>
      <sz val="11"/>
      <color rgb="FF000000"/>
      <name val="Calibri"/>
      <family val="2"/>
      <scheme val="minor"/>
    </font>
    <font>
      <b/>
      <sz val="11"/>
      <name val="Calibri"/>
      <family val="2"/>
      <scheme val="minor"/>
    </font>
    <font>
      <b/>
      <sz val="11"/>
      <color rgb="FF000000"/>
      <name val="Calibri"/>
      <family val="2"/>
    </font>
    <font>
      <b/>
      <sz val="11"/>
      <color theme="1"/>
      <name val="Calibri"/>
      <family val="2"/>
    </font>
    <font>
      <sz val="11"/>
      <color rgb="FF000000"/>
      <name val="Calibri"/>
      <family val="2"/>
    </font>
    <font>
      <sz val="11"/>
      <color theme="1"/>
      <name val="Calibri"/>
      <family val="2"/>
    </font>
    <font>
      <b/>
      <sz val="11"/>
      <name val="Calibri"/>
      <family val="2"/>
    </font>
    <font>
      <b/>
      <sz val="10"/>
      <color theme="1"/>
      <name val="Arial"/>
      <family val="2"/>
    </font>
    <font>
      <b/>
      <sz val="11"/>
      <color theme="1"/>
      <name val="Calibri"/>
      <family val="2"/>
      <scheme val="minor"/>
    </font>
    <font>
      <sz val="10"/>
      <color theme="1"/>
      <name val="Calibri"/>
      <family val="2"/>
      <scheme val="minor"/>
    </font>
    <font>
      <sz val="8"/>
      <name val="Arial"/>
      <family val="2"/>
    </font>
    <font>
      <i/>
      <sz val="11"/>
      <color theme="1"/>
      <name val="Calibri"/>
      <family val="2"/>
      <scheme val="minor"/>
    </font>
    <font>
      <i/>
      <sz val="11"/>
      <color rgb="FF000000"/>
      <name val="Calibri"/>
      <family val="2"/>
      <scheme val="minor"/>
    </font>
    <font>
      <sz val="9"/>
      <color theme="1"/>
      <name val="Calibri"/>
      <family val="2"/>
      <scheme val="minor"/>
    </font>
    <font>
      <i/>
      <u/>
      <sz val="11"/>
      <color rgb="FF000000"/>
      <name val="Calibri"/>
      <family val="2"/>
      <scheme val="minor"/>
    </font>
    <font>
      <sz val="11"/>
      <name val="Calibri"/>
      <family val="2"/>
      <scheme val="minor"/>
    </font>
    <font>
      <sz val="11"/>
      <color rgb="FF000000"/>
      <name val="Calibri"/>
      <family val="2"/>
      <scheme val="minor"/>
    </font>
    <font>
      <sz val="11"/>
      <color theme="1"/>
      <name val="Arial"/>
      <family val="2"/>
    </font>
    <font>
      <i/>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E1EED9"/>
      </patternFill>
    </fill>
    <fill>
      <patternFill patternType="solid">
        <fgColor theme="4" tint="0.59999389629810485"/>
        <bgColor indexed="64"/>
      </patternFill>
    </fill>
    <fill>
      <patternFill patternType="solid">
        <fgColor rgb="FFA8D08D"/>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FF"/>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66">
    <xf numFmtId="0" fontId="0" fillId="0" borderId="0" xfId="0"/>
    <xf numFmtId="0" fontId="0" fillId="2" borderId="0" xfId="0" applyFill="1"/>
    <xf numFmtId="0" fontId="9" fillId="3" borderId="1" xfId="0" applyFont="1" applyFill="1" applyBorder="1" applyAlignment="1">
      <alignment horizontal="left" vertical="top" wrapText="1"/>
    </xf>
    <xf numFmtId="0" fontId="10" fillId="7" borderId="1" xfId="0" applyFont="1" applyFill="1" applyBorder="1" applyAlignment="1">
      <alignment horizontal="left" vertical="center" wrapText="1"/>
    </xf>
    <xf numFmtId="0" fontId="11" fillId="0" borderId="1" xfId="0" applyFont="1" applyBorder="1" applyAlignment="1">
      <alignment horizontal="left" vertical="top"/>
    </xf>
    <xf numFmtId="0" fontId="12" fillId="0" borderId="1" xfId="0" applyFont="1" applyBorder="1" applyAlignment="1">
      <alignment horizontal="left" vertical="top"/>
    </xf>
    <xf numFmtId="0" fontId="11" fillId="0" borderId="1" xfId="0" applyFont="1" applyBorder="1" applyAlignment="1">
      <alignment horizontal="left" vertical="top" wrapText="1"/>
    </xf>
    <xf numFmtId="44" fontId="0" fillId="2" borderId="0" xfId="0" applyNumberFormat="1" applyFill="1"/>
    <xf numFmtId="44" fontId="10" fillId="7" borderId="1" xfId="0" applyNumberFormat="1" applyFont="1" applyFill="1" applyBorder="1" applyAlignment="1">
      <alignment horizontal="left" vertical="center" wrapText="1"/>
    </xf>
    <xf numFmtId="44" fontId="13" fillId="3" borderId="1" xfId="0" applyNumberFormat="1" applyFont="1" applyFill="1" applyBorder="1" applyAlignment="1">
      <alignment horizontal="center" vertical="center" wrapText="1"/>
    </xf>
    <xf numFmtId="0" fontId="16" fillId="2" borderId="0" xfId="0" applyFont="1" applyFill="1"/>
    <xf numFmtId="44" fontId="14" fillId="3" borderId="1" xfId="0" applyNumberFormat="1" applyFont="1" applyFill="1" applyBorder="1"/>
    <xf numFmtId="0" fontId="11" fillId="8" borderId="1" xfId="0" applyFont="1" applyFill="1" applyBorder="1" applyAlignment="1">
      <alignment horizontal="center" vertical="top"/>
    </xf>
    <xf numFmtId="44" fontId="11" fillId="8" borderId="1" xfId="0" applyNumberFormat="1" applyFont="1" applyFill="1" applyBorder="1" applyAlignment="1">
      <alignment horizontal="center" vertical="top"/>
    </xf>
    <xf numFmtId="0" fontId="13"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1" fillId="2" borderId="1" xfId="0" applyFont="1" applyFill="1" applyBorder="1" applyAlignment="1">
      <alignment vertical="center" wrapText="1"/>
    </xf>
    <xf numFmtId="0" fontId="11" fillId="8" borderId="1" xfId="0" applyFont="1" applyFill="1" applyBorder="1" applyAlignment="1">
      <alignment horizontal="center" vertical="center" wrapText="1"/>
    </xf>
    <xf numFmtId="44" fontId="11" fillId="8" borderId="1" xfId="0" applyNumberFormat="1" applyFont="1" applyFill="1" applyBorder="1" applyAlignment="1">
      <alignment vertical="center" wrapText="1"/>
    </xf>
    <xf numFmtId="0" fontId="12" fillId="2" borderId="1" xfId="0" applyFont="1" applyFill="1" applyBorder="1" applyAlignment="1">
      <alignment vertical="center" wrapText="1"/>
    </xf>
    <xf numFmtId="0" fontId="12" fillId="8" borderId="1" xfId="0" applyFont="1" applyFill="1" applyBorder="1" applyAlignment="1">
      <alignment horizontal="center" vertical="center" wrapText="1"/>
    </xf>
    <xf numFmtId="44" fontId="9" fillId="3" borderId="1" xfId="0" applyNumberFormat="1" applyFont="1" applyFill="1" applyBorder="1" applyAlignment="1">
      <alignment vertical="center" wrapText="1"/>
    </xf>
    <xf numFmtId="0" fontId="16" fillId="2" borderId="0" xfId="0" applyFont="1" applyFill="1" applyAlignment="1">
      <alignment horizontal="right"/>
    </xf>
    <xf numFmtId="0" fontId="9" fillId="7" borderId="2" xfId="0" applyFont="1" applyFill="1" applyBorder="1" applyAlignment="1">
      <alignment horizontal="left" vertical="top" wrapText="1"/>
    </xf>
    <xf numFmtId="0" fontId="9" fillId="7" borderId="4" xfId="0" applyFont="1" applyFill="1" applyBorder="1" applyAlignment="1">
      <alignment horizontal="left" vertical="top" wrapText="1"/>
    </xf>
    <xf numFmtId="0" fontId="9" fillId="7" borderId="3" xfId="0" applyFont="1" applyFill="1" applyBorder="1" applyAlignment="1">
      <alignment horizontal="left" vertical="top" wrapText="1"/>
    </xf>
    <xf numFmtId="0" fontId="0" fillId="0" borderId="0" xfId="0" applyAlignment="1">
      <alignment vertical="top" wrapText="1"/>
    </xf>
    <xf numFmtId="0" fontId="6" fillId="3" borderId="1" xfId="0" applyFont="1" applyFill="1" applyBorder="1" applyAlignment="1">
      <alignment horizontal="left" vertical="top"/>
    </xf>
    <xf numFmtId="0" fontId="8" fillId="3" borderId="1" xfId="0" applyFont="1" applyFill="1" applyBorder="1" applyAlignment="1">
      <alignment horizontal="center" vertical="top" wrapText="1"/>
    </xf>
    <xf numFmtId="44" fontId="8" fillId="3" borderId="1" xfId="0" applyNumberFormat="1" applyFont="1" applyFill="1" applyBorder="1" applyAlignment="1">
      <alignment horizontal="center" vertical="top" wrapText="1"/>
    </xf>
    <xf numFmtId="0" fontId="6" fillId="4" borderId="1" xfId="0" applyFont="1" applyFill="1" applyBorder="1" applyAlignment="1">
      <alignment horizontal="left" vertical="top"/>
    </xf>
    <xf numFmtId="0" fontId="7" fillId="0" borderId="1" xfId="0" applyFont="1" applyBorder="1" applyAlignment="1">
      <alignment horizontal="left" vertical="top"/>
    </xf>
    <xf numFmtId="0" fontId="7" fillId="8" borderId="1" xfId="0" applyFont="1" applyFill="1" applyBorder="1" applyAlignment="1">
      <alignment horizontal="center" vertical="top" wrapText="1"/>
    </xf>
    <xf numFmtId="1" fontId="7" fillId="8" borderId="1" xfId="0" applyNumberFormat="1" applyFont="1" applyFill="1" applyBorder="1" applyAlignment="1">
      <alignment horizontal="center" vertical="top" wrapText="1"/>
    </xf>
    <xf numFmtId="0" fontId="7" fillId="0" borderId="1" xfId="0" applyFont="1" applyBorder="1" applyAlignment="1">
      <alignment horizontal="left" vertical="center"/>
    </xf>
    <xf numFmtId="1" fontId="7" fillId="8" borderId="1" xfId="0" applyNumberFormat="1" applyFont="1" applyFill="1" applyBorder="1" applyAlignment="1">
      <alignment horizontal="center" vertical="center" wrapText="1"/>
    </xf>
    <xf numFmtId="0" fontId="0" fillId="2" borderId="0" xfId="0" applyFill="1" applyAlignment="1">
      <alignment horizontal="center" vertical="center"/>
    </xf>
    <xf numFmtId="0" fontId="7" fillId="0" borderId="1" xfId="0" applyFont="1" applyBorder="1" applyAlignment="1">
      <alignment horizontal="left" vertical="top" wrapText="1"/>
    </xf>
    <xf numFmtId="0" fontId="0" fillId="2" borderId="0" xfId="0" applyFill="1" applyAlignment="1">
      <alignment wrapText="1"/>
    </xf>
    <xf numFmtId="0" fontId="16" fillId="2" borderId="0" xfId="0" applyFont="1" applyFill="1" applyAlignment="1">
      <alignment wrapText="1"/>
    </xf>
    <xf numFmtId="44" fontId="16" fillId="2" borderId="0" xfId="0" applyNumberFormat="1" applyFont="1" applyFill="1"/>
    <xf numFmtId="0" fontId="15" fillId="4" borderId="2" xfId="0" applyFont="1" applyFill="1" applyBorder="1" applyAlignment="1">
      <alignment vertical="top"/>
    </xf>
    <xf numFmtId="0" fontId="15" fillId="4" borderId="3" xfId="0" applyFont="1" applyFill="1" applyBorder="1" applyAlignment="1">
      <alignment vertical="top"/>
    </xf>
    <xf numFmtId="164" fontId="15" fillId="4" borderId="3" xfId="0" applyNumberFormat="1" applyFont="1" applyFill="1" applyBorder="1" applyAlignment="1">
      <alignment vertical="top"/>
    </xf>
    <xf numFmtId="44" fontId="11" fillId="5" borderId="1" xfId="0" applyNumberFormat="1" applyFont="1" applyFill="1" applyBorder="1" applyAlignment="1" applyProtection="1">
      <alignment horizontal="center" vertical="top"/>
      <protection locked="0"/>
    </xf>
    <xf numFmtId="0" fontId="15" fillId="7" borderId="1" xfId="0" applyFont="1" applyFill="1" applyBorder="1"/>
    <xf numFmtId="0" fontId="15" fillId="7" borderId="1" xfId="0" applyFont="1" applyFill="1" applyBorder="1" applyAlignment="1">
      <alignment horizontal="center"/>
    </xf>
    <xf numFmtId="44" fontId="15" fillId="3" borderId="1" xfId="0" applyNumberFormat="1" applyFont="1" applyFill="1" applyBorder="1"/>
    <xf numFmtId="0" fontId="16" fillId="0" borderId="0" xfId="0" applyFont="1"/>
    <xf numFmtId="0" fontId="16" fillId="0" borderId="0" xfId="0" applyFont="1" applyAlignment="1">
      <alignment wrapText="1"/>
    </xf>
    <xf numFmtId="0" fontId="16" fillId="0" borderId="0" xfId="0" applyFont="1" applyAlignment="1">
      <alignment horizontal="left"/>
    </xf>
    <xf numFmtId="1" fontId="7" fillId="8" borderId="4" xfId="0" applyNumberFormat="1" applyFont="1" applyFill="1" applyBorder="1" applyAlignment="1">
      <alignment horizontal="center" vertical="top" wrapText="1"/>
    </xf>
    <xf numFmtId="0" fontId="7" fillId="0" borderId="17" xfId="0" applyFont="1" applyBorder="1" applyAlignment="1">
      <alignment horizontal="left" vertical="top"/>
    </xf>
    <xf numFmtId="0" fontId="7" fillId="0" borderId="17" xfId="0" applyFont="1" applyBorder="1" applyAlignment="1">
      <alignment horizontal="left" vertical="top" wrapText="1"/>
    </xf>
    <xf numFmtId="0" fontId="15" fillId="4" borderId="4" xfId="0" applyFont="1" applyFill="1" applyBorder="1" applyAlignment="1">
      <alignment vertical="top"/>
    </xf>
    <xf numFmtId="0" fontId="6" fillId="3" borderId="1" xfId="0" applyFont="1" applyFill="1" applyBorder="1" applyAlignment="1">
      <alignment horizontal="left" vertical="top" wrapText="1"/>
    </xf>
    <xf numFmtId="0" fontId="5" fillId="2" borderId="0" xfId="0" applyFont="1" applyFill="1"/>
    <xf numFmtId="0" fontId="5" fillId="0" borderId="1" xfId="0" applyFont="1" applyBorder="1"/>
    <xf numFmtId="44" fontId="5" fillId="0" borderId="1" xfId="0" applyNumberFormat="1" applyFont="1" applyBorder="1" applyAlignment="1">
      <alignment horizontal="left"/>
    </xf>
    <xf numFmtId="44" fontId="5" fillId="0" borderId="1" xfId="0" applyNumberFormat="1" applyFont="1" applyBorder="1"/>
    <xf numFmtId="0" fontId="5" fillId="0" borderId="1" xfId="0" quotePrefix="1" applyFont="1" applyBorder="1" applyAlignment="1">
      <alignment horizontal="center"/>
    </xf>
    <xf numFmtId="0" fontId="5" fillId="2" borderId="0" xfId="0" applyFont="1" applyFill="1" applyAlignment="1">
      <alignment horizontal="center" vertical="top" wrapText="1"/>
    </xf>
    <xf numFmtId="0" fontId="5" fillId="4" borderId="1" xfId="0" applyFont="1" applyFill="1" applyBorder="1" applyAlignment="1">
      <alignment horizontal="left" vertical="top"/>
    </xf>
    <xf numFmtId="0" fontId="5" fillId="4" borderId="1" xfId="0" applyFont="1" applyFill="1" applyBorder="1" applyAlignment="1">
      <alignment horizontal="left" vertical="top" wrapText="1"/>
    </xf>
    <xf numFmtId="44" fontId="5" fillId="5" borderId="1" xfId="0" applyNumberFormat="1" applyFont="1" applyFill="1" applyBorder="1" applyProtection="1">
      <protection locked="0"/>
    </xf>
    <xf numFmtId="44" fontId="5" fillId="8" borderId="1" xfId="0" applyNumberFormat="1" applyFont="1" applyFill="1" applyBorder="1"/>
    <xf numFmtId="44" fontId="5" fillId="3" borderId="1" xfId="0" applyNumberFormat="1" applyFont="1" applyFill="1" applyBorder="1"/>
    <xf numFmtId="0" fontId="5" fillId="2" borderId="6" xfId="0" applyFont="1" applyFill="1" applyBorder="1" applyAlignment="1">
      <alignment horizontal="left" vertical="center"/>
    </xf>
    <xf numFmtId="0" fontId="15" fillId="4" borderId="2" xfId="0" applyFont="1" applyFill="1" applyBorder="1" applyAlignment="1">
      <alignment horizontal="left" vertical="top"/>
    </xf>
    <xf numFmtId="0" fontId="15" fillId="4" borderId="4" xfId="0" applyFont="1" applyFill="1" applyBorder="1" applyAlignment="1">
      <alignment horizontal="left" vertical="top"/>
    </xf>
    <xf numFmtId="0" fontId="5" fillId="4" borderId="2" xfId="0" applyFont="1" applyFill="1" applyBorder="1" applyAlignment="1">
      <alignment horizontal="left" vertical="top"/>
    </xf>
    <xf numFmtId="0" fontId="5" fillId="4" borderId="4" xfId="0" applyFont="1" applyFill="1" applyBorder="1" applyAlignment="1">
      <alignment horizontal="left" vertical="top"/>
    </xf>
    <xf numFmtId="164" fontId="15" fillId="4" borderId="2" xfId="0" applyNumberFormat="1" applyFont="1" applyFill="1" applyBorder="1" applyAlignment="1">
      <alignment horizontal="left" vertical="top"/>
    </xf>
    <xf numFmtId="0" fontId="15" fillId="7" borderId="1" xfId="0" applyFont="1" applyFill="1" applyBorder="1" applyAlignment="1">
      <alignment horizontal="left"/>
    </xf>
    <xf numFmtId="0" fontId="23" fillId="0" borderId="1" xfId="0" applyFont="1" applyBorder="1" applyAlignment="1">
      <alignment horizontal="left" vertical="top"/>
    </xf>
    <xf numFmtId="0" fontId="6" fillId="6" borderId="2" xfId="0" applyFont="1" applyFill="1" applyBorder="1" applyAlignment="1">
      <alignment vertical="top"/>
    </xf>
    <xf numFmtId="0" fontId="6" fillId="6" borderId="4" xfId="0" applyFont="1" applyFill="1" applyBorder="1" applyAlignment="1">
      <alignment vertical="top"/>
    </xf>
    <xf numFmtId="0" fontId="6" fillId="3" borderId="2" xfId="0" applyFont="1" applyFill="1" applyBorder="1"/>
    <xf numFmtId="0" fontId="6" fillId="3" borderId="4" xfId="0" applyFont="1" applyFill="1" applyBorder="1"/>
    <xf numFmtId="0" fontId="6" fillId="6" borderId="15" xfId="0" applyFont="1" applyFill="1" applyBorder="1" applyAlignment="1">
      <alignment vertical="top"/>
    </xf>
    <xf numFmtId="0" fontId="6" fillId="6" borderId="5" xfId="0" applyFont="1" applyFill="1" applyBorder="1" applyAlignment="1">
      <alignment vertical="top"/>
    </xf>
    <xf numFmtId="0" fontId="6" fillId="6" borderId="16" xfId="0" applyFont="1" applyFill="1" applyBorder="1" applyAlignment="1">
      <alignment vertical="top"/>
    </xf>
    <xf numFmtId="0" fontId="6" fillId="6" borderId="6" xfId="0" applyFont="1" applyFill="1" applyBorder="1" applyAlignment="1">
      <alignment vertical="top"/>
    </xf>
    <xf numFmtId="9" fontId="5" fillId="5" borderId="1" xfId="0" applyNumberFormat="1" applyFont="1" applyFill="1" applyBorder="1" applyProtection="1">
      <protection locked="0"/>
    </xf>
    <xf numFmtId="0" fontId="4" fillId="0" borderId="1" xfId="0" applyFont="1" applyBorder="1"/>
    <xf numFmtId="0" fontId="4" fillId="2" borderId="0" xfId="0" applyFont="1" applyFill="1"/>
    <xf numFmtId="0" fontId="4" fillId="2" borderId="0" xfId="0" applyFont="1" applyFill="1" applyAlignment="1">
      <alignment vertical="top"/>
    </xf>
    <xf numFmtId="0" fontId="24" fillId="2" borderId="0" xfId="0" applyFont="1" applyFill="1"/>
    <xf numFmtId="0" fontId="9" fillId="9" borderId="1" xfId="0" applyFont="1" applyFill="1" applyBorder="1" applyAlignment="1">
      <alignment horizontal="center" vertical="top"/>
    </xf>
    <xf numFmtId="0" fontId="9" fillId="9" borderId="1" xfId="0" applyFont="1" applyFill="1" applyBorder="1" applyAlignment="1">
      <alignment vertical="top"/>
    </xf>
    <xf numFmtId="0" fontId="9" fillId="9" borderId="1" xfId="0" applyFont="1" applyFill="1" applyBorder="1" applyAlignment="1">
      <alignment horizontal="center" vertical="top" wrapText="1"/>
    </xf>
    <xf numFmtId="0" fontId="11" fillId="9" borderId="1" xfId="0" applyFont="1" applyFill="1" applyBorder="1" applyAlignment="1">
      <alignment horizontal="center" vertical="top" wrapText="1"/>
    </xf>
    <xf numFmtId="0" fontId="11" fillId="9" borderId="1" xfId="0" applyFont="1" applyFill="1" applyBorder="1" applyAlignment="1">
      <alignment vertical="top" wrapText="1"/>
    </xf>
    <xf numFmtId="44" fontId="11" fillId="5" borderId="1" xfId="0" applyNumberFormat="1" applyFont="1" applyFill="1" applyBorder="1" applyAlignment="1" applyProtection="1">
      <alignment vertical="center" wrapText="1"/>
      <protection locked="0"/>
    </xf>
    <xf numFmtId="0" fontId="2" fillId="2" borderId="0" xfId="0" applyFont="1" applyFill="1"/>
    <xf numFmtId="0" fontId="7" fillId="0" borderId="2" xfId="0" applyFont="1" applyBorder="1" applyAlignment="1">
      <alignment horizontal="left" vertical="top"/>
    </xf>
    <xf numFmtId="0" fontId="7" fillId="0" borderId="4" xfId="0" applyFont="1" applyBorder="1" applyAlignment="1">
      <alignment horizontal="left" vertical="top"/>
    </xf>
    <xf numFmtId="0" fontId="7" fillId="0" borderId="3" xfId="0" applyFont="1" applyBorder="1" applyAlignment="1">
      <alignment horizontal="left" vertical="top"/>
    </xf>
    <xf numFmtId="0" fontId="15" fillId="4" borderId="3" xfId="0" applyFont="1" applyFill="1" applyBorder="1" applyAlignment="1">
      <alignment horizontal="left" vertical="top"/>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0" fontId="15" fillId="3" borderId="1" xfId="0" applyFont="1" applyFill="1" applyBorder="1" applyAlignment="1">
      <alignment horizontal="left"/>
    </xf>
    <xf numFmtId="0" fontId="20" fillId="0" borderId="0" xfId="0" applyFont="1" applyAlignment="1">
      <alignment horizontal="left" wrapText="1"/>
    </xf>
    <xf numFmtId="0" fontId="7" fillId="0" borderId="7" xfId="0" applyFont="1" applyBorder="1" applyAlignment="1">
      <alignment horizontal="left" vertical="center"/>
    </xf>
    <xf numFmtId="0" fontId="7" fillId="0" borderId="12" xfId="0" applyFont="1" applyBorder="1" applyAlignment="1">
      <alignment horizontal="left" vertical="center"/>
    </xf>
    <xf numFmtId="0" fontId="7" fillId="5" borderId="7"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5" borderId="9" xfId="0" applyFont="1" applyFill="1" applyBorder="1" applyAlignment="1" applyProtection="1">
      <alignment horizontal="center" vertical="center"/>
      <protection locked="0"/>
    </xf>
    <xf numFmtId="0" fontId="7" fillId="5" borderId="12" xfId="0" applyFont="1" applyFill="1" applyBorder="1" applyAlignment="1" applyProtection="1">
      <alignment horizontal="center" vertical="center"/>
      <protection locked="0"/>
    </xf>
    <xf numFmtId="0" fontId="7" fillId="5" borderId="13" xfId="0" applyFont="1" applyFill="1" applyBorder="1" applyAlignment="1" applyProtection="1">
      <alignment horizontal="center" vertical="center"/>
      <protection locked="0"/>
    </xf>
    <xf numFmtId="0" fontId="7" fillId="5" borderId="14" xfId="0" applyFont="1" applyFill="1" applyBorder="1" applyAlignment="1" applyProtection="1">
      <alignment horizontal="center" vertical="center"/>
      <protection locked="0"/>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18" fillId="0" borderId="10" xfId="0" applyFont="1" applyBorder="1" applyAlignment="1">
      <alignment horizontal="left" vertical="center" wrapText="1"/>
    </xf>
    <xf numFmtId="0" fontId="18" fillId="0" borderId="0" xfId="0" applyFont="1" applyAlignment="1">
      <alignment horizontal="left" vertical="center" wrapText="1"/>
    </xf>
    <xf numFmtId="0" fontId="18" fillId="0" borderId="11" xfId="0" applyFont="1" applyBorder="1" applyAlignment="1">
      <alignment horizontal="left" vertical="center" wrapText="1"/>
    </xf>
    <xf numFmtId="0" fontId="18" fillId="0" borderId="10" xfId="0" applyFont="1" applyBorder="1" applyAlignment="1">
      <alignment horizontal="left" vertical="center"/>
    </xf>
    <xf numFmtId="0" fontId="18" fillId="0" borderId="0" xfId="0" applyFont="1" applyAlignment="1">
      <alignment horizontal="left" vertical="center"/>
    </xf>
    <xf numFmtId="0" fontId="18" fillId="0" borderId="11" xfId="0" applyFont="1" applyBorder="1" applyAlignment="1">
      <alignment horizontal="left" vertical="center"/>
    </xf>
    <xf numFmtId="0" fontId="15" fillId="3" borderId="2"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4" fillId="0" borderId="0" xfId="0" applyFont="1" applyAlignment="1">
      <alignment horizontal="left"/>
    </xf>
    <xf numFmtId="0" fontId="5" fillId="0" borderId="0" xfId="0" applyFont="1" applyAlignment="1">
      <alignment horizontal="left"/>
    </xf>
    <xf numFmtId="0" fontId="4" fillId="0" borderId="2" xfId="0" applyFont="1" applyBorder="1" applyAlignment="1">
      <alignment horizontal="center"/>
    </xf>
    <xf numFmtId="0" fontId="5" fillId="0" borderId="3" xfId="0" applyFont="1" applyBorder="1" applyAlignment="1">
      <alignment horizontal="center"/>
    </xf>
    <xf numFmtId="0" fontId="16" fillId="2" borderId="0" xfId="0" applyFont="1" applyFill="1" applyAlignment="1">
      <alignment horizontal="right"/>
    </xf>
    <xf numFmtId="0" fontId="7" fillId="0" borderId="10" xfId="0" applyFont="1" applyBorder="1" applyAlignment="1">
      <alignment horizontal="left" vertical="center"/>
    </xf>
    <xf numFmtId="0" fontId="7" fillId="5" borderId="7" xfId="0" applyFont="1" applyFill="1" applyBorder="1" applyAlignment="1" applyProtection="1">
      <alignment horizontal="center" vertical="top"/>
      <protection locked="0"/>
    </xf>
    <xf numFmtId="0" fontId="7" fillId="5" borderId="8" xfId="0" applyFont="1" applyFill="1" applyBorder="1" applyAlignment="1" applyProtection="1">
      <alignment horizontal="center" vertical="top"/>
      <protection locked="0"/>
    </xf>
    <xf numFmtId="0" fontId="7" fillId="5" borderId="9" xfId="0" applyFont="1" applyFill="1" applyBorder="1" applyAlignment="1" applyProtection="1">
      <alignment horizontal="center" vertical="top"/>
      <protection locked="0"/>
    </xf>
    <xf numFmtId="0" fontId="7" fillId="5" borderId="10" xfId="0" applyFont="1" applyFill="1" applyBorder="1" applyAlignment="1" applyProtection="1">
      <alignment horizontal="center" vertical="top"/>
      <protection locked="0"/>
    </xf>
    <xf numFmtId="0" fontId="7" fillId="5" borderId="0" xfId="0" applyFont="1" applyFill="1" applyAlignment="1" applyProtection="1">
      <alignment horizontal="center" vertical="top"/>
      <protection locked="0"/>
    </xf>
    <xf numFmtId="0" fontId="7" fillId="5" borderId="11" xfId="0" applyFont="1" applyFill="1" applyBorder="1" applyAlignment="1" applyProtection="1">
      <alignment horizontal="center" vertical="top"/>
      <protection locked="0"/>
    </xf>
    <xf numFmtId="0" fontId="7" fillId="5" borderId="12" xfId="0" applyFont="1" applyFill="1" applyBorder="1" applyAlignment="1" applyProtection="1">
      <alignment horizontal="center" vertical="top"/>
      <protection locked="0"/>
    </xf>
    <xf numFmtId="0" fontId="7" fillId="5" borderId="13" xfId="0" applyFont="1" applyFill="1" applyBorder="1" applyAlignment="1" applyProtection="1">
      <alignment horizontal="center" vertical="top"/>
      <protection locked="0"/>
    </xf>
    <xf numFmtId="0" fontId="7" fillId="5" borderId="14" xfId="0" applyFont="1" applyFill="1" applyBorder="1" applyAlignment="1" applyProtection="1">
      <alignment horizontal="center" vertical="top"/>
      <protection locked="0"/>
    </xf>
    <xf numFmtId="0" fontId="15" fillId="2" borderId="0" xfId="0" applyFont="1" applyFill="1" applyAlignment="1">
      <alignment horizontal="center"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3" fillId="2" borderId="6" xfId="0" applyFont="1" applyFill="1" applyBorder="1" applyAlignment="1">
      <alignment horizontal="left" vertical="top" wrapText="1"/>
    </xf>
    <xf numFmtId="0" fontId="5" fillId="2" borderId="6" xfId="0" applyFont="1" applyFill="1" applyBorder="1" applyAlignment="1">
      <alignment horizontal="left" vertical="top" wrapText="1"/>
    </xf>
    <xf numFmtId="0" fontId="9" fillId="3" borderId="2" xfId="0" applyFont="1" applyFill="1" applyBorder="1" applyAlignment="1">
      <alignment horizontal="left" vertical="center"/>
    </xf>
    <xf numFmtId="0" fontId="9" fillId="3" borderId="4" xfId="0" applyFont="1" applyFill="1" applyBorder="1" applyAlignment="1">
      <alignment horizontal="left" vertical="center"/>
    </xf>
    <xf numFmtId="0" fontId="9" fillId="3" borderId="3" xfId="0" applyFont="1" applyFill="1" applyBorder="1" applyAlignment="1">
      <alignment horizontal="left" vertical="center"/>
    </xf>
    <xf numFmtId="0" fontId="15" fillId="2" borderId="0" xfId="0" applyFont="1" applyFill="1" applyAlignment="1">
      <alignment horizontal="center" vertical="center"/>
    </xf>
    <xf numFmtId="0" fontId="4" fillId="2" borderId="0" xfId="0" applyFont="1" applyFill="1" applyAlignment="1">
      <alignment horizontal="right"/>
    </xf>
    <xf numFmtId="0" fontId="4" fillId="2" borderId="0" xfId="0" applyFont="1" applyFill="1" applyAlignment="1">
      <alignment horizontal="left"/>
    </xf>
    <xf numFmtId="0" fontId="4" fillId="2" borderId="0" xfId="0" applyFont="1" applyFill="1" applyAlignment="1">
      <alignment horizontal="left" vertical="center" wrapText="1"/>
    </xf>
    <xf numFmtId="0" fontId="9" fillId="7" borderId="2" xfId="0" applyFont="1" applyFill="1" applyBorder="1" applyAlignment="1">
      <alignment horizontal="left" vertical="top" wrapText="1"/>
    </xf>
    <xf numFmtId="0" fontId="9" fillId="7" borderId="4" xfId="0" applyFont="1" applyFill="1" applyBorder="1" applyAlignment="1">
      <alignment horizontal="left" vertical="top" wrapText="1"/>
    </xf>
    <xf numFmtId="0" fontId="9" fillId="7" borderId="3" xfId="0" applyFont="1" applyFill="1" applyBorder="1" applyAlignment="1">
      <alignment horizontal="left" vertical="top" wrapText="1"/>
    </xf>
    <xf numFmtId="0" fontId="14" fillId="3" borderId="2" xfId="0" applyFont="1" applyFill="1" applyBorder="1" applyAlignment="1">
      <alignment horizontal="left"/>
    </xf>
    <xf numFmtId="0" fontId="14" fillId="3" borderId="4" xfId="0" applyFont="1" applyFill="1" applyBorder="1" applyAlignment="1">
      <alignment horizontal="left"/>
    </xf>
    <xf numFmtId="0" fontId="13" fillId="3" borderId="2"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3" xfId="0" applyFont="1" applyFill="1"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8FAF2-E96D-40B5-95C6-329374E1B173}">
  <sheetPr>
    <pageSetUpPr fitToPage="1"/>
  </sheetPr>
  <dimension ref="B1:K41"/>
  <sheetViews>
    <sheetView showGridLines="0" tabSelected="1" topLeftCell="A20" zoomScaleNormal="100" workbookViewId="0">
      <selection activeCell="C25" sqref="C25:F26"/>
    </sheetView>
  </sheetViews>
  <sheetFormatPr defaultColWidth="9.109375" defaultRowHeight="13.2" x14ac:dyDescent="0.25"/>
  <cols>
    <col min="1" max="1" width="1.5546875" style="1" customWidth="1"/>
    <col min="2" max="2" width="33.109375" style="1" bestFit="1" customWidth="1"/>
    <col min="3" max="3" width="18" style="1" bestFit="1" customWidth="1"/>
    <col min="4" max="4" width="28.6640625" style="1" bestFit="1" customWidth="1"/>
    <col min="5" max="6" width="15.6640625" style="1" customWidth="1"/>
    <col min="7" max="7" width="6.109375" style="1" customWidth="1"/>
    <col min="8" max="16384" width="9.109375" style="1"/>
  </cols>
  <sheetData>
    <row r="1" spans="2:11" ht="37.5" customHeight="1" x14ac:dyDescent="0.25">
      <c r="B1" s="128" t="s">
        <v>214</v>
      </c>
      <c r="C1" s="129"/>
      <c r="D1" s="129"/>
      <c r="E1" s="129"/>
      <c r="F1" s="130"/>
    </row>
    <row r="3" spans="2:11" ht="14.4" x14ac:dyDescent="0.3">
      <c r="B3" s="131" t="s">
        <v>215</v>
      </c>
      <c r="C3" s="132"/>
      <c r="D3" s="132"/>
      <c r="E3" s="132"/>
      <c r="F3" s="132"/>
      <c r="G3" s="132"/>
    </row>
    <row r="4" spans="2:11" ht="14.4" x14ac:dyDescent="0.3">
      <c r="B4" s="132" t="s">
        <v>0</v>
      </c>
      <c r="C4" s="132"/>
      <c r="D4" s="132"/>
      <c r="E4" s="132"/>
      <c r="F4" s="132"/>
      <c r="G4" s="132"/>
    </row>
    <row r="5" spans="2:11" ht="14.4" x14ac:dyDescent="0.3">
      <c r="B5" s="131" t="s">
        <v>216</v>
      </c>
      <c r="C5" s="132"/>
      <c r="D5" s="132"/>
      <c r="E5" s="132"/>
      <c r="F5" s="132"/>
      <c r="G5" s="132"/>
    </row>
    <row r="6" spans="2:11" ht="14.4" x14ac:dyDescent="0.3">
      <c r="B6" s="57"/>
      <c r="C6" s="57"/>
      <c r="D6" s="57"/>
      <c r="E6" s="57"/>
      <c r="F6" s="57"/>
      <c r="G6" s="57"/>
    </row>
    <row r="7" spans="2:11" ht="14.4" x14ac:dyDescent="0.3">
      <c r="B7" s="46" t="s">
        <v>1</v>
      </c>
      <c r="C7" s="74" t="s">
        <v>2</v>
      </c>
      <c r="D7" s="47" t="s">
        <v>3</v>
      </c>
      <c r="E7" s="46" t="s">
        <v>4</v>
      </c>
      <c r="F7" s="46" t="s">
        <v>5</v>
      </c>
      <c r="G7" s="57"/>
    </row>
    <row r="8" spans="2:11" ht="14.4" x14ac:dyDescent="0.3">
      <c r="B8" s="58" t="s">
        <v>6</v>
      </c>
      <c r="C8" s="59">
        <f>'2. Vast materiaal'!G68</f>
        <v>0</v>
      </c>
      <c r="D8" s="133" t="s">
        <v>204</v>
      </c>
      <c r="E8" s="134"/>
      <c r="F8" s="60">
        <f>C8</f>
        <v>0</v>
      </c>
      <c r="G8" s="57"/>
    </row>
    <row r="9" spans="2:11" ht="14.4" x14ac:dyDescent="0.3">
      <c r="B9" s="85" t="s">
        <v>201</v>
      </c>
      <c r="C9" s="59">
        <f>+'3. Tarieven'!F10</f>
        <v>0</v>
      </c>
      <c r="D9" s="61">
        <v>6</v>
      </c>
      <c r="E9" s="60" t="s">
        <v>7</v>
      </c>
      <c r="F9" s="60">
        <f>+D9*C9</f>
        <v>0</v>
      </c>
      <c r="G9" s="57"/>
    </row>
    <row r="10" spans="2:11" ht="14.4" x14ac:dyDescent="0.3">
      <c r="B10" s="58" t="s">
        <v>8</v>
      </c>
      <c r="C10" s="59">
        <f>'2. Vast materiaal'!G77</f>
        <v>0</v>
      </c>
      <c r="D10" s="61">
        <v>6</v>
      </c>
      <c r="E10" s="60" t="s">
        <v>7</v>
      </c>
      <c r="F10" s="60">
        <f>+D10*C10</f>
        <v>0</v>
      </c>
      <c r="G10" s="57"/>
    </row>
    <row r="11" spans="2:11" ht="14.4" x14ac:dyDescent="0.3">
      <c r="B11" s="85" t="s">
        <v>202</v>
      </c>
      <c r="C11" s="59">
        <f>+'4. OPTIE Klein materiaal'!F48</f>
        <v>0</v>
      </c>
      <c r="D11" s="133" t="s">
        <v>204</v>
      </c>
      <c r="E11" s="134"/>
      <c r="F11" s="60">
        <f>C11</f>
        <v>0</v>
      </c>
      <c r="G11" s="57"/>
    </row>
    <row r="12" spans="2:11" ht="14.4" x14ac:dyDescent="0.3">
      <c r="B12" s="103" t="s">
        <v>9</v>
      </c>
      <c r="C12" s="103"/>
      <c r="D12" s="103"/>
      <c r="E12" s="103"/>
      <c r="F12" s="48">
        <f>(F8+F9+F11)-F10</f>
        <v>0</v>
      </c>
      <c r="G12" s="57"/>
    </row>
    <row r="13" spans="2:11" ht="12.75" customHeight="1" x14ac:dyDescent="0.25">
      <c r="B13" s="104" t="s">
        <v>10</v>
      </c>
      <c r="C13" s="104"/>
      <c r="D13" s="104"/>
      <c r="E13" s="104"/>
      <c r="F13" s="104"/>
      <c r="G13" s="104"/>
      <c r="H13" s="104"/>
      <c r="I13" s="104"/>
      <c r="J13" s="104"/>
      <c r="K13" s="104"/>
    </row>
    <row r="14" spans="2:11" x14ac:dyDescent="0.25">
      <c r="B14" s="104" t="s">
        <v>231</v>
      </c>
      <c r="C14" s="104"/>
      <c r="D14" s="104"/>
      <c r="E14" s="104"/>
      <c r="F14" s="104"/>
      <c r="G14" s="104"/>
      <c r="H14" s="104"/>
      <c r="I14" s="104"/>
      <c r="J14" s="104"/>
      <c r="K14" s="104"/>
    </row>
    <row r="15" spans="2:11" s="39" customFormat="1" ht="13.8" x14ac:dyDescent="0.3">
      <c r="B15" s="104" t="s">
        <v>11</v>
      </c>
      <c r="C15" s="104"/>
      <c r="D15" s="104"/>
      <c r="E15" s="104"/>
      <c r="F15" s="104"/>
      <c r="G15" s="50"/>
    </row>
    <row r="16" spans="2:11" ht="13.8" x14ac:dyDescent="0.3">
      <c r="B16" s="51"/>
      <c r="C16" s="51"/>
      <c r="D16" s="51"/>
      <c r="E16" s="51"/>
      <c r="F16" s="51"/>
      <c r="G16" s="49"/>
    </row>
    <row r="18" spans="2:6" ht="14.4" x14ac:dyDescent="0.25">
      <c r="B18" s="119" t="s">
        <v>12</v>
      </c>
      <c r="C18" s="120"/>
      <c r="D18" s="120"/>
      <c r="E18" s="120"/>
      <c r="F18" s="121"/>
    </row>
    <row r="19" spans="2:6" ht="14.4" x14ac:dyDescent="0.25">
      <c r="B19" s="113"/>
      <c r="C19" s="114"/>
      <c r="D19" s="114"/>
      <c r="E19" s="114"/>
      <c r="F19" s="115"/>
    </row>
    <row r="20" spans="2:6" ht="29.25" customHeight="1" x14ac:dyDescent="0.25">
      <c r="B20" s="122" t="s">
        <v>217</v>
      </c>
      <c r="C20" s="123"/>
      <c r="D20" s="123"/>
      <c r="E20" s="123"/>
      <c r="F20" s="124"/>
    </row>
    <row r="21" spans="2:6" ht="64.5" customHeight="1" x14ac:dyDescent="0.25">
      <c r="B21" s="122" t="s">
        <v>13</v>
      </c>
      <c r="C21" s="123"/>
      <c r="D21" s="123"/>
      <c r="E21" s="123"/>
      <c r="F21" s="124"/>
    </row>
    <row r="22" spans="2:6" ht="14.4" x14ac:dyDescent="0.25">
      <c r="B22" s="125" t="s">
        <v>14</v>
      </c>
      <c r="C22" s="126"/>
      <c r="D22" s="126"/>
      <c r="E22" s="126"/>
      <c r="F22" s="127"/>
    </row>
    <row r="23" spans="2:6" ht="14.4" x14ac:dyDescent="0.25">
      <c r="B23" s="125" t="s">
        <v>15</v>
      </c>
      <c r="C23" s="126"/>
      <c r="D23" s="126"/>
      <c r="E23" s="126"/>
      <c r="F23" s="127"/>
    </row>
    <row r="24" spans="2:6" ht="14.4" x14ac:dyDescent="0.25">
      <c r="B24" s="116"/>
      <c r="C24" s="117"/>
      <c r="D24" s="117"/>
      <c r="E24" s="117"/>
      <c r="F24" s="118"/>
    </row>
    <row r="25" spans="2:6" ht="13.2" customHeight="1" x14ac:dyDescent="0.25">
      <c r="B25" s="105" t="s">
        <v>16</v>
      </c>
      <c r="C25" s="107"/>
      <c r="D25" s="108"/>
      <c r="E25" s="108"/>
      <c r="F25" s="109"/>
    </row>
    <row r="26" spans="2:6" ht="13.2" customHeight="1" x14ac:dyDescent="0.25">
      <c r="B26" s="106"/>
      <c r="C26" s="110"/>
      <c r="D26" s="111"/>
      <c r="E26" s="111"/>
      <c r="F26" s="112"/>
    </row>
    <row r="27" spans="2:6" ht="13.2" customHeight="1" x14ac:dyDescent="0.25">
      <c r="B27" s="105" t="s">
        <v>17</v>
      </c>
      <c r="C27" s="107"/>
      <c r="D27" s="108"/>
      <c r="E27" s="108"/>
      <c r="F27" s="109"/>
    </row>
    <row r="28" spans="2:6" ht="13.2" customHeight="1" x14ac:dyDescent="0.25">
      <c r="B28" s="106"/>
      <c r="C28" s="110"/>
      <c r="D28" s="111"/>
      <c r="E28" s="111"/>
      <c r="F28" s="112"/>
    </row>
    <row r="29" spans="2:6" ht="13.2" customHeight="1" x14ac:dyDescent="0.25">
      <c r="B29" s="105" t="s">
        <v>18</v>
      </c>
      <c r="C29" s="107"/>
      <c r="D29" s="108"/>
      <c r="E29" s="108"/>
      <c r="F29" s="109"/>
    </row>
    <row r="30" spans="2:6" ht="13.2" customHeight="1" x14ac:dyDescent="0.25">
      <c r="B30" s="106"/>
      <c r="C30" s="110"/>
      <c r="D30" s="111"/>
      <c r="E30" s="111"/>
      <c r="F30" s="112"/>
    </row>
    <row r="31" spans="2:6" ht="13.2" customHeight="1" x14ac:dyDescent="0.25">
      <c r="B31" s="105" t="s">
        <v>19</v>
      </c>
      <c r="C31" s="107"/>
      <c r="D31" s="108"/>
      <c r="E31" s="108"/>
      <c r="F31" s="109"/>
    </row>
    <row r="32" spans="2:6" ht="13.2" customHeight="1" x14ac:dyDescent="0.25">
      <c r="B32" s="106"/>
      <c r="C32" s="110"/>
      <c r="D32" s="111"/>
      <c r="E32" s="111"/>
      <c r="F32" s="112"/>
    </row>
    <row r="33" spans="2:6" ht="13.2" customHeight="1" x14ac:dyDescent="0.25">
      <c r="B33" s="105" t="s">
        <v>20</v>
      </c>
      <c r="C33" s="107"/>
      <c r="D33" s="108"/>
      <c r="E33" s="108"/>
      <c r="F33" s="109"/>
    </row>
    <row r="34" spans="2:6" ht="13.2" customHeight="1" x14ac:dyDescent="0.25">
      <c r="B34" s="106"/>
      <c r="C34" s="110"/>
      <c r="D34" s="111"/>
      <c r="E34" s="111"/>
      <c r="F34" s="112"/>
    </row>
    <row r="35" spans="2:6" ht="13.2" customHeight="1" x14ac:dyDescent="0.25">
      <c r="B35" s="105" t="s">
        <v>21</v>
      </c>
      <c r="C35" s="137"/>
      <c r="D35" s="138"/>
      <c r="E35" s="138"/>
      <c r="F35" s="139"/>
    </row>
    <row r="36" spans="2:6" ht="13.2" customHeight="1" x14ac:dyDescent="0.25">
      <c r="B36" s="136"/>
      <c r="C36" s="140"/>
      <c r="D36" s="141"/>
      <c r="E36" s="141"/>
      <c r="F36" s="142"/>
    </row>
    <row r="37" spans="2:6" ht="13.2" customHeight="1" x14ac:dyDescent="0.25">
      <c r="B37" s="136"/>
      <c r="C37" s="140"/>
      <c r="D37" s="141"/>
      <c r="E37" s="141"/>
      <c r="F37" s="142"/>
    </row>
    <row r="38" spans="2:6" ht="13.2" customHeight="1" x14ac:dyDescent="0.25">
      <c r="B38" s="136"/>
      <c r="C38" s="140"/>
      <c r="D38" s="141"/>
      <c r="E38" s="141"/>
      <c r="F38" s="142"/>
    </row>
    <row r="39" spans="2:6" ht="13.2" customHeight="1" x14ac:dyDescent="0.25">
      <c r="B39" s="106"/>
      <c r="C39" s="143"/>
      <c r="D39" s="144"/>
      <c r="E39" s="144"/>
      <c r="F39" s="145"/>
    </row>
    <row r="41" spans="2:6" ht="13.8" x14ac:dyDescent="0.3">
      <c r="B41" s="135"/>
      <c r="C41" s="135"/>
      <c r="D41" s="135"/>
      <c r="E41" s="135"/>
      <c r="F41" s="135"/>
    </row>
  </sheetData>
  <sheetProtection algorithmName="SHA-512" hashValue="jq0RtX9E8smayYJ8aEGc2+M3GIl9JpEZ5rfgv2MMOk6k49TpIr0SG74fS8hT5lPBscK5Jb5bO8snqiyd9LsvHA==" saltValue="AB8UI8oRtULM2cPRBrvQPQ==" spinCount="100000" sheet="1" objects="1" scenarios="1"/>
  <mergeCells count="30">
    <mergeCell ref="B41:F41"/>
    <mergeCell ref="B23:F23"/>
    <mergeCell ref="B31:B32"/>
    <mergeCell ref="C31:F32"/>
    <mergeCell ref="B33:B34"/>
    <mergeCell ref="C33:F34"/>
    <mergeCell ref="B35:B39"/>
    <mergeCell ref="C35:F39"/>
    <mergeCell ref="B25:B26"/>
    <mergeCell ref="C25:F26"/>
    <mergeCell ref="B27:B28"/>
    <mergeCell ref="C27:F28"/>
    <mergeCell ref="B1:F1"/>
    <mergeCell ref="B3:G3"/>
    <mergeCell ref="B4:G4"/>
    <mergeCell ref="B5:G5"/>
    <mergeCell ref="D11:E11"/>
    <mergeCell ref="D8:E8"/>
    <mergeCell ref="B12:E12"/>
    <mergeCell ref="B13:K13"/>
    <mergeCell ref="B29:B30"/>
    <mergeCell ref="C29:F30"/>
    <mergeCell ref="B19:F19"/>
    <mergeCell ref="B15:F15"/>
    <mergeCell ref="B24:F24"/>
    <mergeCell ref="B18:F18"/>
    <mergeCell ref="B20:F20"/>
    <mergeCell ref="B21:F21"/>
    <mergeCell ref="B22:F22"/>
    <mergeCell ref="B14:K14"/>
  </mergeCells>
  <phoneticPr fontId="17" type="noConversion"/>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CA474-1F78-4216-B500-8A67E1D955AA}">
  <sheetPr>
    <pageSetUpPr fitToPage="1"/>
  </sheetPr>
  <dimension ref="B1:I82"/>
  <sheetViews>
    <sheetView zoomScale="80" zoomScaleNormal="80" workbookViewId="0">
      <selection activeCell="F11" sqref="F11"/>
    </sheetView>
  </sheetViews>
  <sheetFormatPr defaultColWidth="9.109375" defaultRowHeight="13.2" x14ac:dyDescent="0.25"/>
  <cols>
    <col min="1" max="1" width="2" style="1" customWidth="1"/>
    <col min="2" max="2" width="56.6640625" style="1" bestFit="1" customWidth="1"/>
    <col min="3" max="3" width="18.5546875" style="1" customWidth="1"/>
    <col min="4" max="4" width="18.6640625" style="1" customWidth="1"/>
    <col min="5" max="5" width="59.44140625" style="39" customWidth="1"/>
    <col min="6" max="7" width="16.6640625" style="7" customWidth="1"/>
    <col min="8" max="16384" width="9.109375" style="1"/>
  </cols>
  <sheetData>
    <row r="1" spans="2:9" ht="24.75" customHeight="1" x14ac:dyDescent="0.25">
      <c r="B1" s="146" t="s">
        <v>23</v>
      </c>
      <c r="C1" s="146"/>
      <c r="D1" s="146"/>
      <c r="E1" s="146"/>
      <c r="F1" s="146"/>
      <c r="G1" s="146"/>
    </row>
    <row r="2" spans="2:9" ht="31.5" customHeight="1" x14ac:dyDescent="0.25">
      <c r="B2" s="147" t="s">
        <v>203</v>
      </c>
      <c r="C2" s="148"/>
      <c r="D2" s="148"/>
      <c r="E2" s="148"/>
      <c r="F2" s="148"/>
      <c r="G2" s="148"/>
      <c r="I2" s="27"/>
    </row>
    <row r="3" spans="2:9" ht="15" customHeight="1" x14ac:dyDescent="0.25">
      <c r="B3" s="62"/>
      <c r="C3" s="149" t="s">
        <v>218</v>
      </c>
      <c r="D3" s="150"/>
      <c r="E3" s="150"/>
      <c r="F3" s="62"/>
      <c r="G3" s="62"/>
    </row>
    <row r="4" spans="2:9" ht="28.8" x14ac:dyDescent="0.25">
      <c r="B4" s="28" t="s">
        <v>24</v>
      </c>
      <c r="C4" s="56" t="s">
        <v>25</v>
      </c>
      <c r="D4" s="29" t="s">
        <v>26</v>
      </c>
      <c r="E4" s="29" t="s">
        <v>27</v>
      </c>
      <c r="F4" s="30" t="s">
        <v>28</v>
      </c>
      <c r="G4" s="30" t="s">
        <v>29</v>
      </c>
    </row>
    <row r="5" spans="2:9" ht="14.4" x14ac:dyDescent="0.25">
      <c r="B5" s="31" t="s">
        <v>30</v>
      </c>
      <c r="C5" s="31"/>
      <c r="D5" s="63"/>
      <c r="E5" s="64"/>
      <c r="F5" s="63"/>
      <c r="G5" s="63"/>
    </row>
    <row r="6" spans="2:9" ht="14.4" x14ac:dyDescent="0.3">
      <c r="B6" s="32" t="s">
        <v>31</v>
      </c>
      <c r="C6" s="33">
        <v>4</v>
      </c>
      <c r="D6" s="33">
        <v>8</v>
      </c>
      <c r="E6" s="33" t="s">
        <v>32</v>
      </c>
      <c r="F6" s="65">
        <v>0</v>
      </c>
      <c r="G6" s="66">
        <f>(C6+D6)*F6</f>
        <v>0</v>
      </c>
    </row>
    <row r="7" spans="2:9" ht="15" customHeight="1" x14ac:dyDescent="0.3">
      <c r="B7" s="32" t="s">
        <v>33</v>
      </c>
      <c r="C7" s="33">
        <v>1</v>
      </c>
      <c r="D7" s="33">
        <v>1</v>
      </c>
      <c r="E7" s="34" t="s">
        <v>34</v>
      </c>
      <c r="F7" s="65">
        <v>0</v>
      </c>
      <c r="G7" s="66">
        <f>(C7+D7)*F7</f>
        <v>0</v>
      </c>
    </row>
    <row r="8" spans="2:9" ht="14.4" x14ac:dyDescent="0.25">
      <c r="B8" s="71" t="s">
        <v>35</v>
      </c>
      <c r="C8" s="72"/>
      <c r="D8" s="72"/>
      <c r="E8" s="72"/>
      <c r="F8" s="72"/>
      <c r="G8" s="63"/>
    </row>
    <row r="9" spans="2:9" ht="14.4" x14ac:dyDescent="0.3">
      <c r="B9" s="32" t="s">
        <v>36</v>
      </c>
      <c r="C9" s="34">
        <v>6</v>
      </c>
      <c r="D9" s="34">
        <v>6</v>
      </c>
      <c r="E9" s="34" t="s">
        <v>37</v>
      </c>
      <c r="F9" s="65">
        <v>0</v>
      </c>
      <c r="G9" s="66">
        <f>(C9+D9)*F9</f>
        <v>0</v>
      </c>
    </row>
    <row r="10" spans="2:9" ht="14.4" x14ac:dyDescent="0.3">
      <c r="B10" s="75" t="s">
        <v>38</v>
      </c>
      <c r="C10" s="34">
        <v>4</v>
      </c>
      <c r="D10" s="34">
        <v>8</v>
      </c>
      <c r="E10" s="33" t="s">
        <v>39</v>
      </c>
      <c r="F10" s="65">
        <v>0</v>
      </c>
      <c r="G10" s="66">
        <f>(C10+D10)*F10</f>
        <v>0</v>
      </c>
    </row>
    <row r="11" spans="2:9" s="37" customFormat="1" ht="15" customHeight="1" x14ac:dyDescent="0.3">
      <c r="B11" s="35" t="s">
        <v>40</v>
      </c>
      <c r="C11" s="34">
        <v>4</v>
      </c>
      <c r="D11" s="34">
        <v>4</v>
      </c>
      <c r="E11" s="36" t="s">
        <v>41</v>
      </c>
      <c r="F11" s="65">
        <v>0</v>
      </c>
      <c r="G11" s="66">
        <f>(C11+D11)*F11</f>
        <v>0</v>
      </c>
    </row>
    <row r="12" spans="2:9" ht="14.4" x14ac:dyDescent="0.3">
      <c r="B12" s="32" t="s">
        <v>42</v>
      </c>
      <c r="C12" s="34">
        <v>4</v>
      </c>
      <c r="D12" s="34">
        <v>8</v>
      </c>
      <c r="E12" s="34" t="s">
        <v>43</v>
      </c>
      <c r="F12" s="65">
        <v>0</v>
      </c>
      <c r="G12" s="66">
        <f>(C12+D12)*F12</f>
        <v>0</v>
      </c>
    </row>
    <row r="13" spans="2:9" ht="14.4" x14ac:dyDescent="0.25">
      <c r="B13" s="71" t="s">
        <v>44</v>
      </c>
      <c r="C13" s="72"/>
      <c r="D13" s="72"/>
      <c r="E13" s="72"/>
      <c r="F13" s="72"/>
      <c r="G13" s="63"/>
    </row>
    <row r="14" spans="2:9" ht="14.4" x14ac:dyDescent="0.3">
      <c r="B14" s="32" t="s">
        <v>45</v>
      </c>
      <c r="C14" s="33">
        <v>1</v>
      </c>
      <c r="D14" s="33">
        <v>1</v>
      </c>
      <c r="E14" s="33" t="s">
        <v>46</v>
      </c>
      <c r="F14" s="65">
        <v>0</v>
      </c>
      <c r="G14" s="66">
        <f>(C14+D14)*F14</f>
        <v>0</v>
      </c>
    </row>
    <row r="15" spans="2:9" ht="14.4" x14ac:dyDescent="0.3">
      <c r="B15" s="32" t="s">
        <v>47</v>
      </c>
      <c r="C15" s="33">
        <v>1</v>
      </c>
      <c r="D15" s="33">
        <v>1</v>
      </c>
      <c r="E15" s="33" t="s">
        <v>48</v>
      </c>
      <c r="F15" s="65">
        <v>0</v>
      </c>
      <c r="G15" s="66">
        <f>(C15+D15)*F15</f>
        <v>0</v>
      </c>
    </row>
    <row r="16" spans="2:9" ht="14.4" x14ac:dyDescent="0.25">
      <c r="B16" s="69" t="s">
        <v>49</v>
      </c>
      <c r="C16" s="70"/>
      <c r="D16" s="70"/>
      <c r="E16" s="70"/>
      <c r="F16" s="70"/>
      <c r="G16" s="63"/>
    </row>
    <row r="17" spans="2:7" ht="14.4" x14ac:dyDescent="0.3">
      <c r="B17" s="32" t="s">
        <v>50</v>
      </c>
      <c r="C17" s="33">
        <v>1</v>
      </c>
      <c r="D17" s="33">
        <v>2</v>
      </c>
      <c r="E17" s="34" t="s">
        <v>51</v>
      </c>
      <c r="F17" s="65">
        <v>0</v>
      </c>
      <c r="G17" s="66">
        <f>(C17+D17)*F17</f>
        <v>0</v>
      </c>
    </row>
    <row r="18" spans="2:7" ht="14.4" x14ac:dyDescent="0.3">
      <c r="B18" s="32" t="s">
        <v>232</v>
      </c>
      <c r="C18" s="33">
        <v>4</v>
      </c>
      <c r="D18" s="33">
        <v>4</v>
      </c>
      <c r="E18" s="34" t="s">
        <v>236</v>
      </c>
      <c r="F18" s="65">
        <v>0</v>
      </c>
      <c r="G18" s="66">
        <f>(C18+D18)*F18</f>
        <v>0</v>
      </c>
    </row>
    <row r="19" spans="2:7" ht="14.4" x14ac:dyDescent="0.3">
      <c r="B19" s="32" t="s">
        <v>52</v>
      </c>
      <c r="C19" s="33">
        <v>4</v>
      </c>
      <c r="D19" s="33">
        <v>4</v>
      </c>
      <c r="E19" s="34" t="s">
        <v>233</v>
      </c>
      <c r="F19" s="65">
        <v>0</v>
      </c>
      <c r="G19" s="66">
        <f>(C19+D19)*F19</f>
        <v>0</v>
      </c>
    </row>
    <row r="20" spans="2:7" ht="14.4" x14ac:dyDescent="0.3">
      <c r="B20" s="32" t="s">
        <v>237</v>
      </c>
      <c r="C20" s="33">
        <v>4</v>
      </c>
      <c r="D20" s="33">
        <v>4</v>
      </c>
      <c r="E20" s="34" t="s">
        <v>238</v>
      </c>
      <c r="F20" s="65">
        <v>0</v>
      </c>
      <c r="G20" s="66">
        <f t="shared" ref="G20:G21" si="0">(C20+D20)*F20</f>
        <v>0</v>
      </c>
    </row>
    <row r="21" spans="2:7" ht="14.4" x14ac:dyDescent="0.3">
      <c r="B21" s="32" t="s">
        <v>234</v>
      </c>
      <c r="C21" s="33">
        <v>2</v>
      </c>
      <c r="D21" s="33">
        <v>2</v>
      </c>
      <c r="E21" s="34" t="s">
        <v>235</v>
      </c>
      <c r="F21" s="65">
        <v>0</v>
      </c>
      <c r="G21" s="66">
        <f t="shared" si="0"/>
        <v>0</v>
      </c>
    </row>
    <row r="22" spans="2:7" ht="14.4" x14ac:dyDescent="0.3">
      <c r="B22" s="32" t="s">
        <v>53</v>
      </c>
      <c r="C22" s="33">
        <v>4</v>
      </c>
      <c r="D22" s="33">
        <v>4</v>
      </c>
      <c r="E22" s="34"/>
      <c r="F22" s="65">
        <v>0</v>
      </c>
      <c r="G22" s="66">
        <f>(C22+D22)*F22</f>
        <v>0</v>
      </c>
    </row>
    <row r="23" spans="2:7" ht="14.4" x14ac:dyDescent="0.25">
      <c r="B23" s="69" t="s">
        <v>54</v>
      </c>
      <c r="C23" s="70"/>
      <c r="D23" s="70"/>
      <c r="E23" s="70"/>
      <c r="F23" s="70"/>
      <c r="G23" s="63"/>
    </row>
    <row r="24" spans="2:7" ht="14.4" x14ac:dyDescent="0.3">
      <c r="B24" s="32" t="s">
        <v>55</v>
      </c>
      <c r="C24" s="33">
        <v>6</v>
      </c>
      <c r="D24" s="33">
        <v>6</v>
      </c>
      <c r="E24" s="33" t="s">
        <v>56</v>
      </c>
      <c r="F24" s="65">
        <v>0</v>
      </c>
      <c r="G24" s="66">
        <f>(C24+D24)*F24</f>
        <v>0</v>
      </c>
    </row>
    <row r="25" spans="2:7" ht="14.4" x14ac:dyDescent="0.3">
      <c r="B25" s="32" t="s">
        <v>239</v>
      </c>
      <c r="C25" s="33">
        <v>8</v>
      </c>
      <c r="D25" s="33">
        <v>8</v>
      </c>
      <c r="E25" s="33"/>
      <c r="F25" s="65">
        <v>0</v>
      </c>
      <c r="G25" s="66">
        <f>(C25+D25)*F25</f>
        <v>0</v>
      </c>
    </row>
    <row r="26" spans="2:7" ht="14.4" x14ac:dyDescent="0.3">
      <c r="B26" s="32" t="s">
        <v>240</v>
      </c>
      <c r="C26" s="33">
        <v>8</v>
      </c>
      <c r="D26" s="33">
        <v>8</v>
      </c>
      <c r="E26" s="33" t="s">
        <v>241</v>
      </c>
      <c r="F26" s="65">
        <v>0</v>
      </c>
      <c r="G26" s="66">
        <f>(C26+D26)*F26</f>
        <v>0</v>
      </c>
    </row>
    <row r="27" spans="2:7" ht="15" customHeight="1" x14ac:dyDescent="0.3">
      <c r="B27" s="32" t="s">
        <v>57</v>
      </c>
      <c r="C27" s="33">
        <v>8</v>
      </c>
      <c r="D27" s="33">
        <v>8</v>
      </c>
      <c r="E27" s="33"/>
      <c r="F27" s="65">
        <v>0</v>
      </c>
      <c r="G27" s="66">
        <f>(C27+D27)*F27</f>
        <v>0</v>
      </c>
    </row>
    <row r="28" spans="2:7" ht="15" customHeight="1" x14ac:dyDescent="0.3">
      <c r="B28" s="32" t="s">
        <v>58</v>
      </c>
      <c r="C28" s="33">
        <v>1</v>
      </c>
      <c r="D28" s="33">
        <v>2</v>
      </c>
      <c r="E28" s="33"/>
      <c r="F28" s="65">
        <v>0</v>
      </c>
      <c r="G28" s="66">
        <f>(C28+D28)*F28</f>
        <v>0</v>
      </c>
    </row>
    <row r="29" spans="2:7" ht="15" customHeight="1" x14ac:dyDescent="0.25">
      <c r="B29" s="71" t="s">
        <v>59</v>
      </c>
      <c r="C29" s="72"/>
      <c r="D29" s="72"/>
      <c r="E29" s="72"/>
      <c r="F29" s="72"/>
      <c r="G29" s="63"/>
    </row>
    <row r="30" spans="2:7" ht="14.4" x14ac:dyDescent="0.3">
      <c r="B30" s="38" t="s">
        <v>60</v>
      </c>
      <c r="C30" s="33">
        <v>2</v>
      </c>
      <c r="D30" s="33">
        <v>2</v>
      </c>
      <c r="E30" s="33" t="s">
        <v>61</v>
      </c>
      <c r="F30" s="65">
        <v>0</v>
      </c>
      <c r="G30" s="66">
        <f>(C30+D30)*F30</f>
        <v>0</v>
      </c>
    </row>
    <row r="31" spans="2:7" ht="14.4" x14ac:dyDescent="0.25">
      <c r="B31" s="80" t="s">
        <v>62</v>
      </c>
      <c r="C31" s="81"/>
      <c r="D31" s="81"/>
      <c r="E31" s="81"/>
      <c r="F31" s="81"/>
      <c r="G31" s="81"/>
    </row>
    <row r="32" spans="2:7" ht="14.4" x14ac:dyDescent="0.25">
      <c r="B32" s="82"/>
      <c r="C32" s="83"/>
      <c r="D32" s="83"/>
      <c r="E32" s="83"/>
      <c r="F32" s="83"/>
      <c r="G32" s="83"/>
    </row>
    <row r="33" spans="2:7" ht="14.4" x14ac:dyDescent="0.25">
      <c r="B33" s="42" t="s">
        <v>63</v>
      </c>
      <c r="C33" s="55"/>
      <c r="D33" s="55"/>
      <c r="E33" s="55"/>
      <c r="F33" s="55"/>
      <c r="G33" s="55"/>
    </row>
    <row r="34" spans="2:7" ht="14.4" x14ac:dyDescent="0.3">
      <c r="B34" s="32" t="s">
        <v>64</v>
      </c>
      <c r="C34" s="33">
        <v>1</v>
      </c>
      <c r="D34" s="33">
        <v>2</v>
      </c>
      <c r="E34" s="34" t="s">
        <v>65</v>
      </c>
      <c r="F34" s="65">
        <v>0</v>
      </c>
      <c r="G34" s="66">
        <f>(C34+D34)*F34</f>
        <v>0</v>
      </c>
    </row>
    <row r="35" spans="2:7" ht="14.4" x14ac:dyDescent="0.3">
      <c r="B35" s="32" t="s">
        <v>66</v>
      </c>
      <c r="C35" s="33">
        <v>1</v>
      </c>
      <c r="D35" s="33">
        <v>2</v>
      </c>
      <c r="E35" s="34" t="s">
        <v>67</v>
      </c>
      <c r="F35" s="65">
        <v>0</v>
      </c>
      <c r="G35" s="66">
        <f>(C35+D35)*F35</f>
        <v>0</v>
      </c>
    </row>
    <row r="36" spans="2:7" ht="14.4" x14ac:dyDescent="0.3">
      <c r="B36" s="32" t="s">
        <v>68</v>
      </c>
      <c r="C36" s="33">
        <v>2</v>
      </c>
      <c r="D36" s="33">
        <v>4</v>
      </c>
      <c r="E36" s="34" t="s">
        <v>69</v>
      </c>
      <c r="F36" s="65">
        <v>0</v>
      </c>
      <c r="G36" s="66">
        <f>(C36+D36)*F36</f>
        <v>0</v>
      </c>
    </row>
    <row r="37" spans="2:7" ht="14.4" x14ac:dyDescent="0.3">
      <c r="B37" s="32" t="s">
        <v>70</v>
      </c>
      <c r="C37" s="33">
        <v>2</v>
      </c>
      <c r="D37" s="33">
        <v>4</v>
      </c>
      <c r="E37" s="34" t="s">
        <v>71</v>
      </c>
      <c r="F37" s="65">
        <v>0</v>
      </c>
      <c r="G37" s="66">
        <f>(C37+D37)*F37</f>
        <v>0</v>
      </c>
    </row>
    <row r="38" spans="2:7" ht="14.4" x14ac:dyDescent="0.25">
      <c r="B38" s="71" t="s">
        <v>72</v>
      </c>
      <c r="C38" s="72"/>
      <c r="D38" s="72"/>
      <c r="E38" s="72"/>
      <c r="F38" s="72"/>
      <c r="G38" s="63"/>
    </row>
    <row r="39" spans="2:7" ht="14.4" x14ac:dyDescent="0.3">
      <c r="B39" s="32" t="s">
        <v>73</v>
      </c>
      <c r="C39" s="33">
        <v>3</v>
      </c>
      <c r="D39" s="33">
        <v>9</v>
      </c>
      <c r="E39" s="34" t="s">
        <v>74</v>
      </c>
      <c r="F39" s="65">
        <v>0</v>
      </c>
      <c r="G39" s="66">
        <f>(C39+D39)*F39</f>
        <v>0</v>
      </c>
    </row>
    <row r="40" spans="2:7" ht="14.4" x14ac:dyDescent="0.3">
      <c r="B40" s="53" t="s">
        <v>75</v>
      </c>
      <c r="C40" s="33">
        <v>4</v>
      </c>
      <c r="D40" s="33">
        <v>12</v>
      </c>
      <c r="E40" s="52" t="s">
        <v>242</v>
      </c>
      <c r="F40" s="65">
        <v>0</v>
      </c>
      <c r="G40" s="66">
        <f>(C40+D40)*F40</f>
        <v>0</v>
      </c>
    </row>
    <row r="41" spans="2:7" ht="14.4" x14ac:dyDescent="0.3">
      <c r="B41" s="53" t="s">
        <v>243</v>
      </c>
      <c r="C41" s="33">
        <v>4</v>
      </c>
      <c r="D41" s="33">
        <v>8</v>
      </c>
      <c r="E41" s="52" t="s">
        <v>76</v>
      </c>
      <c r="F41" s="65">
        <v>0</v>
      </c>
      <c r="G41" s="66">
        <f>(C41+D41)*F41</f>
        <v>0</v>
      </c>
    </row>
    <row r="42" spans="2:7" ht="14.4" x14ac:dyDescent="0.25">
      <c r="B42" s="71" t="s">
        <v>77</v>
      </c>
      <c r="C42" s="72"/>
      <c r="D42" s="72"/>
      <c r="E42" s="72"/>
      <c r="F42" s="72"/>
      <c r="G42" s="63"/>
    </row>
    <row r="43" spans="2:7" ht="14.4" x14ac:dyDescent="0.3">
      <c r="B43" s="38" t="s">
        <v>78</v>
      </c>
      <c r="C43" s="33">
        <v>2</v>
      </c>
      <c r="D43" s="33">
        <v>2</v>
      </c>
      <c r="E43" s="33" t="s">
        <v>244</v>
      </c>
      <c r="F43" s="65">
        <v>0</v>
      </c>
      <c r="G43" s="66">
        <f>(C43+D43)*F43</f>
        <v>0</v>
      </c>
    </row>
    <row r="44" spans="2:7" ht="14.4" x14ac:dyDescent="0.25">
      <c r="B44" s="69" t="s">
        <v>79</v>
      </c>
      <c r="C44" s="70"/>
      <c r="D44" s="70"/>
      <c r="E44" s="70"/>
      <c r="F44" s="70"/>
      <c r="G44" s="63"/>
    </row>
    <row r="45" spans="2:7" ht="28.8" x14ac:dyDescent="0.3">
      <c r="B45" s="32" t="s">
        <v>80</v>
      </c>
      <c r="C45" s="33">
        <v>2</v>
      </c>
      <c r="D45" s="33">
        <v>4</v>
      </c>
      <c r="E45" s="34" t="s">
        <v>81</v>
      </c>
      <c r="F45" s="65">
        <v>0</v>
      </c>
      <c r="G45" s="66">
        <f>(C45+D45)*F45</f>
        <v>0</v>
      </c>
    </row>
    <row r="46" spans="2:7" ht="14.4" x14ac:dyDescent="0.3">
      <c r="B46" s="32" t="s">
        <v>82</v>
      </c>
      <c r="C46" s="33">
        <v>12</v>
      </c>
      <c r="D46" s="33">
        <v>24</v>
      </c>
      <c r="E46" s="34" t="s">
        <v>83</v>
      </c>
      <c r="F46" s="65">
        <v>0</v>
      </c>
      <c r="G46" s="66">
        <f>(C46+D46)*F46</f>
        <v>0</v>
      </c>
    </row>
    <row r="47" spans="2:7" ht="14.4" x14ac:dyDescent="0.3">
      <c r="B47" s="32" t="s">
        <v>84</v>
      </c>
      <c r="C47" s="33">
        <v>2</v>
      </c>
      <c r="D47" s="33">
        <v>4</v>
      </c>
      <c r="E47" s="34" t="s">
        <v>85</v>
      </c>
      <c r="F47" s="65">
        <v>0</v>
      </c>
      <c r="G47" s="66">
        <f>(C47+D47)*F47</f>
        <v>0</v>
      </c>
    </row>
    <row r="48" spans="2:7" ht="14.4" x14ac:dyDescent="0.25">
      <c r="B48" s="69" t="s">
        <v>86</v>
      </c>
      <c r="C48" s="70"/>
      <c r="D48" s="70"/>
      <c r="E48" s="70"/>
      <c r="F48" s="70"/>
      <c r="G48" s="63"/>
    </row>
    <row r="49" spans="2:7" ht="14.4" x14ac:dyDescent="0.3">
      <c r="B49" s="32" t="s">
        <v>87</v>
      </c>
      <c r="C49" s="33">
        <v>1</v>
      </c>
      <c r="D49" s="33">
        <v>1</v>
      </c>
      <c r="E49" s="34" t="s">
        <v>88</v>
      </c>
      <c r="F49" s="65">
        <v>0</v>
      </c>
      <c r="G49" s="66">
        <f>(C49+D49)*F49</f>
        <v>0</v>
      </c>
    </row>
    <row r="50" spans="2:7" ht="14.4" x14ac:dyDescent="0.3">
      <c r="B50" s="32" t="s">
        <v>89</v>
      </c>
      <c r="C50" s="33">
        <v>1</v>
      </c>
      <c r="D50" s="33">
        <v>1</v>
      </c>
      <c r="E50" s="34" t="s">
        <v>90</v>
      </c>
      <c r="F50" s="65">
        <v>0</v>
      </c>
      <c r="G50" s="66">
        <f>(C50+D50)*F50</f>
        <v>0</v>
      </c>
    </row>
    <row r="51" spans="2:7" ht="14.4" x14ac:dyDescent="0.3">
      <c r="B51" s="32" t="s">
        <v>91</v>
      </c>
      <c r="C51" s="33">
        <v>3</v>
      </c>
      <c r="D51" s="33">
        <v>3</v>
      </c>
      <c r="E51" s="34"/>
      <c r="F51" s="65">
        <v>0</v>
      </c>
      <c r="G51" s="66">
        <f>(C51+D51)*F51</f>
        <v>0</v>
      </c>
    </row>
    <row r="52" spans="2:7" ht="15" customHeight="1" x14ac:dyDescent="0.25">
      <c r="B52" s="69" t="s">
        <v>92</v>
      </c>
      <c r="C52" s="70"/>
      <c r="D52" s="70"/>
      <c r="E52" s="70"/>
      <c r="F52" s="70"/>
      <c r="G52" s="63"/>
    </row>
    <row r="53" spans="2:7" ht="15" customHeight="1" x14ac:dyDescent="0.3">
      <c r="B53" s="54" t="s">
        <v>93</v>
      </c>
      <c r="C53" s="33">
        <v>2</v>
      </c>
      <c r="D53" s="33">
        <v>4</v>
      </c>
      <c r="E53" s="33"/>
      <c r="F53" s="65">
        <v>0</v>
      </c>
      <c r="G53" s="66">
        <f>(C53+D53)*F53</f>
        <v>0</v>
      </c>
    </row>
    <row r="54" spans="2:7" ht="15" customHeight="1" x14ac:dyDescent="0.3">
      <c r="B54" s="54" t="s">
        <v>94</v>
      </c>
      <c r="C54" s="33">
        <v>2</v>
      </c>
      <c r="D54" s="33">
        <v>4</v>
      </c>
      <c r="E54" s="33"/>
      <c r="F54" s="65">
        <v>0</v>
      </c>
      <c r="G54" s="66">
        <f>(C54+D54)*F54</f>
        <v>0</v>
      </c>
    </row>
    <row r="55" spans="2:7" ht="14.4" x14ac:dyDescent="0.3">
      <c r="B55" s="54" t="s">
        <v>95</v>
      </c>
      <c r="C55" s="33">
        <v>2</v>
      </c>
      <c r="D55" s="33">
        <v>2</v>
      </c>
      <c r="E55" s="33"/>
      <c r="F55" s="65">
        <v>0</v>
      </c>
      <c r="G55" s="66">
        <f>(C55+D55)*F55</f>
        <v>0</v>
      </c>
    </row>
    <row r="56" spans="2:7" ht="14.4" x14ac:dyDescent="0.3">
      <c r="B56" s="54" t="s">
        <v>96</v>
      </c>
      <c r="C56" s="33">
        <v>6</v>
      </c>
      <c r="D56" s="33">
        <v>12</v>
      </c>
      <c r="E56" s="33"/>
      <c r="F56" s="65">
        <v>0</v>
      </c>
      <c r="G56" s="66">
        <f>(C56+D56)*F56</f>
        <v>0</v>
      </c>
    </row>
    <row r="57" spans="2:7" ht="14.4" x14ac:dyDescent="0.3">
      <c r="B57" s="54" t="s">
        <v>245</v>
      </c>
      <c r="C57" s="33">
        <v>1</v>
      </c>
      <c r="D57" s="33">
        <v>1</v>
      </c>
      <c r="E57" s="33"/>
      <c r="F57" s="65">
        <v>0</v>
      </c>
      <c r="G57" s="66">
        <f>(C57+D57)*F57</f>
        <v>0</v>
      </c>
    </row>
    <row r="58" spans="2:7" ht="14.4" x14ac:dyDescent="0.25">
      <c r="B58" s="69" t="s">
        <v>97</v>
      </c>
      <c r="C58" s="70"/>
      <c r="D58" s="70"/>
      <c r="E58" s="70"/>
      <c r="F58" s="70"/>
      <c r="G58" s="63"/>
    </row>
    <row r="59" spans="2:7" ht="14.4" x14ac:dyDescent="0.3">
      <c r="B59" s="32" t="s">
        <v>98</v>
      </c>
      <c r="C59" s="33">
        <v>1</v>
      </c>
      <c r="D59" s="33">
        <v>2</v>
      </c>
      <c r="E59" s="34" t="s">
        <v>99</v>
      </c>
      <c r="F59" s="65">
        <v>0</v>
      </c>
      <c r="G59" s="66">
        <f t="shared" ref="G59:G64" si="1">(C59+D59)*F59</f>
        <v>0</v>
      </c>
    </row>
    <row r="60" spans="2:7" ht="28.8" x14ac:dyDescent="0.3">
      <c r="B60" s="32" t="s">
        <v>100</v>
      </c>
      <c r="C60" s="33">
        <v>1</v>
      </c>
      <c r="D60" s="33">
        <v>2</v>
      </c>
      <c r="E60" s="34" t="s">
        <v>101</v>
      </c>
      <c r="F60" s="65">
        <v>0</v>
      </c>
      <c r="G60" s="66">
        <f t="shared" si="1"/>
        <v>0</v>
      </c>
    </row>
    <row r="61" spans="2:7" ht="14.4" x14ac:dyDescent="0.3">
      <c r="B61" s="32" t="s">
        <v>102</v>
      </c>
      <c r="C61" s="33">
        <v>1</v>
      </c>
      <c r="D61" s="33">
        <v>2</v>
      </c>
      <c r="E61" s="34" t="s">
        <v>103</v>
      </c>
      <c r="F61" s="65">
        <v>0</v>
      </c>
      <c r="G61" s="66">
        <f t="shared" si="1"/>
        <v>0</v>
      </c>
    </row>
    <row r="62" spans="2:7" ht="14.4" x14ac:dyDescent="0.3">
      <c r="B62" s="53" t="s">
        <v>104</v>
      </c>
      <c r="C62" s="33">
        <v>1</v>
      </c>
      <c r="D62" s="33">
        <v>1</v>
      </c>
      <c r="E62" s="34"/>
      <c r="F62" s="65">
        <v>0</v>
      </c>
      <c r="G62" s="66">
        <f t="shared" si="1"/>
        <v>0</v>
      </c>
    </row>
    <row r="63" spans="2:7" ht="14.4" x14ac:dyDescent="0.3">
      <c r="B63" s="53" t="s">
        <v>105</v>
      </c>
      <c r="C63" s="33">
        <v>1</v>
      </c>
      <c r="D63" s="33">
        <v>1</v>
      </c>
      <c r="E63" s="34"/>
      <c r="F63" s="65">
        <v>0</v>
      </c>
      <c r="G63" s="66">
        <f t="shared" si="1"/>
        <v>0</v>
      </c>
    </row>
    <row r="64" spans="2:7" ht="14.4" x14ac:dyDescent="0.3">
      <c r="B64" s="53" t="s">
        <v>106</v>
      </c>
      <c r="C64" s="33">
        <v>1</v>
      </c>
      <c r="D64" s="33">
        <v>1</v>
      </c>
      <c r="E64" s="34"/>
      <c r="F64" s="65">
        <v>0</v>
      </c>
      <c r="G64" s="66">
        <f t="shared" si="1"/>
        <v>0</v>
      </c>
    </row>
    <row r="65" spans="2:7" ht="29.25" customHeight="1" x14ac:dyDescent="0.25">
      <c r="B65" s="76" t="s">
        <v>107</v>
      </c>
      <c r="C65" s="77"/>
      <c r="D65" s="77"/>
      <c r="E65" s="77"/>
      <c r="F65" s="77"/>
      <c r="G65" s="77"/>
    </row>
    <row r="66" spans="2:7" ht="14.4" x14ac:dyDescent="0.3">
      <c r="B66" s="96" t="s">
        <v>108</v>
      </c>
      <c r="C66" s="97"/>
      <c r="D66" s="97"/>
      <c r="E66" s="97"/>
      <c r="F66" s="98"/>
      <c r="G66" s="60">
        <f>SUM(G5:G30)</f>
        <v>0</v>
      </c>
    </row>
    <row r="67" spans="2:7" ht="14.4" x14ac:dyDescent="0.3">
      <c r="B67" s="96" t="s">
        <v>109</v>
      </c>
      <c r="C67" s="97"/>
      <c r="D67" s="97"/>
      <c r="E67" s="97"/>
      <c r="F67" s="98"/>
      <c r="G67" s="60">
        <f>SUM(G32:G64)</f>
        <v>0</v>
      </c>
    </row>
    <row r="68" spans="2:7" ht="14.4" x14ac:dyDescent="0.3">
      <c r="B68" s="78" t="s">
        <v>110</v>
      </c>
      <c r="C68" s="79"/>
      <c r="D68" s="79"/>
      <c r="E68" s="79"/>
      <c r="F68" s="79"/>
      <c r="G68" s="67">
        <f>SUM(G66:G67)</f>
        <v>0</v>
      </c>
    </row>
    <row r="69" spans="2:7" ht="14.4" x14ac:dyDescent="0.3">
      <c r="B69" s="95" t="s">
        <v>199</v>
      </c>
      <c r="C69" s="10"/>
    </row>
    <row r="70" spans="2:7" ht="14.4" x14ac:dyDescent="0.3">
      <c r="B70" s="86" t="s">
        <v>111</v>
      </c>
      <c r="C70" s="10"/>
      <c r="D70" s="10"/>
      <c r="E70" s="10"/>
    </row>
    <row r="72" spans="2:7" ht="14.4" x14ac:dyDescent="0.25">
      <c r="B72" s="69" t="s">
        <v>112</v>
      </c>
      <c r="C72" s="70"/>
      <c r="D72" s="70"/>
      <c r="E72" s="70"/>
      <c r="F72" s="70"/>
      <c r="G72" s="99"/>
    </row>
    <row r="73" spans="2:7" ht="14.4" x14ac:dyDescent="0.3">
      <c r="B73" s="100" t="s">
        <v>113</v>
      </c>
      <c r="C73" s="101"/>
      <c r="D73" s="101"/>
      <c r="E73" s="101"/>
      <c r="F73" s="102"/>
      <c r="G73" s="84">
        <v>0</v>
      </c>
    </row>
    <row r="74" spans="2:7" ht="13.8" x14ac:dyDescent="0.3">
      <c r="B74" s="10"/>
      <c r="C74" s="10"/>
      <c r="D74" s="10"/>
      <c r="E74" s="40"/>
      <c r="F74" s="41"/>
    </row>
    <row r="75" spans="2:7" ht="14.4" x14ac:dyDescent="0.3">
      <c r="B75" s="86" t="s">
        <v>114</v>
      </c>
      <c r="C75" s="10"/>
      <c r="D75" s="10"/>
      <c r="E75" s="40"/>
      <c r="F75" s="41"/>
    </row>
    <row r="76" spans="2:7" ht="14.4" x14ac:dyDescent="0.3">
      <c r="B76" s="86" t="s">
        <v>205</v>
      </c>
      <c r="C76" s="10"/>
      <c r="D76" s="10"/>
      <c r="E76" s="40"/>
      <c r="F76" s="41"/>
    </row>
    <row r="77" spans="2:7" ht="14.4" x14ac:dyDescent="0.3">
      <c r="B77" s="42" t="s">
        <v>206</v>
      </c>
      <c r="C77" s="55"/>
      <c r="D77" s="43"/>
      <c r="E77" s="73"/>
      <c r="F77" s="44"/>
      <c r="G77" s="60">
        <f>50000*G73</f>
        <v>0</v>
      </c>
    </row>
    <row r="82" spans="2:7" ht="14.4" x14ac:dyDescent="0.3">
      <c r="B82" s="86" t="s">
        <v>115</v>
      </c>
      <c r="C82" s="10"/>
      <c r="D82" s="10"/>
      <c r="E82" s="10"/>
      <c r="F82" s="10"/>
      <c r="G82" s="10"/>
    </row>
  </sheetData>
  <sheetProtection algorithmName="SHA-512" hashValue="gbuGG7/48XbpnwkF8z00nnbPqBqEARYr481/RUxHsBkvKE3o3IGZhmCXS5idW7Ei6Yb2SFElFxDVLCpiwoe9XA==" saltValue="8PHe0llrIVNWuYgphKu2Fw==" spinCount="100000" sheet="1" objects="1" scenarios="1"/>
  <mergeCells count="3">
    <mergeCell ref="B1:G1"/>
    <mergeCell ref="B2:G2"/>
    <mergeCell ref="C3:E3"/>
  </mergeCells>
  <pageMargins left="0.7" right="0.7" top="0.75" bottom="0.75" header="0.3" footer="0.3"/>
  <pageSetup paperSize="8"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23F36-649E-4DE2-B620-F428D1ABC569}">
  <dimension ref="B1:J14"/>
  <sheetViews>
    <sheetView topLeftCell="A2" workbookViewId="0">
      <selection activeCell="B7" sqref="B7"/>
    </sheetView>
  </sheetViews>
  <sheetFormatPr defaultColWidth="9.109375" defaultRowHeight="13.2" x14ac:dyDescent="0.25"/>
  <cols>
    <col min="1" max="1" width="2.33203125" style="1" customWidth="1"/>
    <col min="2" max="2" width="62.109375" style="1" customWidth="1"/>
    <col min="3" max="3" width="17.88671875" style="1" customWidth="1"/>
    <col min="4" max="4" width="14.109375" style="1" customWidth="1"/>
    <col min="5" max="5" width="11.109375" style="1" customWidth="1"/>
    <col min="6" max="6" width="18.44140625" style="1" customWidth="1"/>
    <col min="7" max="16384" width="9.109375" style="1"/>
  </cols>
  <sheetData>
    <row r="1" spans="2:10" ht="24" customHeight="1" x14ac:dyDescent="0.25">
      <c r="B1" s="154" t="s">
        <v>186</v>
      </c>
      <c r="C1" s="154"/>
      <c r="D1" s="154"/>
      <c r="E1" s="154"/>
      <c r="F1" s="154"/>
    </row>
    <row r="2" spans="2:10" ht="25.8" customHeight="1" x14ac:dyDescent="0.25">
      <c r="B2" s="157" t="s">
        <v>207</v>
      </c>
      <c r="C2" s="157"/>
      <c r="D2" s="157"/>
      <c r="E2" s="157"/>
      <c r="F2" s="157"/>
      <c r="G2" s="157"/>
      <c r="H2" s="157"/>
      <c r="I2" s="157"/>
      <c r="J2" s="157"/>
    </row>
    <row r="3" spans="2:10" ht="15" customHeight="1" x14ac:dyDescent="0.25">
      <c r="B3" s="68"/>
      <c r="C3" s="68"/>
      <c r="D3" s="68"/>
      <c r="E3" s="68"/>
      <c r="F3" s="68"/>
    </row>
    <row r="4" spans="2:10" ht="24" customHeight="1" x14ac:dyDescent="0.25">
      <c r="B4" s="15" t="s">
        <v>187</v>
      </c>
      <c r="C4" s="16" t="s">
        <v>188</v>
      </c>
      <c r="D4" s="16" t="s">
        <v>189</v>
      </c>
      <c r="E4" s="16" t="s">
        <v>4</v>
      </c>
      <c r="F4" s="15" t="s">
        <v>190</v>
      </c>
    </row>
    <row r="5" spans="2:10" ht="23.25" customHeight="1" x14ac:dyDescent="0.25">
      <c r="B5" s="17" t="s">
        <v>191</v>
      </c>
      <c r="C5" s="94">
        <v>0</v>
      </c>
      <c r="D5" s="18">
        <v>12</v>
      </c>
      <c r="E5" s="18" t="s">
        <v>192</v>
      </c>
      <c r="F5" s="19">
        <f>+C5*D5</f>
        <v>0</v>
      </c>
    </row>
    <row r="6" spans="2:10" ht="23.25" customHeight="1" x14ac:dyDescent="0.25">
      <c r="B6" s="17" t="s">
        <v>193</v>
      </c>
      <c r="C6" s="94">
        <v>0</v>
      </c>
      <c r="D6" s="18">
        <v>3</v>
      </c>
      <c r="E6" s="18" t="s">
        <v>192</v>
      </c>
      <c r="F6" s="19">
        <f>+C6*D6</f>
        <v>0</v>
      </c>
    </row>
    <row r="7" spans="2:10" ht="28.8" x14ac:dyDescent="0.25">
      <c r="B7" s="20" t="s">
        <v>194</v>
      </c>
      <c r="C7" s="94">
        <v>0</v>
      </c>
      <c r="D7" s="21">
        <v>1</v>
      </c>
      <c r="E7" s="21" t="s">
        <v>192</v>
      </c>
      <c r="F7" s="19">
        <f t="shared" ref="F7:F9" si="0">+C7*D7</f>
        <v>0</v>
      </c>
    </row>
    <row r="8" spans="2:10" ht="28.8" x14ac:dyDescent="0.25">
      <c r="B8" s="20" t="s">
        <v>195</v>
      </c>
      <c r="C8" s="94">
        <v>0</v>
      </c>
      <c r="D8" s="21">
        <v>20</v>
      </c>
      <c r="E8" s="21" t="s">
        <v>196</v>
      </c>
      <c r="F8" s="19">
        <f t="shared" si="0"/>
        <v>0</v>
      </c>
    </row>
    <row r="9" spans="2:10" ht="24.75" customHeight="1" x14ac:dyDescent="0.25">
      <c r="B9" s="17" t="s">
        <v>197</v>
      </c>
      <c r="C9" s="94">
        <v>0</v>
      </c>
      <c r="D9" s="18">
        <v>20</v>
      </c>
      <c r="E9" s="18" t="s">
        <v>196</v>
      </c>
      <c r="F9" s="19">
        <f t="shared" si="0"/>
        <v>0</v>
      </c>
    </row>
    <row r="10" spans="2:10" ht="24" customHeight="1" x14ac:dyDescent="0.25">
      <c r="B10" s="151" t="s">
        <v>198</v>
      </c>
      <c r="C10" s="152"/>
      <c r="D10" s="152"/>
      <c r="E10" s="153"/>
      <c r="F10" s="22">
        <f>SUM(F5:F9)</f>
        <v>0</v>
      </c>
    </row>
    <row r="11" spans="2:10" ht="14.4" x14ac:dyDescent="0.3">
      <c r="B11" s="86" t="s">
        <v>199</v>
      </c>
      <c r="C11" s="88"/>
      <c r="D11" s="88"/>
      <c r="E11" s="88"/>
      <c r="F11" s="88"/>
    </row>
    <row r="12" spans="2:10" ht="14.4" x14ac:dyDescent="0.3">
      <c r="B12" s="95" t="s">
        <v>230</v>
      </c>
      <c r="C12" s="88"/>
      <c r="D12" s="88"/>
      <c r="E12" s="88"/>
      <c r="F12" s="88"/>
    </row>
    <row r="13" spans="2:10" ht="14.4" x14ac:dyDescent="0.3">
      <c r="B13" s="155"/>
      <c r="C13" s="155"/>
      <c r="D13" s="155"/>
      <c r="E13" s="155"/>
      <c r="F13" s="155"/>
    </row>
    <row r="14" spans="2:10" ht="14.4" x14ac:dyDescent="0.3">
      <c r="B14" s="156" t="s">
        <v>200</v>
      </c>
      <c r="C14" s="156"/>
      <c r="D14" s="156"/>
      <c r="E14" s="156"/>
      <c r="F14" s="156"/>
    </row>
  </sheetData>
  <sheetProtection algorithmName="SHA-512" hashValue="Y3X18sPRtLC6EuotRn3N/JNZ/2zxhdza6EOu9PH+jmQwbOUC/VWm5iYA0Rk31o7cSyk7CEloPR9WqVhTfCRPDA==" saltValue="VjSs9yMNLz+bx6wk9n2wJA==" spinCount="100000" sheet="1" objects="1" scenarios="1"/>
  <mergeCells count="5">
    <mergeCell ref="B10:E10"/>
    <mergeCell ref="B1:F1"/>
    <mergeCell ref="B13:F13"/>
    <mergeCell ref="B14:F14"/>
    <mergeCell ref="B2:J2"/>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90109-29B1-4EE9-B861-BCA265BB4B01}">
  <sheetPr>
    <pageSetUpPr fitToPage="1"/>
  </sheetPr>
  <dimension ref="B1:F51"/>
  <sheetViews>
    <sheetView zoomScale="90" zoomScaleNormal="90" workbookViewId="0">
      <selection activeCell="D18" sqref="D18"/>
    </sheetView>
  </sheetViews>
  <sheetFormatPr defaultColWidth="9.109375" defaultRowHeight="13.2" x14ac:dyDescent="0.25"/>
  <cols>
    <col min="1" max="1" width="2.109375" style="1" customWidth="1"/>
    <col min="2" max="2" width="39.5546875" style="1" bestFit="1" customWidth="1"/>
    <col min="3" max="3" width="19.44140625" style="1" bestFit="1" customWidth="1"/>
    <col min="4" max="4" width="73.109375" style="1" bestFit="1" customWidth="1"/>
    <col min="5" max="6" width="16.6640625" style="7" customWidth="1"/>
    <col min="7" max="16384" width="9.109375" style="1"/>
  </cols>
  <sheetData>
    <row r="1" spans="2:6" ht="24" customHeight="1" x14ac:dyDescent="0.25">
      <c r="B1" s="154" t="s">
        <v>116</v>
      </c>
      <c r="C1" s="154"/>
      <c r="D1" s="154"/>
      <c r="E1" s="154"/>
      <c r="F1" s="154"/>
    </row>
    <row r="2" spans="2:6" ht="14.4" customHeight="1" x14ac:dyDescent="0.25">
      <c r="B2" s="87" t="s">
        <v>203</v>
      </c>
      <c r="C2" s="87"/>
      <c r="D2" s="87"/>
      <c r="E2" s="1"/>
      <c r="F2" s="1"/>
    </row>
    <row r="3" spans="2:6" ht="18.75" customHeight="1" x14ac:dyDescent="0.25">
      <c r="B3" s="87" t="s">
        <v>208</v>
      </c>
      <c r="C3" s="87"/>
      <c r="D3" s="87"/>
      <c r="E3" s="1"/>
      <c r="F3" s="1"/>
    </row>
    <row r="4" spans="2:6" ht="36.75" customHeight="1" x14ac:dyDescent="0.25">
      <c r="B4" s="2" t="s">
        <v>219</v>
      </c>
      <c r="C4" s="14" t="s">
        <v>213</v>
      </c>
      <c r="D4" s="14" t="s">
        <v>117</v>
      </c>
      <c r="E4" s="9" t="s">
        <v>28</v>
      </c>
      <c r="F4" s="9" t="s">
        <v>29</v>
      </c>
    </row>
    <row r="5" spans="2:6" ht="14.4" x14ac:dyDescent="0.25">
      <c r="B5" s="3" t="s">
        <v>220</v>
      </c>
      <c r="C5" s="3"/>
      <c r="D5" s="3"/>
      <c r="E5" s="8"/>
      <c r="F5" s="8"/>
    </row>
    <row r="6" spans="2:6" ht="14.4" x14ac:dyDescent="0.25">
      <c r="B6" s="4" t="s">
        <v>118</v>
      </c>
      <c r="C6" s="12">
        <v>8</v>
      </c>
      <c r="D6" s="12" t="s">
        <v>119</v>
      </c>
      <c r="E6" s="45">
        <v>0</v>
      </c>
      <c r="F6" s="13">
        <f>E6*C6</f>
        <v>0</v>
      </c>
    </row>
    <row r="7" spans="2:6" ht="14.4" x14ac:dyDescent="0.25">
      <c r="B7" s="4" t="s">
        <v>120</v>
      </c>
      <c r="C7" s="12">
        <v>6</v>
      </c>
      <c r="D7" s="12" t="s">
        <v>121</v>
      </c>
      <c r="E7" s="45">
        <v>0</v>
      </c>
      <c r="F7" s="13">
        <f t="shared" ref="F7:F15" si="0">E7*C7</f>
        <v>0</v>
      </c>
    </row>
    <row r="8" spans="2:6" ht="14.4" x14ac:dyDescent="0.25">
      <c r="B8" s="4" t="s">
        <v>122</v>
      </c>
      <c r="C8" s="12">
        <v>6</v>
      </c>
      <c r="D8" s="12" t="s">
        <v>123</v>
      </c>
      <c r="E8" s="45">
        <v>0</v>
      </c>
      <c r="F8" s="13">
        <f t="shared" si="0"/>
        <v>0</v>
      </c>
    </row>
    <row r="9" spans="2:6" ht="14.4" x14ac:dyDescent="0.25">
      <c r="B9" s="4" t="s">
        <v>124</v>
      </c>
      <c r="C9" s="12">
        <v>4</v>
      </c>
      <c r="D9" s="12" t="s">
        <v>125</v>
      </c>
      <c r="E9" s="45">
        <v>0</v>
      </c>
      <c r="F9" s="13">
        <f t="shared" si="0"/>
        <v>0</v>
      </c>
    </row>
    <row r="10" spans="2:6" ht="14.4" x14ac:dyDescent="0.25">
      <c r="B10" s="4" t="s">
        <v>126</v>
      </c>
      <c r="C10" s="12">
        <v>4</v>
      </c>
      <c r="D10" s="12" t="s">
        <v>127</v>
      </c>
      <c r="E10" s="45">
        <v>0</v>
      </c>
      <c r="F10" s="13">
        <f t="shared" si="0"/>
        <v>0</v>
      </c>
    </row>
    <row r="11" spans="2:6" ht="14.4" x14ac:dyDescent="0.25">
      <c r="B11" s="4" t="s">
        <v>128</v>
      </c>
      <c r="C11" s="12">
        <v>6</v>
      </c>
      <c r="D11" s="12" t="s">
        <v>246</v>
      </c>
      <c r="E11" s="45">
        <v>0</v>
      </c>
      <c r="F11" s="13">
        <f t="shared" si="0"/>
        <v>0</v>
      </c>
    </row>
    <row r="12" spans="2:6" ht="14.4" x14ac:dyDescent="0.25">
      <c r="B12" s="4" t="s">
        <v>129</v>
      </c>
      <c r="C12" s="12">
        <v>6</v>
      </c>
      <c r="D12" s="12" t="s">
        <v>130</v>
      </c>
      <c r="E12" s="45">
        <v>0</v>
      </c>
      <c r="F12" s="13">
        <f t="shared" si="0"/>
        <v>0</v>
      </c>
    </row>
    <row r="13" spans="2:6" ht="14.4" x14ac:dyDescent="0.25">
      <c r="B13" s="4" t="s">
        <v>131</v>
      </c>
      <c r="C13" s="12">
        <v>16</v>
      </c>
      <c r="D13" s="12"/>
      <c r="E13" s="45">
        <v>0</v>
      </c>
      <c r="F13" s="13">
        <f t="shared" si="0"/>
        <v>0</v>
      </c>
    </row>
    <row r="14" spans="2:6" ht="14.4" x14ac:dyDescent="0.25">
      <c r="B14" s="4" t="s">
        <v>132</v>
      </c>
      <c r="C14" s="12">
        <v>4</v>
      </c>
      <c r="D14" s="12"/>
      <c r="E14" s="45">
        <v>0</v>
      </c>
      <c r="F14" s="13">
        <f t="shared" si="0"/>
        <v>0</v>
      </c>
    </row>
    <row r="15" spans="2:6" ht="14.4" x14ac:dyDescent="0.25">
      <c r="B15" s="4" t="s">
        <v>133</v>
      </c>
      <c r="C15" s="12">
        <v>4</v>
      </c>
      <c r="D15" s="12"/>
      <c r="E15" s="45">
        <v>0</v>
      </c>
      <c r="F15" s="13">
        <f t="shared" si="0"/>
        <v>0</v>
      </c>
    </row>
    <row r="16" spans="2:6" ht="15" customHeight="1" x14ac:dyDescent="0.25">
      <c r="B16" s="158" t="s">
        <v>221</v>
      </c>
      <c r="C16" s="159"/>
      <c r="D16" s="159"/>
      <c r="E16" s="159"/>
      <c r="F16" s="160"/>
    </row>
    <row r="17" spans="2:6" ht="14.4" x14ac:dyDescent="0.25">
      <c r="B17" s="6" t="s">
        <v>134</v>
      </c>
      <c r="C17" s="12">
        <v>12</v>
      </c>
      <c r="D17" s="12" t="s">
        <v>135</v>
      </c>
      <c r="E17" s="45">
        <v>0</v>
      </c>
      <c r="F17" s="13">
        <f>C17*E17</f>
        <v>0</v>
      </c>
    </row>
    <row r="18" spans="2:6" ht="14.4" x14ac:dyDescent="0.25">
      <c r="B18" s="4" t="s">
        <v>136</v>
      </c>
      <c r="C18" s="12">
        <v>8</v>
      </c>
      <c r="D18" s="12" t="s">
        <v>137</v>
      </c>
      <c r="E18" s="45">
        <v>0</v>
      </c>
      <c r="F18" s="13">
        <f t="shared" ref="F18:F31" si="1">C18*E18</f>
        <v>0</v>
      </c>
    </row>
    <row r="19" spans="2:6" ht="14.4" x14ac:dyDescent="0.25">
      <c r="B19" s="4" t="s">
        <v>138</v>
      </c>
      <c r="C19" s="12">
        <v>4</v>
      </c>
      <c r="D19" s="12"/>
      <c r="E19" s="45">
        <v>0</v>
      </c>
      <c r="F19" s="13">
        <f t="shared" si="1"/>
        <v>0</v>
      </c>
    </row>
    <row r="20" spans="2:6" ht="14.4" x14ac:dyDescent="0.25">
      <c r="B20" s="4" t="s">
        <v>209</v>
      </c>
      <c r="C20" s="12">
        <v>1</v>
      </c>
      <c r="D20" s="12" t="s">
        <v>139</v>
      </c>
      <c r="E20" s="45">
        <v>0</v>
      </c>
      <c r="F20" s="13">
        <f t="shared" si="1"/>
        <v>0</v>
      </c>
    </row>
    <row r="21" spans="2:6" ht="14.4" x14ac:dyDescent="0.25">
      <c r="B21" s="4" t="s">
        <v>140</v>
      </c>
      <c r="C21" s="12">
        <v>3</v>
      </c>
      <c r="D21" s="12" t="s">
        <v>141</v>
      </c>
      <c r="E21" s="45">
        <v>0</v>
      </c>
      <c r="F21" s="13">
        <f t="shared" si="1"/>
        <v>0</v>
      </c>
    </row>
    <row r="22" spans="2:6" ht="14.4" x14ac:dyDescent="0.25">
      <c r="B22" s="4" t="s">
        <v>142</v>
      </c>
      <c r="C22" s="12">
        <v>3</v>
      </c>
      <c r="D22" s="12" t="s">
        <v>143</v>
      </c>
      <c r="E22" s="45">
        <v>0</v>
      </c>
      <c r="F22" s="13">
        <f t="shared" si="1"/>
        <v>0</v>
      </c>
    </row>
    <row r="23" spans="2:6" ht="14.4" x14ac:dyDescent="0.25">
      <c r="B23" s="4" t="s">
        <v>144</v>
      </c>
      <c r="C23" s="12">
        <v>4</v>
      </c>
      <c r="D23" s="12" t="s">
        <v>145</v>
      </c>
      <c r="E23" s="45">
        <v>0</v>
      </c>
      <c r="F23" s="13">
        <f t="shared" si="1"/>
        <v>0</v>
      </c>
    </row>
    <row r="24" spans="2:6" ht="14.4" x14ac:dyDescent="0.25">
      <c r="B24" s="4" t="s">
        <v>146</v>
      </c>
      <c r="C24" s="12">
        <v>4</v>
      </c>
      <c r="D24" s="12" t="s">
        <v>147</v>
      </c>
      <c r="E24" s="45">
        <v>0</v>
      </c>
      <c r="F24" s="13">
        <f t="shared" si="1"/>
        <v>0</v>
      </c>
    </row>
    <row r="25" spans="2:6" ht="14.4" x14ac:dyDescent="0.25">
      <c r="B25" s="4" t="s">
        <v>148</v>
      </c>
      <c r="C25" s="12">
        <v>10</v>
      </c>
      <c r="D25" s="12" t="s">
        <v>149</v>
      </c>
      <c r="E25" s="45">
        <v>0</v>
      </c>
      <c r="F25" s="13">
        <f t="shared" si="1"/>
        <v>0</v>
      </c>
    </row>
    <row r="26" spans="2:6" ht="14.4" x14ac:dyDescent="0.25">
      <c r="B26" s="4" t="s">
        <v>150</v>
      </c>
      <c r="C26" s="12">
        <v>20</v>
      </c>
      <c r="D26" s="12" t="s">
        <v>151</v>
      </c>
      <c r="E26" s="45">
        <v>0</v>
      </c>
      <c r="F26" s="13">
        <f t="shared" si="1"/>
        <v>0</v>
      </c>
    </row>
    <row r="27" spans="2:6" ht="14.4" x14ac:dyDescent="0.25">
      <c r="B27" s="4" t="s">
        <v>152</v>
      </c>
      <c r="C27" s="12">
        <v>1</v>
      </c>
      <c r="D27" s="12" t="s">
        <v>153</v>
      </c>
      <c r="E27" s="45">
        <v>0</v>
      </c>
      <c r="F27" s="13">
        <f t="shared" si="1"/>
        <v>0</v>
      </c>
    </row>
    <row r="28" spans="2:6" ht="14.4" x14ac:dyDescent="0.25">
      <c r="B28" s="4" t="s">
        <v>154</v>
      </c>
      <c r="C28" s="12">
        <v>20</v>
      </c>
      <c r="D28" s="12" t="s">
        <v>155</v>
      </c>
      <c r="E28" s="45">
        <v>0</v>
      </c>
      <c r="F28" s="13">
        <f t="shared" si="1"/>
        <v>0</v>
      </c>
    </row>
    <row r="29" spans="2:6" ht="14.4" x14ac:dyDescent="0.25">
      <c r="B29" s="4" t="s">
        <v>156</v>
      </c>
      <c r="C29" s="12">
        <v>30</v>
      </c>
      <c r="D29" s="12" t="s">
        <v>212</v>
      </c>
      <c r="E29" s="45">
        <v>0</v>
      </c>
      <c r="F29" s="13">
        <f t="shared" si="1"/>
        <v>0</v>
      </c>
    </row>
    <row r="30" spans="2:6" ht="14.4" x14ac:dyDescent="0.25">
      <c r="B30" s="4" t="s">
        <v>247</v>
      </c>
      <c r="C30" s="12">
        <v>20</v>
      </c>
      <c r="D30" s="12" t="s">
        <v>157</v>
      </c>
      <c r="E30" s="45">
        <v>0</v>
      </c>
      <c r="F30" s="13">
        <f t="shared" si="1"/>
        <v>0</v>
      </c>
    </row>
    <row r="31" spans="2:6" ht="14.4" x14ac:dyDescent="0.25">
      <c r="B31" s="4" t="s">
        <v>210</v>
      </c>
      <c r="C31" s="12">
        <v>1</v>
      </c>
      <c r="D31" s="12" t="s">
        <v>158</v>
      </c>
      <c r="E31" s="45">
        <v>0</v>
      </c>
      <c r="F31" s="13">
        <f t="shared" si="1"/>
        <v>0</v>
      </c>
    </row>
    <row r="32" spans="2:6" ht="14.4" x14ac:dyDescent="0.25">
      <c r="B32" s="4" t="s">
        <v>159</v>
      </c>
      <c r="C32" s="12">
        <v>8</v>
      </c>
      <c r="D32" s="12" t="s">
        <v>160</v>
      </c>
      <c r="E32" s="45">
        <v>0</v>
      </c>
      <c r="F32" s="13">
        <f>C32*E32</f>
        <v>0</v>
      </c>
    </row>
    <row r="33" spans="2:6" ht="15" customHeight="1" x14ac:dyDescent="0.25">
      <c r="B33" s="158" t="s">
        <v>222</v>
      </c>
      <c r="C33" s="159"/>
      <c r="D33" s="159"/>
      <c r="E33" s="159"/>
      <c r="F33" s="160"/>
    </row>
    <row r="34" spans="2:6" ht="14.4" x14ac:dyDescent="0.25">
      <c r="B34" s="4" t="s">
        <v>211</v>
      </c>
      <c r="C34" s="12">
        <v>1</v>
      </c>
      <c r="D34" s="12" t="s">
        <v>161</v>
      </c>
      <c r="E34" s="45">
        <v>0</v>
      </c>
      <c r="F34" s="13">
        <f>C34*E34</f>
        <v>0</v>
      </c>
    </row>
    <row r="35" spans="2:6" ht="14.4" x14ac:dyDescent="0.25">
      <c r="B35" s="4" t="s">
        <v>162</v>
      </c>
      <c r="C35" s="12">
        <v>40</v>
      </c>
      <c r="D35" s="12" t="s">
        <v>163</v>
      </c>
      <c r="E35" s="45">
        <v>0</v>
      </c>
      <c r="F35" s="13">
        <f t="shared" ref="F35:F37" si="2">C35*E35</f>
        <v>0</v>
      </c>
    </row>
    <row r="36" spans="2:6" ht="14.4" x14ac:dyDescent="0.25">
      <c r="B36" s="4" t="s">
        <v>164</v>
      </c>
      <c r="C36" s="12">
        <v>8</v>
      </c>
      <c r="D36" s="12" t="s">
        <v>165</v>
      </c>
      <c r="E36" s="45">
        <v>0</v>
      </c>
      <c r="F36" s="13">
        <f t="shared" si="2"/>
        <v>0</v>
      </c>
    </row>
    <row r="37" spans="2:6" ht="14.4" x14ac:dyDescent="0.25">
      <c r="B37" s="4" t="s">
        <v>166</v>
      </c>
      <c r="C37" s="12">
        <v>8</v>
      </c>
      <c r="D37" s="12" t="s">
        <v>165</v>
      </c>
      <c r="E37" s="45">
        <v>0</v>
      </c>
      <c r="F37" s="13">
        <f t="shared" si="2"/>
        <v>0</v>
      </c>
    </row>
    <row r="38" spans="2:6" ht="15" customHeight="1" x14ac:dyDescent="0.25">
      <c r="B38" s="24" t="s">
        <v>223</v>
      </c>
      <c r="C38" s="25"/>
      <c r="D38" s="25"/>
      <c r="E38" s="25"/>
      <c r="F38" s="26"/>
    </row>
    <row r="39" spans="2:6" ht="14.4" x14ac:dyDescent="0.25">
      <c r="B39" s="5" t="s">
        <v>167</v>
      </c>
      <c r="C39" s="12">
        <v>4</v>
      </c>
      <c r="D39" s="12" t="s">
        <v>168</v>
      </c>
      <c r="E39" s="45">
        <v>0</v>
      </c>
      <c r="F39" s="13">
        <f>C39*E39</f>
        <v>0</v>
      </c>
    </row>
    <row r="40" spans="2:6" ht="14.4" x14ac:dyDescent="0.25">
      <c r="B40" s="4" t="s">
        <v>169</v>
      </c>
      <c r="C40" s="12">
        <v>2</v>
      </c>
      <c r="D40" s="12" t="s">
        <v>170</v>
      </c>
      <c r="E40" s="45">
        <v>0</v>
      </c>
      <c r="F40" s="13">
        <f t="shared" ref="F40:F47" si="3">C40*E40</f>
        <v>0</v>
      </c>
    </row>
    <row r="41" spans="2:6" ht="14.4" x14ac:dyDescent="0.25">
      <c r="B41" s="4" t="s">
        <v>171</v>
      </c>
      <c r="C41" s="12">
        <v>1</v>
      </c>
      <c r="D41" s="12" t="s">
        <v>172</v>
      </c>
      <c r="E41" s="45">
        <v>0</v>
      </c>
      <c r="F41" s="13">
        <f t="shared" si="3"/>
        <v>0</v>
      </c>
    </row>
    <row r="42" spans="2:6" ht="14.4" x14ac:dyDescent="0.25">
      <c r="B42" s="4" t="s">
        <v>173</v>
      </c>
      <c r="C42" s="12">
        <v>1</v>
      </c>
      <c r="D42" s="12" t="s">
        <v>174</v>
      </c>
      <c r="E42" s="45">
        <v>0</v>
      </c>
      <c r="F42" s="13">
        <f t="shared" si="3"/>
        <v>0</v>
      </c>
    </row>
    <row r="43" spans="2:6" ht="14.4" x14ac:dyDescent="0.25">
      <c r="B43" s="4" t="s">
        <v>175</v>
      </c>
      <c r="C43" s="12">
        <v>1</v>
      </c>
      <c r="D43" s="12" t="s">
        <v>176</v>
      </c>
      <c r="E43" s="45">
        <v>0</v>
      </c>
      <c r="F43" s="13">
        <f t="shared" si="3"/>
        <v>0</v>
      </c>
    </row>
    <row r="44" spans="2:6" ht="14.4" x14ac:dyDescent="0.25">
      <c r="B44" s="4" t="s">
        <v>177</v>
      </c>
      <c r="C44" s="12">
        <v>1</v>
      </c>
      <c r="D44" s="12" t="s">
        <v>178</v>
      </c>
      <c r="E44" s="45">
        <v>0</v>
      </c>
      <c r="F44" s="13">
        <f t="shared" si="3"/>
        <v>0</v>
      </c>
    </row>
    <row r="45" spans="2:6" ht="14.4" x14ac:dyDescent="0.25">
      <c r="B45" s="4" t="s">
        <v>179</v>
      </c>
      <c r="C45" s="12">
        <v>1</v>
      </c>
      <c r="D45" s="12" t="s">
        <v>180</v>
      </c>
      <c r="E45" s="45">
        <v>0</v>
      </c>
      <c r="F45" s="13">
        <f t="shared" si="3"/>
        <v>0</v>
      </c>
    </row>
    <row r="46" spans="2:6" ht="14.4" x14ac:dyDescent="0.25">
      <c r="B46" s="4" t="s">
        <v>181</v>
      </c>
      <c r="C46" s="12">
        <v>4</v>
      </c>
      <c r="D46" s="12" t="s">
        <v>182</v>
      </c>
      <c r="E46" s="45">
        <v>0</v>
      </c>
      <c r="F46" s="13">
        <f t="shared" si="3"/>
        <v>0</v>
      </c>
    </row>
    <row r="47" spans="2:6" ht="14.4" x14ac:dyDescent="0.25">
      <c r="B47" s="4" t="s">
        <v>183</v>
      </c>
      <c r="C47" s="12">
        <v>1</v>
      </c>
      <c r="D47" s="12" t="s">
        <v>184</v>
      </c>
      <c r="E47" s="45">
        <v>0</v>
      </c>
      <c r="F47" s="13">
        <f t="shared" si="3"/>
        <v>0</v>
      </c>
    </row>
    <row r="48" spans="2:6" ht="24.75" customHeight="1" x14ac:dyDescent="0.25">
      <c r="B48" s="161" t="s">
        <v>185</v>
      </c>
      <c r="C48" s="162"/>
      <c r="D48" s="162"/>
      <c r="E48" s="162"/>
      <c r="F48" s="11">
        <f>SUM(F6:F47)</f>
        <v>0</v>
      </c>
    </row>
    <row r="49" spans="2:6" ht="14.4" x14ac:dyDescent="0.3">
      <c r="B49" s="95" t="s">
        <v>199</v>
      </c>
    </row>
    <row r="51" spans="2:6" ht="14.4" x14ac:dyDescent="0.3">
      <c r="B51" s="156" t="s">
        <v>22</v>
      </c>
      <c r="C51" s="156"/>
      <c r="D51" s="156"/>
      <c r="E51" s="156"/>
      <c r="F51" s="23"/>
    </row>
  </sheetData>
  <sheetProtection algorithmName="SHA-512" hashValue="p8OZsH8pd2oKPZe03+YdGEw2LiIcSTG2V5yz+ifR6+/YL0Clhl+9JpauWl1jCvx+MydTGAazMby4isBIrY3Qaw==" saltValue="aXTpnpDXIgQOQhtLTy8Zkg==" spinCount="100000" sheet="1" objects="1" scenarios="1"/>
  <mergeCells count="5">
    <mergeCell ref="B16:F16"/>
    <mergeCell ref="B33:F33"/>
    <mergeCell ref="B1:F1"/>
    <mergeCell ref="B51:E51"/>
    <mergeCell ref="B48:E48"/>
  </mergeCells>
  <pageMargins left="0.7" right="0.7" top="0.75" bottom="0.75" header="0.3" footer="0.3"/>
  <pageSetup paperSize="8"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EC714-E002-4FDD-AE1B-847075C4E239}">
  <dimension ref="B1:D5"/>
  <sheetViews>
    <sheetView workbookViewId="0">
      <selection activeCell="C2" sqref="C2"/>
    </sheetView>
  </sheetViews>
  <sheetFormatPr defaultRowHeight="13.2" x14ac:dyDescent="0.25"/>
  <cols>
    <col min="2" max="2" width="19.21875" customWidth="1"/>
    <col min="3" max="3" width="21.44140625" customWidth="1"/>
    <col min="4" max="4" width="27.5546875" customWidth="1"/>
  </cols>
  <sheetData>
    <row r="1" spans="2:4" ht="32.4" customHeight="1" x14ac:dyDescent="0.25">
      <c r="B1" s="163" t="s">
        <v>229</v>
      </c>
      <c r="C1" s="164"/>
      <c r="D1" s="165"/>
    </row>
    <row r="2" spans="2:4" ht="28.8" x14ac:dyDescent="0.25">
      <c r="B2" s="89" t="s">
        <v>224</v>
      </c>
      <c r="C2" s="90" t="s">
        <v>187</v>
      </c>
      <c r="D2" s="91" t="s">
        <v>225</v>
      </c>
    </row>
    <row r="3" spans="2:4" ht="14.4" x14ac:dyDescent="0.25">
      <c r="B3" s="92">
        <v>1</v>
      </c>
      <c r="C3" s="93" t="s">
        <v>226</v>
      </c>
      <c r="D3" s="45"/>
    </row>
    <row r="4" spans="2:4" ht="14.4" x14ac:dyDescent="0.25">
      <c r="B4" s="92">
        <v>2</v>
      </c>
      <c r="C4" s="93" t="s">
        <v>227</v>
      </c>
      <c r="D4" s="45"/>
    </row>
    <row r="5" spans="2:4" ht="14.4" x14ac:dyDescent="0.25">
      <c r="B5" s="92">
        <v>3</v>
      </c>
      <c r="C5" s="93" t="s">
        <v>228</v>
      </c>
      <c r="D5" s="45"/>
    </row>
  </sheetData>
  <sheetProtection algorithmName="SHA-512" hashValue="gZQQyII3UgWDF+f9SpMS0MdXFG1Ljdh1PNI7NRFtP8TV8teQ/XkBooDVyH3dM/BJ2JpLl8QJrXBd6S2ZyUd8lQ==" saltValue="JYZyq8uBezHtmKx8wkPbcA==" spinCount="100000" sheet="1" objects="1" scenarios="1"/>
  <mergeCells count="1">
    <mergeCell ref="B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C01C5FFD35B346AD0E16DDDF91065A" ma:contentTypeVersion="11" ma:contentTypeDescription="Create a new document." ma:contentTypeScope="" ma:versionID="360d68935d94b41cf6618a6092f37ab8">
  <xsd:schema xmlns:xsd="http://www.w3.org/2001/XMLSchema" xmlns:xs="http://www.w3.org/2001/XMLSchema" xmlns:p="http://schemas.microsoft.com/office/2006/metadata/properties" xmlns:ns2="17307e73-9301-4f54-9fa9-633cd2f5ac04" xmlns:ns3="b4bd1fd9-3aaa-4a60-8f3c-2e70c06357a0" targetNamespace="http://schemas.microsoft.com/office/2006/metadata/properties" ma:root="true" ma:fieldsID="223a3083da56bdc75c0b66055e7482e4" ns2:_="" ns3:_="">
    <xsd:import namespace="17307e73-9301-4f54-9fa9-633cd2f5ac04"/>
    <xsd:import namespace="b4bd1fd9-3aaa-4a60-8f3c-2e70c06357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07e73-9301-4f54-9fa9-633cd2f5ac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3415c28-b2ee-49ae-83ae-c1f1161fd19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bd1fd9-3aaa-4a60-8f3c-2e70c06357a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362f7cf-fd1d-437b-9996-0fc044ebd5a8}" ma:internalName="TaxCatchAll" ma:showField="CatchAllData" ma:web="b4bd1fd9-3aaa-4a60-8f3c-2e70c06357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7307e73-9301-4f54-9fa9-633cd2f5ac04">
      <Terms xmlns="http://schemas.microsoft.com/office/infopath/2007/PartnerControls"/>
    </lcf76f155ced4ddcb4097134ff3c332f>
    <TaxCatchAll xmlns="b4bd1fd9-3aaa-4a60-8f3c-2e70c06357a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B9BAF4-E056-4B8E-A4E0-1EF378494B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307e73-9301-4f54-9fa9-633cd2f5ac04"/>
    <ds:schemaRef ds:uri="b4bd1fd9-3aaa-4a60-8f3c-2e70c06357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8582A-3372-4515-9034-12CB830B3B0E}">
  <ds:schemaRefs>
    <ds:schemaRef ds:uri="http://www.w3.org/XML/1998/namespace"/>
    <ds:schemaRef ds:uri="http://schemas.microsoft.com/office/2006/metadata/properties"/>
    <ds:schemaRef ds:uri="http://schemas.microsoft.com/office/infopath/2007/PartnerControls"/>
    <ds:schemaRef ds:uri="http://purl.org/dc/dcmitype/"/>
    <ds:schemaRef ds:uri="http://purl.org/dc/terms/"/>
    <ds:schemaRef ds:uri="http://schemas.microsoft.com/office/2006/documentManagement/types"/>
    <ds:schemaRef ds:uri="http://schemas.openxmlformats.org/package/2006/metadata/core-properties"/>
    <ds:schemaRef ds:uri="b4bd1fd9-3aaa-4a60-8f3c-2e70c06357a0"/>
    <ds:schemaRef ds:uri="17307e73-9301-4f54-9fa9-633cd2f5ac04"/>
    <ds:schemaRef ds:uri="http://purl.org/dc/elements/1.1/"/>
  </ds:schemaRefs>
</ds:datastoreItem>
</file>

<file path=customXml/itemProps3.xml><?xml version="1.0" encoding="utf-8"?>
<ds:datastoreItem xmlns:ds="http://schemas.openxmlformats.org/officeDocument/2006/customXml" ds:itemID="{593D90C9-1B9C-4790-A4C9-430CE30897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1. Totale inschrijfsom</vt:lpstr>
      <vt:lpstr>2. Vast materiaal</vt:lpstr>
      <vt:lpstr>3. Tarieven</vt:lpstr>
      <vt:lpstr>4. OPTIE Klein materiaal</vt:lpstr>
      <vt:lpstr>5. Inzet SROI</vt:lpstr>
      <vt:lpstr>'1. Totale inschrijfsom'!Afdrukbereik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Oosterhout van, Nicolle</dc:creator>
  <cp:keywords/>
  <dc:description/>
  <cp:lastModifiedBy>Nicole van Velthoven</cp:lastModifiedBy>
  <cp:revision/>
  <dcterms:created xsi:type="dcterms:W3CDTF">2021-08-02T11:21:19Z</dcterms:created>
  <dcterms:modified xsi:type="dcterms:W3CDTF">2025-09-23T16:00:56Z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0x01010066C01C5FFD35B346AD0E16DDDF91065A</vt:lpwstr>
  </property>
  <property fmtid="{D5CDD505-2E9C-101B-9397-08002B2CF9AE}" pid="3" name="MediaServiceImageTags">
    <vt:lpwstr/>
  </property>
</Properties>
</file>