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Gemeente Raalte/Schoonmaak opvanglocaties 2025/4. Leidraad/"/>
    </mc:Choice>
  </mc:AlternateContent>
  <xr:revisionPtr revIDLastSave="379" documentId="13_ncr:1_{8357FDCF-8A4D-4C9C-8F00-6555D001A190}" xr6:coauthVersionLast="47" xr6:coauthVersionMax="47" xr10:uidLastSave="{87A7AD98-F123-4514-8571-78AAE79CD378}"/>
  <bookViews>
    <workbookView xWindow="-120" yWindow="-120" windowWidth="29040" windowHeight="15720" xr2:uid="{00000000-000D-0000-FFFF-FFFF00000000}"/>
  </bookViews>
  <sheets>
    <sheet name="KPI scoringsmodel" sheetId="4" r:id="rId1"/>
  </sheets>
  <definedNames>
    <definedName name="_xlnm.Print_Area" localSheetId="0">'KPI scoringsmodel'!$A$1:$S$50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4" l="1"/>
  <c r="H10" i="4"/>
  <c r="H44" i="4"/>
  <c r="B6" i="4"/>
  <c r="B8" i="4" l="1"/>
  <c r="B12" i="4" l="1"/>
  <c r="B16" i="4" s="1"/>
  <c r="K23" i="4"/>
  <c r="M23" i="4"/>
  <c r="O23" i="4"/>
  <c r="Q23" i="4"/>
  <c r="B20" i="4" l="1"/>
  <c r="B22" i="4" s="1"/>
  <c r="B25" i="4" s="1"/>
  <c r="H40" i="4"/>
  <c r="Q30" i="4"/>
  <c r="O30" i="4"/>
  <c r="M30" i="4"/>
  <c r="K30" i="4"/>
  <c r="Q29" i="4"/>
  <c r="O29" i="4"/>
  <c r="M29" i="4"/>
  <c r="K29" i="4"/>
  <c r="Q9" i="4"/>
  <c r="O9" i="4"/>
  <c r="M9" i="4"/>
  <c r="K9" i="4"/>
  <c r="Q8" i="4"/>
  <c r="O8" i="4"/>
  <c r="M8" i="4"/>
  <c r="K8" i="4"/>
  <c r="B27" i="4" l="1"/>
  <c r="B29" i="4" s="1"/>
  <c r="B33" i="4" s="1"/>
  <c r="B35" i="4" s="1"/>
  <c r="B37" i="4" s="1"/>
  <c r="B42" i="4" s="1"/>
  <c r="Q36" i="4"/>
  <c r="O36" i="4"/>
  <c r="M36" i="4"/>
  <c r="K36" i="4"/>
  <c r="Q35" i="4"/>
  <c r="O35" i="4"/>
  <c r="M35" i="4"/>
  <c r="K35" i="4"/>
  <c r="K19" i="4" l="1"/>
  <c r="M19" i="4"/>
  <c r="O19" i="4"/>
  <c r="Q19" i="4"/>
  <c r="K18" i="4"/>
  <c r="M18" i="4"/>
  <c r="O18" i="4"/>
  <c r="Q18" i="4"/>
  <c r="K17" i="4"/>
  <c r="M17" i="4"/>
  <c r="O17" i="4"/>
  <c r="Q17" i="4"/>
  <c r="K16" i="4"/>
  <c r="M16" i="4"/>
  <c r="O16" i="4"/>
  <c r="Q16" i="4"/>
  <c r="Q28" i="4"/>
  <c r="O28" i="4"/>
  <c r="M28" i="4"/>
  <c r="K28" i="4"/>
  <c r="Q27" i="4"/>
  <c r="O27" i="4"/>
  <c r="M27" i="4"/>
  <c r="K27" i="4"/>
  <c r="Q24" i="4"/>
  <c r="O24" i="4"/>
  <c r="M24" i="4"/>
  <c r="K24" i="4"/>
  <c r="Q22" i="4"/>
  <c r="O22" i="4"/>
  <c r="M22" i="4"/>
  <c r="K22" i="4"/>
  <c r="H47" i="4"/>
  <c r="K42" i="4" l="1"/>
  <c r="M42" i="4"/>
  <c r="O42" i="4"/>
  <c r="K37" i="4"/>
  <c r="M37" i="4"/>
  <c r="O37" i="4"/>
  <c r="K38" i="4"/>
  <c r="M38" i="4"/>
  <c r="O38" i="4"/>
  <c r="K39" i="4"/>
  <c r="M39" i="4"/>
  <c r="O39" i="4"/>
  <c r="K33" i="4"/>
  <c r="M33" i="4"/>
  <c r="O33" i="4"/>
  <c r="K34" i="4"/>
  <c r="M34" i="4"/>
  <c r="O34" i="4"/>
  <c r="K12" i="4"/>
  <c r="M12" i="4"/>
  <c r="O12" i="4"/>
  <c r="K13" i="4"/>
  <c r="M13" i="4"/>
  <c r="O13" i="4"/>
  <c r="K14" i="4"/>
  <c r="M14" i="4"/>
  <c r="O14" i="4"/>
  <c r="K15" i="4"/>
  <c r="M15" i="4"/>
  <c r="O15" i="4"/>
  <c r="K20" i="4"/>
  <c r="M20" i="4"/>
  <c r="O20" i="4"/>
  <c r="K21" i="4"/>
  <c r="M21" i="4"/>
  <c r="O21" i="4"/>
  <c r="K25" i="4"/>
  <c r="M25" i="4"/>
  <c r="O25" i="4"/>
  <c r="K26" i="4"/>
  <c r="M26" i="4"/>
  <c r="O26" i="4"/>
  <c r="K4" i="4"/>
  <c r="M4" i="4"/>
  <c r="O4" i="4"/>
  <c r="K5" i="4"/>
  <c r="M5" i="4"/>
  <c r="O5" i="4"/>
  <c r="K6" i="4"/>
  <c r="M6" i="4"/>
  <c r="O6" i="4"/>
  <c r="K7" i="4"/>
  <c r="M7" i="4"/>
  <c r="O7" i="4"/>
  <c r="Q43" i="4"/>
  <c r="Q42" i="4"/>
  <c r="Q39" i="4"/>
  <c r="Q38" i="4"/>
  <c r="Q37" i="4"/>
  <c r="Q34" i="4"/>
  <c r="Q33" i="4"/>
  <c r="Q26" i="4"/>
  <c r="Q25" i="4"/>
  <c r="Q21" i="4"/>
  <c r="Q20" i="4"/>
  <c r="Q15" i="4"/>
  <c r="Q14" i="4"/>
  <c r="Q13" i="4"/>
  <c r="Q12" i="4"/>
  <c r="Q7" i="4"/>
  <c r="Q6" i="4"/>
  <c r="Q5" i="4"/>
  <c r="Q4" i="4"/>
  <c r="O43" i="4"/>
  <c r="M43" i="4"/>
  <c r="K43" i="4"/>
  <c r="P44" i="4" l="1"/>
  <c r="J44" i="4"/>
  <c r="L44" i="4"/>
  <c r="N44" i="4"/>
  <c r="J31" i="4"/>
  <c r="J40" i="4"/>
  <c r="N40" i="4"/>
  <c r="L40" i="4"/>
  <c r="P40" i="4"/>
  <c r="P31" i="4"/>
  <c r="N31" i="4"/>
  <c r="L31" i="4"/>
  <c r="J10" i="4" l="1"/>
  <c r="J47" i="4" s="1"/>
  <c r="J49" i="4" s="1"/>
  <c r="P10" i="4"/>
  <c r="P47" i="4" s="1"/>
  <c r="P49" i="4" s="1"/>
  <c r="N10" i="4"/>
  <c r="N47" i="4" s="1"/>
  <c r="N49" i="4" s="1"/>
  <c r="L10" i="4"/>
  <c r="L47" i="4" s="1"/>
  <c r="L49" i="4" s="1"/>
</calcChain>
</file>

<file path=xl/sharedStrings.xml><?xml version="1.0" encoding="utf-8"?>
<sst xmlns="http://schemas.openxmlformats.org/spreadsheetml/2006/main" count="175" uniqueCount="104">
  <si>
    <t>Logboek</t>
  </si>
  <si>
    <t>KPI nr.</t>
  </si>
  <si>
    <t>Norm</t>
  </si>
  <si>
    <t>Per kwartaal</t>
  </si>
  <si>
    <t>Scorings-mogelijkheden</t>
  </si>
  <si>
    <t>Score Q1</t>
  </si>
  <si>
    <t>Score Q2</t>
  </si>
  <si>
    <t>Score Q3</t>
  </si>
  <si>
    <t>Score Q4</t>
  </si>
  <si>
    <t>Opleidingseisen personeel</t>
  </si>
  <si>
    <t>Verklaring Omtrent Gedrag (VOG)</t>
  </si>
  <si>
    <t>Kwaliteitscontroles DKS</t>
  </si>
  <si>
    <t>Verbeterplannen</t>
  </si>
  <si>
    <t>Evaluaties en verslaglegging</t>
  </si>
  <si>
    <t>Klachten en afhandeling</t>
  </si>
  <si>
    <t>Correcte facturering</t>
  </si>
  <si>
    <t>TOTAAL SCORE</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</si>
  <si>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</si>
  <si>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</si>
  <si>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</si>
  <si>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</si>
  <si>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</si>
  <si>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</si>
  <si>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</si>
  <si>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</si>
  <si>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</si>
  <si>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</si>
  <si>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</si>
  <si>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Jaar</t>
  </si>
  <si>
    <t>Oplevering samen met opdrachtgever</t>
  </si>
  <si>
    <t>Maximale score</t>
  </si>
  <si>
    <t>Contractafspraken</t>
  </si>
  <si>
    <t>Werkroosters dagelijks</t>
  </si>
  <si>
    <t>Ja, rapportage aanleveren</t>
  </si>
  <si>
    <t>Ja, eenmalig overleggen  of bevestiging vanuit HR SMB</t>
  </si>
  <si>
    <t>De uitkomst van de kwaliteitsmeting(en) bevat geen onvoldoende(s)/afkeur(en).</t>
  </si>
  <si>
    <t>Managementrapportage</t>
  </si>
  <si>
    <t>Score per kwartaal</t>
  </si>
  <si>
    <t>Opmerking SMB</t>
  </si>
  <si>
    <t>Flexpool</t>
  </si>
  <si>
    <t>Onafhankelijk inkoopadvies-bureau</t>
  </si>
  <si>
    <t>Alle evaluaties zijn uitgevoerd en genotuleerd. Daarnaast zijn de actiepunten uitgevoerd door SMB.</t>
  </si>
  <si>
    <t>Maximaal 2 overleggen gemist of niet genotuleerd of actiepunten niet uitgevoerd.</t>
  </si>
  <si>
    <t>De rapportage is tijdig verstuurd. Alle onderwerpen zijn opgenomen en/of onderbouwd.</t>
  </si>
  <si>
    <t>SMB (in de management-rapportage)</t>
  </si>
  <si>
    <t>Zie het Programma van Eisen  voor de werking van het KPI-model.</t>
  </si>
  <si>
    <t>In ieder gebouw is een (digitaal) logboek, waarin dagelijks door SMB wordt geschreven (op- en of aanmerkingen of paraaf “voor gezien”).</t>
  </si>
  <si>
    <t>Bij 1 tot 5 locaties:
De uitkomst van de kwaliteitsmeting(en) bevat meer dan 2 onvoldoendes/afkeuren op een ruimtecategorie.
Vanaf 5 locaties: 
Meer dan 4 locaties hebben een onvoldoende/afkeur.</t>
  </si>
  <si>
    <t>Alle toezeggingen die door SMB zijn gedaan in de beantwoording van de open vragen worden nagekomen door SMB. Deze KPI wordt na definitieve gunning uitgewerkt.</t>
  </si>
  <si>
    <t>Minimaal éénmaal per maand wordt voor alle (taken) in de locaties een DKS meting door opdrachtnemer uitgevoerd, rapportages worden opgestuurd naar opdrachtgever.</t>
  </si>
  <si>
    <t>Kwaliteitsmeting (VSR methodiek)</t>
  </si>
  <si>
    <t>Oplevering specialistisch periodiek onderhoud</t>
  </si>
  <si>
    <t>Na uitvoering van specialistisch periodiek onderhoud (vloer, glas, inventaris en dieptereiniging sanitair) voert SMB een controle uit om vervolgens aan de aangewezen vertegenwoordiger van opdrachtgever op te leveren.</t>
  </si>
  <si>
    <t>Bij onvoldoende op een externe (kwaliteits)controle levert SMB binnen één week een verbeterplan aan.</t>
  </si>
  <si>
    <t>Totaal uitvoering</t>
  </si>
  <si>
    <t>Totaal personeel</t>
  </si>
  <si>
    <t>Totaal communicatie en evaluatie</t>
  </si>
  <si>
    <t>Totaal financieel</t>
  </si>
  <si>
    <t>De facturen zijn tijdig ingediend en correct gefactureerd. Eventuele regiewerkzaamheden worden gefactureerd middels werkbonnen met handtekening van opdrachtgever.</t>
  </si>
  <si>
    <t>Iedere medewerker beschikt binnen 12 maanden na indiensttreding over een RAS-diploma of gelijkwaardig.</t>
  </si>
  <si>
    <t>Voor iedere medewerker is vóór tewerkstelling, een VOG verstrekt.</t>
  </si>
  <si>
    <t>Indien het vaste personeel van opdrachtnemer verhinderd is, dienen er vaste invalkrachten (flexpool) door opdrachtnemer ingezet te worden. Deze invalkrachten dienen van te voren bekend te zijn met het gebouw en de daarbij behorende afspraken over de uitvoering van de schoonmaak binnen het betreffende gebouw.</t>
  </si>
  <si>
    <t>Alle schoonmaakmedewerkers (op de werkkar) en alle contactpersonen van opdrachtgever beschikken over een actueel werkprogramma, overeenkomstig het prijzenblad, en handelen naar het werkprogramma.</t>
  </si>
  <si>
    <t>- Klachten over het reguliere schoonmaakproces worden op werkdagen binnen 24 uur hersteld;
- Bij ernstige verstoringen, waaronder calamiteiten, geldt een reactietijd van 1 uur;
- Van alle ontvangen klachten worden op werkdagen binnen 24 uur zowel een maatregel als een opvolging teruggekoppeld; 
- Alle klachten die per email, per telefoon of in een formeel overleg worden gemeld, dienen door opdrachtnemer te worden geregistreerd, inclusief maatregel en opvolging én dienen opgenomen te worden in de managementrapportage.</t>
  </si>
  <si>
    <t>Iedere medewerker gediplomeerd.</t>
  </si>
  <si>
    <t>Niet iedere medewerker tijdig gediplomeerd.</t>
  </si>
  <si>
    <t>Voor iedere medewerker verstrekt.</t>
  </si>
  <si>
    <t>Niet voor iedere medewerker verstrekt.</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</si>
  <si>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</si>
  <si>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</si>
  <si>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Alle DKS metingen uitgevoerd (100%).</t>
  </si>
  <si>
    <t>Tussen 25% en 49,9% van de DKS metingen uitgevoerd.</t>
  </si>
  <si>
    <t>Minder dan 25% van de DKS metingen uitgevoerd.</t>
  </si>
  <si>
    <t>Bij 1 tot 5 locaties:
De uitkomst van de kwaliteitsmeting(en) bevat maximaal 1 onvoldoende/afkeur op een ruimtecategorie.
Vanaf 5 locaties: 
Tussen de 1 en 2 locaties hebben een onvoldoende/afkeur.</t>
  </si>
  <si>
    <t>Bij 1 tot 5 locaties:
De uitkomst van de kwaliteitsmeting(en) bevat 2 onvoldoendes/afkeuren op een ruimtecategorie.
Vanaf 5 locaties: 
Tussen de 3 en 4 locaties hebben een onvoldoende/afkeur.</t>
  </si>
  <si>
    <t>Voor iedere onvoldoende tijdig een plan.</t>
  </si>
  <si>
    <t>Niet voor iedere onvoldoende een plan.</t>
  </si>
  <si>
    <t>Alle toezeggingen zijn uitgevoerd en nagekomen.</t>
  </si>
  <si>
    <t>1 van de toezeggingen is niet uitgevoerd/nagekomen.</t>
  </si>
  <si>
    <t>2 of meer van de toezeggingen zijn niet uitgevoerd/nagekomen.</t>
  </si>
  <si>
    <t>Alle werkzaamheden zijn volgens afspraak opgeleverd.</t>
  </si>
  <si>
    <t>Werkzaamheden zijn niet volgens afspraak opgeleverd.</t>
  </si>
  <si>
    <t>Geen klachten.</t>
  </si>
  <si>
    <t>Alle facturen zijn tijdig en correct.</t>
  </si>
  <si>
    <t>Eén of meerdere facturen niet tijdig of correct.</t>
  </si>
  <si>
    <t>Tussen 50% en 99,9 % van de DKS metingen uitgevoerd.</t>
  </si>
  <si>
    <t>De rapportage is niet tijdig verstuurd of niet alle onderwerpen zijn opgenomen/onderbouwd.</t>
  </si>
  <si>
    <t>Eenmaal per kwartaal wordt voor de locatie(s) de kwaliteit volgens de VSR-KMS methodiek door een onafhankelijk inkoopadviesbureau vastgesteld.</t>
  </si>
  <si>
    <t>Onafhankelijk inkoopadvies-bureau (tijdens kwaliteitsmeting)</t>
  </si>
  <si>
    <t>Bijlage 6. KPI-scoringsmodel Gemeente Raalte - Schoonmaak Opvanglocaties</t>
  </si>
  <si>
    <t>Looptijd contract: 10 maart 2026 - 9 maart 2028. Optiejaren: twee x 1 jaar - 10 maart - 9 maart 2030
Opdrachtnemer / SMB: &lt;&gt;</t>
  </si>
  <si>
    <t>Opmerking Gemeente Raalte</t>
  </si>
  <si>
    <t>SMB / Gemeente Raalte</t>
  </si>
  <si>
    <t>Onafhankelijk inkoopadvies-bureau (tijdens kwaliteitsmeting) en Gemeente Raalte</t>
  </si>
  <si>
    <t>SMB (in de management-rapportage) en Gemeente Raalte</t>
  </si>
  <si>
    <t>Gemeente Raalte</t>
  </si>
  <si>
    <t>Het (digitale) logboek is op alle locaties aanwezig en wordt dagelijks gebruikt.</t>
  </si>
  <si>
    <t>Het (digitale) logboek is niet op alle locaties aanwezig of wordt niet dagelijks gebruikt.</t>
  </si>
  <si>
    <t>Werkprogramma's zijn conform het prijzenblad, aanwezig op elke werkkar en in bezit van de CP per locatie en er wordt naar gehandeld.</t>
  </si>
  <si>
    <t>Werkprogramma's niet conform het prijzenblad, niet op werkkar, niet in bezit van CP per locatie en/of er wordt niet naar gehandeld.</t>
  </si>
  <si>
    <t>Overleg vindt plaats zoals beschreven in eis 82.
SMB initieërt, plant en notuleert deze overleggen. De actiepunten worden daarnaast uitgevoerd door SMB.</t>
  </si>
  <si>
    <r>
      <t>De managementrapportage zoals beschreven in eis 88</t>
    </r>
    <r>
      <rPr>
        <sz val="9"/>
        <color rgb="FFFF0000"/>
        <rFont val="Aptos"/>
        <family val="2"/>
      </rPr>
      <t xml:space="preserve"> </t>
    </r>
    <r>
      <rPr>
        <sz val="9"/>
        <rFont val="Aptos"/>
        <family val="2"/>
      </rPr>
      <t>wordt tijdig en volledig aangeleverd.</t>
    </r>
  </si>
  <si>
    <t>Maximaal één klacht per locatie, tijdig opgelost en teruggekoppeld.</t>
  </si>
  <si>
    <t>Méér dan één klacht per locatie én/of niet alle klachten tijdig opgelost en teruggekoppeld.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</si>
</sst>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11"/>
      <color theme="1"/>
      <name val="Aptos"/>
      <family val="2"/>
    </font>
    <font>
      <b/>
      <sz val="9"/>
      <color theme="1"/>
      <name val="Aptos"/>
      <family val="2"/>
    </font>
    <font>
      <sz val="9"/>
      <color theme="1"/>
      <name val="Aptos"/>
      <family val="2"/>
    </font>
    <font>
      <b/>
      <sz val="9"/>
      <color theme="0"/>
      <name val="Aptos"/>
      <family val="2"/>
    </font>
    <font>
      <sz val="9"/>
      <name val="Aptos"/>
      <family val="2"/>
    </font>
    <font>
      <sz val="9"/>
      <color rgb="FFFF0000"/>
      <name val="Aptos"/>
      <family val="2"/>
    </font>
    <font>
      <b/>
      <sz val="9"/>
      <name val="Aptos"/>
      <family val="2"/>
    </font>
    <font>
      <b/>
      <sz val="9"/>
      <color rgb="FF000000"/>
      <name val="Aptos"/>
      <family val="2"/>
    </font>
    <font>
      <b/>
      <sz val="14"/>
      <color theme="1"/>
      <name val="Aptos"/>
      <family val="2"/>
    </font>
    <font>
      <b/>
      <sz val="11"/>
      <color theme="0"/>
      <name val="Aptos"/>
      <family val="2"/>
    </font>
    <font>
      <b/>
      <sz val="11"/>
      <color rgb="FF000000"/>
      <name val="Aptos"/>
      <family val="2"/>
    </font>
    <font>
      <b/>
      <sz val="11"/>
      <color theme="1"/>
      <name val="Aptos"/>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2B4155"/>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2" fillId="0" borderId="0"/>
  </cellStyleXfs>
  <cellXfs count="107">
    <xf numFmtId="0" fontId="0" fillId="0" borderId="0" xfId="0"/>
    <xf numFmtId="0" fontId="3" fillId="0" borderId="0" xfId="0" applyFont="1"/>
    <xf numFmtId="0" fontId="3" fillId="2" borderId="0" xfId="0" applyFont="1" applyFill="1"/>
    <xf numFmtId="0" fontId="5" fillId="0" borderId="0" xfId="0" applyFont="1" applyAlignment="1">
      <alignment horizontal="center"/>
    </xf>
    <xf numFmtId="0" fontId="5" fillId="0" borderId="0" xfId="0" applyFont="1"/>
    <xf numFmtId="0" fontId="5" fillId="0" borderId="8" xfId="0" applyFont="1" applyBorder="1" applyAlignment="1">
      <alignment vertical="center" wrapText="1"/>
    </xf>
    <xf numFmtId="0" fontId="6" fillId="6" borderId="2" xfId="0" applyFont="1" applyFill="1" applyBorder="1" applyAlignment="1">
      <alignment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5" fillId="2" borderId="0" xfId="0" applyFont="1" applyFill="1"/>
    <xf numFmtId="0" fontId="7" fillId="5" borderId="2"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vertical="center" wrapText="1"/>
    </xf>
    <xf numFmtId="164" fontId="5" fillId="5" borderId="2" xfId="0" applyNumberFormat="1" applyFont="1" applyFill="1" applyBorder="1" applyAlignment="1">
      <alignment horizontal="center" vertical="center" wrapText="1"/>
    </xf>
    <xf numFmtId="0" fontId="4" fillId="2" borderId="0" xfId="0" applyFont="1" applyFill="1"/>
    <xf numFmtId="0" fontId="4" fillId="0" borderId="0" xfId="0" applyFont="1"/>
    <xf numFmtId="164" fontId="7" fillId="5"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1" fontId="9" fillId="3" borderId="2" xfId="2" applyNumberFormat="1" applyFont="1" applyFill="1" applyBorder="1" applyAlignment="1">
      <alignment horizontal="center" vertical="center" wrapText="1"/>
    </xf>
    <xf numFmtId="1" fontId="4" fillId="3" borderId="2" xfId="2" applyNumberFormat="1" applyFont="1" applyFill="1" applyBorder="1" applyAlignment="1">
      <alignment horizontal="center" vertical="center" wrapText="1"/>
    </xf>
    <xf numFmtId="0" fontId="4" fillId="3" borderId="2" xfId="0" applyFont="1" applyFill="1" applyBorder="1"/>
    <xf numFmtId="0" fontId="4" fillId="3" borderId="7" xfId="0" applyFont="1" applyFill="1" applyBorder="1" applyAlignment="1">
      <alignment horizontal="center"/>
    </xf>
    <xf numFmtId="0" fontId="7" fillId="0" borderId="2" xfId="0" applyFont="1" applyBorder="1" applyAlignment="1">
      <alignment vertical="center" wrapText="1"/>
    </xf>
    <xf numFmtId="0" fontId="5" fillId="2" borderId="7" xfId="0" applyFont="1" applyFill="1" applyBorder="1" applyAlignment="1">
      <alignment horizontal="center" vertical="center" wrapText="1"/>
    </xf>
    <xf numFmtId="0" fontId="5" fillId="5" borderId="2" xfId="0" applyFont="1" applyFill="1" applyBorder="1" applyAlignment="1">
      <alignment horizontal="center" vertical="center"/>
    </xf>
    <xf numFmtId="1" fontId="9" fillId="3" borderId="1" xfId="2" applyNumberFormat="1" applyFont="1" applyFill="1" applyBorder="1" applyAlignment="1">
      <alignment horizontal="center" vertical="center" wrapText="1"/>
    </xf>
    <xf numFmtId="1" fontId="5" fillId="5" borderId="2" xfId="2" applyNumberFormat="1" applyFont="1" applyFill="1" applyBorder="1" applyAlignment="1">
      <alignment horizontal="center" vertical="center" wrapText="1"/>
    </xf>
    <xf numFmtId="0" fontId="7" fillId="0" borderId="5" xfId="0" applyFont="1" applyBorder="1" applyAlignment="1">
      <alignment vertical="center" wrapText="1"/>
    </xf>
    <xf numFmtId="164" fontId="5" fillId="0" borderId="2" xfId="0" applyNumberFormat="1" applyFont="1" applyBorder="1" applyAlignment="1">
      <alignment horizontal="center" vertical="center" wrapText="1"/>
    </xf>
    <xf numFmtId="0" fontId="5" fillId="0" borderId="0" xfId="0" applyFont="1" applyAlignment="1">
      <alignment horizontal="left"/>
    </xf>
    <xf numFmtId="164" fontId="5" fillId="0" borderId="0" xfId="0" applyNumberFormat="1" applyFont="1"/>
    <xf numFmtId="0" fontId="5" fillId="0" borderId="0" xfId="0" applyFont="1" applyAlignment="1">
      <alignment horizontal="center" vertical="center"/>
    </xf>
    <xf numFmtId="0" fontId="5" fillId="0" borderId="2" xfId="0" applyFont="1" applyBorder="1"/>
    <xf numFmtId="0" fontId="10" fillId="4" borderId="2" xfId="0" applyFont="1" applyFill="1" applyBorder="1" applyAlignment="1">
      <alignment vertical="center" wrapText="1"/>
    </xf>
    <xf numFmtId="164" fontId="4" fillId="0" borderId="2" xfId="0" applyNumberFormat="1" applyFont="1" applyBorder="1"/>
    <xf numFmtId="9" fontId="4" fillId="3" borderId="2" xfId="2" applyFont="1" applyFill="1" applyBorder="1" applyAlignment="1">
      <alignment vertical="center"/>
    </xf>
    <xf numFmtId="0" fontId="12" fillId="6" borderId="2" xfId="0" applyFont="1" applyFill="1" applyBorder="1" applyAlignment="1">
      <alignment vertical="center" wrapText="1"/>
    </xf>
    <xf numFmtId="0" fontId="12" fillId="6"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164" fontId="12" fillId="6" borderId="2"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vertical="center" wrapText="1"/>
    </xf>
    <xf numFmtId="1" fontId="12" fillId="4" borderId="2" xfId="2"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0" borderId="2" xfId="0" applyFont="1" applyBorder="1" applyAlignment="1">
      <alignment vertical="center" wrapText="1"/>
    </xf>
    <xf numFmtId="0" fontId="4" fillId="3" borderId="7"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11" fillId="0" borderId="4" xfId="0" applyFont="1" applyBorder="1" applyAlignment="1">
      <alignment horizontal="center" vertical="top"/>
    </xf>
    <xf numFmtId="0" fontId="11" fillId="0" borderId="0" xfId="0" applyFont="1" applyAlignment="1">
      <alignment horizontal="center" vertical="top"/>
    </xf>
    <xf numFmtId="0" fontId="5" fillId="5" borderId="6"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8" xfId="0" applyFont="1" applyBorder="1" applyAlignment="1">
      <alignment horizontal="center" vertical="center" wrapText="1"/>
    </xf>
    <xf numFmtId="0" fontId="5" fillId="5" borderId="2" xfId="0" applyFont="1" applyFill="1" applyBorder="1" applyAlignment="1">
      <alignment horizontal="left" vertical="center" wrapText="1"/>
    </xf>
    <xf numFmtId="0" fontId="14" fillId="0" borderId="2" xfId="0" applyFont="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9" fillId="0" borderId="0" xfId="0" applyFont="1" applyAlignment="1">
      <alignment horizontal="left" vertical="center" wrapText="1"/>
    </xf>
    <xf numFmtId="0" fontId="5" fillId="5" borderId="6" xfId="0" applyFont="1" applyFill="1" applyBorder="1" applyAlignment="1">
      <alignment horizontal="left" vertical="center" wrapText="1"/>
    </xf>
    <xf numFmtId="0" fontId="5" fillId="5" borderId="2" xfId="0" quotePrefix="1"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7" fillId="2" borderId="6"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5" borderId="0" xfId="0" applyFont="1" applyFill="1"/>
    <xf numFmtId="0" fontId="7" fillId="5" borderId="3" xfId="0" applyFont="1" applyFill="1" applyBorder="1" applyAlignment="1">
      <alignmen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U50"/>
  <sheetViews>
    <sheetView showGridLines="0" tabSelected="1" zoomScaleNormal="100" zoomScaleSheetLayoutView="152" workbookViewId="0">
      <pane ySplit="3" topLeftCell="A39" activePane="bottomLeft" state="frozen"/>
      <selection pane="bottomLeft" activeCell="J2" sqref="J2:Q2"/>
    </sheetView>
  </sheetViews>
  <sheetFormatPr defaultRowHeight="12" x14ac:dyDescent="0.2"/>
  <cols>
    <col min="1" max="1" width="1.85546875" style="4" customWidth="1"/>
    <col min="2" max="2" width="7.28515625" style="4" customWidth="1"/>
    <col min="3" max="3" width="21.85546875" style="34" customWidth="1"/>
    <col min="4" max="4" width="16.85546875" style="34" customWidth="1"/>
    <col min="5" max="5" width="19.28515625" style="34" customWidth="1"/>
    <col min="6" max="6" width="48.28515625" style="34" customWidth="1"/>
    <col min="7" max="7" width="45.5703125" style="4" customWidth="1"/>
    <col min="8" max="8" width="17.5703125" style="35" bestFit="1" customWidth="1"/>
    <col min="9" max="9" width="1.85546875" style="4" customWidth="1"/>
    <col min="10" max="10" width="7.7109375" style="36" customWidth="1"/>
    <col min="11" max="11" width="8.140625" style="3" hidden="1" customWidth="1"/>
    <col min="12" max="12" width="7.7109375" style="3" customWidth="1"/>
    <col min="13" max="13" width="7.140625" style="3" hidden="1" customWidth="1"/>
    <col min="14" max="14" width="7.7109375" style="3" customWidth="1"/>
    <col min="15" max="15" width="7.5703125" style="3" hidden="1" customWidth="1"/>
    <col min="16" max="16" width="7.7109375" style="3" customWidth="1"/>
    <col min="17" max="17" width="8.42578125" style="3" hidden="1" customWidth="1"/>
    <col min="18" max="18" width="14.140625" style="4" customWidth="1"/>
    <col min="19" max="19" width="14.42578125" style="4" customWidth="1"/>
    <col min="20" max="16384" width="9.140625" style="4"/>
  </cols>
  <sheetData>
    <row r="1" spans="2:21" ht="18.75" x14ac:dyDescent="0.2">
      <c r="B1" s="69" t="s">
        <v>89</v>
      </c>
      <c r="C1" s="69"/>
      <c r="D1" s="69"/>
      <c r="E1" s="69"/>
      <c r="F1" s="69"/>
      <c r="G1" s="69"/>
      <c r="H1" s="69"/>
      <c r="I1" s="70"/>
      <c r="J1" s="70"/>
      <c r="K1" s="70"/>
      <c r="L1" s="70"/>
      <c r="M1" s="70"/>
      <c r="N1" s="70"/>
      <c r="O1" s="70"/>
      <c r="P1" s="70"/>
    </row>
    <row r="2" spans="2:21" ht="36" customHeight="1" x14ac:dyDescent="0.2">
      <c r="B2" s="77" t="s">
        <v>90</v>
      </c>
      <c r="C2" s="77"/>
      <c r="D2" s="77"/>
      <c r="E2" s="77"/>
      <c r="F2" s="77"/>
      <c r="G2" s="77"/>
      <c r="H2" s="5"/>
      <c r="J2" s="79" t="s">
        <v>28</v>
      </c>
      <c r="K2" s="79"/>
      <c r="L2" s="79"/>
      <c r="M2" s="79"/>
      <c r="N2" s="79"/>
      <c r="O2" s="79"/>
      <c r="P2" s="79"/>
      <c r="Q2" s="79"/>
    </row>
    <row r="3" spans="2:21" s="1" customFormat="1" ht="45" x14ac:dyDescent="0.25">
      <c r="B3" s="41" t="s">
        <v>1</v>
      </c>
      <c r="C3" s="42" t="s">
        <v>18</v>
      </c>
      <c r="D3" s="43" t="s">
        <v>22</v>
      </c>
      <c r="E3" s="43" t="s">
        <v>23</v>
      </c>
      <c r="F3" s="42" t="s">
        <v>2</v>
      </c>
      <c r="G3" s="41" t="s">
        <v>3</v>
      </c>
      <c r="H3" s="44" t="s">
        <v>4</v>
      </c>
      <c r="J3" s="43" t="s">
        <v>5</v>
      </c>
      <c r="K3" s="43" t="s">
        <v>17</v>
      </c>
      <c r="L3" s="43" t="s">
        <v>6</v>
      </c>
      <c r="M3" s="43" t="s">
        <v>17</v>
      </c>
      <c r="N3" s="43" t="s">
        <v>7</v>
      </c>
      <c r="O3" s="43" t="s">
        <v>17</v>
      </c>
      <c r="P3" s="43" t="s">
        <v>8</v>
      </c>
      <c r="Q3" s="43" t="s">
        <v>17</v>
      </c>
      <c r="R3" s="43" t="s">
        <v>91</v>
      </c>
      <c r="S3" s="43" t="s">
        <v>38</v>
      </c>
      <c r="U3" s="4"/>
    </row>
    <row r="4" spans="2:21" ht="18.75" customHeight="1" x14ac:dyDescent="0.2">
      <c r="B4" s="56">
        <v>1</v>
      </c>
      <c r="C4" s="58" t="s">
        <v>9</v>
      </c>
      <c r="D4" s="60" t="s">
        <v>44</v>
      </c>
      <c r="E4" s="60" t="s">
        <v>26</v>
      </c>
      <c r="F4" s="58" t="s">
        <v>59</v>
      </c>
      <c r="G4" s="14" t="s">
        <v>64</v>
      </c>
      <c r="H4" s="20">
        <v>5</v>
      </c>
      <c r="I4" s="13"/>
      <c r="J4" s="15"/>
      <c r="K4" s="15">
        <f t="shared" ref="K4:K9" si="0">IF(J4="x",H4,0)</f>
        <v>0</v>
      </c>
      <c r="L4" s="15"/>
      <c r="M4" s="15">
        <f t="shared" ref="M4:M9" si="1">IF(L4="x",H4,0)</f>
        <v>0</v>
      </c>
      <c r="N4" s="15"/>
      <c r="O4" s="15">
        <f t="shared" ref="O4:O9" si="2">IF(N4="x",H4,0)</f>
        <v>0</v>
      </c>
      <c r="P4" s="15"/>
      <c r="Q4" s="15">
        <f t="shared" ref="Q4:Q9" si="3">IF(P4="x",H4,0)</f>
        <v>0</v>
      </c>
      <c r="R4" s="16"/>
      <c r="S4" s="16"/>
    </row>
    <row r="5" spans="2:21" ht="18.75" customHeight="1" x14ac:dyDescent="0.2">
      <c r="B5" s="57"/>
      <c r="C5" s="59"/>
      <c r="D5" s="61"/>
      <c r="E5" s="61"/>
      <c r="F5" s="59"/>
      <c r="G5" s="14" t="s">
        <v>65</v>
      </c>
      <c r="H5" s="20">
        <v>0</v>
      </c>
      <c r="I5" s="13"/>
      <c r="J5" s="15"/>
      <c r="K5" s="15">
        <f t="shared" si="0"/>
        <v>0</v>
      </c>
      <c r="L5" s="15"/>
      <c r="M5" s="15">
        <f t="shared" si="1"/>
        <v>0</v>
      </c>
      <c r="N5" s="15"/>
      <c r="O5" s="15">
        <f t="shared" si="2"/>
        <v>0</v>
      </c>
      <c r="P5" s="15"/>
      <c r="Q5" s="15">
        <f t="shared" si="3"/>
        <v>0</v>
      </c>
      <c r="R5" s="16"/>
      <c r="S5" s="16"/>
    </row>
    <row r="6" spans="2:21" ht="18.75" customHeight="1" x14ac:dyDescent="0.2">
      <c r="B6" s="63">
        <f>1+B4</f>
        <v>2</v>
      </c>
      <c r="C6" s="72" t="s">
        <v>10</v>
      </c>
      <c r="D6" s="63" t="s">
        <v>44</v>
      </c>
      <c r="E6" s="75" t="s">
        <v>34</v>
      </c>
      <c r="F6" s="72" t="s">
        <v>60</v>
      </c>
      <c r="G6" s="11" t="s">
        <v>66</v>
      </c>
      <c r="H6" s="21">
        <v>3</v>
      </c>
      <c r="I6" s="13"/>
      <c r="J6" s="10"/>
      <c r="K6" s="10">
        <f t="shared" si="0"/>
        <v>0</v>
      </c>
      <c r="L6" s="10"/>
      <c r="M6" s="10">
        <f t="shared" si="1"/>
        <v>0</v>
      </c>
      <c r="N6" s="10"/>
      <c r="O6" s="10">
        <f t="shared" si="2"/>
        <v>0</v>
      </c>
      <c r="P6" s="10"/>
      <c r="Q6" s="10">
        <f t="shared" si="3"/>
        <v>0</v>
      </c>
      <c r="R6" s="11"/>
      <c r="S6" s="11"/>
    </row>
    <row r="7" spans="2:21" ht="18.75" customHeight="1" x14ac:dyDescent="0.2">
      <c r="B7" s="64"/>
      <c r="C7" s="73"/>
      <c r="D7" s="64"/>
      <c r="E7" s="76"/>
      <c r="F7" s="73"/>
      <c r="G7" s="11" t="s">
        <v>67</v>
      </c>
      <c r="H7" s="21">
        <v>0</v>
      </c>
      <c r="I7" s="13"/>
      <c r="J7" s="10"/>
      <c r="K7" s="10">
        <f t="shared" si="0"/>
        <v>0</v>
      </c>
      <c r="L7" s="10"/>
      <c r="M7" s="10">
        <f t="shared" si="1"/>
        <v>0</v>
      </c>
      <c r="N7" s="10"/>
      <c r="O7" s="10">
        <f t="shared" si="2"/>
        <v>0</v>
      </c>
      <c r="P7" s="10"/>
      <c r="Q7" s="10">
        <f t="shared" si="3"/>
        <v>0</v>
      </c>
      <c r="R7" s="11"/>
      <c r="S7" s="11"/>
    </row>
    <row r="8" spans="2:21" ht="36" x14ac:dyDescent="0.2">
      <c r="B8" s="56">
        <f>1+B6</f>
        <v>3</v>
      </c>
      <c r="C8" s="58" t="s">
        <v>39</v>
      </c>
      <c r="D8" s="60" t="s">
        <v>44</v>
      </c>
      <c r="E8" s="60" t="s">
        <v>24</v>
      </c>
      <c r="F8" s="58" t="s">
        <v>61</v>
      </c>
      <c r="G8" s="14" t="s">
        <v>68</v>
      </c>
      <c r="H8" s="20">
        <v>5</v>
      </c>
      <c r="I8" s="13"/>
      <c r="J8" s="15"/>
      <c r="K8" s="15">
        <f t="shared" si="0"/>
        <v>0</v>
      </c>
      <c r="L8" s="15"/>
      <c r="M8" s="15">
        <f t="shared" si="1"/>
        <v>0</v>
      </c>
      <c r="N8" s="15"/>
      <c r="O8" s="15">
        <f t="shared" si="2"/>
        <v>0</v>
      </c>
      <c r="P8" s="15"/>
      <c r="Q8" s="15">
        <f t="shared" si="3"/>
        <v>0</v>
      </c>
      <c r="R8" s="16"/>
      <c r="S8" s="16"/>
    </row>
    <row r="9" spans="2:21" ht="48" x14ac:dyDescent="0.2">
      <c r="B9" s="57"/>
      <c r="C9" s="59"/>
      <c r="D9" s="61"/>
      <c r="E9" s="61"/>
      <c r="F9" s="59"/>
      <c r="G9" s="14" t="s">
        <v>69</v>
      </c>
      <c r="H9" s="20">
        <v>0</v>
      </c>
      <c r="I9" s="13"/>
      <c r="J9" s="15"/>
      <c r="K9" s="15">
        <f t="shared" si="0"/>
        <v>0</v>
      </c>
      <c r="L9" s="15"/>
      <c r="M9" s="15">
        <f t="shared" si="1"/>
        <v>0</v>
      </c>
      <c r="N9" s="15"/>
      <c r="O9" s="15">
        <f t="shared" si="2"/>
        <v>0</v>
      </c>
      <c r="P9" s="15"/>
      <c r="Q9" s="15">
        <f t="shared" si="3"/>
        <v>0</v>
      </c>
      <c r="R9" s="16"/>
      <c r="S9" s="16"/>
    </row>
    <row r="10" spans="2:21" s="19" customFormat="1" x14ac:dyDescent="0.2">
      <c r="B10" s="53" t="s">
        <v>55</v>
      </c>
      <c r="C10" s="54"/>
      <c r="D10" s="54"/>
      <c r="E10" s="54"/>
      <c r="F10" s="54"/>
      <c r="G10" s="55"/>
      <c r="H10" s="23">
        <f>H4+H6+H8</f>
        <v>13</v>
      </c>
      <c r="I10" s="18"/>
      <c r="J10" s="24">
        <f>SUM(K4:K9)</f>
        <v>0</v>
      </c>
      <c r="K10" s="25"/>
      <c r="L10" s="24">
        <f>SUM(M4:M9)</f>
        <v>0</v>
      </c>
      <c r="M10" s="24"/>
      <c r="N10" s="24">
        <f>SUM(O4:O9)</f>
        <v>0</v>
      </c>
      <c r="O10" s="24"/>
      <c r="P10" s="24">
        <f>SUM(Q4:Q9)</f>
        <v>0</v>
      </c>
      <c r="Q10" s="26"/>
      <c r="R10" s="24"/>
      <c r="S10" s="24"/>
    </row>
    <row r="11" spans="2:21" s="1" customFormat="1" ht="45" x14ac:dyDescent="0.25">
      <c r="B11" s="41" t="s">
        <v>1</v>
      </c>
      <c r="C11" s="42" t="s">
        <v>19</v>
      </c>
      <c r="D11" s="43" t="s">
        <v>22</v>
      </c>
      <c r="E11" s="43" t="s">
        <v>23</v>
      </c>
      <c r="F11" s="42" t="s">
        <v>2</v>
      </c>
      <c r="G11" s="41" t="s">
        <v>3</v>
      </c>
      <c r="H11" s="44" t="s">
        <v>4</v>
      </c>
      <c r="I11" s="2"/>
      <c r="J11" s="45" t="s">
        <v>5</v>
      </c>
      <c r="K11" s="43" t="s">
        <v>17</v>
      </c>
      <c r="L11" s="45" t="s">
        <v>6</v>
      </c>
      <c r="M11" s="43" t="s">
        <v>17</v>
      </c>
      <c r="N11" s="45" t="s">
        <v>7</v>
      </c>
      <c r="O11" s="43" t="s">
        <v>17</v>
      </c>
      <c r="P11" s="45" t="s">
        <v>8</v>
      </c>
      <c r="Q11" s="46" t="s">
        <v>17</v>
      </c>
      <c r="R11" s="43" t="s">
        <v>91</v>
      </c>
      <c r="S11" s="43" t="s">
        <v>38</v>
      </c>
    </row>
    <row r="12" spans="2:21" ht="18.75" customHeight="1" x14ac:dyDescent="0.2">
      <c r="B12" s="75">
        <f>1+B8</f>
        <v>4</v>
      </c>
      <c r="C12" s="72" t="s">
        <v>11</v>
      </c>
      <c r="D12" s="63" t="s">
        <v>44</v>
      </c>
      <c r="E12" s="63" t="s">
        <v>27</v>
      </c>
      <c r="F12" s="72" t="s">
        <v>49</v>
      </c>
      <c r="G12" s="11" t="s">
        <v>70</v>
      </c>
      <c r="H12" s="21">
        <v>5</v>
      </c>
      <c r="I12" s="13"/>
      <c r="J12" s="10"/>
      <c r="K12" s="10">
        <f t="shared" ref="K12:K19" si="4">IF(J12="x",H12,0)</f>
        <v>0</v>
      </c>
      <c r="L12" s="10"/>
      <c r="M12" s="10">
        <f t="shared" ref="M12:M19" si="5">IF(L12="x",H12,0)</f>
        <v>0</v>
      </c>
      <c r="N12" s="10"/>
      <c r="O12" s="10">
        <f t="shared" ref="O12:O19" si="6">IF(N12="x",H12,0)</f>
        <v>0</v>
      </c>
      <c r="P12" s="10"/>
      <c r="Q12" s="28">
        <f t="shared" ref="Q12:Q19" si="7">IF(P12="x",H12,0)</f>
        <v>0</v>
      </c>
      <c r="R12" s="11"/>
      <c r="S12" s="11"/>
    </row>
    <row r="13" spans="2:21" ht="18.75" customHeight="1" x14ac:dyDescent="0.2">
      <c r="B13" s="103"/>
      <c r="C13" s="104"/>
      <c r="D13" s="74"/>
      <c r="E13" s="74"/>
      <c r="F13" s="104"/>
      <c r="G13" s="11" t="s">
        <v>85</v>
      </c>
      <c r="H13" s="21">
        <v>3</v>
      </c>
      <c r="I13" s="13"/>
      <c r="J13" s="10"/>
      <c r="K13" s="10">
        <f t="shared" si="4"/>
        <v>0</v>
      </c>
      <c r="L13" s="10"/>
      <c r="M13" s="10">
        <f t="shared" si="5"/>
        <v>0</v>
      </c>
      <c r="N13" s="10"/>
      <c r="O13" s="10">
        <f t="shared" si="6"/>
        <v>0</v>
      </c>
      <c r="P13" s="10"/>
      <c r="Q13" s="28">
        <f t="shared" si="7"/>
        <v>0</v>
      </c>
      <c r="R13" s="11"/>
      <c r="S13" s="11"/>
    </row>
    <row r="14" spans="2:21" ht="18.75" customHeight="1" x14ac:dyDescent="0.2">
      <c r="B14" s="103"/>
      <c r="C14" s="104"/>
      <c r="D14" s="74"/>
      <c r="E14" s="74"/>
      <c r="F14" s="104"/>
      <c r="G14" s="11" t="s">
        <v>71</v>
      </c>
      <c r="H14" s="21">
        <v>1</v>
      </c>
      <c r="I14" s="13"/>
      <c r="J14" s="10"/>
      <c r="K14" s="10">
        <f t="shared" si="4"/>
        <v>0</v>
      </c>
      <c r="L14" s="10"/>
      <c r="M14" s="10">
        <f t="shared" si="5"/>
        <v>0</v>
      </c>
      <c r="N14" s="10"/>
      <c r="O14" s="10">
        <f t="shared" si="6"/>
        <v>0</v>
      </c>
      <c r="P14" s="10"/>
      <c r="Q14" s="28">
        <f t="shared" si="7"/>
        <v>0</v>
      </c>
      <c r="R14" s="11"/>
      <c r="S14" s="11"/>
    </row>
    <row r="15" spans="2:21" ht="18.75" customHeight="1" x14ac:dyDescent="0.2">
      <c r="B15" s="76"/>
      <c r="C15" s="73"/>
      <c r="D15" s="64"/>
      <c r="E15" s="64"/>
      <c r="F15" s="73"/>
      <c r="G15" s="11" t="s">
        <v>72</v>
      </c>
      <c r="H15" s="21">
        <v>0</v>
      </c>
      <c r="I15" s="13"/>
      <c r="J15" s="10"/>
      <c r="K15" s="10">
        <f t="shared" si="4"/>
        <v>0</v>
      </c>
      <c r="L15" s="10"/>
      <c r="M15" s="10">
        <f t="shared" si="5"/>
        <v>0</v>
      </c>
      <c r="N15" s="10"/>
      <c r="O15" s="10">
        <f t="shared" si="6"/>
        <v>0</v>
      </c>
      <c r="P15" s="10"/>
      <c r="Q15" s="28">
        <f t="shared" si="7"/>
        <v>0</v>
      </c>
      <c r="R15" s="11"/>
      <c r="S15" s="11"/>
    </row>
    <row r="16" spans="2:21" ht="24" x14ac:dyDescent="0.2">
      <c r="B16" s="65">
        <f>1+B12</f>
        <v>5</v>
      </c>
      <c r="C16" s="62" t="s">
        <v>50</v>
      </c>
      <c r="D16" s="65" t="s">
        <v>40</v>
      </c>
      <c r="E16" s="56" t="s">
        <v>33</v>
      </c>
      <c r="F16" s="58" t="s">
        <v>87</v>
      </c>
      <c r="G16" s="14" t="s">
        <v>35</v>
      </c>
      <c r="H16" s="20">
        <v>10</v>
      </c>
      <c r="I16" s="105"/>
      <c r="J16" s="15"/>
      <c r="K16" s="15">
        <f t="shared" si="4"/>
        <v>0</v>
      </c>
      <c r="L16" s="15"/>
      <c r="M16" s="15">
        <f t="shared" si="5"/>
        <v>0</v>
      </c>
      <c r="N16" s="15"/>
      <c r="O16" s="15">
        <f t="shared" si="6"/>
        <v>0</v>
      </c>
      <c r="P16" s="15"/>
      <c r="Q16" s="22">
        <f t="shared" si="7"/>
        <v>0</v>
      </c>
      <c r="R16" s="16"/>
      <c r="S16" s="16"/>
    </row>
    <row r="17" spans="2:19" ht="72" x14ac:dyDescent="0.2">
      <c r="B17" s="65"/>
      <c r="C17" s="62"/>
      <c r="D17" s="65"/>
      <c r="E17" s="71"/>
      <c r="F17" s="92"/>
      <c r="G17" s="14" t="s">
        <v>73</v>
      </c>
      <c r="H17" s="20">
        <v>5</v>
      </c>
      <c r="I17" s="105"/>
      <c r="J17" s="15"/>
      <c r="K17" s="15">
        <f t="shared" si="4"/>
        <v>0</v>
      </c>
      <c r="L17" s="15"/>
      <c r="M17" s="15">
        <f t="shared" si="5"/>
        <v>0</v>
      </c>
      <c r="N17" s="15"/>
      <c r="O17" s="15">
        <f t="shared" si="6"/>
        <v>0</v>
      </c>
      <c r="P17" s="15"/>
      <c r="Q17" s="22">
        <f t="shared" si="7"/>
        <v>0</v>
      </c>
      <c r="R17" s="16"/>
      <c r="S17" s="16"/>
    </row>
    <row r="18" spans="2:19" ht="72" x14ac:dyDescent="0.2">
      <c r="B18" s="65"/>
      <c r="C18" s="62"/>
      <c r="D18" s="65"/>
      <c r="E18" s="71"/>
      <c r="F18" s="92"/>
      <c r="G18" s="14" t="s">
        <v>74</v>
      </c>
      <c r="H18" s="20">
        <v>2</v>
      </c>
      <c r="I18" s="105"/>
      <c r="J18" s="15"/>
      <c r="K18" s="15">
        <f t="shared" si="4"/>
        <v>0</v>
      </c>
      <c r="L18" s="15"/>
      <c r="M18" s="15">
        <f t="shared" si="5"/>
        <v>0</v>
      </c>
      <c r="N18" s="15"/>
      <c r="O18" s="15">
        <f t="shared" si="6"/>
        <v>0</v>
      </c>
      <c r="P18" s="15"/>
      <c r="Q18" s="22">
        <f t="shared" si="7"/>
        <v>0</v>
      </c>
      <c r="R18" s="16"/>
      <c r="S18" s="16"/>
    </row>
    <row r="19" spans="2:19" ht="72" x14ac:dyDescent="0.2">
      <c r="B19" s="65"/>
      <c r="C19" s="62"/>
      <c r="D19" s="65"/>
      <c r="E19" s="57"/>
      <c r="F19" s="59"/>
      <c r="G19" s="14" t="s">
        <v>47</v>
      </c>
      <c r="H19" s="20">
        <v>0</v>
      </c>
      <c r="I19" s="105"/>
      <c r="J19" s="15"/>
      <c r="K19" s="15">
        <f t="shared" si="4"/>
        <v>0</v>
      </c>
      <c r="L19" s="15"/>
      <c r="M19" s="15">
        <f t="shared" si="5"/>
        <v>0</v>
      </c>
      <c r="N19" s="15"/>
      <c r="O19" s="15">
        <f t="shared" si="6"/>
        <v>0</v>
      </c>
      <c r="P19" s="15"/>
      <c r="Q19" s="22">
        <f t="shared" si="7"/>
        <v>0</v>
      </c>
      <c r="R19" s="16"/>
      <c r="S19" s="16"/>
    </row>
    <row r="20" spans="2:19" ht="18.75" customHeight="1" x14ac:dyDescent="0.2">
      <c r="B20" s="66">
        <f>1+B16</f>
        <v>6</v>
      </c>
      <c r="C20" s="67" t="s">
        <v>12</v>
      </c>
      <c r="D20" s="68" t="s">
        <v>92</v>
      </c>
      <c r="E20" s="68" t="s">
        <v>24</v>
      </c>
      <c r="F20" s="67" t="s">
        <v>53</v>
      </c>
      <c r="G20" s="11" t="s">
        <v>75</v>
      </c>
      <c r="H20" s="21">
        <v>6</v>
      </c>
      <c r="I20" s="13"/>
      <c r="J20" s="10"/>
      <c r="K20" s="10">
        <f t="shared" ref="K20:K30" si="8">IF(J20="x",H20,0)</f>
        <v>0</v>
      </c>
      <c r="L20" s="10"/>
      <c r="M20" s="10">
        <f t="shared" ref="M20:M30" si="9">IF(L20="x",H20,0)</f>
        <v>0</v>
      </c>
      <c r="N20" s="10"/>
      <c r="O20" s="10">
        <f t="shared" ref="O20:O30" si="10">IF(N20="x",H20,0)</f>
        <v>0</v>
      </c>
      <c r="P20" s="10"/>
      <c r="Q20" s="28">
        <f t="shared" ref="Q20:Q30" si="11">IF(P20="x",H20,0)</f>
        <v>0</v>
      </c>
      <c r="R20" s="12"/>
      <c r="S20" s="12"/>
    </row>
    <row r="21" spans="2:19" ht="18.75" customHeight="1" x14ac:dyDescent="0.2">
      <c r="B21" s="66"/>
      <c r="C21" s="67"/>
      <c r="D21" s="68"/>
      <c r="E21" s="68"/>
      <c r="F21" s="67"/>
      <c r="G21" s="11" t="s">
        <v>76</v>
      </c>
      <c r="H21" s="21">
        <v>0</v>
      </c>
      <c r="I21" s="13"/>
      <c r="J21" s="10"/>
      <c r="K21" s="10">
        <f t="shared" si="8"/>
        <v>0</v>
      </c>
      <c r="L21" s="10"/>
      <c r="M21" s="10">
        <f t="shared" si="9"/>
        <v>0</v>
      </c>
      <c r="N21" s="10"/>
      <c r="O21" s="10">
        <f t="shared" si="10"/>
        <v>0</v>
      </c>
      <c r="P21" s="10"/>
      <c r="Q21" s="28">
        <f t="shared" si="11"/>
        <v>0</v>
      </c>
      <c r="R21" s="12"/>
      <c r="S21" s="12"/>
    </row>
    <row r="22" spans="2:19" ht="18.75" customHeight="1" x14ac:dyDescent="0.2">
      <c r="B22" s="65">
        <f>1+B20</f>
        <v>7</v>
      </c>
      <c r="C22" s="62" t="s">
        <v>31</v>
      </c>
      <c r="D22" s="80" t="s">
        <v>92</v>
      </c>
      <c r="E22" s="80" t="s">
        <v>25</v>
      </c>
      <c r="F22" s="62" t="s">
        <v>48</v>
      </c>
      <c r="G22" s="14" t="s">
        <v>77</v>
      </c>
      <c r="H22" s="20">
        <v>15</v>
      </c>
      <c r="I22" s="13"/>
      <c r="J22" s="15"/>
      <c r="K22" s="15">
        <f t="shared" si="8"/>
        <v>0</v>
      </c>
      <c r="L22" s="15"/>
      <c r="M22" s="15">
        <f t="shared" si="9"/>
        <v>0</v>
      </c>
      <c r="N22" s="15"/>
      <c r="O22" s="15">
        <f t="shared" si="10"/>
        <v>0</v>
      </c>
      <c r="P22" s="15"/>
      <c r="Q22" s="22">
        <f t="shared" si="11"/>
        <v>0</v>
      </c>
      <c r="R22" s="16"/>
      <c r="S22" s="16"/>
    </row>
    <row r="23" spans="2:19" ht="18.75" customHeight="1" x14ac:dyDescent="0.2">
      <c r="B23" s="65"/>
      <c r="C23" s="62"/>
      <c r="D23" s="80"/>
      <c r="E23" s="80"/>
      <c r="F23" s="62"/>
      <c r="G23" s="14" t="s">
        <v>78</v>
      </c>
      <c r="H23" s="20">
        <v>8</v>
      </c>
      <c r="I23" s="13"/>
      <c r="J23" s="15"/>
      <c r="K23" s="15">
        <f t="shared" si="8"/>
        <v>0</v>
      </c>
      <c r="L23" s="15"/>
      <c r="M23" s="15">
        <f t="shared" si="9"/>
        <v>0</v>
      </c>
      <c r="N23" s="15"/>
      <c r="O23" s="15">
        <f t="shared" si="10"/>
        <v>0</v>
      </c>
      <c r="P23" s="15"/>
      <c r="Q23" s="22">
        <f t="shared" si="11"/>
        <v>0</v>
      </c>
      <c r="R23" s="16"/>
      <c r="S23" s="16"/>
    </row>
    <row r="24" spans="2:19" ht="24" x14ac:dyDescent="0.2">
      <c r="B24" s="65"/>
      <c r="C24" s="62"/>
      <c r="D24" s="80"/>
      <c r="E24" s="80"/>
      <c r="F24" s="62"/>
      <c r="G24" s="14" t="s">
        <v>79</v>
      </c>
      <c r="H24" s="20">
        <v>0</v>
      </c>
      <c r="I24" s="13"/>
      <c r="J24" s="15"/>
      <c r="K24" s="15">
        <f t="shared" si="8"/>
        <v>0</v>
      </c>
      <c r="L24" s="15"/>
      <c r="M24" s="15">
        <f t="shared" si="9"/>
        <v>0</v>
      </c>
      <c r="N24" s="15"/>
      <c r="O24" s="15">
        <f t="shared" si="10"/>
        <v>0</v>
      </c>
      <c r="P24" s="15"/>
      <c r="Q24" s="22">
        <f t="shared" si="11"/>
        <v>0</v>
      </c>
      <c r="R24" s="16"/>
      <c r="S24" s="16"/>
    </row>
    <row r="25" spans="2:19" ht="24" x14ac:dyDescent="0.2">
      <c r="B25" s="66">
        <f>1+B22</f>
        <v>8</v>
      </c>
      <c r="C25" s="67" t="s">
        <v>0</v>
      </c>
      <c r="D25" s="98" t="s">
        <v>93</v>
      </c>
      <c r="E25" s="98" t="s">
        <v>25</v>
      </c>
      <c r="F25" s="93" t="s">
        <v>46</v>
      </c>
      <c r="G25" s="99" t="s">
        <v>96</v>
      </c>
      <c r="H25" s="21">
        <v>2</v>
      </c>
      <c r="I25" s="13"/>
      <c r="J25" s="10"/>
      <c r="K25" s="10">
        <f t="shared" si="8"/>
        <v>0</v>
      </c>
      <c r="L25" s="10"/>
      <c r="M25" s="10">
        <f t="shared" si="9"/>
        <v>0</v>
      </c>
      <c r="N25" s="10"/>
      <c r="O25" s="10">
        <f t="shared" si="10"/>
        <v>0</v>
      </c>
      <c r="P25" s="10"/>
      <c r="Q25" s="28">
        <f t="shared" si="11"/>
        <v>0</v>
      </c>
      <c r="R25" s="11"/>
      <c r="S25" s="11"/>
    </row>
    <row r="26" spans="2:19" ht="24" x14ac:dyDescent="0.2">
      <c r="B26" s="66"/>
      <c r="C26" s="67"/>
      <c r="D26" s="100"/>
      <c r="E26" s="100"/>
      <c r="F26" s="93"/>
      <c r="G26" s="99" t="s">
        <v>97</v>
      </c>
      <c r="H26" s="21">
        <v>0</v>
      </c>
      <c r="I26" s="13"/>
      <c r="J26" s="10"/>
      <c r="K26" s="10">
        <f t="shared" si="8"/>
        <v>0</v>
      </c>
      <c r="L26" s="10"/>
      <c r="M26" s="10">
        <f t="shared" si="9"/>
        <v>0</v>
      </c>
      <c r="N26" s="10"/>
      <c r="O26" s="10">
        <f t="shared" si="10"/>
        <v>0</v>
      </c>
      <c r="P26" s="10"/>
      <c r="Q26" s="28">
        <f t="shared" si="11"/>
        <v>0</v>
      </c>
      <c r="R26" s="11"/>
      <c r="S26" s="11"/>
    </row>
    <row r="27" spans="2:19" ht="36" x14ac:dyDescent="0.2">
      <c r="B27" s="80">
        <f>1+B25</f>
        <v>9</v>
      </c>
      <c r="C27" s="58" t="s">
        <v>32</v>
      </c>
      <c r="D27" s="65" t="s">
        <v>88</v>
      </c>
      <c r="E27" s="65" t="s">
        <v>25</v>
      </c>
      <c r="F27" s="62" t="s">
        <v>62</v>
      </c>
      <c r="G27" s="106" t="s">
        <v>98</v>
      </c>
      <c r="H27" s="17">
        <v>5</v>
      </c>
      <c r="I27" s="105"/>
      <c r="J27" s="15"/>
      <c r="K27" s="15">
        <f t="shared" si="8"/>
        <v>0</v>
      </c>
      <c r="L27" s="15"/>
      <c r="M27" s="15">
        <f t="shared" si="9"/>
        <v>0</v>
      </c>
      <c r="N27" s="15"/>
      <c r="O27" s="15">
        <f t="shared" si="10"/>
        <v>0</v>
      </c>
      <c r="P27" s="15"/>
      <c r="Q27" s="22">
        <f t="shared" si="11"/>
        <v>0</v>
      </c>
      <c r="R27" s="16"/>
      <c r="S27" s="16"/>
    </row>
    <row r="28" spans="2:19" ht="36" x14ac:dyDescent="0.2">
      <c r="B28" s="80"/>
      <c r="C28" s="59"/>
      <c r="D28" s="65"/>
      <c r="E28" s="65"/>
      <c r="F28" s="62"/>
      <c r="G28" s="106" t="s">
        <v>99</v>
      </c>
      <c r="H28" s="17">
        <v>0</v>
      </c>
      <c r="I28" s="105"/>
      <c r="J28" s="15"/>
      <c r="K28" s="15">
        <f t="shared" si="8"/>
        <v>0</v>
      </c>
      <c r="L28" s="15"/>
      <c r="M28" s="15">
        <f t="shared" si="9"/>
        <v>0</v>
      </c>
      <c r="N28" s="15"/>
      <c r="O28" s="15">
        <f t="shared" si="10"/>
        <v>0</v>
      </c>
      <c r="P28" s="15"/>
      <c r="Q28" s="22">
        <f t="shared" si="11"/>
        <v>0</v>
      </c>
      <c r="R28" s="16"/>
      <c r="S28" s="16"/>
    </row>
    <row r="29" spans="2:19" ht="24.75" customHeight="1" x14ac:dyDescent="0.2">
      <c r="B29" s="63">
        <f>1+B27</f>
        <v>10</v>
      </c>
      <c r="C29" s="95" t="s">
        <v>51</v>
      </c>
      <c r="D29" s="94" t="s">
        <v>94</v>
      </c>
      <c r="E29" s="94" t="s">
        <v>29</v>
      </c>
      <c r="F29" s="101" t="s">
        <v>52</v>
      </c>
      <c r="G29" s="102" t="s">
        <v>80</v>
      </c>
      <c r="H29" s="21">
        <v>8</v>
      </c>
      <c r="I29" s="13"/>
      <c r="J29" s="10"/>
      <c r="K29" s="10">
        <f t="shared" si="8"/>
        <v>0</v>
      </c>
      <c r="L29" s="10"/>
      <c r="M29" s="10">
        <f t="shared" si="9"/>
        <v>0</v>
      </c>
      <c r="N29" s="10"/>
      <c r="O29" s="10">
        <f t="shared" si="10"/>
        <v>0</v>
      </c>
      <c r="P29" s="10"/>
      <c r="Q29" s="28">
        <f t="shared" si="11"/>
        <v>0</v>
      </c>
      <c r="R29" s="11"/>
      <c r="S29" s="11"/>
    </row>
    <row r="30" spans="2:19" ht="24.75" customHeight="1" x14ac:dyDescent="0.2">
      <c r="B30" s="64"/>
      <c r="C30" s="97"/>
      <c r="D30" s="96"/>
      <c r="E30" s="96"/>
      <c r="F30" s="101"/>
      <c r="G30" s="102" t="s">
        <v>81</v>
      </c>
      <c r="H30" s="21">
        <v>0</v>
      </c>
      <c r="I30" s="13"/>
      <c r="J30" s="10"/>
      <c r="K30" s="10">
        <f t="shared" si="8"/>
        <v>0</v>
      </c>
      <c r="L30" s="10"/>
      <c r="M30" s="10">
        <f t="shared" si="9"/>
        <v>0</v>
      </c>
      <c r="N30" s="10"/>
      <c r="O30" s="10">
        <f t="shared" si="10"/>
        <v>0</v>
      </c>
      <c r="P30" s="10"/>
      <c r="Q30" s="28">
        <f t="shared" si="11"/>
        <v>0</v>
      </c>
      <c r="R30" s="11"/>
      <c r="S30" s="11"/>
    </row>
    <row r="31" spans="2:19" s="19" customFormat="1" x14ac:dyDescent="0.2">
      <c r="B31" s="53" t="s">
        <v>54</v>
      </c>
      <c r="C31" s="54"/>
      <c r="D31" s="54"/>
      <c r="E31" s="54"/>
      <c r="F31" s="54"/>
      <c r="G31" s="55"/>
      <c r="H31" s="30">
        <f>H12+H16+H20+H22+H25+H27+H29</f>
        <v>51</v>
      </c>
      <c r="I31" s="18"/>
      <c r="J31" s="24">
        <f>SUM(K12:K30)</f>
        <v>0</v>
      </c>
      <c r="K31" s="24"/>
      <c r="L31" s="24">
        <f>SUM(M12:M30)</f>
        <v>0</v>
      </c>
      <c r="M31" s="24"/>
      <c r="N31" s="24">
        <f>SUM(O12:O30)</f>
        <v>0</v>
      </c>
      <c r="O31" s="24"/>
      <c r="P31" s="24">
        <f>SUM(Q12:Q30)</f>
        <v>0</v>
      </c>
      <c r="Q31" s="26"/>
      <c r="R31" s="24"/>
      <c r="S31" s="24"/>
    </row>
    <row r="32" spans="2:19" s="1" customFormat="1" ht="45" x14ac:dyDescent="0.25">
      <c r="B32" s="41" t="s">
        <v>1</v>
      </c>
      <c r="C32" s="42" t="s">
        <v>20</v>
      </c>
      <c r="D32" s="43" t="s">
        <v>22</v>
      </c>
      <c r="E32" s="43" t="s">
        <v>23</v>
      </c>
      <c r="F32" s="42" t="s">
        <v>2</v>
      </c>
      <c r="G32" s="41" t="s">
        <v>3</v>
      </c>
      <c r="H32" s="44" t="s">
        <v>4</v>
      </c>
      <c r="I32" s="2"/>
      <c r="J32" s="43" t="s">
        <v>5</v>
      </c>
      <c r="K32" s="43" t="s">
        <v>17</v>
      </c>
      <c r="L32" s="43" t="s">
        <v>6</v>
      </c>
      <c r="M32" s="43" t="s">
        <v>17</v>
      </c>
      <c r="N32" s="43" t="s">
        <v>7</v>
      </c>
      <c r="O32" s="43" t="s">
        <v>17</v>
      </c>
      <c r="P32" s="43" t="s">
        <v>8</v>
      </c>
      <c r="Q32" s="46" t="s">
        <v>17</v>
      </c>
      <c r="R32" s="43" t="s">
        <v>91</v>
      </c>
      <c r="S32" s="43" t="s">
        <v>38</v>
      </c>
    </row>
    <row r="33" spans="2:19" ht="24" x14ac:dyDescent="0.2">
      <c r="B33" s="56">
        <f>1+B29</f>
        <v>11</v>
      </c>
      <c r="C33" s="81" t="s">
        <v>13</v>
      </c>
      <c r="D33" s="56" t="s">
        <v>95</v>
      </c>
      <c r="E33" s="56" t="s">
        <v>25</v>
      </c>
      <c r="F33" s="58" t="s">
        <v>100</v>
      </c>
      <c r="G33" s="16" t="s">
        <v>41</v>
      </c>
      <c r="H33" s="17">
        <v>5</v>
      </c>
      <c r="I33" s="13"/>
      <c r="J33" s="31"/>
      <c r="K33" s="15">
        <f t="shared" ref="K33:K39" si="12">IF(J33="x",H33,0)</f>
        <v>0</v>
      </c>
      <c r="L33" s="31"/>
      <c r="M33" s="15">
        <f t="shared" ref="M33:M39" si="13">IF(L33="x",H33,0)</f>
        <v>0</v>
      </c>
      <c r="N33" s="31"/>
      <c r="O33" s="15">
        <f t="shared" ref="O33:O39" si="14">IF(N33="x",H33,0)</f>
        <v>0</v>
      </c>
      <c r="P33" s="31"/>
      <c r="Q33" s="22">
        <f t="shared" ref="Q33:Q39" si="15">IF(P33="x",H33,0)</f>
        <v>0</v>
      </c>
      <c r="R33" s="16"/>
      <c r="S33" s="16"/>
    </row>
    <row r="34" spans="2:19" ht="24" x14ac:dyDescent="0.2">
      <c r="B34" s="71"/>
      <c r="C34" s="90"/>
      <c r="D34" s="71"/>
      <c r="E34" s="71"/>
      <c r="F34" s="92"/>
      <c r="G34" s="14" t="s">
        <v>42</v>
      </c>
      <c r="H34" s="17">
        <v>0</v>
      </c>
      <c r="I34" s="13"/>
      <c r="J34" s="31"/>
      <c r="K34" s="15">
        <f t="shared" si="12"/>
        <v>0</v>
      </c>
      <c r="L34" s="31"/>
      <c r="M34" s="15">
        <f t="shared" si="13"/>
        <v>0</v>
      </c>
      <c r="N34" s="31"/>
      <c r="O34" s="15">
        <f t="shared" si="14"/>
        <v>0</v>
      </c>
      <c r="P34" s="31"/>
      <c r="Q34" s="22">
        <f t="shared" si="15"/>
        <v>0</v>
      </c>
      <c r="R34" s="16"/>
      <c r="S34" s="16"/>
    </row>
    <row r="35" spans="2:19" ht="24" x14ac:dyDescent="0.2">
      <c r="B35" s="63">
        <f>1+B33</f>
        <v>12</v>
      </c>
      <c r="C35" s="72" t="s">
        <v>36</v>
      </c>
      <c r="D35" s="63" t="s">
        <v>95</v>
      </c>
      <c r="E35" s="63" t="s">
        <v>25</v>
      </c>
      <c r="F35" s="87" t="s">
        <v>101</v>
      </c>
      <c r="G35" s="32" t="s">
        <v>43</v>
      </c>
      <c r="H35" s="21">
        <v>5</v>
      </c>
      <c r="I35" s="13"/>
      <c r="J35" s="10"/>
      <c r="K35" s="10">
        <f t="shared" ref="K35:K36" si="16">IF(J35="x",H35,0)</f>
        <v>0</v>
      </c>
      <c r="L35" s="10"/>
      <c r="M35" s="10">
        <f t="shared" ref="M35:M36" si="17">IF(L35="x",H35,0)</f>
        <v>0</v>
      </c>
      <c r="N35" s="10"/>
      <c r="O35" s="10">
        <f t="shared" ref="O35:O36" si="18">IF(N35="x",H35,0)</f>
        <v>0</v>
      </c>
      <c r="P35" s="10"/>
      <c r="Q35" s="28">
        <f t="shared" ref="Q35:Q36" si="19">IF(P35="x",H35,0)</f>
        <v>0</v>
      </c>
      <c r="R35" s="12"/>
      <c r="S35" s="12"/>
    </row>
    <row r="36" spans="2:19" ht="24" x14ac:dyDescent="0.2">
      <c r="B36" s="64"/>
      <c r="C36" s="73"/>
      <c r="D36" s="64"/>
      <c r="E36" s="64"/>
      <c r="F36" s="88"/>
      <c r="G36" s="27" t="s">
        <v>86</v>
      </c>
      <c r="H36" s="21">
        <v>0</v>
      </c>
      <c r="I36" s="13"/>
      <c r="J36" s="10"/>
      <c r="K36" s="10">
        <f t="shared" si="16"/>
        <v>0</v>
      </c>
      <c r="L36" s="10"/>
      <c r="M36" s="10">
        <f t="shared" si="17"/>
        <v>0</v>
      </c>
      <c r="N36" s="10"/>
      <c r="O36" s="10">
        <f t="shared" si="18"/>
        <v>0</v>
      </c>
      <c r="P36" s="10"/>
      <c r="Q36" s="28">
        <f t="shared" si="19"/>
        <v>0</v>
      </c>
      <c r="R36" s="12"/>
      <c r="S36" s="12"/>
    </row>
    <row r="37" spans="2:19" ht="40.5" customHeight="1" x14ac:dyDescent="0.2">
      <c r="B37" s="80">
        <f>1+B35</f>
        <v>13</v>
      </c>
      <c r="C37" s="81" t="s">
        <v>14</v>
      </c>
      <c r="D37" s="56" t="s">
        <v>95</v>
      </c>
      <c r="E37" s="56" t="s">
        <v>25</v>
      </c>
      <c r="F37" s="91" t="s">
        <v>63</v>
      </c>
      <c r="G37" s="14" t="s">
        <v>82</v>
      </c>
      <c r="H37" s="17">
        <v>10</v>
      </c>
      <c r="I37" s="13"/>
      <c r="J37" s="29"/>
      <c r="K37" s="15">
        <f t="shared" si="12"/>
        <v>0</v>
      </c>
      <c r="L37" s="29"/>
      <c r="M37" s="15">
        <f t="shared" si="13"/>
        <v>0</v>
      </c>
      <c r="N37" s="29"/>
      <c r="O37" s="15">
        <f t="shared" si="14"/>
        <v>0</v>
      </c>
      <c r="P37" s="29"/>
      <c r="Q37" s="22">
        <f t="shared" si="15"/>
        <v>0</v>
      </c>
      <c r="R37" s="16"/>
      <c r="S37" s="16"/>
    </row>
    <row r="38" spans="2:19" ht="40.5" customHeight="1" x14ac:dyDescent="0.2">
      <c r="B38" s="80"/>
      <c r="C38" s="90"/>
      <c r="D38" s="71"/>
      <c r="E38" s="71"/>
      <c r="F38" s="78"/>
      <c r="G38" s="14" t="s">
        <v>102</v>
      </c>
      <c r="H38" s="17">
        <v>5</v>
      </c>
      <c r="I38" s="13"/>
      <c r="J38" s="29"/>
      <c r="K38" s="15">
        <f t="shared" si="12"/>
        <v>0</v>
      </c>
      <c r="L38" s="29"/>
      <c r="M38" s="15">
        <f t="shared" si="13"/>
        <v>0</v>
      </c>
      <c r="N38" s="29"/>
      <c r="O38" s="15">
        <f t="shared" si="14"/>
        <v>0</v>
      </c>
      <c r="P38" s="29"/>
      <c r="Q38" s="22">
        <f t="shared" si="15"/>
        <v>0</v>
      </c>
      <c r="R38" s="16"/>
      <c r="S38" s="16"/>
    </row>
    <row r="39" spans="2:19" ht="40.5" customHeight="1" x14ac:dyDescent="0.2">
      <c r="B39" s="80"/>
      <c r="C39" s="82"/>
      <c r="D39" s="57"/>
      <c r="E39" s="57"/>
      <c r="F39" s="78"/>
      <c r="G39" s="14" t="s">
        <v>103</v>
      </c>
      <c r="H39" s="17">
        <v>0</v>
      </c>
      <c r="I39" s="13"/>
      <c r="J39" s="29"/>
      <c r="K39" s="15">
        <f t="shared" si="12"/>
        <v>0</v>
      </c>
      <c r="L39" s="29"/>
      <c r="M39" s="15">
        <f t="shared" si="13"/>
        <v>0</v>
      </c>
      <c r="N39" s="29"/>
      <c r="O39" s="15">
        <f t="shared" si="14"/>
        <v>0</v>
      </c>
      <c r="P39" s="29"/>
      <c r="Q39" s="22">
        <f t="shared" si="15"/>
        <v>0</v>
      </c>
      <c r="R39" s="16"/>
      <c r="S39" s="16"/>
    </row>
    <row r="40" spans="2:19" s="19" customFormat="1" x14ac:dyDescent="0.2">
      <c r="B40" s="53" t="s">
        <v>56</v>
      </c>
      <c r="C40" s="54"/>
      <c r="D40" s="54"/>
      <c r="E40" s="54"/>
      <c r="F40" s="54"/>
      <c r="G40" s="55"/>
      <c r="H40" s="30">
        <f>H33+H35+H37</f>
        <v>20</v>
      </c>
      <c r="I40" s="18"/>
      <c r="J40" s="24">
        <f>SUM(K33:K39)</f>
        <v>0</v>
      </c>
      <c r="K40" s="24"/>
      <c r="L40" s="24">
        <f>SUM(M33:M39)</f>
        <v>0</v>
      </c>
      <c r="M40" s="24"/>
      <c r="N40" s="24">
        <f>SUM(O33:O39)</f>
        <v>0</v>
      </c>
      <c r="O40" s="24"/>
      <c r="P40" s="24">
        <f>SUM(Q33:Q39)</f>
        <v>0</v>
      </c>
      <c r="Q40" s="26"/>
      <c r="R40" s="24"/>
      <c r="S40" s="24"/>
    </row>
    <row r="41" spans="2:19" s="1" customFormat="1" ht="30" x14ac:dyDescent="0.25">
      <c r="B41" s="41" t="s">
        <v>1</v>
      </c>
      <c r="C41" s="42" t="s">
        <v>21</v>
      </c>
      <c r="D41" s="43" t="s">
        <v>22</v>
      </c>
      <c r="E41" s="43" t="s">
        <v>23</v>
      </c>
      <c r="F41" s="42" t="s">
        <v>2</v>
      </c>
      <c r="G41" s="41" t="s">
        <v>3</v>
      </c>
      <c r="H41" s="44" t="s">
        <v>4</v>
      </c>
      <c r="I41" s="2"/>
      <c r="J41" s="43" t="s">
        <v>5</v>
      </c>
      <c r="K41" s="43" t="s">
        <v>17</v>
      </c>
      <c r="L41" s="43" t="s">
        <v>6</v>
      </c>
      <c r="M41" s="43" t="s">
        <v>17</v>
      </c>
      <c r="N41" s="43" t="s">
        <v>7</v>
      </c>
      <c r="O41" s="43" t="s">
        <v>17</v>
      </c>
      <c r="P41" s="43" t="s">
        <v>8</v>
      </c>
      <c r="Q41" s="46" t="s">
        <v>17</v>
      </c>
      <c r="R41" s="43" t="s">
        <v>91</v>
      </c>
      <c r="S41" s="43" t="s">
        <v>38</v>
      </c>
    </row>
    <row r="42" spans="2:19" ht="20.25" customHeight="1" x14ac:dyDescent="0.2">
      <c r="B42" s="83">
        <f>1+B37</f>
        <v>14</v>
      </c>
      <c r="C42" s="85" t="s">
        <v>15</v>
      </c>
      <c r="D42" s="94" t="s">
        <v>95</v>
      </c>
      <c r="E42" s="83" t="s">
        <v>25</v>
      </c>
      <c r="F42" s="87" t="s">
        <v>58</v>
      </c>
      <c r="G42" s="12" t="s">
        <v>83</v>
      </c>
      <c r="H42" s="33">
        <v>5</v>
      </c>
      <c r="I42" s="13"/>
      <c r="J42" s="10"/>
      <c r="K42" s="10">
        <f>IF(J42="x",H42,0)</f>
        <v>0</v>
      </c>
      <c r="L42" s="10"/>
      <c r="M42" s="10">
        <f>IF(L42="x",H42,0)</f>
        <v>0</v>
      </c>
      <c r="N42" s="10"/>
      <c r="O42" s="10">
        <f>IF(N42="x",H42,0)</f>
        <v>0</v>
      </c>
      <c r="P42" s="10"/>
      <c r="Q42" s="28">
        <f>IF(P42="x",H42,0)</f>
        <v>0</v>
      </c>
      <c r="R42" s="12"/>
      <c r="S42" s="12"/>
    </row>
    <row r="43" spans="2:19" ht="20.25" customHeight="1" x14ac:dyDescent="0.2">
      <c r="B43" s="84"/>
      <c r="C43" s="86"/>
      <c r="D43" s="96"/>
      <c r="E43" s="84"/>
      <c r="F43" s="88"/>
      <c r="G43" s="12" t="s">
        <v>84</v>
      </c>
      <c r="H43" s="33">
        <v>0</v>
      </c>
      <c r="I43" s="13"/>
      <c r="J43" s="10"/>
      <c r="K43" s="10">
        <f>IF(J43="x",H43,0)</f>
        <v>0</v>
      </c>
      <c r="L43" s="10"/>
      <c r="M43" s="10">
        <f>IF(L43="x",H43,0)</f>
        <v>0</v>
      </c>
      <c r="N43" s="10"/>
      <c r="O43" s="10">
        <f>IF(N43="x",H43,0)</f>
        <v>0</v>
      </c>
      <c r="P43" s="10"/>
      <c r="Q43" s="28">
        <f>IF(P43="x",H43,0)</f>
        <v>0</v>
      </c>
      <c r="R43" s="12"/>
      <c r="S43" s="12"/>
    </row>
    <row r="44" spans="2:19" s="19" customFormat="1" x14ac:dyDescent="0.2">
      <c r="B44" s="53" t="s">
        <v>57</v>
      </c>
      <c r="C44" s="54"/>
      <c r="D44" s="54"/>
      <c r="E44" s="54"/>
      <c r="F44" s="54"/>
      <c r="G44" s="55"/>
      <c r="H44" s="30">
        <f>H42</f>
        <v>5</v>
      </c>
      <c r="I44" s="18"/>
      <c r="J44" s="24">
        <f>SUM(K42:K43)</f>
        <v>0</v>
      </c>
      <c r="K44" s="24"/>
      <c r="L44" s="24">
        <f>SUM(M42:M43)</f>
        <v>0</v>
      </c>
      <c r="M44" s="24"/>
      <c r="N44" s="24">
        <f>SUM(O42:O43)</f>
        <v>0</v>
      </c>
      <c r="O44" s="24"/>
      <c r="P44" s="24">
        <f>SUM(Q42:Q43)</f>
        <v>0</v>
      </c>
      <c r="Q44" s="26"/>
      <c r="R44" s="24"/>
      <c r="S44" s="24"/>
    </row>
    <row r="45" spans="2:19" x14ac:dyDescent="0.2">
      <c r="I45" s="13"/>
      <c r="R45" s="37"/>
      <c r="S45" s="37"/>
    </row>
    <row r="46" spans="2:19" s="19" customFormat="1" ht="30" x14ac:dyDescent="0.2">
      <c r="B46" s="6"/>
      <c r="C46" s="7"/>
      <c r="D46" s="7"/>
      <c r="E46" s="8"/>
      <c r="F46" s="7"/>
      <c r="G46" s="6"/>
      <c r="H46" s="9" t="s">
        <v>30</v>
      </c>
      <c r="J46" s="43" t="s">
        <v>5</v>
      </c>
      <c r="K46" s="43"/>
      <c r="L46" s="43" t="s">
        <v>6</v>
      </c>
      <c r="M46" s="43"/>
      <c r="N46" s="43" t="s">
        <v>7</v>
      </c>
      <c r="O46" s="43"/>
      <c r="P46" s="43" t="s">
        <v>8</v>
      </c>
      <c r="Q46" s="46"/>
      <c r="R46" s="43" t="s">
        <v>91</v>
      </c>
      <c r="S46" s="43" t="s">
        <v>38</v>
      </c>
    </row>
    <row r="47" spans="2:19" ht="15" x14ac:dyDescent="0.25">
      <c r="B47" s="38"/>
      <c r="C47" s="47" t="s">
        <v>16</v>
      </c>
      <c r="D47" s="47"/>
      <c r="E47" s="47"/>
      <c r="F47" s="47"/>
      <c r="G47" s="48"/>
      <c r="H47" s="49">
        <f>H44+H40+H31+H10</f>
        <v>89</v>
      </c>
      <c r="I47" s="1"/>
      <c r="J47" s="49">
        <f>J44+J40+J31+J10</f>
        <v>0</v>
      </c>
      <c r="K47" s="50"/>
      <c r="L47" s="49">
        <f>L44+L40+L31+L10</f>
        <v>0</v>
      </c>
      <c r="M47" s="50"/>
      <c r="N47" s="49">
        <f>N44+N40+N31+N10</f>
        <v>0</v>
      </c>
      <c r="O47" s="50"/>
      <c r="P47" s="49">
        <f>P44+P40+P31+P10</f>
        <v>0</v>
      </c>
      <c r="Q47" s="51"/>
      <c r="R47" s="52"/>
      <c r="S47" s="52"/>
    </row>
    <row r="49" spans="2:16" x14ac:dyDescent="0.2">
      <c r="B49" s="89" t="s">
        <v>45</v>
      </c>
      <c r="C49" s="89"/>
      <c r="D49" s="89"/>
      <c r="E49" s="89"/>
      <c r="F49" s="89"/>
      <c r="H49" s="39" t="s">
        <v>37</v>
      </c>
      <c r="I49" s="37"/>
      <c r="J49" s="40">
        <f>J47/$H$47</f>
        <v>0</v>
      </c>
      <c r="L49" s="40">
        <f>L47/$H$47</f>
        <v>0</v>
      </c>
      <c r="N49" s="40">
        <f>N47/$H$47</f>
        <v>0</v>
      </c>
      <c r="P49" s="40">
        <f>P47/$H$47</f>
        <v>0</v>
      </c>
    </row>
    <row r="50" spans="2:16" x14ac:dyDescent="0.2">
      <c r="B50" s="89"/>
      <c r="C50" s="89"/>
      <c r="D50" s="89"/>
      <c r="E50" s="89"/>
      <c r="F50" s="89"/>
    </row>
  </sheetData>
  <mergeCells count="79">
    <mergeCell ref="B49:F49"/>
    <mergeCell ref="B50:F50"/>
    <mergeCell ref="B37:B39"/>
    <mergeCell ref="C37:C39"/>
    <mergeCell ref="F37:F39"/>
    <mergeCell ref="B33:B34"/>
    <mergeCell ref="C33:C34"/>
    <mergeCell ref="F33:F34"/>
    <mergeCell ref="D33:D34"/>
    <mergeCell ref="D37:D39"/>
    <mergeCell ref="E35:E36"/>
    <mergeCell ref="F35:F36"/>
    <mergeCell ref="B35:B36"/>
    <mergeCell ref="C35:C36"/>
    <mergeCell ref="D35:D36"/>
    <mergeCell ref="E42:E43"/>
    <mergeCell ref="E33:E34"/>
    <mergeCell ref="E37:E39"/>
    <mergeCell ref="C42:C43"/>
    <mergeCell ref="F42:F43"/>
    <mergeCell ref="F29:F30"/>
    <mergeCell ref="B44:G44"/>
    <mergeCell ref="C22:C24"/>
    <mergeCell ref="D22:D24"/>
    <mergeCell ref="E22:E24"/>
    <mergeCell ref="F22:F24"/>
    <mergeCell ref="E20:E21"/>
    <mergeCell ref="F20:F21"/>
    <mergeCell ref="D42:D43"/>
    <mergeCell ref="F25:F26"/>
    <mergeCell ref="B27:B28"/>
    <mergeCell ref="C27:C28"/>
    <mergeCell ref="F27:F28"/>
    <mergeCell ref="D27:D28"/>
    <mergeCell ref="E27:E28"/>
    <mergeCell ref="B42:B43"/>
    <mergeCell ref="D4:D5"/>
    <mergeCell ref="B12:B15"/>
    <mergeCell ref="C12:C15"/>
    <mergeCell ref="F12:F15"/>
    <mergeCell ref="D12:D15"/>
    <mergeCell ref="E12:E15"/>
    <mergeCell ref="F8:F9"/>
    <mergeCell ref="D6:D7"/>
    <mergeCell ref="B1:P1"/>
    <mergeCell ref="B4:B5"/>
    <mergeCell ref="C4:C5"/>
    <mergeCell ref="F4:F5"/>
    <mergeCell ref="B6:B7"/>
    <mergeCell ref="C6:C7"/>
    <mergeCell ref="F6:F7"/>
    <mergeCell ref="E4:E5"/>
    <mergeCell ref="E6:E7"/>
    <mergeCell ref="B2:G2"/>
    <mergeCell ref="J2:Q2"/>
    <mergeCell ref="C16:C19"/>
    <mergeCell ref="B8:B9"/>
    <mergeCell ref="C8:C9"/>
    <mergeCell ref="D8:D9"/>
    <mergeCell ref="E8:E9"/>
    <mergeCell ref="B20:B21"/>
    <mergeCell ref="C20:C21"/>
    <mergeCell ref="D20:D21"/>
    <mergeCell ref="D25:D26"/>
    <mergeCell ref="E25:E26"/>
    <mergeCell ref="B25:B26"/>
    <mergeCell ref="C25:C26"/>
    <mergeCell ref="B10:G10"/>
    <mergeCell ref="F16:F19"/>
    <mergeCell ref="B16:B19"/>
    <mergeCell ref="D16:D19"/>
    <mergeCell ref="E16:E19"/>
    <mergeCell ref="B22:B24"/>
    <mergeCell ref="B31:G31"/>
    <mergeCell ref="B40:G40"/>
    <mergeCell ref="B29:B30"/>
    <mergeCell ref="C29:C30"/>
    <mergeCell ref="D29:D30"/>
    <mergeCell ref="E29:E30"/>
  </mergeCells>
  <pageMargins left="0.7" right="0.7" top="0.75" bottom="0.75" header="0.3" footer="0.3"/>
  <pageSetup paperSize="9" scale="54" fitToHeight="0" orientation="landscape" r:id="rId1"/>
  <rowBreaks count="2" manualBreakCount="2">
    <brk id="10" max="16383" man="1"/>
    <brk id="31"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789d463a-c5ed-4350-bbef-aff1e2b7523d-638497218280000000</MigrationWizIdVersion>
    <lcf76f155ced4ddcb4097134ff3c332f0 xmlns="4f7a1ba3-2415-40f8-897f-cbc9e8918319" xsi:nil="true"/>
    <lcf76f155ced4ddcb4097134ff3c332f2 xmlns="4f7a1ba3-2415-40f8-897f-cbc9e8918319" xsi:nil="true"/>
    <MigrationWizId xmlns="4f7a1ba3-2415-40f8-897f-cbc9e8918319">789d463a-c5ed-4350-bbef-aff1e2b7523d</MigrationWizId>
  </documentManagement>
</p:properties>
</file>

<file path=customXml/itemProps1.xml><?xml version="1.0" encoding="utf-8"?>
<ds:datastoreItem xmlns:ds="http://schemas.openxmlformats.org/officeDocument/2006/customXml" ds:itemID="{7F435B75-4686-4715-AC90-6216B07B2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3.xml><?xml version="1.0" encoding="utf-8"?>
<ds:datastoreItem xmlns:ds="http://schemas.openxmlformats.org/officeDocument/2006/customXml" ds:itemID="{6D32E632-2A9E-46A6-ACBF-43F39C5D7C91}">
  <ds:schemaRefs>
    <ds:schemaRef ds:uri="http://schemas.microsoft.com/office/2006/documentManagement/types"/>
    <ds:schemaRef ds:uri="http://www.w3.org/XML/1998/namespace"/>
    <ds:schemaRef ds:uri="http://purl.org/dc/elements/1.1/"/>
    <ds:schemaRef ds:uri="http://purl.org/dc/terms/"/>
    <ds:schemaRef ds:uri="5d807127-6dfe-4777-9fc9-8a2ccfc388c3"/>
    <ds:schemaRef ds:uri="46c995e6-7f53-48aa-a5ad-a9d38912b46a"/>
    <ds:schemaRef ds:uri="http://schemas.microsoft.com/office/infopath/2007/PartnerControls"/>
    <ds:schemaRef ds:uri="http://schemas.openxmlformats.org/package/2006/metadata/core-properties"/>
    <ds:schemaRef ds:uri="http://schemas.microsoft.com/office/2006/metadata/properties"/>
    <ds:schemaRef ds:uri="http://purl.org/dc/dcmitype/"/>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Maarten Jongedijk | Inkada Inkoop &amp; Advies</cp:lastModifiedBy>
  <cp:lastPrinted>2021-01-25T15:49:53Z</cp:lastPrinted>
  <dcterms:created xsi:type="dcterms:W3CDTF">2017-12-27T15:21:38Z</dcterms:created>
  <dcterms:modified xsi:type="dcterms:W3CDTF">2025-08-11T08:38:05Z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