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gvb939-my.sharepoint.com/personal/gert_loogman_gvb_nl/Documents/PVE's/Aanbesteding herprofileren en lassen/"/>
    </mc:Choice>
  </mc:AlternateContent>
  <xr:revisionPtr revIDLastSave="0" documentId="8_{DE3CB67A-FD10-476D-8364-AEF3E092006D}" xr6:coauthVersionLast="47" xr6:coauthVersionMax="47" xr10:uidLastSave="{00000000-0000-0000-0000-000000000000}"/>
  <workbookProtection workbookAlgorithmName="SHA-512" workbookHashValue="Sq1A111FJ6ZL4C7VYqqKEZ8gT6DOcIieYbRoaAKaxB6UA1Xp4Ul0GHNmkKdIerr6JoD2DtPfmK4fP0Oc+upNQQ==" workbookSaltValue="z/MQ+icCExott1gIFGtsbA==" workbookSpinCount="100000" lockStructure="1"/>
  <bookViews>
    <workbookView xWindow="28680" yWindow="-120" windowWidth="29040" windowHeight="15840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4" i="3" l="1"/>
  <c r="J81" i="3"/>
  <c r="J76" i="3"/>
  <c r="J38" i="3"/>
  <c r="L33" i="3" l="1"/>
  <c r="I33" i="3"/>
  <c r="H33" i="3"/>
  <c r="I5" i="3"/>
  <c r="L75" i="3"/>
  <c r="H75" i="3"/>
  <c r="J75" i="3" s="1"/>
  <c r="L48" i="3"/>
  <c r="I48" i="3"/>
  <c r="H48" i="3"/>
  <c r="L46" i="3"/>
  <c r="I46" i="3"/>
  <c r="H46" i="3"/>
  <c r="K78" i="3"/>
  <c r="K64" i="3"/>
  <c r="K40" i="3"/>
  <c r="L80" i="3"/>
  <c r="I80" i="3"/>
  <c r="H80" i="3"/>
  <c r="L79" i="3"/>
  <c r="I79" i="3"/>
  <c r="H79" i="3"/>
  <c r="H53" i="3"/>
  <c r="I53" i="3"/>
  <c r="L53" i="3"/>
  <c r="L37" i="3"/>
  <c r="I37" i="3"/>
  <c r="H37" i="3"/>
  <c r="L36" i="3"/>
  <c r="I36" i="3"/>
  <c r="H36" i="3"/>
  <c r="L35" i="3"/>
  <c r="I35" i="3"/>
  <c r="H35" i="3"/>
  <c r="H34" i="3"/>
  <c r="I34" i="3"/>
  <c r="L34" i="3"/>
  <c r="H43" i="3"/>
  <c r="I43" i="3"/>
  <c r="H44" i="3"/>
  <c r="I44" i="3"/>
  <c r="L44" i="3"/>
  <c r="H45" i="3"/>
  <c r="I45" i="3"/>
  <c r="L45" i="3"/>
  <c r="H47" i="3"/>
  <c r="I47" i="3"/>
  <c r="L47" i="3"/>
  <c r="H49" i="3"/>
  <c r="I49" i="3"/>
  <c r="L49" i="3"/>
  <c r="H50" i="3"/>
  <c r="I50" i="3"/>
  <c r="L50" i="3"/>
  <c r="H51" i="3"/>
  <c r="I51" i="3"/>
  <c r="L51" i="3"/>
  <c r="H52" i="3"/>
  <c r="I52" i="3"/>
  <c r="L52" i="3"/>
  <c r="H54" i="3"/>
  <c r="I54" i="3"/>
  <c r="L54" i="3"/>
  <c r="H55" i="3"/>
  <c r="I55" i="3"/>
  <c r="L55" i="3"/>
  <c r="H56" i="3"/>
  <c r="I56" i="3"/>
  <c r="L56" i="3"/>
  <c r="H57" i="3"/>
  <c r="I57" i="3"/>
  <c r="L57" i="3"/>
  <c r="L32" i="3"/>
  <c r="I32" i="3"/>
  <c r="H32" i="3"/>
  <c r="L22" i="3"/>
  <c r="I22" i="3"/>
  <c r="H22" i="3"/>
  <c r="H58" i="3"/>
  <c r="I58" i="3"/>
  <c r="L58" i="3"/>
  <c r="H59" i="3"/>
  <c r="I59" i="3"/>
  <c r="L59" i="3"/>
  <c r="L67" i="3"/>
  <c r="L68" i="3"/>
  <c r="L69" i="3"/>
  <c r="L70" i="3"/>
  <c r="L71" i="3"/>
  <c r="L72" i="3"/>
  <c r="L73" i="3"/>
  <c r="L74" i="3"/>
  <c r="L60" i="3"/>
  <c r="L61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3" i="3"/>
  <c r="L24" i="3"/>
  <c r="L25" i="3"/>
  <c r="L26" i="3"/>
  <c r="L27" i="3"/>
  <c r="L28" i="3"/>
  <c r="L29" i="3"/>
  <c r="L30" i="3"/>
  <c r="L31" i="3"/>
  <c r="I61" i="3"/>
  <c r="H61" i="3"/>
  <c r="L5" i="3"/>
  <c r="H60" i="3"/>
  <c r="I60" i="3"/>
  <c r="H73" i="3"/>
  <c r="J73" i="3" s="1"/>
  <c r="H71" i="3"/>
  <c r="J71" i="3" s="1"/>
  <c r="H74" i="3"/>
  <c r="J74" i="3" s="1"/>
  <c r="L42" i="3"/>
  <c r="I42" i="3"/>
  <c r="H42" i="3"/>
  <c r="H41" i="3"/>
  <c r="I41" i="3"/>
  <c r="L41" i="3"/>
  <c r="L66" i="3"/>
  <c r="L65" i="3"/>
  <c r="H65" i="3"/>
  <c r="J65" i="3" s="1"/>
  <c r="H66" i="3"/>
  <c r="J66" i="3" s="1"/>
  <c r="H5" i="3"/>
  <c r="L6" i="3"/>
  <c r="L7" i="3"/>
  <c r="L8" i="3"/>
  <c r="I7" i="3"/>
  <c r="H7" i="3"/>
  <c r="H8" i="3"/>
  <c r="I8" i="3"/>
  <c r="H9" i="3"/>
  <c r="I9" i="3"/>
  <c r="I6" i="3"/>
  <c r="H6" i="3"/>
  <c r="I28" i="3"/>
  <c r="H28" i="3"/>
  <c r="I27" i="3"/>
  <c r="H27" i="3"/>
  <c r="I19" i="3"/>
  <c r="H19" i="3"/>
  <c r="I26" i="3"/>
  <c r="H26" i="3"/>
  <c r="I25" i="3"/>
  <c r="H25" i="3"/>
  <c r="I24" i="3"/>
  <c r="H24" i="3"/>
  <c r="H20" i="3"/>
  <c r="I20" i="3"/>
  <c r="I23" i="3"/>
  <c r="H23" i="3"/>
  <c r="I15" i="3"/>
  <c r="H15" i="3"/>
  <c r="I14" i="3"/>
  <c r="H14" i="3"/>
  <c r="H12" i="3"/>
  <c r="I12" i="3"/>
  <c r="H10" i="3"/>
  <c r="I10" i="3"/>
  <c r="I18" i="3"/>
  <c r="H18" i="3"/>
  <c r="H11" i="3"/>
  <c r="J33" i="3" l="1"/>
  <c r="J48" i="3"/>
  <c r="J46" i="3"/>
  <c r="J53" i="3"/>
  <c r="J80" i="3"/>
  <c r="J35" i="3"/>
  <c r="J51" i="3"/>
  <c r="J79" i="3"/>
  <c r="J50" i="3"/>
  <c r="J44" i="3"/>
  <c r="J57" i="3"/>
  <c r="J36" i="3"/>
  <c r="J55" i="3"/>
  <c r="J37" i="3"/>
  <c r="J54" i="3"/>
  <c r="J43" i="3"/>
  <c r="J49" i="3"/>
  <c r="J52" i="3"/>
  <c r="J47" i="3"/>
  <c r="J45" i="3"/>
  <c r="J56" i="3"/>
  <c r="J34" i="3"/>
  <c r="J22" i="3"/>
  <c r="J32" i="3"/>
  <c r="J58" i="3"/>
  <c r="J61" i="3"/>
  <c r="J59" i="3"/>
  <c r="J60" i="3"/>
  <c r="J41" i="3"/>
  <c r="J42" i="3"/>
  <c r="J23" i="3"/>
  <c r="J5" i="3"/>
  <c r="J25" i="3"/>
  <c r="J8" i="3"/>
  <c r="J7" i="3"/>
  <c r="J6" i="3"/>
  <c r="J9" i="3"/>
  <c r="J19" i="3"/>
  <c r="J28" i="3"/>
  <c r="J27" i="3"/>
  <c r="J14" i="3"/>
  <c r="J26" i="3"/>
  <c r="J15" i="3"/>
  <c r="J20" i="3"/>
  <c r="J24" i="3"/>
  <c r="J18" i="3"/>
  <c r="J10" i="3"/>
  <c r="J12" i="3"/>
  <c r="H69" i="3"/>
  <c r="J69" i="3" s="1"/>
  <c r="H67" i="3"/>
  <c r="J67" i="3" s="1"/>
  <c r="H72" i="3" l="1"/>
  <c r="H70" i="3"/>
  <c r="H68" i="3"/>
  <c r="I30" i="3"/>
  <c r="I31" i="3"/>
  <c r="I29" i="3"/>
  <c r="I21" i="3"/>
  <c r="I13" i="3"/>
  <c r="I17" i="3"/>
  <c r="I16" i="3"/>
  <c r="I11" i="3"/>
  <c r="H30" i="3"/>
  <c r="H31" i="3"/>
  <c r="H29" i="3"/>
  <c r="H21" i="3"/>
  <c r="H13" i="3"/>
  <c r="H17" i="3"/>
  <c r="H16" i="3"/>
  <c r="J21" i="3" l="1"/>
  <c r="J29" i="3"/>
  <c r="J70" i="3"/>
  <c r="J13" i="3"/>
  <c r="J30" i="3"/>
  <c r="J16" i="3"/>
  <c r="J62" i="3"/>
  <c r="J68" i="3"/>
  <c r="J11" i="3"/>
  <c r="J17" i="3"/>
  <c r="J31" i="3"/>
  <c r="J72" i="3"/>
</calcChain>
</file>

<file path=xl/sharedStrings.xml><?xml version="1.0" encoding="utf-8"?>
<sst xmlns="http://schemas.openxmlformats.org/spreadsheetml/2006/main" count="216" uniqueCount="126">
  <si>
    <t>Versie:</t>
  </si>
  <si>
    <t>A</t>
  </si>
  <si>
    <t>B</t>
  </si>
  <si>
    <t>C</t>
  </si>
  <si>
    <t>D</t>
  </si>
  <si>
    <t>E</t>
  </si>
  <si>
    <t>F</t>
  </si>
  <si>
    <t>I</t>
  </si>
  <si>
    <t>1A</t>
  </si>
  <si>
    <t>Aantal</t>
  </si>
  <si>
    <t>Eenheid</t>
  </si>
  <si>
    <t xml:space="preserve">prijs per inzet in euro's </t>
  </si>
  <si>
    <t xml:space="preserve">hoeveelheid / aantal per inzet </t>
  </si>
  <si>
    <t>inschrijfprijs per een eenheid (A/B)</t>
  </si>
  <si>
    <t>rekenhoeveelheid voor inschrijving (50% prognose F/2)</t>
  </si>
  <si>
    <t>Beoordelings-prijs (CxD)</t>
  </si>
  <si>
    <t>eenheid</t>
  </si>
  <si>
    <t>inzet</t>
  </si>
  <si>
    <t>Groefbodem slijpen uitvlak egalisatie</t>
  </si>
  <si>
    <t>Groefbodem golfslijpen</t>
  </si>
  <si>
    <t>Hartstukken herprofileren door slijpen</t>
  </si>
  <si>
    <t>st</t>
  </si>
  <si>
    <t>Slijpen R5 in kruisingen</t>
  </si>
  <si>
    <t>1B</t>
  </si>
  <si>
    <t>Dal herstellen dmv slijpen groefrail</t>
  </si>
  <si>
    <t>1C</t>
  </si>
  <si>
    <t>MVP TRAM Verbindingslassen</t>
  </si>
  <si>
    <t xml:space="preserve">rekenhoeveelheid voor inschrijving (gemiddeld 6 lassen per inzet) </t>
  </si>
  <si>
    <t xml:space="preserve"> </t>
  </si>
  <si>
    <t>Definities:</t>
  </si>
  <si>
    <t>Door Inschrijver in te vullen</t>
  </si>
  <si>
    <t>Voor de inzetten wordt uigegaan van nachtwerk. Zie uitvoeringsvoorwaarden voor de beschikbare werktijden</t>
  </si>
  <si>
    <t>m.b.t. 1C: MVP TRAM Verbindingslassen: prognose per jaar zijn circa 1500 verbindingslassen, waarvan 90% 60R2 op 60R2</t>
  </si>
  <si>
    <t>Het te hanteren prijspeil is voor 2025, Daarna geldt de index van het CBS tabel</t>
  </si>
  <si>
    <t>Datum:</t>
  </si>
  <si>
    <t>Organisatie Inschrijver :</t>
  </si>
  <si>
    <t>Naam vertegenwoordiger Inschrijver :</t>
  </si>
  <si>
    <t>Functie :</t>
  </si>
  <si>
    <t>Handtekening :</t>
  </si>
  <si>
    <t>m1</t>
  </si>
  <si>
    <t>GVB Prognose 2025</t>
  </si>
  <si>
    <t>Uitslijpen en zijdelings oplassen 290 GHT 9-13mm (111)</t>
  </si>
  <si>
    <t>Zijdelings oplassen balkon/overhoogte (111)</t>
  </si>
  <si>
    <t>Zijdelings oplassen contrakant (111)</t>
  </si>
  <si>
    <t>Groefbodem oplassen (111)</t>
  </si>
  <si>
    <t>Hartstukken herprofileren dmv lassen (111)</t>
  </si>
  <si>
    <t>Renovatie koppantsering loopvlak dmv lassen (111)</t>
  </si>
  <si>
    <t>Bufferlaag groefbodem aanbrengen (111)</t>
  </si>
  <si>
    <t>Hartstukken herprofileren dmv lassen 400HB QT(111)</t>
  </si>
  <si>
    <t>Zijdelings oplassen contrakant 400HB QT (111)</t>
  </si>
  <si>
    <t>Strijkregel oplassen (111)</t>
  </si>
  <si>
    <t>Strijkregel oplassen 400HB QT (111)</t>
  </si>
  <si>
    <t>Dal herstellen dmv lassen (111)</t>
  </si>
  <si>
    <r>
      <t xml:space="preserve">Inductief verwarmen volledige lengte op te lassen spoor </t>
    </r>
    <r>
      <rPr>
        <vertAlign val="superscript"/>
        <sz val="10"/>
        <color theme="1"/>
        <rFont val="Arial"/>
        <family val="2"/>
      </rPr>
      <t>*</t>
    </r>
  </si>
  <si>
    <t xml:space="preserve">Bijlage 9a - Prijzenblad herprofileren lassen en slijpen + verbindingslassen Trambaan per jaar </t>
  </si>
  <si>
    <t>Dal herstellen dmv slijpen Vignolerail</t>
  </si>
  <si>
    <t>Uitslijpen oud lasmateriaal groefrail</t>
  </si>
  <si>
    <t>Verbindingslas 60R2/105C1 Dicksteg (114; 111) dagwerk; werkdagen</t>
  </si>
  <si>
    <t>Verbindingslas 60R2/105C1 Dicksteg  (114; 111) regulier nachtwerk</t>
  </si>
  <si>
    <t>Thermietlas 49E1  (TL / TW / 71) regulier nachtwerk</t>
  </si>
  <si>
    <t>Thermietlas 49E1  (71) dagwerk; werkdagen</t>
  </si>
  <si>
    <t>Zijdelings oplassen kop (OP = SAW = 121)</t>
  </si>
  <si>
    <t>Zijdelings oplassen kop 400HB QT (OP = SAW = 121)</t>
  </si>
  <si>
    <t>Uitslijpen en zijdelings oplassen uitbrokkeling (121)</t>
  </si>
  <si>
    <t>Uitslijpen en zijdelings oplassen uitbrokkeling 400GB QT (121)</t>
  </si>
  <si>
    <t>Verbindingslas 60R2; 73C1 (Innershield = FCAW = 114; 111) dagwerk; werkdagen</t>
  </si>
  <si>
    <t xml:space="preserve">Verbindingslas 60R2; 73C1 (114; 111) reguliere nachtwerk </t>
  </si>
  <si>
    <r>
      <t xml:space="preserve">Verbindingslas 60R2; 73C1 voeg 20-30 mm </t>
    </r>
    <r>
      <rPr>
        <sz val="10"/>
        <rFont val="Arial"/>
        <family val="2"/>
      </rPr>
      <t>(114; 111) dagwerk; werkdagen</t>
    </r>
    <r>
      <rPr>
        <sz val="10"/>
        <color theme="1"/>
        <rFont val="Arial"/>
        <family val="2"/>
      </rPr>
      <t xml:space="preserve"> </t>
    </r>
  </si>
  <si>
    <t>Verbindingslas 60R2; 73C1 voeg 20-30 mm (114; 111) regulier nachtwerk</t>
  </si>
  <si>
    <t>Thermietlas 60R2; 73C1 (71) dagwerk; werkdagen</t>
  </si>
  <si>
    <t>Thermietlas 60R2; 73C1 (71) regulier nachtwerk</t>
  </si>
  <si>
    <t>Overwalsing c.q. bramen van buitenkant spoorstaafkop slijpen</t>
  </si>
  <si>
    <r>
      <t>Afbramen R13, 6 weken na 1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slijpbeurt na oplassen</t>
    </r>
  </si>
  <si>
    <t>Contactvlak binnenzijde contrakant omlaag slijpen</t>
  </si>
  <si>
    <t>Walshuid verwijderen + lassen naslijpen nieuw spoorstaaf</t>
  </si>
  <si>
    <r>
      <t>m</t>
    </r>
    <r>
      <rPr>
        <sz val="10"/>
        <color theme="1"/>
        <rFont val="Arial"/>
        <family val="2"/>
      </rPr>
      <t>1</t>
    </r>
  </si>
  <si>
    <t>DO TRAM Lassen</t>
  </si>
  <si>
    <t>Grote spoorgebonden spoorfreesmachnie</t>
  </si>
  <si>
    <t>Her- profileren dmv grote spoorgebonden spoorfreesmachnie</t>
  </si>
  <si>
    <t>Groefbodem oplassen kruising 400HB QT (111)</t>
  </si>
  <si>
    <t>Bufferlaag groefbodem kruising 400HB QT aanbrengen (111)</t>
  </si>
  <si>
    <t>Diep hartstuk oplassen naar halfdiep (111)</t>
  </si>
  <si>
    <t>uur</t>
  </si>
  <si>
    <t xml:space="preserve">Hoogteverschil tong bij wissel omlaagslijpen </t>
  </si>
  <si>
    <t>Gelijk slijpen van ongelijk gesleten groefbodem en loopvlak van hartstuk</t>
  </si>
  <si>
    <t xml:space="preserve">Contrakant van groefrail omlaag slijpen </t>
  </si>
  <si>
    <t>Lasploeg inclusief laswagen plus materiaal (dagwerk; werkdagen)</t>
  </si>
  <si>
    <t>Lasploeg inclusief laswagen plus materiaal (regulier nachtwerk)</t>
  </si>
  <si>
    <t>MVP TRAM Slijpen (geen separaat perceel)</t>
  </si>
  <si>
    <t>Fictieve prijs voor inschrijving 1A: Tram Lassen</t>
  </si>
  <si>
    <t>Fictieve prijs voor inschrijving 1B: Tram Slijpen + Frezen</t>
  </si>
  <si>
    <t>DO TRAM Slijpen + Frezen</t>
  </si>
  <si>
    <t>Onder m1 wordt strekkende meter spoorstaaf verstaan</t>
  </si>
  <si>
    <t>Het resultaat van de door de inschrijver ingevoerde getallen.</t>
  </si>
  <si>
    <t>Aan bovenstaande aantalen vanuit de prognose kunnen GEEN rechten worden ontleend. Het is een inschatting van de te verwachte werkzaamheden in 2025 en 2026</t>
  </si>
  <si>
    <r>
      <t>o</t>
    </r>
    <r>
      <rPr>
        <sz val="7"/>
        <color theme="1"/>
        <rFont val="Times New Roman"/>
        <family val="1"/>
      </rPr>
      <t>   </t>
    </r>
    <r>
      <rPr>
        <sz val="10"/>
        <color theme="1"/>
        <rFont val="Arial"/>
        <family val="2"/>
      </rPr>
      <t>bestaat minimaal uit twee man, die beide ingezet kunnen worden als lasser dan wel slijper.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</si>
  <si>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zelfstandig kan werken.</t>
    </r>
  </si>
  <si>
    <t>Met betrekking tot een lasploeg geld dat deze:</t>
  </si>
  <si>
    <r>
      <t>o</t>
    </r>
    <r>
      <rPr>
        <sz val="7"/>
        <color theme="1"/>
        <rFont val="Times New Roman"/>
        <family val="1"/>
      </rPr>
      <t>  </t>
    </r>
    <r>
      <rPr>
        <sz val="10"/>
        <color theme="1"/>
        <rFont val="Arial"/>
        <family val="2"/>
      </rPr>
      <t>werken volgens de Voorschriften Lassen Lightrail (VILL).</t>
    </r>
  </si>
  <si>
    <r>
      <t>o</t>
    </r>
    <r>
      <rPr>
        <sz val="7"/>
        <color theme="1"/>
        <rFont val="Times New Roman"/>
        <family val="1"/>
      </rPr>
      <t>   </t>
    </r>
    <r>
      <rPr>
        <sz val="10"/>
        <color theme="1"/>
        <rFont val="Arial"/>
        <family val="2"/>
      </rPr>
      <t>voldoende gereedschappen bij zich heeft voor uitvoeren van las en slijpwerkzaamheden waarvoor zij is ingedeeld</t>
    </r>
  </si>
  <si>
    <t>Her-profileren dmv grote (semi)spoorgebonden spoorslijpmachine</t>
  </si>
  <si>
    <t>Grote spoorgebonden (semi)spoorslijpmachine</t>
  </si>
  <si>
    <t>Herprofilering dmv slijpen 60R2</t>
  </si>
  <si>
    <t>Herprofilering dmv slijpen 49E1</t>
  </si>
  <si>
    <t>Herprofilering dmv fresen 49E1</t>
  </si>
  <si>
    <t>Slijpen wissels 1:9 en 1:6, 49E1 (inclusief handmatig afbramen tong)</t>
  </si>
  <si>
    <t>Zijdelings oplassen kop van 9-13mm (121)</t>
  </si>
  <si>
    <t>Zijdelings oplassen kop 400HB QT (BMBE = SMAW = 111)</t>
  </si>
  <si>
    <t>Zijdelings oplassen kop 400HB QT van 9 tot 13mm (111)</t>
  </si>
  <si>
    <t>Zijdelings oplassen kop 290 GHT (111)</t>
  </si>
  <si>
    <t>Zijdelings oplassen kop 290 GHT 9-13mm (111)</t>
  </si>
  <si>
    <t>Zijdelings oplassen kop met slijtvaste elektrode (111)</t>
  </si>
  <si>
    <t>Railbreuk lassen;  verbindingslas oud spoor  60R2; 73C1 (114; 111) calamiteit</t>
  </si>
  <si>
    <t>V-lassen kop- en contrakant van scheur (111)</t>
  </si>
  <si>
    <t xml:space="preserve"> * </t>
  </si>
  <si>
    <t>Meerprijs als toeslag op verbindingslas / thermietlas van nieuw - nieuw</t>
  </si>
  <si>
    <t>Indien onderdeel van standaard werkwijzen af te prijzen op € 0,00</t>
  </si>
  <si>
    <t>Plaatselijk verwarmen met voorloop unit op OP-machine is niet toegestaan.</t>
  </si>
  <si>
    <t>Naslijpen verbindingslassen R13, 6 weken na in bedrijfname</t>
  </si>
  <si>
    <t>Meerprijs oud-nieuw (schoonmaken, railvoet oud-spoor uitn. en afw.corrigeren  *</t>
  </si>
  <si>
    <t>V-lassen kop- en contrakant van scheur 290 GHT met Ni (111)</t>
  </si>
  <si>
    <t xml:space="preserve">Fictieve prijs voor inschrijving 1C: Tram verbindingslassen </t>
  </si>
  <si>
    <t xml:space="preserve">Fictieve prijs voor inschrijving 1D: Tram slijpen </t>
  </si>
  <si>
    <t>Totale prijs voor inschrijving 1A+1B+1C+1D</t>
  </si>
  <si>
    <t>1D</t>
  </si>
  <si>
    <t>V2.1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</si>
</sst>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b/>
      <sz val="12"/>
      <name val="Arial"/>
      <family val="2"/>
    </font>
    <font>
      <vertAlign val="superscript"/>
      <sz val="10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4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44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44" fontId="0" fillId="3" borderId="2" xfId="0" applyNumberForma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4" fillId="0" borderId="0" xfId="0" applyFont="1" applyProtection="1"/>
    <xf numFmtId="14" fontId="4" fillId="0" borderId="0" xfId="0" applyNumberFormat="1" applyFont="1" applyProtection="1"/>
    <xf numFmtId="0" fontId="8" fillId="0" borderId="0" xfId="0" applyFont="1" applyProtection="1"/>
    <xf numFmtId="0" fontId="0" fillId="0" borderId="0" xfId="0" applyAlignment="1" applyProtection="1">
      <alignment horizontal="center"/>
    </xf>
    <xf numFmtId="0" fontId="4" fillId="5" borderId="5" xfId="0" applyFont="1" applyFill="1" applyBorder="1" applyAlignment="1" applyProtection="1">
      <alignment horizontal="center"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1" xfId="0" applyFill="1" applyBorder="1" applyAlignment="1" applyProtection="1">
      <alignment vertical="center"/>
    </xf>
    <xf numFmtId="0" fontId="0" fillId="5" borderId="1" xfId="0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 wrapText="1"/>
    </xf>
    <xf numFmtId="0" fontId="0" fillId="2" borderId="8" xfId="0" applyFill="1" applyBorder="1" applyProtection="1"/>
    <xf numFmtId="0" fontId="0" fillId="0" borderId="3" xfId="0" applyBorder="1" applyProtection="1"/>
    <xf numFmtId="3" fontId="0" fillId="2" borderId="3" xfId="0" applyNumberFormat="1" applyFill="1" applyBorder="1" applyAlignment="1" applyProtection="1">
      <alignment horizontal="center"/>
    </xf>
    <xf numFmtId="49" fontId="0" fillId="0" borderId="3" xfId="0" applyNumberFormat="1" applyBorder="1" applyAlignment="1" applyProtection="1">
      <alignment horizontal="center"/>
    </xf>
    <xf numFmtId="44" fontId="0" fillId="0" borderId="3" xfId="0" applyNumberFormat="1" applyBorder="1" applyProtection="1"/>
    <xf numFmtId="3" fontId="0" fillId="0" borderId="3" xfId="0" applyNumberFormat="1" applyBorder="1" applyProtection="1"/>
    <xf numFmtId="44" fontId="0" fillId="4" borderId="3" xfId="0" applyNumberFormat="1" applyFill="1" applyBorder="1" applyProtection="1"/>
    <xf numFmtId="3" fontId="0" fillId="0" borderId="3" xfId="0" applyNumberForma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2" borderId="3" xfId="0" applyFill="1" applyBorder="1" applyProtection="1"/>
    <xf numFmtId="0" fontId="1" fillId="2" borderId="3" xfId="0" applyFont="1" applyFill="1" applyBorder="1" applyProtection="1"/>
    <xf numFmtId="0" fontId="1" fillId="0" borderId="3" xfId="0" applyFont="1" applyBorder="1" applyProtection="1"/>
    <xf numFmtId="0" fontId="0" fillId="2" borderId="7" xfId="0" applyFill="1" applyBorder="1" applyProtection="1"/>
    <xf numFmtId="0" fontId="0" fillId="2" borderId="4" xfId="0" applyFill="1" applyBorder="1" applyProtection="1"/>
    <xf numFmtId="3" fontId="0" fillId="2" borderId="4" xfId="0" applyNumberForma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44" fontId="0" fillId="0" borderId="4" xfId="0" applyNumberFormat="1" applyBorder="1" applyProtection="1"/>
    <xf numFmtId="3" fontId="0" fillId="0" borderId="4" xfId="0" applyNumberFormat="1" applyBorder="1" applyProtection="1"/>
    <xf numFmtId="44" fontId="0" fillId="4" borderId="4" xfId="0" applyNumberFormat="1" applyFill="1" applyBorder="1" applyProtection="1"/>
    <xf numFmtId="3" fontId="0" fillId="0" borderId="4" xfId="0" applyNumberForma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44" fontId="2" fillId="4" borderId="0" xfId="0" applyNumberFormat="1" applyFont="1" applyFill="1" applyProtection="1"/>
    <xf numFmtId="0" fontId="0" fillId="2" borderId="3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3" fontId="0" fillId="0" borderId="0" xfId="0" applyNumberFormat="1" applyProtection="1"/>
    <xf numFmtId="0" fontId="0" fillId="2" borderId="2" xfId="0" applyFill="1" applyBorder="1" applyProtection="1"/>
    <xf numFmtId="3" fontId="0" fillId="2" borderId="2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44" fontId="0" fillId="0" borderId="2" xfId="0" applyNumberFormat="1" applyBorder="1" applyProtection="1"/>
    <xf numFmtId="3" fontId="0" fillId="0" borderId="2" xfId="0" applyNumberFormat="1" applyBorder="1" applyProtection="1"/>
    <xf numFmtId="44" fontId="0" fillId="4" borderId="2" xfId="0" applyNumberFormat="1" applyFill="1" applyBorder="1" applyProtection="1"/>
    <xf numFmtId="3" fontId="0" fillId="0" borderId="2" xfId="0" applyNumberFormat="1" applyBorder="1" applyAlignment="1" applyProtection="1">
      <alignment horizontal="center"/>
    </xf>
    <xf numFmtId="0" fontId="0" fillId="2" borderId="0" xfId="0" applyFill="1" applyProtection="1"/>
    <xf numFmtId="3" fontId="0" fillId="2" borderId="0" xfId="0" applyNumberForma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44" fontId="0" fillId="0" borderId="0" xfId="0" applyNumberFormat="1" applyProtection="1"/>
    <xf numFmtId="44" fontId="0" fillId="4" borderId="0" xfId="0" applyNumberFormat="1" applyFill="1" applyProtection="1"/>
    <xf numFmtId="3" fontId="0" fillId="0" borderId="0" xfId="0" applyNumberFormat="1" applyAlignment="1" applyProtection="1">
      <alignment horizontal="center"/>
    </xf>
    <xf numFmtId="0" fontId="0" fillId="2" borderId="9" xfId="0" applyFill="1" applyBorder="1" applyProtection="1"/>
    <xf numFmtId="3" fontId="0" fillId="2" borderId="9" xfId="0" applyNumberFormat="1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44" fontId="0" fillId="0" borderId="9" xfId="0" applyNumberForma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44" fontId="0" fillId="0" borderId="9" xfId="0" applyNumberFormat="1" applyBorder="1" applyProtection="1"/>
    <xf numFmtId="3" fontId="0" fillId="0" borderId="9" xfId="0" applyNumberFormat="1" applyBorder="1" applyProtection="1"/>
    <xf numFmtId="3" fontId="0" fillId="0" borderId="9" xfId="0" applyNumberFormat="1" applyBorder="1" applyAlignment="1" applyProtection="1">
      <alignment horizontal="center"/>
    </xf>
    <xf numFmtId="0" fontId="0" fillId="0" borderId="4" xfId="0" applyBorder="1" applyProtection="1"/>
    <xf numFmtId="44" fontId="11" fillId="4" borderId="10" xfId="0" applyNumberFormat="1" applyFont="1" applyFill="1" applyBorder="1" applyProtection="1"/>
    <xf numFmtId="0" fontId="2" fillId="0" borderId="0" xfId="0" applyFont="1" applyProtection="1"/>
    <xf numFmtId="0" fontId="0" fillId="3" borderId="0" xfId="0" applyFill="1" applyProtection="1"/>
    <xf numFmtId="0" fontId="0" fillId="0" borderId="0" xfId="0" applyAlignment="1" applyProtection="1">
      <alignment horizontal="left" vertical="center"/>
    </xf>
    <xf numFmtId="0" fontId="0" fillId="4" borderId="0" xfId="0" applyFill="1" applyProtection="1"/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04"/>
  <sheetViews>
    <sheetView tabSelected="1" zoomScaleNormal="100" workbookViewId="0">
      <selection activeCell="F6" sqref="F6"/>
    </sheetView>
  </sheetViews>
  <sheetFormatPr defaultRowHeight="15.75"/>
  <cols>
    <col min="1" max="1" width="3.28515625" style="8" customWidth="1"/>
    <col min="2" max="2" width="4.28515625" style="8" customWidth="1"/>
    <col min="3" max="3" width="68.7109375" style="8" customWidth="1"/>
    <col min="4" max="4" width="7.5703125" style="8" customWidth="1"/>
    <col min="5" max="5" width="7.28515625" style="8" customWidth="1"/>
    <col min="6" max="7" width="12.140625" style="9" customWidth="1"/>
    <col min="8" max="9" width="18.7109375" style="8" customWidth="1"/>
    <col min="10" max="10" width="21.42578125" style="8" bestFit="1" customWidth="1"/>
    <col min="11" max="11" width="11.7109375" style="8" customWidth="1"/>
    <col min="12" max="12" width="15.28515625" style="8" bestFit="1" customWidth="1"/>
    <col min="13" max="14" width="9.140625" style="8"/>
    <col min="15" max="15" width="2" style="13" customWidth="1"/>
    <col min="16" max="16384" width="9.140625" style="8"/>
  </cols>
  <sheetData>
    <row r="2" spans="2:12" ht="20.25">
      <c r="B2" s="7" t="s">
        <v>54</v>
      </c>
      <c r="J2" s="10" t="s">
        <v>0</v>
      </c>
      <c r="K2" s="11" t="s">
        <v>125</v>
      </c>
      <c r="L2" s="12">
        <v>45635</v>
      </c>
    </row>
    <row r="3" spans="2:12">
      <c r="F3" s="9" t="s">
        <v>1</v>
      </c>
      <c r="G3" s="9" t="s">
        <v>2</v>
      </c>
      <c r="H3" s="14" t="s">
        <v>3</v>
      </c>
      <c r="I3" s="14" t="s">
        <v>4</v>
      </c>
      <c r="J3" s="14" t="s">
        <v>5</v>
      </c>
      <c r="K3" s="14" t="s">
        <v>6</v>
      </c>
      <c r="L3" s="14" t="s">
        <v>7</v>
      </c>
    </row>
    <row r="4" spans="2:12" ht="38.25">
      <c r="B4" s="15" t="s">
        <v>8</v>
      </c>
      <c r="C4" s="16" t="s">
        <v>76</v>
      </c>
      <c r="D4" s="17" t="s">
        <v>9</v>
      </c>
      <c r="E4" s="18" t="s">
        <v>10</v>
      </c>
      <c r="F4" s="19" t="s">
        <v>11</v>
      </c>
      <c r="G4" s="19" t="s">
        <v>12</v>
      </c>
      <c r="H4" s="19" t="s">
        <v>13</v>
      </c>
      <c r="I4" s="19" t="s">
        <v>14</v>
      </c>
      <c r="J4" s="19" t="s">
        <v>15</v>
      </c>
      <c r="K4" s="19" t="s">
        <v>40</v>
      </c>
      <c r="L4" s="19" t="s">
        <v>16</v>
      </c>
    </row>
    <row r="5" spans="2:12">
      <c r="B5" s="20"/>
      <c r="C5" s="21" t="s">
        <v>53</v>
      </c>
      <c r="D5" s="22">
        <v>1</v>
      </c>
      <c r="E5" s="23" t="s">
        <v>75</v>
      </c>
      <c r="F5" s="1">
        <v>0</v>
      </c>
      <c r="G5" s="2">
        <v>0</v>
      </c>
      <c r="H5" s="24" t="e">
        <f>SUM(F5/G5)</f>
        <v>#DIV/0!</v>
      </c>
      <c r="I5" s="25">
        <f>SUM(K5/2)</f>
        <v>1750</v>
      </c>
      <c r="J5" s="26" t="e">
        <f>SUM(H5*I5)</f>
        <v>#DIV/0!</v>
      </c>
      <c r="K5" s="25">
        <v>3500</v>
      </c>
      <c r="L5" s="27" t="str">
        <f>+E5</f>
        <v>m1</v>
      </c>
    </row>
    <row r="6" spans="2:12">
      <c r="B6" s="20"/>
      <c r="C6" s="21" t="s">
        <v>61</v>
      </c>
      <c r="D6" s="22">
        <v>1</v>
      </c>
      <c r="E6" s="28" t="s">
        <v>75</v>
      </c>
      <c r="F6" s="1">
        <v>0</v>
      </c>
      <c r="G6" s="2">
        <v>0</v>
      </c>
      <c r="H6" s="24" t="e">
        <f>SUM(F6/G6)</f>
        <v>#DIV/0!</v>
      </c>
      <c r="I6" s="25">
        <f>SUM(K6/2)</f>
        <v>1625</v>
      </c>
      <c r="J6" s="26" t="e">
        <f>SUM(H6*I6)</f>
        <v>#DIV/0!</v>
      </c>
      <c r="K6" s="25">
        <v>3250</v>
      </c>
      <c r="L6" s="27" t="str">
        <f>+E6</f>
        <v>m1</v>
      </c>
    </row>
    <row r="7" spans="2:12">
      <c r="B7" s="20"/>
      <c r="C7" s="21" t="s">
        <v>62</v>
      </c>
      <c r="D7" s="22">
        <v>1</v>
      </c>
      <c r="E7" s="28" t="s">
        <v>75</v>
      </c>
      <c r="F7" s="1">
        <v>0</v>
      </c>
      <c r="G7" s="2">
        <v>0</v>
      </c>
      <c r="H7" s="24" t="e">
        <f>SUM(F7/G7)</f>
        <v>#DIV/0!</v>
      </c>
      <c r="I7" s="25">
        <f>SUM(K7/2)</f>
        <v>40</v>
      </c>
      <c r="J7" s="26" t="e">
        <f>SUM(H7*I7)</f>
        <v>#DIV/0!</v>
      </c>
      <c r="K7" s="25">
        <v>80</v>
      </c>
      <c r="L7" s="27" t="str">
        <f t="shared" ref="L7:L31" si="0">+E7</f>
        <v>m1</v>
      </c>
    </row>
    <row r="8" spans="2:12">
      <c r="B8" s="21"/>
      <c r="C8" s="21" t="s">
        <v>106</v>
      </c>
      <c r="D8" s="22">
        <v>1</v>
      </c>
      <c r="E8" s="28" t="s">
        <v>75</v>
      </c>
      <c r="F8" s="1">
        <v>0</v>
      </c>
      <c r="G8" s="2">
        <v>0</v>
      </c>
      <c r="H8" s="24" t="e">
        <f>SUM(F8/G8)</f>
        <v>#DIV/0!</v>
      </c>
      <c r="I8" s="25">
        <f>SUM(K8/2)</f>
        <v>25</v>
      </c>
      <c r="J8" s="26" t="e">
        <f>SUM(H8*I8)</f>
        <v>#DIV/0!</v>
      </c>
      <c r="K8" s="25">
        <v>50</v>
      </c>
      <c r="L8" s="27" t="str">
        <f t="shared" si="0"/>
        <v>m1</v>
      </c>
    </row>
    <row r="9" spans="2:12">
      <c r="B9" s="20"/>
      <c r="C9" s="21" t="s">
        <v>107</v>
      </c>
      <c r="D9" s="22">
        <v>1</v>
      </c>
      <c r="E9" s="28" t="s">
        <v>75</v>
      </c>
      <c r="F9" s="1">
        <v>0</v>
      </c>
      <c r="G9" s="2">
        <v>0</v>
      </c>
      <c r="H9" s="24" t="e">
        <f t="shared" ref="H9:H10" si="1">SUM(F9/G9)</f>
        <v>#DIV/0!</v>
      </c>
      <c r="I9" s="25">
        <f t="shared" ref="I9:I10" si="2">SUM(K9/2)</f>
        <v>2.5</v>
      </c>
      <c r="J9" s="26" t="e">
        <f t="shared" ref="J9:J10" si="3">SUM(H9*I9)</f>
        <v>#DIV/0!</v>
      </c>
      <c r="K9" s="25">
        <v>5</v>
      </c>
      <c r="L9" s="27" t="str">
        <f t="shared" si="0"/>
        <v>m1</v>
      </c>
    </row>
    <row r="10" spans="2:12">
      <c r="B10" s="20"/>
      <c r="C10" s="21" t="s">
        <v>108</v>
      </c>
      <c r="D10" s="22">
        <v>1</v>
      </c>
      <c r="E10" s="28" t="s">
        <v>75</v>
      </c>
      <c r="F10" s="1">
        <v>0</v>
      </c>
      <c r="G10" s="2">
        <v>0</v>
      </c>
      <c r="H10" s="24" t="e">
        <f t="shared" si="1"/>
        <v>#DIV/0!</v>
      </c>
      <c r="I10" s="25">
        <f t="shared" si="2"/>
        <v>0.5</v>
      </c>
      <c r="J10" s="26" t="e">
        <f t="shared" si="3"/>
        <v>#DIV/0!</v>
      </c>
      <c r="K10" s="25">
        <v>1</v>
      </c>
      <c r="L10" s="27" t="str">
        <f t="shared" si="0"/>
        <v>m1</v>
      </c>
    </row>
    <row r="11" spans="2:12">
      <c r="B11" s="29"/>
      <c r="C11" s="29" t="s">
        <v>109</v>
      </c>
      <c r="D11" s="22">
        <v>1</v>
      </c>
      <c r="E11" s="28" t="s">
        <v>75</v>
      </c>
      <c r="F11" s="1">
        <v>0</v>
      </c>
      <c r="G11" s="2">
        <v>0</v>
      </c>
      <c r="H11" s="24" t="e">
        <f t="shared" ref="H11:H37" si="4">SUM(F11/G11)</f>
        <v>#DIV/0!</v>
      </c>
      <c r="I11" s="25">
        <f t="shared" ref="I11:I37" si="5">SUM(K11/2)</f>
        <v>0.5</v>
      </c>
      <c r="J11" s="26" t="e">
        <f t="shared" ref="J11:J37" si="6">SUM(H11*I11)</f>
        <v>#DIV/0!</v>
      </c>
      <c r="K11" s="25">
        <v>1</v>
      </c>
      <c r="L11" s="27" t="str">
        <f t="shared" si="0"/>
        <v>m1</v>
      </c>
    </row>
    <row r="12" spans="2:12">
      <c r="B12" s="29"/>
      <c r="C12" s="29" t="s">
        <v>110</v>
      </c>
      <c r="D12" s="22">
        <v>1</v>
      </c>
      <c r="E12" s="28" t="s">
        <v>75</v>
      </c>
      <c r="F12" s="1">
        <v>0</v>
      </c>
      <c r="G12" s="2">
        <v>0</v>
      </c>
      <c r="H12" s="24" t="e">
        <f t="shared" si="4"/>
        <v>#DIV/0!</v>
      </c>
      <c r="I12" s="25">
        <f t="shared" si="5"/>
        <v>0.5</v>
      </c>
      <c r="J12" s="26" t="e">
        <f t="shared" si="6"/>
        <v>#DIV/0!</v>
      </c>
      <c r="K12" s="25">
        <v>1</v>
      </c>
      <c r="L12" s="27" t="str">
        <f t="shared" si="0"/>
        <v>m1</v>
      </c>
    </row>
    <row r="13" spans="2:12">
      <c r="B13" s="29"/>
      <c r="C13" s="21" t="s">
        <v>63</v>
      </c>
      <c r="D13" s="22">
        <v>1</v>
      </c>
      <c r="E13" s="28" t="s">
        <v>75</v>
      </c>
      <c r="F13" s="1">
        <v>0</v>
      </c>
      <c r="G13" s="2">
        <v>0</v>
      </c>
      <c r="H13" s="24" t="e">
        <f t="shared" si="4"/>
        <v>#DIV/0!</v>
      </c>
      <c r="I13" s="25">
        <f t="shared" si="5"/>
        <v>200</v>
      </c>
      <c r="J13" s="26" t="e">
        <f t="shared" si="6"/>
        <v>#DIV/0!</v>
      </c>
      <c r="K13" s="25">
        <v>400</v>
      </c>
      <c r="L13" s="27" t="str">
        <f t="shared" si="0"/>
        <v>m1</v>
      </c>
    </row>
    <row r="14" spans="2:12">
      <c r="B14" s="29"/>
      <c r="C14" s="21" t="s">
        <v>64</v>
      </c>
      <c r="D14" s="22">
        <v>1</v>
      </c>
      <c r="E14" s="28" t="s">
        <v>75</v>
      </c>
      <c r="F14" s="1">
        <v>0</v>
      </c>
      <c r="G14" s="2">
        <v>0</v>
      </c>
      <c r="H14" s="24" t="e">
        <f t="shared" si="4"/>
        <v>#DIV/0!</v>
      </c>
      <c r="I14" s="25">
        <f t="shared" si="5"/>
        <v>50</v>
      </c>
      <c r="J14" s="26" t="e">
        <f t="shared" si="6"/>
        <v>#DIV/0!</v>
      </c>
      <c r="K14" s="25">
        <v>100</v>
      </c>
      <c r="L14" s="27" t="str">
        <f t="shared" si="0"/>
        <v>m1</v>
      </c>
    </row>
    <row r="15" spans="2:12">
      <c r="B15" s="29"/>
      <c r="C15" s="29" t="s">
        <v>41</v>
      </c>
      <c r="D15" s="22">
        <v>1</v>
      </c>
      <c r="E15" s="28" t="s">
        <v>75</v>
      </c>
      <c r="F15" s="1">
        <v>0</v>
      </c>
      <c r="G15" s="2">
        <v>0</v>
      </c>
      <c r="H15" s="24" t="e">
        <f t="shared" si="4"/>
        <v>#DIV/0!</v>
      </c>
      <c r="I15" s="25">
        <f t="shared" si="5"/>
        <v>0.5</v>
      </c>
      <c r="J15" s="26" t="e">
        <f t="shared" si="6"/>
        <v>#DIV/0!</v>
      </c>
      <c r="K15" s="25">
        <v>1</v>
      </c>
      <c r="L15" s="27" t="str">
        <f t="shared" si="0"/>
        <v>m1</v>
      </c>
    </row>
    <row r="16" spans="2:12">
      <c r="B16" s="29"/>
      <c r="C16" s="29" t="s">
        <v>111</v>
      </c>
      <c r="D16" s="22">
        <v>1</v>
      </c>
      <c r="E16" s="28" t="s">
        <v>75</v>
      </c>
      <c r="F16" s="1">
        <v>0</v>
      </c>
      <c r="G16" s="2">
        <v>0</v>
      </c>
      <c r="H16" s="24" t="e">
        <f t="shared" si="4"/>
        <v>#DIV/0!</v>
      </c>
      <c r="I16" s="25">
        <f t="shared" si="5"/>
        <v>0.5</v>
      </c>
      <c r="J16" s="26" t="e">
        <f t="shared" si="6"/>
        <v>#DIV/0!</v>
      </c>
      <c r="K16" s="25">
        <v>1</v>
      </c>
      <c r="L16" s="27" t="str">
        <f t="shared" si="0"/>
        <v>m1</v>
      </c>
    </row>
    <row r="17" spans="2:12">
      <c r="B17" s="29"/>
      <c r="C17" s="29" t="s">
        <v>42</v>
      </c>
      <c r="D17" s="22">
        <v>1</v>
      </c>
      <c r="E17" s="28" t="s">
        <v>75</v>
      </c>
      <c r="F17" s="1">
        <v>0</v>
      </c>
      <c r="G17" s="2">
        <v>0</v>
      </c>
      <c r="H17" s="24" t="e">
        <f t="shared" si="4"/>
        <v>#DIV/0!</v>
      </c>
      <c r="I17" s="25">
        <f t="shared" si="5"/>
        <v>20</v>
      </c>
      <c r="J17" s="26" t="e">
        <f t="shared" si="6"/>
        <v>#DIV/0!</v>
      </c>
      <c r="K17" s="25">
        <v>40</v>
      </c>
      <c r="L17" s="27" t="str">
        <f t="shared" si="0"/>
        <v>m1</v>
      </c>
    </row>
    <row r="18" spans="2:12">
      <c r="B18" s="29"/>
      <c r="C18" s="21" t="s">
        <v>43</v>
      </c>
      <c r="D18" s="22">
        <v>1</v>
      </c>
      <c r="E18" s="28" t="s">
        <v>75</v>
      </c>
      <c r="F18" s="1">
        <v>0</v>
      </c>
      <c r="G18" s="2">
        <v>0</v>
      </c>
      <c r="H18" s="24" t="e">
        <f t="shared" si="4"/>
        <v>#DIV/0!</v>
      </c>
      <c r="I18" s="25">
        <f t="shared" si="5"/>
        <v>20</v>
      </c>
      <c r="J18" s="26" t="e">
        <f t="shared" si="6"/>
        <v>#DIV/0!</v>
      </c>
      <c r="K18" s="25">
        <v>40</v>
      </c>
      <c r="L18" s="27" t="str">
        <f t="shared" si="0"/>
        <v>m1</v>
      </c>
    </row>
    <row r="19" spans="2:12">
      <c r="B19" s="29"/>
      <c r="C19" s="21" t="s">
        <v>49</v>
      </c>
      <c r="D19" s="22">
        <v>1</v>
      </c>
      <c r="E19" s="28" t="s">
        <v>75</v>
      </c>
      <c r="F19" s="1">
        <v>0</v>
      </c>
      <c r="G19" s="2">
        <v>0</v>
      </c>
      <c r="H19" s="24" t="e">
        <f t="shared" si="4"/>
        <v>#DIV/0!</v>
      </c>
      <c r="I19" s="25">
        <f t="shared" si="5"/>
        <v>12.5</v>
      </c>
      <c r="J19" s="26" t="e">
        <f t="shared" si="6"/>
        <v>#DIV/0!</v>
      </c>
      <c r="K19" s="25">
        <v>25</v>
      </c>
      <c r="L19" s="27" t="str">
        <f t="shared" si="0"/>
        <v>m1</v>
      </c>
    </row>
    <row r="20" spans="2:12">
      <c r="B20" s="29"/>
      <c r="C20" s="30" t="s">
        <v>47</v>
      </c>
      <c r="D20" s="22">
        <v>1</v>
      </c>
      <c r="E20" s="28" t="s">
        <v>75</v>
      </c>
      <c r="F20" s="1">
        <v>0</v>
      </c>
      <c r="G20" s="2">
        <v>0</v>
      </c>
      <c r="H20" s="24" t="e">
        <f t="shared" si="4"/>
        <v>#DIV/0!</v>
      </c>
      <c r="I20" s="25">
        <f t="shared" si="5"/>
        <v>175</v>
      </c>
      <c r="J20" s="26" t="e">
        <f t="shared" si="6"/>
        <v>#DIV/0!</v>
      </c>
      <c r="K20" s="25">
        <v>350</v>
      </c>
      <c r="L20" s="27" t="str">
        <f t="shared" si="0"/>
        <v>m1</v>
      </c>
    </row>
    <row r="21" spans="2:12">
      <c r="B21" s="29"/>
      <c r="C21" s="30" t="s">
        <v>44</v>
      </c>
      <c r="D21" s="22">
        <v>1</v>
      </c>
      <c r="E21" s="28" t="s">
        <v>75</v>
      </c>
      <c r="F21" s="1">
        <v>0</v>
      </c>
      <c r="G21" s="2">
        <v>0</v>
      </c>
      <c r="H21" s="24" t="e">
        <f t="shared" si="4"/>
        <v>#DIV/0!</v>
      </c>
      <c r="I21" s="25">
        <f t="shared" si="5"/>
        <v>125</v>
      </c>
      <c r="J21" s="26" t="e">
        <f t="shared" si="6"/>
        <v>#DIV/0!</v>
      </c>
      <c r="K21" s="25">
        <v>250</v>
      </c>
      <c r="L21" s="27" t="str">
        <f t="shared" si="0"/>
        <v>m1</v>
      </c>
    </row>
    <row r="22" spans="2:12">
      <c r="B22" s="29"/>
      <c r="C22" s="31" t="s">
        <v>81</v>
      </c>
      <c r="D22" s="22">
        <v>1</v>
      </c>
      <c r="E22" s="28" t="s">
        <v>39</v>
      </c>
      <c r="F22" s="1">
        <v>0</v>
      </c>
      <c r="G22" s="2">
        <v>0</v>
      </c>
      <c r="H22" s="24" t="e">
        <f t="shared" si="4"/>
        <v>#DIV/0!</v>
      </c>
      <c r="I22" s="25">
        <f t="shared" si="5"/>
        <v>7.5</v>
      </c>
      <c r="J22" s="26" t="e">
        <f t="shared" si="6"/>
        <v>#DIV/0!</v>
      </c>
      <c r="K22" s="25">
        <v>15</v>
      </c>
      <c r="L22" s="27" t="str">
        <f t="shared" ref="L22" si="7">+E22</f>
        <v>m1</v>
      </c>
    </row>
    <row r="23" spans="2:12">
      <c r="B23" s="29"/>
      <c r="C23" s="30" t="s">
        <v>45</v>
      </c>
      <c r="D23" s="22">
        <v>1</v>
      </c>
      <c r="E23" s="28" t="s">
        <v>21</v>
      </c>
      <c r="F23" s="1">
        <v>0</v>
      </c>
      <c r="G23" s="2">
        <v>0</v>
      </c>
      <c r="H23" s="24" t="e">
        <f t="shared" si="4"/>
        <v>#DIV/0!</v>
      </c>
      <c r="I23" s="25">
        <f t="shared" si="5"/>
        <v>22.5</v>
      </c>
      <c r="J23" s="26" t="e">
        <f t="shared" si="6"/>
        <v>#DIV/0!</v>
      </c>
      <c r="K23" s="25">
        <v>45</v>
      </c>
      <c r="L23" s="27" t="str">
        <f t="shared" si="0"/>
        <v>st</v>
      </c>
    </row>
    <row r="24" spans="2:12">
      <c r="B24" s="29"/>
      <c r="C24" s="30" t="s">
        <v>80</v>
      </c>
      <c r="D24" s="22">
        <v>1</v>
      </c>
      <c r="E24" s="28" t="s">
        <v>75</v>
      </c>
      <c r="F24" s="1">
        <v>0</v>
      </c>
      <c r="G24" s="2">
        <v>0</v>
      </c>
      <c r="H24" s="24" t="e">
        <f t="shared" si="4"/>
        <v>#DIV/0!</v>
      </c>
      <c r="I24" s="25">
        <f t="shared" si="5"/>
        <v>0.5</v>
      </c>
      <c r="J24" s="26" t="e">
        <f t="shared" si="6"/>
        <v>#DIV/0!</v>
      </c>
      <c r="K24" s="25">
        <v>1</v>
      </c>
      <c r="L24" s="27" t="str">
        <f t="shared" si="0"/>
        <v>m1</v>
      </c>
    </row>
    <row r="25" spans="2:12">
      <c r="B25" s="29"/>
      <c r="C25" s="30" t="s">
        <v>79</v>
      </c>
      <c r="D25" s="22">
        <v>1</v>
      </c>
      <c r="E25" s="28" t="s">
        <v>75</v>
      </c>
      <c r="F25" s="1">
        <v>0</v>
      </c>
      <c r="G25" s="2">
        <v>0</v>
      </c>
      <c r="H25" s="24" t="e">
        <f t="shared" si="4"/>
        <v>#DIV/0!</v>
      </c>
      <c r="I25" s="25">
        <f t="shared" si="5"/>
        <v>0.5</v>
      </c>
      <c r="J25" s="26" t="e">
        <f t="shared" si="6"/>
        <v>#DIV/0!</v>
      </c>
      <c r="K25" s="25">
        <v>1</v>
      </c>
      <c r="L25" s="27" t="str">
        <f t="shared" si="0"/>
        <v>m1</v>
      </c>
    </row>
    <row r="26" spans="2:12">
      <c r="B26" s="29"/>
      <c r="C26" s="30" t="s">
        <v>48</v>
      </c>
      <c r="D26" s="22">
        <v>1</v>
      </c>
      <c r="E26" s="28" t="s">
        <v>21</v>
      </c>
      <c r="F26" s="1">
        <v>0</v>
      </c>
      <c r="G26" s="2">
        <v>0</v>
      </c>
      <c r="H26" s="24" t="e">
        <f t="shared" si="4"/>
        <v>#DIV/0!</v>
      </c>
      <c r="I26" s="25">
        <f t="shared" si="5"/>
        <v>0.5</v>
      </c>
      <c r="J26" s="26" t="e">
        <f t="shared" si="6"/>
        <v>#DIV/0!</v>
      </c>
      <c r="K26" s="25">
        <v>1</v>
      </c>
      <c r="L26" s="27" t="str">
        <f t="shared" si="0"/>
        <v>st</v>
      </c>
    </row>
    <row r="27" spans="2:12">
      <c r="B27" s="29"/>
      <c r="C27" s="30" t="s">
        <v>50</v>
      </c>
      <c r="D27" s="22">
        <v>1</v>
      </c>
      <c r="E27" s="28" t="s">
        <v>75</v>
      </c>
      <c r="F27" s="1">
        <v>0</v>
      </c>
      <c r="G27" s="2">
        <v>0</v>
      </c>
      <c r="H27" s="24" t="e">
        <f t="shared" si="4"/>
        <v>#DIV/0!</v>
      </c>
      <c r="I27" s="25">
        <f t="shared" si="5"/>
        <v>25</v>
      </c>
      <c r="J27" s="26" t="e">
        <f t="shared" si="6"/>
        <v>#DIV/0!</v>
      </c>
      <c r="K27" s="25">
        <v>50</v>
      </c>
      <c r="L27" s="27" t="str">
        <f t="shared" si="0"/>
        <v>m1</v>
      </c>
    </row>
    <row r="28" spans="2:12">
      <c r="B28" s="29"/>
      <c r="C28" s="30" t="s">
        <v>51</v>
      </c>
      <c r="D28" s="22">
        <v>1</v>
      </c>
      <c r="E28" s="28" t="s">
        <v>75</v>
      </c>
      <c r="F28" s="1">
        <v>0</v>
      </c>
      <c r="G28" s="2">
        <v>0</v>
      </c>
      <c r="H28" s="24" t="e">
        <f t="shared" si="4"/>
        <v>#DIV/0!</v>
      </c>
      <c r="I28" s="25">
        <f t="shared" si="5"/>
        <v>5</v>
      </c>
      <c r="J28" s="26" t="e">
        <f t="shared" si="6"/>
        <v>#DIV/0!</v>
      </c>
      <c r="K28" s="25">
        <v>10</v>
      </c>
      <c r="L28" s="27" t="str">
        <f t="shared" si="0"/>
        <v>m1</v>
      </c>
    </row>
    <row r="29" spans="2:12">
      <c r="B29" s="29"/>
      <c r="C29" s="29" t="s">
        <v>46</v>
      </c>
      <c r="D29" s="22">
        <v>1</v>
      </c>
      <c r="E29" s="28" t="s">
        <v>75</v>
      </c>
      <c r="F29" s="1">
        <v>0</v>
      </c>
      <c r="G29" s="2">
        <v>0</v>
      </c>
      <c r="H29" s="24" t="e">
        <f t="shared" si="4"/>
        <v>#DIV/0!</v>
      </c>
      <c r="I29" s="25">
        <f t="shared" si="5"/>
        <v>7.5</v>
      </c>
      <c r="J29" s="26" t="e">
        <f t="shared" si="6"/>
        <v>#DIV/0!</v>
      </c>
      <c r="K29" s="25">
        <v>15</v>
      </c>
      <c r="L29" s="27" t="str">
        <f t="shared" si="0"/>
        <v>m1</v>
      </c>
    </row>
    <row r="30" spans="2:12">
      <c r="B30" s="29"/>
      <c r="C30" s="29" t="s">
        <v>52</v>
      </c>
      <c r="D30" s="22">
        <v>1</v>
      </c>
      <c r="E30" s="28" t="s">
        <v>21</v>
      </c>
      <c r="F30" s="1">
        <v>0</v>
      </c>
      <c r="G30" s="2">
        <v>0</v>
      </c>
      <c r="H30" s="24" t="e">
        <f t="shared" si="4"/>
        <v>#DIV/0!</v>
      </c>
      <c r="I30" s="25">
        <f t="shared" si="5"/>
        <v>5</v>
      </c>
      <c r="J30" s="26" t="e">
        <f t="shared" si="6"/>
        <v>#DIV/0!</v>
      </c>
      <c r="K30" s="25">
        <v>10</v>
      </c>
      <c r="L30" s="27" t="str">
        <f t="shared" si="0"/>
        <v>st</v>
      </c>
    </row>
    <row r="31" spans="2:12">
      <c r="B31" s="29"/>
      <c r="C31" s="29" t="s">
        <v>112</v>
      </c>
      <c r="D31" s="22">
        <v>1</v>
      </c>
      <c r="E31" s="28" t="s">
        <v>21</v>
      </c>
      <c r="F31" s="1">
        <v>0</v>
      </c>
      <c r="G31" s="2">
        <v>0</v>
      </c>
      <c r="H31" s="24" t="e">
        <f t="shared" si="4"/>
        <v>#DIV/0!</v>
      </c>
      <c r="I31" s="25">
        <f t="shared" si="5"/>
        <v>10</v>
      </c>
      <c r="J31" s="26" t="e">
        <f t="shared" si="6"/>
        <v>#DIV/0!</v>
      </c>
      <c r="K31" s="25">
        <v>20</v>
      </c>
      <c r="L31" s="27" t="str">
        <f t="shared" si="0"/>
        <v>st</v>
      </c>
    </row>
    <row r="32" spans="2:12">
      <c r="B32" s="29"/>
      <c r="C32" s="21" t="s">
        <v>113</v>
      </c>
      <c r="D32" s="22">
        <v>1</v>
      </c>
      <c r="E32" s="28" t="s">
        <v>21</v>
      </c>
      <c r="F32" s="1">
        <v>0</v>
      </c>
      <c r="G32" s="2">
        <v>0</v>
      </c>
      <c r="H32" s="24" t="e">
        <f t="shared" si="4"/>
        <v>#DIV/0!</v>
      </c>
      <c r="I32" s="25">
        <f t="shared" si="5"/>
        <v>20</v>
      </c>
      <c r="J32" s="26" t="e">
        <f t="shared" si="6"/>
        <v>#DIV/0!</v>
      </c>
      <c r="K32" s="25">
        <v>40</v>
      </c>
      <c r="L32" s="27" t="str">
        <f t="shared" ref="L32" si="8">+E32</f>
        <v>st</v>
      </c>
    </row>
    <row r="33" spans="2:12">
      <c r="B33" s="29"/>
      <c r="C33" s="21" t="s">
        <v>120</v>
      </c>
      <c r="D33" s="22">
        <v>1</v>
      </c>
      <c r="E33" s="28" t="s">
        <v>21</v>
      </c>
      <c r="F33" s="1">
        <v>0</v>
      </c>
      <c r="G33" s="2">
        <v>0</v>
      </c>
      <c r="H33" s="24" t="e">
        <f t="shared" ref="H33" si="9">SUM(F33/G33)</f>
        <v>#DIV/0!</v>
      </c>
      <c r="I33" s="25">
        <f t="shared" ref="I33" si="10">SUM(K33/2)</f>
        <v>5</v>
      </c>
      <c r="J33" s="26" t="e">
        <f t="shared" ref="J33" si="11">SUM(H33*I33)</f>
        <v>#DIV/0!</v>
      </c>
      <c r="K33" s="25">
        <v>10</v>
      </c>
      <c r="L33" s="27" t="str">
        <f t="shared" ref="L33" si="12">+E33</f>
        <v>st</v>
      </c>
    </row>
    <row r="34" spans="2:12">
      <c r="B34" s="29"/>
      <c r="C34" s="29" t="s">
        <v>86</v>
      </c>
      <c r="D34" s="22">
        <v>1</v>
      </c>
      <c r="E34" s="28" t="s">
        <v>82</v>
      </c>
      <c r="F34" s="1">
        <v>0</v>
      </c>
      <c r="G34" s="2">
        <v>0</v>
      </c>
      <c r="H34" s="24" t="e">
        <f t="shared" si="4"/>
        <v>#DIV/0!</v>
      </c>
      <c r="I34" s="25">
        <f t="shared" si="5"/>
        <v>0.5</v>
      </c>
      <c r="J34" s="26" t="e">
        <f t="shared" si="6"/>
        <v>#DIV/0!</v>
      </c>
      <c r="K34" s="25">
        <v>1</v>
      </c>
      <c r="L34" s="27" t="str">
        <f t="shared" ref="L34" si="13">+E34</f>
        <v>uur</v>
      </c>
    </row>
    <row r="35" spans="2:12">
      <c r="B35" s="29"/>
      <c r="C35" s="29" t="s">
        <v>86</v>
      </c>
      <c r="D35" s="22">
        <v>1</v>
      </c>
      <c r="E35" s="28" t="s">
        <v>17</v>
      </c>
      <c r="F35" s="1">
        <v>0</v>
      </c>
      <c r="G35" s="2">
        <v>0</v>
      </c>
      <c r="H35" s="24" t="e">
        <f t="shared" si="4"/>
        <v>#DIV/0!</v>
      </c>
      <c r="I35" s="25">
        <f t="shared" si="5"/>
        <v>0.5</v>
      </c>
      <c r="J35" s="26" t="e">
        <f t="shared" si="6"/>
        <v>#DIV/0!</v>
      </c>
      <c r="K35" s="25">
        <v>1</v>
      </c>
      <c r="L35" s="27" t="str">
        <f t="shared" ref="L35:L36" si="14">+E35</f>
        <v>inzet</v>
      </c>
    </row>
    <row r="36" spans="2:12">
      <c r="B36" s="32"/>
      <c r="C36" s="29" t="s">
        <v>87</v>
      </c>
      <c r="D36" s="22">
        <v>1</v>
      </c>
      <c r="E36" s="28" t="s">
        <v>82</v>
      </c>
      <c r="F36" s="1">
        <v>0</v>
      </c>
      <c r="G36" s="2">
        <v>0</v>
      </c>
      <c r="H36" s="24" t="e">
        <f t="shared" si="4"/>
        <v>#DIV/0!</v>
      </c>
      <c r="I36" s="25">
        <f t="shared" si="5"/>
        <v>0.5</v>
      </c>
      <c r="J36" s="26" t="e">
        <f t="shared" si="6"/>
        <v>#DIV/0!</v>
      </c>
      <c r="K36" s="25">
        <v>1</v>
      </c>
      <c r="L36" s="27" t="str">
        <f t="shared" si="14"/>
        <v>uur</v>
      </c>
    </row>
    <row r="37" spans="2:12">
      <c r="B37" s="33"/>
      <c r="C37" s="33" t="s">
        <v>87</v>
      </c>
      <c r="D37" s="34">
        <v>1</v>
      </c>
      <c r="E37" s="35" t="s">
        <v>17</v>
      </c>
      <c r="F37" s="3">
        <v>0</v>
      </c>
      <c r="G37" s="4">
        <v>0</v>
      </c>
      <c r="H37" s="36" t="e">
        <f t="shared" si="4"/>
        <v>#DIV/0!</v>
      </c>
      <c r="I37" s="37">
        <f t="shared" si="5"/>
        <v>0.5</v>
      </c>
      <c r="J37" s="38" t="e">
        <f t="shared" si="6"/>
        <v>#DIV/0!</v>
      </c>
      <c r="K37" s="37">
        <v>1</v>
      </c>
      <c r="L37" s="39" t="str">
        <f t="shared" ref="L37" si="15">+E37</f>
        <v>inzet</v>
      </c>
    </row>
    <row r="38" spans="2:12">
      <c r="B38" s="40" t="s">
        <v>114</v>
      </c>
      <c r="C38" s="8" t="s">
        <v>117</v>
      </c>
      <c r="F38" s="41" t="s">
        <v>89</v>
      </c>
      <c r="J38" s="42" t="e">
        <f>SUM(J5:J37)</f>
        <v>#DIV/0!</v>
      </c>
    </row>
    <row r="40" spans="2:12" ht="38.25">
      <c r="B40" s="15" t="s">
        <v>23</v>
      </c>
      <c r="C40" s="16" t="s">
        <v>91</v>
      </c>
      <c r="D40" s="18" t="s">
        <v>9</v>
      </c>
      <c r="E40" s="18" t="s">
        <v>10</v>
      </c>
      <c r="F40" s="19" t="s">
        <v>11</v>
      </c>
      <c r="G40" s="19" t="s">
        <v>12</v>
      </c>
      <c r="H40" s="19" t="s">
        <v>13</v>
      </c>
      <c r="I40" s="19" t="s">
        <v>14</v>
      </c>
      <c r="J40" s="19" t="s">
        <v>15</v>
      </c>
      <c r="K40" s="19" t="str">
        <f>+K4</f>
        <v>GVB Prognose 2025</v>
      </c>
      <c r="L40" s="19" t="s">
        <v>16</v>
      </c>
    </row>
    <row r="41" spans="2:12">
      <c r="B41" s="29"/>
      <c r="C41" s="30" t="s">
        <v>56</v>
      </c>
      <c r="D41" s="22">
        <v>1</v>
      </c>
      <c r="E41" s="28" t="s">
        <v>75</v>
      </c>
      <c r="F41" s="1">
        <v>0</v>
      </c>
      <c r="G41" s="2">
        <v>0</v>
      </c>
      <c r="H41" s="24" t="e">
        <f>SUM(F41/G41)</f>
        <v>#DIV/0!</v>
      </c>
      <c r="I41" s="25">
        <f>SUM(K41/2)</f>
        <v>67.5</v>
      </c>
      <c r="J41" s="26" t="e">
        <f>SUM(H41*I41)</f>
        <v>#DIV/0!</v>
      </c>
      <c r="K41" s="25">
        <v>135</v>
      </c>
      <c r="L41" s="27" t="str">
        <f>+E41</f>
        <v>m1</v>
      </c>
    </row>
    <row r="42" spans="2:12">
      <c r="B42" s="29"/>
      <c r="C42" s="29" t="s">
        <v>24</v>
      </c>
      <c r="D42" s="22">
        <v>1</v>
      </c>
      <c r="E42" s="43" t="s">
        <v>39</v>
      </c>
      <c r="F42" s="1">
        <v>0</v>
      </c>
      <c r="G42" s="2">
        <v>0</v>
      </c>
      <c r="H42" s="24" t="e">
        <f t="shared" ref="H42" si="16">SUM(F42/G42)</f>
        <v>#DIV/0!</v>
      </c>
      <c r="I42" s="25">
        <f t="shared" ref="I42" si="17">SUM(K42/2)</f>
        <v>600</v>
      </c>
      <c r="J42" s="26" t="e">
        <f t="shared" ref="J42" si="18">SUM(H42*I42)</f>
        <v>#DIV/0!</v>
      </c>
      <c r="K42" s="25">
        <v>1200</v>
      </c>
      <c r="L42" s="27" t="str">
        <f t="shared" ref="L42:L61" si="19">+E42</f>
        <v>m1</v>
      </c>
    </row>
    <row r="43" spans="2:12">
      <c r="B43" s="29"/>
      <c r="C43" s="29" t="s">
        <v>55</v>
      </c>
      <c r="D43" s="22">
        <v>1</v>
      </c>
      <c r="E43" s="43" t="s">
        <v>39</v>
      </c>
      <c r="F43" s="1">
        <v>0</v>
      </c>
      <c r="G43" s="2">
        <v>0</v>
      </c>
      <c r="H43" s="24" t="e">
        <f t="shared" ref="H43:H57" si="20">SUM(F43/G43)</f>
        <v>#DIV/0!</v>
      </c>
      <c r="I43" s="25">
        <f t="shared" ref="I43:I57" si="21">SUM(K43/2)</f>
        <v>0.5</v>
      </c>
      <c r="J43" s="26" t="e">
        <f t="shared" ref="J43:J57" si="22">SUM(H43*I43)</f>
        <v>#DIV/0!</v>
      </c>
      <c r="K43" s="25">
        <v>1</v>
      </c>
      <c r="L43" s="27" t="s">
        <v>39</v>
      </c>
    </row>
    <row r="44" spans="2:12">
      <c r="B44" s="29"/>
      <c r="C44" s="30" t="s">
        <v>18</v>
      </c>
      <c r="D44" s="22">
        <v>1</v>
      </c>
      <c r="E44" s="28" t="s">
        <v>75</v>
      </c>
      <c r="F44" s="1">
        <v>0</v>
      </c>
      <c r="G44" s="2">
        <v>0</v>
      </c>
      <c r="H44" s="24" t="e">
        <f t="shared" si="20"/>
        <v>#DIV/0!</v>
      </c>
      <c r="I44" s="25">
        <f t="shared" si="21"/>
        <v>160</v>
      </c>
      <c r="J44" s="26" t="e">
        <f t="shared" si="22"/>
        <v>#DIV/0!</v>
      </c>
      <c r="K44" s="25">
        <v>320</v>
      </c>
      <c r="L44" s="27" t="str">
        <f t="shared" ref="L44:L57" si="23">+E44</f>
        <v>m1</v>
      </c>
    </row>
    <row r="45" spans="2:12">
      <c r="B45" s="29"/>
      <c r="C45" s="30" t="s">
        <v>19</v>
      </c>
      <c r="D45" s="22">
        <v>1</v>
      </c>
      <c r="E45" s="28" t="s">
        <v>75</v>
      </c>
      <c r="F45" s="1">
        <v>0</v>
      </c>
      <c r="G45" s="2">
        <v>0</v>
      </c>
      <c r="H45" s="24" t="e">
        <f t="shared" si="20"/>
        <v>#DIV/0!</v>
      </c>
      <c r="I45" s="25">
        <f t="shared" si="21"/>
        <v>0.5</v>
      </c>
      <c r="J45" s="26" t="e">
        <f t="shared" si="22"/>
        <v>#DIV/0!</v>
      </c>
      <c r="K45" s="25">
        <v>1</v>
      </c>
      <c r="L45" s="27" t="str">
        <f t="shared" si="23"/>
        <v>m1</v>
      </c>
    </row>
    <row r="46" spans="2:12">
      <c r="B46" s="29"/>
      <c r="C46" s="30" t="s">
        <v>102</v>
      </c>
      <c r="D46" s="22">
        <v>1</v>
      </c>
      <c r="E46" s="28" t="s">
        <v>75</v>
      </c>
      <c r="F46" s="1">
        <v>0</v>
      </c>
      <c r="G46" s="2">
        <v>0</v>
      </c>
      <c r="H46" s="24" t="e">
        <f t="shared" ref="H46" si="24">SUM(F46/G46)</f>
        <v>#DIV/0!</v>
      </c>
      <c r="I46" s="25">
        <f t="shared" ref="I46" si="25">SUM(K46/2)</f>
        <v>40000</v>
      </c>
      <c r="J46" s="26" t="e">
        <f t="shared" ref="J46" si="26">SUM(H46*I46)</f>
        <v>#DIV/0!</v>
      </c>
      <c r="K46" s="25">
        <v>80000</v>
      </c>
      <c r="L46" s="27" t="str">
        <f t="shared" ref="L46" si="27">+E46</f>
        <v>m1</v>
      </c>
    </row>
    <row r="47" spans="2:12">
      <c r="B47" s="29"/>
      <c r="C47" s="30" t="s">
        <v>103</v>
      </c>
      <c r="D47" s="22">
        <v>1</v>
      </c>
      <c r="E47" s="28" t="s">
        <v>75</v>
      </c>
      <c r="F47" s="1">
        <v>0</v>
      </c>
      <c r="G47" s="2">
        <v>0</v>
      </c>
      <c r="H47" s="24" t="e">
        <f t="shared" si="20"/>
        <v>#DIV/0!</v>
      </c>
      <c r="I47" s="25">
        <f t="shared" si="21"/>
        <v>5000</v>
      </c>
      <c r="J47" s="26" t="e">
        <f t="shared" si="22"/>
        <v>#DIV/0!</v>
      </c>
      <c r="K47" s="25">
        <v>10000</v>
      </c>
      <c r="L47" s="27" t="str">
        <f t="shared" si="23"/>
        <v>m1</v>
      </c>
    </row>
    <row r="48" spans="2:12">
      <c r="B48" s="29"/>
      <c r="C48" s="30" t="s">
        <v>104</v>
      </c>
      <c r="D48" s="22">
        <v>1</v>
      </c>
      <c r="E48" s="28" t="s">
        <v>75</v>
      </c>
      <c r="F48" s="1">
        <v>0</v>
      </c>
      <c r="G48" s="2">
        <v>0</v>
      </c>
      <c r="H48" s="24" t="e">
        <f t="shared" ref="H48" si="28">SUM(F48/G48)</f>
        <v>#DIV/0!</v>
      </c>
      <c r="I48" s="25">
        <f t="shared" ref="I48" si="29">SUM(K48/2)</f>
        <v>10000</v>
      </c>
      <c r="J48" s="26" t="e">
        <f t="shared" ref="J48" si="30">SUM(H48*I48)</f>
        <v>#DIV/0!</v>
      </c>
      <c r="K48" s="25">
        <v>20000</v>
      </c>
      <c r="L48" s="27" t="str">
        <f t="shared" ref="L48" si="31">+E48</f>
        <v>m1</v>
      </c>
    </row>
    <row r="49" spans="2:12">
      <c r="B49" s="29"/>
      <c r="C49" s="29" t="s">
        <v>20</v>
      </c>
      <c r="D49" s="22">
        <v>1</v>
      </c>
      <c r="E49" s="43" t="s">
        <v>21</v>
      </c>
      <c r="F49" s="1">
        <v>0</v>
      </c>
      <c r="G49" s="2">
        <v>0</v>
      </c>
      <c r="H49" s="24" t="e">
        <f t="shared" si="20"/>
        <v>#DIV/0!</v>
      </c>
      <c r="I49" s="25">
        <f t="shared" si="21"/>
        <v>12.5</v>
      </c>
      <c r="J49" s="26" t="e">
        <f t="shared" si="22"/>
        <v>#DIV/0!</v>
      </c>
      <c r="K49" s="25">
        <v>25</v>
      </c>
      <c r="L49" s="27" t="str">
        <f t="shared" si="23"/>
        <v>st</v>
      </c>
    </row>
    <row r="50" spans="2:12">
      <c r="B50" s="29"/>
      <c r="C50" s="21" t="s">
        <v>22</v>
      </c>
      <c r="D50" s="22">
        <v>1</v>
      </c>
      <c r="E50" s="28" t="s">
        <v>75</v>
      </c>
      <c r="F50" s="1">
        <v>0</v>
      </c>
      <c r="G50" s="2">
        <v>0</v>
      </c>
      <c r="H50" s="24" t="e">
        <f t="shared" si="20"/>
        <v>#DIV/0!</v>
      </c>
      <c r="I50" s="25">
        <f t="shared" si="21"/>
        <v>0.5</v>
      </c>
      <c r="J50" s="26" t="e">
        <f t="shared" si="22"/>
        <v>#DIV/0!</v>
      </c>
      <c r="K50" s="25">
        <v>1</v>
      </c>
      <c r="L50" s="27" t="str">
        <f t="shared" si="23"/>
        <v>m1</v>
      </c>
    </row>
    <row r="51" spans="2:12">
      <c r="B51" s="29"/>
      <c r="C51" s="21" t="s">
        <v>83</v>
      </c>
      <c r="D51" s="22">
        <v>1</v>
      </c>
      <c r="E51" s="28" t="s">
        <v>39</v>
      </c>
      <c r="F51" s="1">
        <v>0</v>
      </c>
      <c r="G51" s="2">
        <v>0</v>
      </c>
      <c r="H51" s="24" t="e">
        <f t="shared" si="20"/>
        <v>#DIV/0!</v>
      </c>
      <c r="I51" s="25">
        <f t="shared" si="21"/>
        <v>4.5</v>
      </c>
      <c r="J51" s="26" t="e">
        <f t="shared" si="22"/>
        <v>#DIV/0!</v>
      </c>
      <c r="K51" s="25">
        <v>9</v>
      </c>
      <c r="L51" s="27" t="str">
        <f t="shared" si="23"/>
        <v>m1</v>
      </c>
    </row>
    <row r="52" spans="2:12">
      <c r="B52" s="29"/>
      <c r="C52" s="21" t="s">
        <v>84</v>
      </c>
      <c r="D52" s="22">
        <v>1</v>
      </c>
      <c r="E52" s="28" t="s">
        <v>39</v>
      </c>
      <c r="F52" s="1">
        <v>0</v>
      </c>
      <c r="G52" s="2">
        <v>0</v>
      </c>
      <c r="H52" s="24" t="e">
        <f t="shared" si="20"/>
        <v>#DIV/0!</v>
      </c>
      <c r="I52" s="25">
        <f t="shared" si="21"/>
        <v>10</v>
      </c>
      <c r="J52" s="26" t="e">
        <f t="shared" si="22"/>
        <v>#DIV/0!</v>
      </c>
      <c r="K52" s="25">
        <v>20</v>
      </c>
      <c r="L52" s="27" t="str">
        <f t="shared" si="23"/>
        <v>m1</v>
      </c>
    </row>
    <row r="53" spans="2:12">
      <c r="B53" s="29"/>
      <c r="C53" s="21" t="s">
        <v>71</v>
      </c>
      <c r="D53" s="22">
        <v>1</v>
      </c>
      <c r="E53" s="43" t="s">
        <v>39</v>
      </c>
      <c r="F53" s="1">
        <v>0</v>
      </c>
      <c r="G53" s="2">
        <v>0</v>
      </c>
      <c r="H53" s="24" t="e">
        <f t="shared" si="20"/>
        <v>#DIV/0!</v>
      </c>
      <c r="I53" s="25">
        <f t="shared" si="21"/>
        <v>0.5</v>
      </c>
      <c r="J53" s="26" t="e">
        <f t="shared" si="22"/>
        <v>#DIV/0!</v>
      </c>
      <c r="K53" s="25">
        <v>1</v>
      </c>
      <c r="L53" s="27" t="str">
        <f t="shared" si="23"/>
        <v>m1</v>
      </c>
    </row>
    <row r="54" spans="2:12">
      <c r="B54" s="29"/>
      <c r="C54" s="29" t="s">
        <v>72</v>
      </c>
      <c r="D54" s="22">
        <v>1</v>
      </c>
      <c r="E54" s="43" t="s">
        <v>75</v>
      </c>
      <c r="F54" s="1">
        <v>0</v>
      </c>
      <c r="G54" s="2">
        <v>0</v>
      </c>
      <c r="H54" s="24" t="e">
        <f t="shared" si="20"/>
        <v>#DIV/0!</v>
      </c>
      <c r="I54" s="25">
        <f t="shared" si="21"/>
        <v>3500</v>
      </c>
      <c r="J54" s="26" t="e">
        <f t="shared" si="22"/>
        <v>#DIV/0!</v>
      </c>
      <c r="K54" s="25">
        <v>7000</v>
      </c>
      <c r="L54" s="27" t="str">
        <f t="shared" si="23"/>
        <v>m1</v>
      </c>
    </row>
    <row r="55" spans="2:12">
      <c r="B55" s="29"/>
      <c r="C55" s="21" t="s">
        <v>73</v>
      </c>
      <c r="D55" s="22">
        <v>1</v>
      </c>
      <c r="E55" s="43" t="s">
        <v>75</v>
      </c>
      <c r="F55" s="1">
        <v>0</v>
      </c>
      <c r="G55" s="2">
        <v>0</v>
      </c>
      <c r="H55" s="24" t="e">
        <f t="shared" si="20"/>
        <v>#DIV/0!</v>
      </c>
      <c r="I55" s="25">
        <f t="shared" si="21"/>
        <v>0.5</v>
      </c>
      <c r="J55" s="26" t="e">
        <f t="shared" si="22"/>
        <v>#DIV/0!</v>
      </c>
      <c r="K55" s="25">
        <v>1</v>
      </c>
      <c r="L55" s="27" t="str">
        <f t="shared" si="23"/>
        <v>m1</v>
      </c>
    </row>
    <row r="56" spans="2:12">
      <c r="B56" s="29"/>
      <c r="C56" s="29" t="s">
        <v>85</v>
      </c>
      <c r="D56" s="22">
        <v>1</v>
      </c>
      <c r="E56" s="43" t="s">
        <v>39</v>
      </c>
      <c r="F56" s="1">
        <v>0</v>
      </c>
      <c r="G56" s="2">
        <v>0</v>
      </c>
      <c r="H56" s="24" t="e">
        <f t="shared" si="20"/>
        <v>#DIV/0!</v>
      </c>
      <c r="I56" s="25">
        <f t="shared" si="21"/>
        <v>0.5</v>
      </c>
      <c r="J56" s="26" t="e">
        <f t="shared" si="22"/>
        <v>#DIV/0!</v>
      </c>
      <c r="K56" s="25">
        <v>1</v>
      </c>
      <c r="L56" s="27" t="str">
        <f t="shared" si="23"/>
        <v>m1</v>
      </c>
    </row>
    <row r="57" spans="2:12">
      <c r="B57" s="29"/>
      <c r="C57" s="21" t="s">
        <v>105</v>
      </c>
      <c r="D57" s="22">
        <v>1</v>
      </c>
      <c r="E57" s="43" t="s">
        <v>21</v>
      </c>
      <c r="F57" s="1">
        <v>0</v>
      </c>
      <c r="G57" s="2">
        <v>0</v>
      </c>
      <c r="H57" s="24" t="e">
        <f t="shared" si="20"/>
        <v>#DIV/0!</v>
      </c>
      <c r="I57" s="25">
        <f t="shared" si="21"/>
        <v>0.5</v>
      </c>
      <c r="J57" s="26" t="e">
        <f t="shared" si="22"/>
        <v>#DIV/0!</v>
      </c>
      <c r="K57" s="25">
        <v>1</v>
      </c>
      <c r="L57" s="27" t="str">
        <f t="shared" si="23"/>
        <v>st</v>
      </c>
    </row>
    <row r="58" spans="2:12">
      <c r="B58" s="29"/>
      <c r="C58" s="21" t="s">
        <v>101</v>
      </c>
      <c r="D58" s="22">
        <v>1</v>
      </c>
      <c r="E58" s="43" t="s">
        <v>17</v>
      </c>
      <c r="F58" s="1">
        <v>0</v>
      </c>
      <c r="G58" s="2">
        <v>0</v>
      </c>
      <c r="H58" s="24" t="e">
        <f t="shared" ref="H58:H59" si="32">SUM(F58/G58)</f>
        <v>#DIV/0!</v>
      </c>
      <c r="I58" s="25">
        <f t="shared" ref="I58:I59" si="33">SUM(K58/2)</f>
        <v>0.5</v>
      </c>
      <c r="J58" s="26" t="e">
        <f t="shared" ref="J58:J59" si="34">SUM(H58*I58)</f>
        <v>#DIV/0!</v>
      </c>
      <c r="K58" s="25">
        <v>1</v>
      </c>
      <c r="L58" s="27" t="str">
        <f t="shared" ref="L58:L59" si="35">+E58</f>
        <v>inzet</v>
      </c>
    </row>
    <row r="59" spans="2:12">
      <c r="B59" s="29"/>
      <c r="C59" s="21" t="s">
        <v>100</v>
      </c>
      <c r="D59" s="22">
        <v>1</v>
      </c>
      <c r="E59" s="43" t="s">
        <v>39</v>
      </c>
      <c r="F59" s="1">
        <v>0</v>
      </c>
      <c r="G59" s="2">
        <v>0</v>
      </c>
      <c r="H59" s="24" t="e">
        <f t="shared" si="32"/>
        <v>#DIV/0!</v>
      </c>
      <c r="I59" s="25">
        <f t="shared" si="33"/>
        <v>0.5</v>
      </c>
      <c r="J59" s="26" t="e">
        <f t="shared" si="34"/>
        <v>#DIV/0!</v>
      </c>
      <c r="K59" s="25">
        <v>1</v>
      </c>
      <c r="L59" s="27" t="str">
        <f t="shared" si="35"/>
        <v>m1</v>
      </c>
    </row>
    <row r="60" spans="2:12">
      <c r="B60" s="29"/>
      <c r="C60" s="29" t="s">
        <v>77</v>
      </c>
      <c r="D60" s="22">
        <v>1</v>
      </c>
      <c r="E60" s="43" t="s">
        <v>17</v>
      </c>
      <c r="F60" s="1">
        <v>0</v>
      </c>
      <c r="G60" s="2">
        <v>0</v>
      </c>
      <c r="H60" s="24" t="e">
        <f t="shared" ref="H60" si="36">SUM(F60/G60)</f>
        <v>#DIV/0!</v>
      </c>
      <c r="I60" s="25">
        <f t="shared" ref="I60" si="37">SUM(K60/2)</f>
        <v>0.5</v>
      </c>
      <c r="J60" s="26" t="e">
        <f t="shared" ref="J60" si="38">SUM(H60*I60)</f>
        <v>#DIV/0!</v>
      </c>
      <c r="K60" s="25">
        <v>1</v>
      </c>
      <c r="L60" s="27" t="str">
        <f t="shared" si="19"/>
        <v>inzet</v>
      </c>
    </row>
    <row r="61" spans="2:12">
      <c r="B61" s="33"/>
      <c r="C61" s="33" t="s">
        <v>78</v>
      </c>
      <c r="D61" s="34">
        <v>1</v>
      </c>
      <c r="E61" s="44" t="s">
        <v>39</v>
      </c>
      <c r="F61" s="3">
        <v>0</v>
      </c>
      <c r="G61" s="4">
        <v>0</v>
      </c>
      <c r="H61" s="36" t="e">
        <f t="shared" ref="H61" si="39">SUM(F61/G61)</f>
        <v>#DIV/0!</v>
      </c>
      <c r="I61" s="37">
        <f t="shared" ref="I61" si="40">SUM(K61/2)</f>
        <v>0.5</v>
      </c>
      <c r="J61" s="38" t="e">
        <f t="shared" ref="J61" si="41">SUM(H61*I61)</f>
        <v>#DIV/0!</v>
      </c>
      <c r="K61" s="37">
        <v>1</v>
      </c>
      <c r="L61" s="39" t="str">
        <f t="shared" si="19"/>
        <v>m1</v>
      </c>
    </row>
    <row r="62" spans="2:12">
      <c r="F62" s="41" t="s">
        <v>90</v>
      </c>
      <c r="G62" s="41"/>
      <c r="J62" s="42" t="e">
        <f>SUM(J41:J61)</f>
        <v>#DIV/0!</v>
      </c>
      <c r="K62" s="45"/>
      <c r="L62" s="14"/>
    </row>
    <row r="63" spans="2:12">
      <c r="L63" s="14"/>
    </row>
    <row r="64" spans="2:12" ht="51">
      <c r="B64" s="15" t="s">
        <v>25</v>
      </c>
      <c r="C64" s="16" t="s">
        <v>26</v>
      </c>
      <c r="D64" s="18" t="s">
        <v>9</v>
      </c>
      <c r="E64" s="18" t="s">
        <v>10</v>
      </c>
      <c r="F64" s="19" t="s">
        <v>11</v>
      </c>
      <c r="G64" s="19" t="s">
        <v>12</v>
      </c>
      <c r="H64" s="19" t="s">
        <v>13</v>
      </c>
      <c r="I64" s="19" t="s">
        <v>27</v>
      </c>
      <c r="J64" s="19" t="s">
        <v>15</v>
      </c>
      <c r="K64" s="19" t="str">
        <f>+K4</f>
        <v>GVB Prognose 2025</v>
      </c>
      <c r="L64" s="19" t="s">
        <v>16</v>
      </c>
    </row>
    <row r="65" spans="2:12">
      <c r="B65" s="46"/>
      <c r="C65" s="46" t="s">
        <v>65</v>
      </c>
      <c r="D65" s="47">
        <v>1</v>
      </c>
      <c r="E65" s="48" t="s">
        <v>21</v>
      </c>
      <c r="F65" s="5">
        <v>0</v>
      </c>
      <c r="G65" s="6">
        <v>0</v>
      </c>
      <c r="H65" s="49" t="e">
        <f t="shared" ref="H65" si="42">SUM(F65/G65)</f>
        <v>#DIV/0!</v>
      </c>
      <c r="I65" s="50">
        <v>6</v>
      </c>
      <c r="J65" s="51" t="e">
        <f t="shared" ref="J65" si="43">SUM(H65*I65)</f>
        <v>#DIV/0!</v>
      </c>
      <c r="K65" s="50">
        <v>1000</v>
      </c>
      <c r="L65" s="52" t="str">
        <f>+E65</f>
        <v>st</v>
      </c>
    </row>
    <row r="66" spans="2:12">
      <c r="B66" s="29"/>
      <c r="C66" s="29" t="s">
        <v>66</v>
      </c>
      <c r="D66" s="22">
        <v>1</v>
      </c>
      <c r="E66" s="43" t="s">
        <v>21</v>
      </c>
      <c r="F66" s="1">
        <v>0</v>
      </c>
      <c r="G66" s="2">
        <v>0</v>
      </c>
      <c r="H66" s="24" t="e">
        <f t="shared" ref="H66" si="44">SUM(F66/G66)</f>
        <v>#DIV/0!</v>
      </c>
      <c r="I66" s="25">
        <v>6</v>
      </c>
      <c r="J66" s="26" t="e">
        <f t="shared" ref="J66" si="45">SUM(H66*I66)</f>
        <v>#DIV/0!</v>
      </c>
      <c r="K66" s="25">
        <v>100</v>
      </c>
      <c r="L66" s="27" t="str">
        <f>+E66</f>
        <v>st</v>
      </c>
    </row>
    <row r="67" spans="2:12">
      <c r="B67" s="29"/>
      <c r="C67" s="29" t="s">
        <v>67</v>
      </c>
      <c r="D67" s="22">
        <v>1</v>
      </c>
      <c r="E67" s="43" t="s">
        <v>21</v>
      </c>
      <c r="F67" s="1">
        <v>0</v>
      </c>
      <c r="G67" s="2">
        <v>0</v>
      </c>
      <c r="H67" s="24" t="e">
        <f t="shared" ref="H67" si="46">SUM(F67/G67)</f>
        <v>#DIV/0!</v>
      </c>
      <c r="I67" s="25">
        <v>6</v>
      </c>
      <c r="J67" s="26" t="e">
        <f t="shared" ref="J67" si="47">SUM(H67*I67)</f>
        <v>#DIV/0!</v>
      </c>
      <c r="K67" s="25">
        <v>50</v>
      </c>
      <c r="L67" s="27" t="str">
        <f t="shared" ref="L67:L74" si="48">+E67</f>
        <v>st</v>
      </c>
    </row>
    <row r="68" spans="2:12">
      <c r="B68" s="29"/>
      <c r="C68" s="29" t="s">
        <v>68</v>
      </c>
      <c r="D68" s="22">
        <v>1</v>
      </c>
      <c r="E68" s="43" t="s">
        <v>21</v>
      </c>
      <c r="F68" s="1">
        <v>0</v>
      </c>
      <c r="G68" s="2">
        <v>0</v>
      </c>
      <c r="H68" s="24" t="e">
        <f t="shared" ref="H68:H70" si="49">SUM(F68/G68)</f>
        <v>#DIV/0!</v>
      </c>
      <c r="I68" s="25">
        <v>6</v>
      </c>
      <c r="J68" s="26" t="e">
        <f t="shared" ref="J68:J70" si="50">SUM(H68*I68)</f>
        <v>#DIV/0!</v>
      </c>
      <c r="K68" s="25">
        <v>50</v>
      </c>
      <c r="L68" s="27" t="str">
        <f t="shared" si="48"/>
        <v>st</v>
      </c>
    </row>
    <row r="69" spans="2:12">
      <c r="B69" s="29"/>
      <c r="C69" s="29" t="s">
        <v>57</v>
      </c>
      <c r="D69" s="22">
        <v>1</v>
      </c>
      <c r="E69" s="43" t="s">
        <v>21</v>
      </c>
      <c r="F69" s="1">
        <v>0</v>
      </c>
      <c r="G69" s="2">
        <v>0</v>
      </c>
      <c r="H69" s="24" t="e">
        <f t="shared" ref="H69" si="51">SUM(F69/G69)</f>
        <v>#DIV/0!</v>
      </c>
      <c r="I69" s="25">
        <v>6</v>
      </c>
      <c r="J69" s="26" t="e">
        <f t="shared" ref="J69" si="52">SUM(H69*I69)</f>
        <v>#DIV/0!</v>
      </c>
      <c r="K69" s="25">
        <v>30</v>
      </c>
      <c r="L69" s="27" t="str">
        <f t="shared" si="48"/>
        <v>st</v>
      </c>
    </row>
    <row r="70" spans="2:12">
      <c r="B70" s="29"/>
      <c r="C70" s="29" t="s">
        <v>58</v>
      </c>
      <c r="D70" s="22">
        <v>1</v>
      </c>
      <c r="E70" s="43" t="s">
        <v>21</v>
      </c>
      <c r="F70" s="1">
        <v>0</v>
      </c>
      <c r="G70" s="2">
        <v>0</v>
      </c>
      <c r="H70" s="24" t="e">
        <f t="shared" si="49"/>
        <v>#DIV/0!</v>
      </c>
      <c r="I70" s="25">
        <v>6</v>
      </c>
      <c r="J70" s="26" t="e">
        <f t="shared" si="50"/>
        <v>#DIV/0!</v>
      </c>
      <c r="K70" s="25">
        <v>30</v>
      </c>
      <c r="L70" s="27" t="str">
        <f t="shared" si="48"/>
        <v>st</v>
      </c>
    </row>
    <row r="71" spans="2:12">
      <c r="B71" s="29"/>
      <c r="C71" s="29" t="s">
        <v>60</v>
      </c>
      <c r="D71" s="22">
        <v>1</v>
      </c>
      <c r="E71" s="43" t="s">
        <v>21</v>
      </c>
      <c r="F71" s="1">
        <v>0</v>
      </c>
      <c r="G71" s="2">
        <v>0</v>
      </c>
      <c r="H71" s="24" t="e">
        <f>SUM(F71/G71)</f>
        <v>#DIV/0!</v>
      </c>
      <c r="I71" s="25">
        <v>6</v>
      </c>
      <c r="J71" s="26" t="e">
        <f>SUM(H71*I71)</f>
        <v>#DIV/0!</v>
      </c>
      <c r="K71" s="25">
        <v>10</v>
      </c>
      <c r="L71" s="27" t="str">
        <f t="shared" si="48"/>
        <v>st</v>
      </c>
    </row>
    <row r="72" spans="2:12">
      <c r="B72" s="29"/>
      <c r="C72" s="29" t="s">
        <v>59</v>
      </c>
      <c r="D72" s="22">
        <v>1</v>
      </c>
      <c r="E72" s="43" t="s">
        <v>21</v>
      </c>
      <c r="F72" s="1">
        <v>0</v>
      </c>
      <c r="G72" s="2">
        <v>0</v>
      </c>
      <c r="H72" s="24" t="e">
        <f>SUM(F72/G72)</f>
        <v>#DIV/0!</v>
      </c>
      <c r="I72" s="25">
        <v>6</v>
      </c>
      <c r="J72" s="26" t="e">
        <f>SUM(H72*I72)</f>
        <v>#DIV/0!</v>
      </c>
      <c r="K72" s="25">
        <v>1</v>
      </c>
      <c r="L72" s="27" t="str">
        <f t="shared" si="48"/>
        <v>st</v>
      </c>
    </row>
    <row r="73" spans="2:12">
      <c r="B73" s="29"/>
      <c r="C73" s="29" t="s">
        <v>69</v>
      </c>
      <c r="D73" s="22">
        <v>1</v>
      </c>
      <c r="E73" s="43" t="s">
        <v>21</v>
      </c>
      <c r="F73" s="1">
        <v>0</v>
      </c>
      <c r="G73" s="2">
        <v>0</v>
      </c>
      <c r="H73" s="24" t="e">
        <f>SUM(F73/G73)</f>
        <v>#DIV/0!</v>
      </c>
      <c r="I73" s="25">
        <v>6</v>
      </c>
      <c r="J73" s="26" t="e">
        <f>SUM(H73*I73)</f>
        <v>#DIV/0!</v>
      </c>
      <c r="K73" s="25">
        <v>1</v>
      </c>
      <c r="L73" s="27" t="str">
        <f t="shared" si="48"/>
        <v>st</v>
      </c>
    </row>
    <row r="74" spans="2:12">
      <c r="B74" s="29"/>
      <c r="C74" s="29" t="s">
        <v>70</v>
      </c>
      <c r="D74" s="22">
        <v>1</v>
      </c>
      <c r="E74" s="43" t="s">
        <v>21</v>
      </c>
      <c r="F74" s="1">
        <v>0</v>
      </c>
      <c r="G74" s="2">
        <v>0</v>
      </c>
      <c r="H74" s="24" t="e">
        <f>SUM(F74/G74)</f>
        <v>#DIV/0!</v>
      </c>
      <c r="I74" s="25">
        <v>6</v>
      </c>
      <c r="J74" s="26" t="e">
        <f>SUM(H74*I74)</f>
        <v>#DIV/0!</v>
      </c>
      <c r="K74" s="25">
        <v>1</v>
      </c>
      <c r="L74" s="27" t="str">
        <f t="shared" si="48"/>
        <v>st</v>
      </c>
    </row>
    <row r="75" spans="2:12">
      <c r="B75" s="33"/>
      <c r="C75" s="33" t="s">
        <v>119</v>
      </c>
      <c r="D75" s="34">
        <v>1</v>
      </c>
      <c r="E75" s="44" t="s">
        <v>21</v>
      </c>
      <c r="F75" s="3">
        <v>0</v>
      </c>
      <c r="G75" s="4">
        <v>0</v>
      </c>
      <c r="H75" s="36" t="e">
        <f>SUM(F75/G75)</f>
        <v>#DIV/0!</v>
      </c>
      <c r="I75" s="37">
        <v>4</v>
      </c>
      <c r="J75" s="38" t="e">
        <f>SUM(H75*I75)</f>
        <v>#DIV/0!</v>
      </c>
      <c r="K75" s="37">
        <v>1</v>
      </c>
      <c r="L75" s="39" t="str">
        <f t="shared" ref="L75" si="53">+E75</f>
        <v>st</v>
      </c>
    </row>
    <row r="76" spans="2:12">
      <c r="B76" s="53"/>
      <c r="C76" s="53"/>
      <c r="D76" s="54"/>
      <c r="E76" s="55"/>
      <c r="F76" s="41" t="s">
        <v>121</v>
      </c>
      <c r="H76" s="56"/>
      <c r="I76" s="45"/>
      <c r="J76" s="57" t="e">
        <f>SUM(J65:J75)</f>
        <v>#DIV/0!</v>
      </c>
      <c r="K76" s="45"/>
      <c r="L76" s="58"/>
    </row>
    <row r="77" spans="2:12">
      <c r="B77" s="59"/>
      <c r="C77" s="59"/>
      <c r="D77" s="60"/>
      <c r="E77" s="61"/>
      <c r="F77" s="62"/>
      <c r="G77" s="63"/>
      <c r="H77" s="64"/>
      <c r="I77" s="65"/>
      <c r="J77" s="64"/>
      <c r="K77" s="65"/>
      <c r="L77" s="66"/>
    </row>
    <row r="78" spans="2:12" ht="38.25">
      <c r="B78" s="15" t="s">
        <v>124</v>
      </c>
      <c r="C78" s="16" t="s">
        <v>88</v>
      </c>
      <c r="D78" s="18" t="s">
        <v>9</v>
      </c>
      <c r="E78" s="18" t="s">
        <v>10</v>
      </c>
      <c r="F78" s="19" t="s">
        <v>11</v>
      </c>
      <c r="G78" s="19" t="s">
        <v>12</v>
      </c>
      <c r="H78" s="19" t="s">
        <v>13</v>
      </c>
      <c r="I78" s="19" t="s">
        <v>14</v>
      </c>
      <c r="J78" s="19" t="s">
        <v>15</v>
      </c>
      <c r="K78" s="19" t="str">
        <f>+K4</f>
        <v>GVB Prognose 2025</v>
      </c>
      <c r="L78" s="19" t="s">
        <v>16</v>
      </c>
    </row>
    <row r="79" spans="2:12">
      <c r="B79" s="32"/>
      <c r="C79" s="32" t="s">
        <v>74</v>
      </c>
      <c r="D79" s="22">
        <v>1</v>
      </c>
      <c r="E79" s="43" t="s">
        <v>39</v>
      </c>
      <c r="F79" s="1">
        <v>0</v>
      </c>
      <c r="G79" s="2">
        <v>0</v>
      </c>
      <c r="H79" s="24" t="e">
        <f t="shared" ref="H79" si="54">SUM(F79/G79)</f>
        <v>#DIV/0!</v>
      </c>
      <c r="I79" s="25">
        <f t="shared" ref="I79" si="55">SUM(K79/2)</f>
        <v>750</v>
      </c>
      <c r="J79" s="26" t="e">
        <f t="shared" ref="J79" si="56">SUM(H79*I79)</f>
        <v>#DIV/0!</v>
      </c>
      <c r="K79" s="25">
        <v>1500</v>
      </c>
      <c r="L79" s="27" t="str">
        <f t="shared" ref="L79" si="57">+E79</f>
        <v>m1</v>
      </c>
    </row>
    <row r="80" spans="2:12">
      <c r="B80" s="67"/>
      <c r="C80" s="67" t="s">
        <v>118</v>
      </c>
      <c r="D80" s="39">
        <v>1</v>
      </c>
      <c r="E80" s="44" t="s">
        <v>21</v>
      </c>
      <c r="F80" s="3">
        <v>0</v>
      </c>
      <c r="G80" s="4">
        <v>0</v>
      </c>
      <c r="H80" s="36" t="e">
        <f t="shared" ref="H80" si="58">SUM(F80/G80)</f>
        <v>#DIV/0!</v>
      </c>
      <c r="I80" s="37">
        <f t="shared" ref="I80" si="59">SUM(K80/2)</f>
        <v>500</v>
      </c>
      <c r="J80" s="38" t="e">
        <f t="shared" ref="J80" si="60">SUM(H80*I80)</f>
        <v>#DIV/0!</v>
      </c>
      <c r="K80" s="37">
        <v>1000</v>
      </c>
      <c r="L80" s="39" t="str">
        <f t="shared" ref="L80" si="61">+E80</f>
        <v>st</v>
      </c>
    </row>
    <row r="81" spans="2:12">
      <c r="B81" s="40" t="s">
        <v>114</v>
      </c>
      <c r="C81" s="8" t="s">
        <v>115</v>
      </c>
      <c r="F81" s="41" t="s">
        <v>122</v>
      </c>
      <c r="J81" s="42" t="e">
        <f>SUM(J79:J80)</f>
        <v>#DIV/0!</v>
      </c>
      <c r="L81" s="14"/>
    </row>
    <row r="82" spans="2:12">
      <c r="B82" s="40" t="s">
        <v>114</v>
      </c>
      <c r="C82" s="8" t="s">
        <v>116</v>
      </c>
      <c r="L82" s="14"/>
    </row>
    <row r="83" spans="2:12" ht="16.5" thickBot="1">
      <c r="J83" s="56" t="s">
        <v>28</v>
      </c>
    </row>
    <row r="84" spans="2:12" ht="16.5" thickBot="1">
      <c r="F84" s="41" t="s">
        <v>123</v>
      </c>
      <c r="J84" s="68" t="e">
        <f>SUM(J81+J62+J76+J38)</f>
        <v>#DIV/0!</v>
      </c>
    </row>
    <row r="86" spans="2:12">
      <c r="B86" s="69" t="s">
        <v>29</v>
      </c>
    </row>
    <row r="87" spans="2:12">
      <c r="B87" s="70">
        <v>1</v>
      </c>
      <c r="C87" s="71" t="s">
        <v>30</v>
      </c>
    </row>
    <row r="88" spans="2:12">
      <c r="B88" s="72">
        <v>2</v>
      </c>
      <c r="C88" s="71" t="s">
        <v>93</v>
      </c>
    </row>
    <row r="89" spans="2:12">
      <c r="B89" s="8">
        <v>3</v>
      </c>
      <c r="C89" s="8" t="s">
        <v>92</v>
      </c>
    </row>
    <row r="90" spans="2:12">
      <c r="B90" s="8">
        <v>4</v>
      </c>
      <c r="C90" s="8" t="s">
        <v>31</v>
      </c>
    </row>
    <row r="91" spans="2:12">
      <c r="B91" s="8">
        <v>5</v>
      </c>
      <c r="C91" s="8" t="s">
        <v>32</v>
      </c>
    </row>
    <row r="92" spans="2:12">
      <c r="B92" s="8">
        <v>6</v>
      </c>
      <c r="C92" s="8" t="s">
        <v>94</v>
      </c>
    </row>
    <row r="93" spans="2:12">
      <c r="B93" s="8">
        <v>7</v>
      </c>
      <c r="C93" s="8" t="s">
        <v>33</v>
      </c>
    </row>
    <row r="94" spans="2:12">
      <c r="B94" s="8">
        <v>8</v>
      </c>
      <c r="C94" s="73" t="s">
        <v>97</v>
      </c>
    </row>
    <row r="95" spans="2:12">
      <c r="C95" s="74" t="s">
        <v>95</v>
      </c>
    </row>
    <row r="96" spans="2:12">
      <c r="C96" s="74" t="s">
        <v>96</v>
      </c>
    </row>
    <row r="97" spans="3:11">
      <c r="C97" s="74" t="s">
        <v>99</v>
      </c>
    </row>
    <row r="98" spans="3:11">
      <c r="C98" s="74" t="s">
        <v>98</v>
      </c>
    </row>
    <row r="100" spans="3:11" ht="28.5" customHeight="1">
      <c r="D100" s="75" t="s">
        <v>34</v>
      </c>
      <c r="E100" s="75"/>
      <c r="F100" s="75"/>
      <c r="G100" s="75"/>
      <c r="H100" s="76"/>
      <c r="I100" s="76"/>
      <c r="J100" s="76"/>
      <c r="K100" s="76"/>
    </row>
    <row r="101" spans="3:11" ht="28.5" customHeight="1">
      <c r="D101" s="75" t="s">
        <v>35</v>
      </c>
      <c r="E101" s="75"/>
      <c r="F101" s="75"/>
      <c r="G101" s="75"/>
      <c r="H101" s="76"/>
      <c r="I101" s="76"/>
      <c r="J101" s="76"/>
      <c r="K101" s="76"/>
    </row>
    <row r="102" spans="3:11" ht="28.5" customHeight="1">
      <c r="D102" s="75" t="s">
        <v>36</v>
      </c>
      <c r="E102" s="75"/>
      <c r="F102" s="75"/>
      <c r="G102" s="75"/>
      <c r="H102" s="76"/>
      <c r="I102" s="76"/>
      <c r="J102" s="76"/>
      <c r="K102" s="76"/>
    </row>
    <row r="103" spans="3:11" ht="28.5" customHeight="1">
      <c r="D103" s="75" t="s">
        <v>37</v>
      </c>
      <c r="E103" s="75"/>
      <c r="F103" s="75"/>
      <c r="G103" s="75"/>
      <c r="H103" s="76"/>
      <c r="I103" s="76"/>
      <c r="J103" s="76"/>
      <c r="K103" s="76"/>
    </row>
    <row r="104" spans="3:11" ht="28.5" customHeight="1">
      <c r="D104" s="75" t="s">
        <v>38</v>
      </c>
      <c r="E104" s="75"/>
      <c r="F104" s="75"/>
      <c r="G104" s="75"/>
      <c r="H104" s="76"/>
      <c r="I104" s="76"/>
      <c r="J104" s="76"/>
      <c r="K104" s="76"/>
    </row>
  </sheetData>
  <sheetProtection algorithmName="SHA-512" hashValue="13qcu0m5hcWCLZ1AI+32vdPl6VdQXHW7Rj1ilzJ8g+HUOp56h+9qyImJXfnCQ4/QbV/6mMG/LzUxVDpMFoddPw==" saltValue="ed/ajrxO3ZnXcCJnKvsQXg==" spinCount="100000" sheet="1" selectLockedCells="1"/>
  <mergeCells count="10">
    <mergeCell ref="D104:G104"/>
    <mergeCell ref="D103:G103"/>
    <mergeCell ref="D102:G102"/>
    <mergeCell ref="D101:G101"/>
    <mergeCell ref="D100:G100"/>
    <mergeCell ref="H104:K104"/>
    <mergeCell ref="H103:K103"/>
    <mergeCell ref="H102:K102"/>
    <mergeCell ref="H101:K101"/>
    <mergeCell ref="H100:K100"/>
  </mergeCells>
  <phoneticPr fontId="10" type="noConversion"/>
  <pageMargins left="0.23622047244094491" right="0.23622047244094491" top="0.39370078740157483" bottom="0.35433070866141736" header="0.31496062992125984" footer="0.31496062992125984"/>
  <pageSetup paperSize="8" scale="8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GVB Exploitatie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Loogman</dc:creator>
  <cp:keywords/>
  <dc:description/>
  <cp:lastModifiedBy>Loogman, Gert</cp:lastModifiedBy>
  <cp:revision>1</cp:revision>
  <dcterms:created xsi:type="dcterms:W3CDTF">2017-05-03T09:48:50Z</dcterms:created>
  <dcterms:modified xsi:type="dcterms:W3CDTF">2024-12-09T14:26:28Z</dcterms:modified>
  <cp:category/>
  <cp:contentStatus/>
  <cp:version>1.1</cp:version>
</cp:coreProperties>
</file>