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https://vunl.sharepoint.com/sites/FCO-PRJ-EAAV-middelen/Shared Documents/General/06. Bijlagen/"/>
    </mc:Choice>
  </mc:AlternateContent>
  <xr:revisionPtr revIDLastSave="30" documentId="8_{B95A35E5-9152-4BD7-B5CD-0CA0FFFC192D}" xr6:coauthVersionLast="47" xr6:coauthVersionMax="47" xr10:uidLastSave="{22435CE3-D749-4816-B480-8139D453E67B}"/>
  <bookViews>
    <workbookView xWindow="-108" yWindow="-108" windowWidth="23256" windowHeight="12456" xr2:uid="{00000000-000D-0000-FFFF-FFFF00000000}"/>
  </bookViews>
  <sheets>
    <sheet name="Tariefoverzicht" sheetId="5" r:id="rId1"/>
    <sheet name="Werkgroepkamer" sheetId="2" r:id="rId2"/>
    <sheet name="Mobiel Hybride Vergadersysteem" sheetId="1" r:id="rId3"/>
    <sheet name="Algemene componenten" sheetId="3" r:id="rId4"/>
  </sheets>
  <definedNames>
    <definedName name="_xlnm.Print_Area" localSheetId="3">'Algemene componenten'!$B$2:$J$59</definedName>
    <definedName name="_xlnm.Print_Area" localSheetId="2">'Mobiel Hybride Vergadersysteem'!$B$2:$J$28</definedName>
    <definedName name="_xlnm.Print_Area" localSheetId="0">Tariefoverzicht!$B$2:$H$46</definedName>
    <definedName name="_xlnm.Print_Area" localSheetId="1">Werkgroepkamer!$B$2:$J$53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 i="3" l="1"/>
  <c r="H26" i="3" s="1"/>
  <c r="I26" i="3" s="1"/>
  <c r="H10" i="1"/>
  <c r="H17" i="1" s="1"/>
  <c r="I17" i="1" s="1"/>
  <c r="H10" i="2"/>
  <c r="H16" i="2" s="1"/>
  <c r="I16" i="2" s="1"/>
  <c r="G14" i="5"/>
  <c r="D44" i="5"/>
  <c r="H39" i="2" l="1"/>
  <c r="I39" i="2" s="1"/>
  <c r="H23" i="2"/>
  <c r="I23" i="2" s="1"/>
  <c r="H38" i="2"/>
  <c r="I38" i="2" s="1"/>
  <c r="H22" i="2"/>
  <c r="I22" i="2" s="1"/>
  <c r="H37" i="2"/>
  <c r="I37" i="2" s="1"/>
  <c r="H29" i="2"/>
  <c r="I29" i="2" s="1"/>
  <c r="H21" i="2"/>
  <c r="I21" i="2" s="1"/>
  <c r="H13" i="2"/>
  <c r="I13" i="2" s="1"/>
  <c r="H44" i="2"/>
  <c r="I44" i="2" s="1"/>
  <c r="H36" i="2"/>
  <c r="I36" i="2" s="1"/>
  <c r="H28" i="2"/>
  <c r="I28" i="2" s="1"/>
  <c r="H20" i="2"/>
  <c r="I20" i="2" s="1"/>
  <c r="H12" i="2"/>
  <c r="I12" i="2" s="1"/>
  <c r="H11" i="2"/>
  <c r="I11" i="2" s="1"/>
  <c r="H43" i="2"/>
  <c r="I43" i="2" s="1"/>
  <c r="H35" i="2"/>
  <c r="I35" i="2" s="1"/>
  <c r="H27" i="2"/>
  <c r="I27" i="2" s="1"/>
  <c r="H19" i="2"/>
  <c r="I19" i="2" s="1"/>
  <c r="H24" i="1"/>
  <c r="I24" i="1" s="1"/>
  <c r="H31" i="2"/>
  <c r="I31" i="2" s="1"/>
  <c r="H46" i="2"/>
  <c r="I46" i="2" s="1"/>
  <c r="H14" i="2"/>
  <c r="I14" i="2" s="1"/>
  <c r="H18" i="2"/>
  <c r="I18" i="2" s="1"/>
  <c r="H16" i="1"/>
  <c r="I16" i="1" s="1"/>
  <c r="H49" i="2"/>
  <c r="I49" i="2" s="1"/>
  <c r="H41" i="2"/>
  <c r="I41" i="2" s="1"/>
  <c r="H33" i="2"/>
  <c r="I33" i="2" s="1"/>
  <c r="H25" i="2"/>
  <c r="I25" i="2" s="1"/>
  <c r="H17" i="2"/>
  <c r="I17" i="2" s="1"/>
  <c r="H47" i="2"/>
  <c r="I47" i="2" s="1"/>
  <c r="H15" i="2"/>
  <c r="I15" i="2" s="1"/>
  <c r="H30" i="2"/>
  <c r="I30" i="2" s="1"/>
  <c r="H45" i="2"/>
  <c r="I45" i="2" s="1"/>
  <c r="H50" i="2"/>
  <c r="I50" i="2" s="1"/>
  <c r="H42" i="2"/>
  <c r="I42" i="2" s="1"/>
  <c r="H34" i="2"/>
  <c r="I34" i="2" s="1"/>
  <c r="H26" i="2"/>
  <c r="I26" i="2" s="1"/>
  <c r="H48" i="2"/>
  <c r="I48" i="2" s="1"/>
  <c r="H40" i="2"/>
  <c r="I40" i="2" s="1"/>
  <c r="H32" i="2"/>
  <c r="I32" i="2" s="1"/>
  <c r="H24" i="2"/>
  <c r="I24" i="2" s="1"/>
  <c r="H44" i="3"/>
  <c r="I44" i="3" s="1"/>
  <c r="H32" i="3"/>
  <c r="I32" i="3" s="1"/>
  <c r="H22" i="3"/>
  <c r="I22" i="3" s="1"/>
  <c r="H53" i="3"/>
  <c r="I53" i="3" s="1"/>
  <c r="H41" i="3"/>
  <c r="I41" i="3" s="1"/>
  <c r="H12" i="3"/>
  <c r="I12" i="3" s="1"/>
  <c r="H31" i="3"/>
  <c r="I31" i="3" s="1"/>
  <c r="H23" i="3"/>
  <c r="I23" i="3" s="1"/>
  <c r="H14" i="3"/>
  <c r="I14" i="3" s="1"/>
  <c r="H40" i="3"/>
  <c r="I40" i="3" s="1"/>
  <c r="H30" i="3"/>
  <c r="I30" i="3" s="1"/>
  <c r="H18" i="3"/>
  <c r="I18" i="3" s="1"/>
  <c r="H13" i="3"/>
  <c r="I13" i="3" s="1"/>
  <c r="H50" i="3"/>
  <c r="I50" i="3" s="1"/>
  <c r="H21" i="3"/>
  <c r="I21" i="3" s="1"/>
  <c r="H49" i="3"/>
  <c r="I49" i="3" s="1"/>
  <c r="H36" i="3"/>
  <c r="I36" i="3" s="1"/>
  <c r="H17" i="3"/>
  <c r="I17" i="3" s="1"/>
  <c r="H54" i="3"/>
  <c r="I54" i="3" s="1"/>
  <c r="H35" i="3"/>
  <c r="I35" i="3" s="1"/>
  <c r="H27" i="3"/>
  <c r="I27" i="3" s="1"/>
  <c r="H55" i="3"/>
  <c r="I55" i="3" s="1"/>
  <c r="H45" i="3"/>
  <c r="I45" i="3" s="1"/>
  <c r="H12" i="1"/>
  <c r="I12" i="1" s="1"/>
  <c r="H21" i="1"/>
  <c r="I21" i="1" s="1"/>
  <c r="H11" i="3"/>
  <c r="I11" i="3" s="1"/>
  <c r="H48" i="3"/>
  <c r="I48" i="3" s="1"/>
  <c r="H39" i="3"/>
  <c r="I39" i="3" s="1"/>
  <c r="H34" i="3"/>
  <c r="I34" i="3" s="1"/>
  <c r="H25" i="3"/>
  <c r="I25" i="3" s="1"/>
  <c r="H16" i="3"/>
  <c r="I16" i="3" s="1"/>
  <c r="H13" i="1"/>
  <c r="I13" i="1" s="1"/>
  <c r="H23" i="1"/>
  <c r="I23" i="1" s="1"/>
  <c r="H15" i="1"/>
  <c r="I15" i="1" s="1"/>
  <c r="H22" i="1"/>
  <c r="I22" i="1" s="1"/>
  <c r="H52" i="3"/>
  <c r="I52" i="3" s="1"/>
  <c r="H43" i="3"/>
  <c r="I43" i="3" s="1"/>
  <c r="H38" i="3"/>
  <c r="I38" i="3" s="1"/>
  <c r="H29" i="3"/>
  <c r="I29" i="3" s="1"/>
  <c r="H20" i="3"/>
  <c r="I20" i="3" s="1"/>
  <c r="H15" i="3"/>
  <c r="I15" i="3" s="1"/>
  <c r="H18" i="1"/>
  <c r="I18" i="1" s="1"/>
  <c r="H56" i="3"/>
  <c r="I56" i="3" s="1"/>
  <c r="H47" i="3"/>
  <c r="I47" i="3" s="1"/>
  <c r="H42" i="3"/>
  <c r="I42" i="3" s="1"/>
  <c r="H33" i="3"/>
  <c r="I33" i="3" s="1"/>
  <c r="H24" i="3"/>
  <c r="I24" i="3" s="1"/>
  <c r="H51" i="3"/>
  <c r="I51" i="3" s="1"/>
  <c r="H46" i="3"/>
  <c r="I46" i="3" s="1"/>
  <c r="H37" i="3"/>
  <c r="I37" i="3" s="1"/>
  <c r="H28" i="3"/>
  <c r="I28" i="3" s="1"/>
  <c r="H19" i="3"/>
  <c r="I19" i="3" s="1"/>
  <c r="H11" i="1"/>
  <c r="I11" i="1" s="1"/>
  <c r="H20" i="1"/>
  <c r="I20" i="1" s="1"/>
  <c r="H14" i="1"/>
  <c r="I14" i="1" s="1"/>
  <c r="H25" i="1"/>
  <c r="I25" i="1" s="1"/>
  <c r="H19" i="1"/>
  <c r="I19" i="1" s="1"/>
  <c r="I52" i="2" l="1"/>
  <c r="D24" i="5" s="1"/>
  <c r="I58" i="3"/>
  <c r="D26" i="5" s="1"/>
  <c r="I27" i="1"/>
  <c r="D25" i="5" s="1"/>
  <c r="D27" i="5" l="1"/>
</calcChain>
</file>

<file path=xl/sharedStrings.xml><?xml version="1.0" encoding="utf-8"?>
<sst xmlns="http://schemas.openxmlformats.org/spreadsheetml/2006/main" count="340" uniqueCount="224">
  <si>
    <t>Werkgroepkamer</t>
  </si>
  <si>
    <t>Aantal</t>
  </si>
  <si>
    <t>Fabrikant/Leverancier</t>
  </si>
  <si>
    <t>Bestel-nr.</t>
  </si>
  <si>
    <t>Omschrijving</t>
  </si>
  <si>
    <t>SHARP/NEC</t>
  </si>
  <si>
    <t>Biamp</t>
  </si>
  <si>
    <t>SBC_2</t>
  </si>
  <si>
    <t>Biamp Parlé SBC 2 Conferencing Speaker Bar</t>
  </si>
  <si>
    <t>Ergoxs</t>
  </si>
  <si>
    <t>EFF5200-VU</t>
  </si>
  <si>
    <t>dubbelzuils mobiele lift hoog inclusief custom panel *</t>
  </si>
  <si>
    <t>EFF5200Z-VUXL</t>
  </si>
  <si>
    <t>ErgoXS</t>
  </si>
  <si>
    <t>MW133</t>
  </si>
  <si>
    <t>Beugel bovenframe 5200 incl. bevestiginsmateriaal</t>
  </si>
  <si>
    <t>Extron</t>
  </si>
  <si>
    <t>60-1667-02</t>
  </si>
  <si>
    <t>TLP PRO 300M wallmount (black)</t>
  </si>
  <si>
    <t>60-1161-02</t>
  </si>
  <si>
    <t>EWB101 One US gang external wall box (black)</t>
  </si>
  <si>
    <t>60-1914-01</t>
  </si>
  <si>
    <t>IPCP Pro xi Control Processor</t>
  </si>
  <si>
    <t>60-604-02</t>
  </si>
  <si>
    <t>RSB 129</t>
  </si>
  <si>
    <t>Digitus</t>
  </si>
  <si>
    <t>DN-19 PB-4U-SW</t>
  </si>
  <si>
    <t>DN-19 PB-4U-SW Wandmontage patchhouder</t>
  </si>
  <si>
    <t>Lightware</t>
  </si>
  <si>
    <t>UCX-4x2-HC40</t>
  </si>
  <si>
    <t>Logitech</t>
  </si>
  <si>
    <t>920-007145</t>
  </si>
  <si>
    <t>K400</t>
  </si>
  <si>
    <t>Vaddio</t>
  </si>
  <si>
    <t>999-30200-000</t>
  </si>
  <si>
    <t>EasyIP 10 Camera (black)</t>
  </si>
  <si>
    <t>999-60320-000</t>
  </si>
  <si>
    <t>EasyIP Mixer</t>
  </si>
  <si>
    <t>999-85810-000</t>
  </si>
  <si>
    <t>EasyIP CeilingMIC D (white) Dante Version</t>
  </si>
  <si>
    <t>Netgear</t>
  </si>
  <si>
    <t>M4250-10G2F-PoE+</t>
  </si>
  <si>
    <t>Netwerk switch GSM4212P</t>
  </si>
  <si>
    <t>Value</t>
  </si>
  <si>
    <t>Apparaatsnoer Euro naar C7(acht) 3 meter zwart</t>
  </si>
  <si>
    <t>Intronics</t>
  </si>
  <si>
    <t>AK5124</t>
  </si>
  <si>
    <t>230V AANSLUITKABEL SCHUKO MALE (HAAKS) - C13 ZWARTLENGTE : 3.00 M</t>
  </si>
  <si>
    <t>Kramer</t>
  </si>
  <si>
    <t>C-A35M/2RAM-10</t>
  </si>
  <si>
    <t>3.0M 3.5MM (M) TO 2 RCA (M) STEREO AUDIO CABLE</t>
  </si>
  <si>
    <t>C-MHM/MHM-2B</t>
  </si>
  <si>
    <t>0,6m Flexible High-Speed HDMI Cable with Ethernet</t>
  </si>
  <si>
    <t>C–MHM/MHM–10</t>
  </si>
  <si>
    <t>3,0m Flexible High-Speed HDMI Cable with Ethernet</t>
  </si>
  <si>
    <t>C–MHM/MHM–15</t>
  </si>
  <si>
    <t>4,6m Flexible High-Speed HDMI Cable with Ethernet</t>
  </si>
  <si>
    <t>Flamco</t>
  </si>
  <si>
    <t>TU-1775915</t>
  </si>
  <si>
    <t>RAIL R1 ZWART Lengte 2 meter</t>
  </si>
  <si>
    <t>Bachmann</t>
  </si>
  <si>
    <t>TU-7512831</t>
  </si>
  <si>
    <t>BACH STEP BASE 4X 230V RA ZW GST18 in/out</t>
  </si>
  <si>
    <t>Kaiser</t>
  </si>
  <si>
    <t>Martin Kaiser 1086 Contactdooscombinatie |1086ZL/15W/SW 45 Graden</t>
  </si>
  <si>
    <t>Wieland</t>
  </si>
  <si>
    <t>TU-4762415</t>
  </si>
  <si>
    <t>Wieland GST18i3 netkabel RA, zwart, 5 meter schuko &gt; GST18i3</t>
  </si>
  <si>
    <t>ACT</t>
  </si>
  <si>
    <t>SB3016</t>
  </si>
  <si>
    <t>USB 3.0 A male - USB B male 0,50 m</t>
  </si>
  <si>
    <t>SB3017</t>
  </si>
  <si>
    <t>USB 3.0 A male - USB B male 1,0 m</t>
  </si>
  <si>
    <t>FB5000</t>
  </si>
  <si>
    <t>Zwarte 0,5 meter PVC U/FTP CAT6A high flexibility tangle-free patchkabel snagless met RJ45 connectoren</t>
  </si>
  <si>
    <t>FB5003</t>
  </si>
  <si>
    <t>Zwarte 3 meter PVC U/FTP CAT6A high flexibility tangle-free patchkabel snagless met RJ45 connectoren</t>
  </si>
  <si>
    <t>FB5005</t>
  </si>
  <si>
    <t>Zwarte 5 meter PVC U/FTP CAT6A high flexibility tangle-free patchkabel snagless met RJ45 connectoren</t>
  </si>
  <si>
    <t>Ratio</t>
  </si>
  <si>
    <t>TU-1929350</t>
  </si>
  <si>
    <t>RATIO APPSNR 3 X 1 10A ZW 0,5M</t>
  </si>
  <si>
    <t>H K Electric</t>
  </si>
  <si>
    <t>TU-4593554</t>
  </si>
  <si>
    <t>HK Apparaatsnoer H05RR-F 3G1,00ZW  1M</t>
  </si>
  <si>
    <t>1 m long USB Full-Featured Type-C cable for USB3.2 Gen 2x2</t>
  </si>
  <si>
    <t>5m USB Full-Featured Type-C cable for USB3.2 Gen 1x2 &amp; 4K60</t>
  </si>
  <si>
    <t>Delock</t>
  </si>
  <si>
    <t>USB-kabel USB 3.2 Gen1 (USB 3.0 / USB 3.1 Gen1) USB-A stekker, USB-B stekker 5.00 m Rood</t>
  </si>
  <si>
    <t>Club 3D</t>
  </si>
  <si>
    <t>Club 3D HDMI to USB Type-C 4K60Hz Active Adapter M/F</t>
  </si>
  <si>
    <t>Mobiel Hybride Vergadersysteem</t>
  </si>
  <si>
    <t>Sharp/NEC</t>
  </si>
  <si>
    <t>50", 3840 x 2160, 26,4kg, VESA 400x400 M6, input: DP 1x, HDMI 2x, 24/7</t>
  </si>
  <si>
    <t>TRS16BV44B</t>
  </si>
  <si>
    <t>Trolley small solo zwart, vesa 400x400, max. 50kg, 1600mm kolom</t>
  </si>
  <si>
    <t>HOOKB1</t>
  </si>
  <si>
    <t>Kabelhaak zwart</t>
  </si>
  <si>
    <t>HANB1</t>
  </si>
  <si>
    <t>Handgreepset zwart</t>
  </si>
  <si>
    <t>WPMB1</t>
  </si>
  <si>
    <t>Wireless Presentation Mount Zwart</t>
  </si>
  <si>
    <t>960-001681</t>
  </si>
  <si>
    <t>Logitech : MeetUp2 - Zwart</t>
  </si>
  <si>
    <t>TAU-UCX-2x1-HC40</t>
  </si>
  <si>
    <t>Universal Switcher with HDMI 2.0 and USB-C connectivity 2x1</t>
  </si>
  <si>
    <t>5m USB Full-Featured Type-C cable for USB 3.1 Gen1 &amp; 4K60</t>
  </si>
  <si>
    <t>AC7416</t>
  </si>
  <si>
    <t>ACT USB 3.0 kabel, USB-A naar USB-C, 5Gbps, 1 meter</t>
  </si>
  <si>
    <t>DeLock</t>
  </si>
  <si>
    <t>649864 - 8J</t>
  </si>
  <si>
    <t>KramerAV</t>
  </si>
  <si>
    <t>Allteq</t>
  </si>
  <si>
    <t>Stekkerdoos - 6-voudig - Kabellengte 5 meter</t>
  </si>
  <si>
    <t>Apparaatsnoer Euro naar C7(acht) geschikt 0.5 meter zwart</t>
  </si>
  <si>
    <t>Tru Components</t>
  </si>
  <si>
    <t>3088137 - 83</t>
  </si>
  <si>
    <t>TRU COMPONENTS TC-12352548 T24CA040 Gevlochten slang Zwart Polyester 14 tot 30 mm 200 m</t>
  </si>
  <si>
    <t>Epson</t>
  </si>
  <si>
    <t>EB-PQ2010W</t>
  </si>
  <si>
    <t>4K-projector met 10.000 lumen</t>
  </si>
  <si>
    <t>EB-PQ2213B</t>
  </si>
  <si>
    <t>4K-projector met 13.000 lumen</t>
  </si>
  <si>
    <t>ELPLM10</t>
  </si>
  <si>
    <t>Lens - ELPLM10 - Mid throw 3</t>
  </si>
  <si>
    <t>ELPLX02S </t>
  </si>
  <si>
    <t>Lens - ELPLX02S - UST</t>
  </si>
  <si>
    <t>Wyrestorm</t>
  </si>
  <si>
    <t>SW-640L-TX-W</t>
  </si>
  <si>
    <t>Hybrid Meeting Solutions for the New Workplace</t>
  </si>
  <si>
    <t>APO-DG2</t>
  </si>
  <si>
    <t>Apollo USB-C Wireless Casting Dongle</t>
  </si>
  <si>
    <t>Wolfvison</t>
  </si>
  <si>
    <t>Cynap Pure</t>
  </si>
  <si>
    <t>Cynap Pro, Version A (HDMI)</t>
  </si>
  <si>
    <t>VZ-2.UHD</t>
  </si>
  <si>
    <t>Document Camera</t>
  </si>
  <si>
    <t>Audio-technica</t>
  </si>
  <si>
    <t>ATND1061DAN</t>
  </si>
  <si>
    <t>Beamforming plafond-arraymicrofoon</t>
  </si>
  <si>
    <t>AVer</t>
  </si>
  <si>
    <t>DL30</t>
  </si>
  <si>
    <t>Distance Learning Tracking Camera</t>
  </si>
  <si>
    <t>UE1</t>
  </si>
  <si>
    <t>USB 3.0 Extension for PTZ Cameras</t>
  </si>
  <si>
    <t>UCX-1x1-C40</t>
  </si>
  <si>
    <t>USB Type-C Docking Station</t>
  </si>
  <si>
    <t>UCX-2x1-HC40</t>
  </si>
  <si>
    <t>Universal Switcher with HDMI 2.0 and USB-C connectivity 4x2</t>
  </si>
  <si>
    <t>TAPMUP2MSTENT</t>
  </si>
  <si>
    <t>Entry-Level Small Room Solution for Microsoft Teams Rooms on Windows</t>
  </si>
  <si>
    <t>Aurora</t>
  </si>
  <si>
    <t>VPX-TC1-LT</t>
  </si>
  <si>
    <t>4K30 4:4:4 1Gbps Zero Frame Latency AV over IP</t>
  </si>
  <si>
    <t>VPX-TC-PRO</t>
  </si>
  <si>
    <t>4K60 4:4:4  latency 1.78ms</t>
  </si>
  <si>
    <t>Sennheiser</t>
  </si>
  <si>
    <t>MIC CAPSULE MMD 945-1 BK, supercardioide, dynamic. Tbv handzender EW-DX-SKM-S</t>
  </si>
  <si>
    <t>RECEIVER EW-DX EM 2, 2ch digital, 1/2 rack version, Dante, S2-10: 614,2-693,8 MHz</t>
  </si>
  <si>
    <t>HANDZENDER EW-DX SKM-S, zonder mic capsule, zonder BATT BA70, S2-10: 614,2-693,8 MHz</t>
  </si>
  <si>
    <t>BODYPACK EW-DX SK S2-10, zonder mic, zonder BATT BA70, S2-10: 614,2-693,8 MHz, TRS</t>
  </si>
  <si>
    <t>Klotz</t>
  </si>
  <si>
    <t>M1FM1N0200</t>
  </si>
  <si>
    <t>Neutrik XLR 3P - XLR 3P microfoonkabel 2 meter</t>
  </si>
  <si>
    <t>M1FM1N0300</t>
  </si>
  <si>
    <t>Neutrik XLR 3P - XLR 3P microfoonkabel 3 meter</t>
  </si>
  <si>
    <t>M1FM1N0500</t>
  </si>
  <si>
    <t>Neutrik XLR 3P - XLR 3P microfoonkabel 5 meter</t>
  </si>
  <si>
    <t>M1FM1N1000</t>
  </si>
  <si>
    <t>Neutrik XLR 3P - XLR 3P microfoonkabel 10 meter</t>
  </si>
  <si>
    <t>C–MHM/MHM–2</t>
  </si>
  <si>
    <t>C–MHM/MHM–3</t>
  </si>
  <si>
    <t>0,9m Flexible High-Speed HDMI Cable with Ethernet</t>
  </si>
  <si>
    <t>C–MHM/MHM–6</t>
  </si>
  <si>
    <t>1,8m Flexible High-Speed HDMI Cable with Ethernet</t>
  </si>
  <si>
    <t xml:space="preserve">Allen&amp;Heath </t>
  </si>
  <si>
    <t>SQ5</t>
  </si>
  <si>
    <t>48 Channel / 36 Bus / 17 Fader Digital Mixer</t>
  </si>
  <si>
    <t>Dante 64×64</t>
  </si>
  <si>
    <t>Dante Network Interface Card</t>
  </si>
  <si>
    <t>TLS 725M</t>
  </si>
  <si>
    <t>7" Wall Mount TouchLink Scheduling Panel</t>
  </si>
  <si>
    <t>60-1823-10</t>
  </si>
  <si>
    <t>DMP 64 Plus C AT</t>
  </si>
  <si>
    <t>60-1308-13</t>
  </si>
  <si>
    <t>SM 26T White</t>
  </si>
  <si>
    <t>60-1760-12</t>
  </si>
  <si>
    <t>XPA U 1004-100v</t>
  </si>
  <si>
    <t>60-1470-03</t>
  </si>
  <si>
    <t>MLC Plus 100</t>
  </si>
  <si>
    <t>totaalprijs</t>
  </si>
  <si>
    <t>Functie</t>
  </si>
  <si>
    <t>Projectleider</t>
  </si>
  <si>
    <t>AV-technicus/installateur</t>
  </si>
  <si>
    <t>AV-engineer</t>
  </si>
  <si>
    <t>Advies/consultancy</t>
  </si>
  <si>
    <t>Over de opgegeven (uur)prijzen en opslagpercentages worden geen extra toeslagen meer gerekend. 
Alle kosten dienen hierin inbegrepen te zijn. Het is niet toegestaan om naast de vastgestelde prijzen, uurtarieven en opslagpercentages nog andere kosten op te voeren zoals voorrijkosten, inspectiekosten, keuringskosten, garantiekosten, rapportagekosten, projectcoördinatie, proceskosten, schoonmaakkosten, vergaderkosten of welke andere kosten dan ook.</t>
  </si>
  <si>
    <t>Vergelijkingsprijs "Werkgroepkamer"</t>
  </si>
  <si>
    <t>Prijs incl. Opslag</t>
  </si>
  <si>
    <t>Inkoopprijs 
(per stuk)</t>
  </si>
  <si>
    <t>Vergelijkingsprijs "Mobiel Hybride Vergadersysteem"</t>
  </si>
  <si>
    <t>Algemene componenten</t>
  </si>
  <si>
    <t>Vergelijkingsprijs "Algemene componenten"</t>
  </si>
  <si>
    <t>Uurtarief</t>
  </si>
  <si>
    <t>Vergelijkingsprijs</t>
  </si>
  <si>
    <t>Opslagpercentage</t>
  </si>
  <si>
    <t>Totale vergelijkingsprijs</t>
  </si>
  <si>
    <t>Gezamenlijk Inhuur tarief</t>
  </si>
  <si>
    <t xml:space="preserve">Het Opslagpercentage dient een geheel getal te zijn van minimaal 10% en maximaal 18%. </t>
  </si>
  <si>
    <t>P2: Totale vergelijkingsprijs</t>
  </si>
  <si>
    <t>P1: Opslagpercentage</t>
  </si>
  <si>
    <t>P3: Tarieven Inhuur Personeel</t>
  </si>
  <si>
    <t>Toelichting:</t>
  </si>
  <si>
    <t>Score:</t>
  </si>
  <si>
    <t>Algemene toelichting:</t>
  </si>
  <si>
    <t>Tabblad</t>
  </si>
  <si>
    <t>De vergelijkingsprijzen in deze tabel worden automatisch doorgezet vanuit de corresponderende tabbladen uit dit document.</t>
  </si>
  <si>
    <t>&gt;</t>
  </si>
  <si>
    <t>Inschrijver dient op alle tabbladen uit dit document de gele velden in te vullen in overeenstemming met de uitgebreide beschrijving in paragraaf 5.4.4. "Voorschriften met betrekking tot het invullen van het Tarievenblad" uit de Offerteaanvraag "EA AV-middelen".</t>
  </si>
  <si>
    <t>Bijlage 6: Tarievenblad</t>
  </si>
  <si>
    <r>
      <t xml:space="preserve">M652, LCD 65" Message Large Format Display </t>
    </r>
    <r>
      <rPr>
        <i/>
        <sz val="11"/>
        <color theme="1"/>
        <rFont val="Calibri"/>
        <family val="2"/>
        <scheme val="minor"/>
      </rPr>
      <t>(gewijzigd van M651 - 60005061)</t>
    </r>
  </si>
  <si>
    <r>
      <t xml:space="preserve">M752, LCD 75" Message Large Format Display </t>
    </r>
    <r>
      <rPr>
        <i/>
        <sz val="11"/>
        <color theme="1"/>
        <rFont val="Calibri"/>
        <family val="2"/>
        <scheme val="minor"/>
      </rPr>
      <t>(gewijzigd van M751 - 60005064)</t>
    </r>
  </si>
  <si>
    <r>
      <t xml:space="preserve">M862, LCD 86" Message Large Format Display </t>
    </r>
    <r>
      <rPr>
        <i/>
        <sz val="11"/>
        <color theme="1"/>
        <rFont val="Calibri"/>
        <family val="2"/>
        <scheme val="minor"/>
      </rPr>
      <t>(gewijzigd van M861 - 60005067)</t>
    </r>
  </si>
  <si>
    <r>
      <t xml:space="preserve">M982, LCD 98" Message Large Format Display </t>
    </r>
    <r>
      <rPr>
        <i/>
        <sz val="11"/>
        <color theme="1"/>
        <rFont val="Calibri"/>
        <family val="2"/>
        <scheme val="minor"/>
      </rPr>
      <t>(gewijzigd van M981 - 60005069)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</si>
</sst>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0.00\ &quot;punten&quot;"/>
  </numFmts>
  <fonts count="12" x14ac:knownFonts="1">
    <font>
      <sz val="11"/>
      <color theme="1"/>
      <name val="Calibri"/>
      <family val="2"/>
      <scheme val="minor"/>
    </font>
    <font>
      <sz val="10"/>
      <name val="Arial"/>
      <family val="2"/>
    </font>
    <font>
      <b/>
      <sz val="20"/>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0"/>
      <name val="Calibri"/>
    </font>
    <font>
      <b/>
      <sz val="20"/>
      <color theme="0"/>
      <name val="Calibri"/>
      <family val="2"/>
      <scheme val="minor"/>
    </font>
    <font>
      <b/>
      <sz val="11"/>
      <name val="Calibri"/>
      <family val="2"/>
      <scheme val="minor"/>
    </font>
    <font>
      <i/>
      <sz val="11"/>
      <color theme="1"/>
      <name val="Calibri"/>
      <family val="2"/>
      <scheme val="minor"/>
    </font>
    <font>
      <i/>
      <sz val="10"/>
      <name val="Calibri"/>
    </font>
    <font>
      <b/>
      <sz val="11"/>
      <color rgb="FFFF0000"/>
      <name val="Calibri"/>
      <family val="2"/>
      <scheme val="minor"/>
    </font>
  </fonts>
  <fills count="5">
    <fill>
      <patternFill patternType="none"/>
    </fill>
    <fill>
      <patternFill patternType="gray125"/>
    </fill>
    <fill>
      <patternFill patternType="solid">
        <fgColor rgb="FF0089CF"/>
        <bgColor indexed="64"/>
      </patternFill>
    </fill>
    <fill>
      <patternFill patternType="solid">
        <fgColor rgb="FFFFFFCC"/>
        <bgColor indexed="64"/>
      </patternFill>
    </fill>
    <fill>
      <patternFill patternType="solid">
        <fgColor theme="0"/>
        <bgColor indexed="64"/>
      </patternFill>
    </fill>
  </fills>
  <borders count="39">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ck">
        <color rgb="FF0089CF"/>
      </left>
      <right/>
      <top/>
      <bottom/>
      <diagonal/>
    </border>
    <border>
      <left/>
      <right style="thick">
        <color rgb="FF0089CF"/>
      </right>
      <top/>
      <bottom/>
      <diagonal/>
    </border>
    <border>
      <left style="thick">
        <color rgb="FF0089CF"/>
      </left>
      <right/>
      <top style="thick">
        <color rgb="FF0089CF"/>
      </top>
      <bottom/>
      <diagonal/>
    </border>
    <border>
      <left/>
      <right/>
      <top style="thick">
        <color rgb="FF0089CF"/>
      </top>
      <bottom/>
      <diagonal/>
    </border>
    <border>
      <left/>
      <right style="thick">
        <color rgb="FF0089CF"/>
      </right>
      <top style="thick">
        <color rgb="FF0089CF"/>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n">
        <color auto="1"/>
      </left>
      <right style="thin">
        <color auto="1"/>
      </right>
      <top style="thin">
        <color auto="1"/>
      </top>
      <bottom style="double">
        <color indexed="64"/>
      </bottom>
      <diagonal/>
    </border>
    <border>
      <left style="thick">
        <color rgb="FF0089CF"/>
      </left>
      <right/>
      <top/>
      <bottom style="thick">
        <color rgb="FF0089CF"/>
      </bottom>
      <diagonal/>
    </border>
    <border>
      <left/>
      <right/>
      <top/>
      <bottom style="thick">
        <color rgb="FF0089CF"/>
      </bottom>
      <diagonal/>
    </border>
    <border>
      <left/>
      <right style="thick">
        <color rgb="FF0089CF"/>
      </right>
      <top/>
      <bottom style="thick">
        <color rgb="FF0089CF"/>
      </bottom>
      <diagonal/>
    </border>
    <border>
      <left style="thin">
        <color rgb="FF0089CF"/>
      </left>
      <right/>
      <top style="thin">
        <color rgb="FF0089CF"/>
      </top>
      <bottom/>
      <diagonal/>
    </border>
    <border>
      <left/>
      <right/>
      <top style="thin">
        <color rgb="FF0089CF"/>
      </top>
      <bottom/>
      <diagonal/>
    </border>
    <border>
      <left/>
      <right style="thin">
        <color rgb="FF0089CF"/>
      </right>
      <top style="thin">
        <color rgb="FF0089CF"/>
      </top>
      <bottom/>
      <diagonal/>
    </border>
    <border>
      <left style="thin">
        <color rgb="FF0089CF"/>
      </left>
      <right/>
      <top/>
      <bottom/>
      <diagonal/>
    </border>
    <border>
      <left/>
      <right style="thin">
        <color rgb="FF0089CF"/>
      </right>
      <top/>
      <bottom/>
      <diagonal/>
    </border>
    <border>
      <left style="thin">
        <color rgb="FF0089CF"/>
      </left>
      <right/>
      <top/>
      <bottom style="thin">
        <color rgb="FF0089CF"/>
      </bottom>
      <diagonal/>
    </border>
    <border>
      <left/>
      <right/>
      <top/>
      <bottom style="thin">
        <color rgb="FF0089CF"/>
      </bottom>
      <diagonal/>
    </border>
    <border>
      <left/>
      <right style="thin">
        <color rgb="FF0089CF"/>
      </right>
      <top/>
      <bottom style="thin">
        <color rgb="FF0089CF"/>
      </bottom>
      <diagonal/>
    </border>
    <border>
      <left style="thin">
        <color rgb="FF0089CF"/>
      </left>
      <right style="thin">
        <color auto="1"/>
      </right>
      <top style="thin">
        <color auto="1"/>
      </top>
      <bottom style="thin">
        <color auto="1"/>
      </bottom>
      <diagonal/>
    </border>
    <border>
      <left style="thin">
        <color rgb="FF0089CF"/>
      </left>
      <right style="thin">
        <color auto="1"/>
      </right>
      <top style="thin">
        <color auto="1"/>
      </top>
      <bottom style="double">
        <color indexed="64"/>
      </bottom>
      <diagonal/>
    </border>
    <border>
      <left style="thin">
        <color rgb="FF0089CF"/>
      </left>
      <right style="thin">
        <color auto="1"/>
      </right>
      <top/>
      <bottom style="thin">
        <color auto="1"/>
      </bottom>
      <diagonal/>
    </border>
    <border>
      <left/>
      <right/>
      <top/>
      <bottom style="hair">
        <color auto="1"/>
      </bottom>
      <diagonal/>
    </border>
    <border>
      <left/>
      <right style="thin">
        <color rgb="FF0089CF"/>
      </right>
      <top/>
      <bottom style="hair">
        <color theme="1"/>
      </bottom>
      <diagonal/>
    </border>
    <border>
      <left style="thin">
        <color auto="1"/>
      </left>
      <right style="thin">
        <color auto="1"/>
      </right>
      <top/>
      <bottom style="double">
        <color indexed="64"/>
      </bottom>
      <diagonal/>
    </border>
    <border>
      <left style="thin">
        <color rgb="FF0089CF"/>
      </left>
      <right/>
      <top style="thin">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style="hair">
        <color theme="1"/>
      </bottom>
      <diagonal/>
    </border>
    <border>
      <left style="thin">
        <color theme="1"/>
      </left>
      <right style="thin">
        <color theme="1"/>
      </right>
      <top style="hair">
        <color theme="1"/>
      </top>
      <bottom style="hair">
        <color theme="1"/>
      </bottom>
      <diagonal/>
    </border>
  </borders>
  <cellStyleXfs count="3">
    <xf numFmtId="0" fontId="0" fillId="0" borderId="0"/>
    <xf numFmtId="0" fontId="1" fillId="0" borderId="0"/>
    <xf numFmtId="9" fontId="3" fillId="0" borderId="0" applyFont="0" applyFill="0" applyBorder="0" applyAlignment="0" applyProtection="0"/>
  </cellStyleXfs>
  <cellXfs count="104">
    <xf numFmtId="0" fontId="0" fillId="0" borderId="0" xfId="0"/>
    <xf numFmtId="0" fontId="0" fillId="0" borderId="0" xfId="0" applyProtection="1">
      <protection hidden="1"/>
    </xf>
    <xf numFmtId="14" fontId="7" fillId="0" borderId="0" xfId="0" applyNumberFormat="1" applyFont="1" applyAlignment="1" applyProtection="1">
      <alignment vertical="top"/>
      <protection hidden="1"/>
    </xf>
    <xf numFmtId="0" fontId="0" fillId="0" borderId="3" xfId="0" applyBorder="1" applyProtection="1">
      <protection hidden="1"/>
    </xf>
    <xf numFmtId="0" fontId="0" fillId="0" borderId="4" xfId="0" applyBorder="1" applyProtection="1">
      <protection hidden="1"/>
    </xf>
    <xf numFmtId="0" fontId="9" fillId="0" borderId="0" xfId="0" applyFont="1" applyProtection="1">
      <protection hidden="1"/>
    </xf>
    <xf numFmtId="0" fontId="0" fillId="0" borderId="18" xfId="0" applyBorder="1" applyProtection="1">
      <protection hidden="1"/>
    </xf>
    <xf numFmtId="0" fontId="0" fillId="0" borderId="19" xfId="0" applyBorder="1" applyProtection="1">
      <protection hidden="1"/>
    </xf>
    <xf numFmtId="0" fontId="9" fillId="0" borderId="18" xfId="0" applyFont="1" applyBorder="1" applyProtection="1">
      <protection hidden="1"/>
    </xf>
    <xf numFmtId="0" fontId="0" fillId="0" borderId="0" xfId="0" applyAlignment="1" applyProtection="1">
      <alignment horizontal="center"/>
      <protection hidden="1"/>
    </xf>
    <xf numFmtId="0" fontId="5" fillId="0" borderId="0" xfId="0" applyFont="1" applyAlignment="1" applyProtection="1">
      <alignment horizontal="right"/>
      <protection hidden="1"/>
    </xf>
    <xf numFmtId="165" fontId="5" fillId="0" borderId="27" xfId="0" applyNumberFormat="1" applyFont="1" applyBorder="1" applyAlignment="1" applyProtection="1">
      <alignment horizontal="center"/>
      <protection hidden="1"/>
    </xf>
    <xf numFmtId="0" fontId="0" fillId="0" borderId="20" xfId="0" applyBorder="1" applyProtection="1">
      <protection hidden="1"/>
    </xf>
    <xf numFmtId="0" fontId="0" fillId="0" borderId="21" xfId="0" applyBorder="1" applyProtection="1">
      <protection hidden="1"/>
    </xf>
    <xf numFmtId="0" fontId="0" fillId="0" borderId="22" xfId="0" applyBorder="1" applyProtection="1">
      <protection hidden="1"/>
    </xf>
    <xf numFmtId="0" fontId="4" fillId="2" borderId="23" xfId="0" applyFont="1" applyFill="1" applyBorder="1" applyAlignment="1" applyProtection="1">
      <alignment horizontal="left"/>
      <protection hidden="1"/>
    </xf>
    <xf numFmtId="0" fontId="4" fillId="2" borderId="2" xfId="0" applyFont="1" applyFill="1" applyBorder="1" applyAlignment="1" applyProtection="1">
      <alignment horizontal="center"/>
      <protection hidden="1"/>
    </xf>
    <xf numFmtId="0" fontId="0" fillId="0" borderId="23" xfId="0" applyBorder="1" applyProtection="1">
      <protection hidden="1"/>
    </xf>
    <xf numFmtId="164" fontId="0" fillId="0" borderId="2" xfId="0" applyNumberFormat="1" applyBorder="1" applyProtection="1">
      <protection hidden="1"/>
    </xf>
    <xf numFmtId="0" fontId="0" fillId="0" borderId="24" xfId="0" applyBorder="1" applyProtection="1">
      <protection hidden="1"/>
    </xf>
    <xf numFmtId="164" fontId="0" fillId="0" borderId="11" xfId="0" applyNumberFormat="1" applyBorder="1" applyProtection="1">
      <protection hidden="1"/>
    </xf>
    <xf numFmtId="0" fontId="5" fillId="0" borderId="25" xfId="0" applyFont="1" applyBorder="1" applyProtection="1">
      <protection hidden="1"/>
    </xf>
    <xf numFmtId="164" fontId="5" fillId="0" borderId="1" xfId="0" applyNumberFormat="1" applyFont="1" applyBorder="1" applyProtection="1">
      <protection hidden="1"/>
    </xf>
    <xf numFmtId="0" fontId="5" fillId="0" borderId="20" xfId="0" applyFont="1" applyBorder="1" applyProtection="1">
      <protection hidden="1"/>
    </xf>
    <xf numFmtId="164" fontId="5" fillId="0" borderId="21" xfId="0" applyNumberFormat="1" applyFont="1" applyBorder="1" applyProtection="1">
      <protection hidden="1"/>
    </xf>
    <xf numFmtId="0" fontId="9" fillId="0" borderId="18" xfId="0" applyFont="1" applyBorder="1" applyAlignment="1" applyProtection="1">
      <alignment horizontal="left" vertical="top"/>
      <protection hidden="1"/>
    </xf>
    <xf numFmtId="0" fontId="9" fillId="0" borderId="0" xfId="0" applyFont="1" applyAlignment="1" applyProtection="1">
      <alignment horizontal="left" vertical="top"/>
      <protection hidden="1"/>
    </xf>
    <xf numFmtId="0" fontId="10" fillId="0" borderId="18" xfId="0" applyFont="1" applyBorder="1" applyAlignment="1" applyProtection="1">
      <alignment vertical="top" wrapText="1"/>
      <protection hidden="1"/>
    </xf>
    <xf numFmtId="0" fontId="10" fillId="0" borderId="0" xfId="0" applyFont="1" applyAlignment="1" applyProtection="1">
      <alignment vertical="top" wrapText="1"/>
      <protection hidden="1"/>
    </xf>
    <xf numFmtId="0" fontId="0" fillId="0" borderId="29" xfId="0" applyBorder="1" applyAlignment="1" applyProtection="1">
      <alignment horizontal="left" vertical="top"/>
      <protection hidden="1"/>
    </xf>
    <xf numFmtId="0" fontId="0" fillId="0" borderId="29" xfId="0" applyBorder="1" applyProtection="1">
      <protection hidden="1"/>
    </xf>
    <xf numFmtId="164" fontId="5" fillId="0" borderId="1" xfId="0" applyNumberFormat="1" applyFont="1" applyBorder="1" applyAlignment="1" applyProtection="1">
      <alignment horizontal="right"/>
      <protection hidden="1"/>
    </xf>
    <xf numFmtId="164" fontId="5" fillId="0" borderId="21" xfId="0" applyNumberFormat="1" applyFont="1" applyBorder="1" applyAlignment="1" applyProtection="1">
      <alignment horizontal="right"/>
      <protection hidden="1"/>
    </xf>
    <xf numFmtId="0" fontId="0" fillId="0" borderId="12" xfId="0" applyBorder="1" applyProtection="1">
      <protection hidden="1"/>
    </xf>
    <xf numFmtId="0" fontId="0" fillId="0" borderId="13" xfId="0" applyBorder="1" applyProtection="1">
      <protection hidden="1"/>
    </xf>
    <xf numFmtId="0" fontId="0" fillId="0" borderId="14" xfId="0" applyBorder="1" applyProtection="1">
      <protection hidden="1"/>
    </xf>
    <xf numFmtId="164" fontId="0" fillId="3" borderId="30" xfId="0" applyNumberFormat="1" applyFill="1" applyBorder="1" applyAlignment="1" applyProtection="1">
      <alignment horizontal="right"/>
      <protection locked="0"/>
    </xf>
    <xf numFmtId="164" fontId="0" fillId="3" borderId="31" xfId="0" applyNumberFormat="1" applyFill="1" applyBorder="1" applyAlignment="1" applyProtection="1">
      <alignment horizontal="right"/>
      <protection locked="0"/>
    </xf>
    <xf numFmtId="164" fontId="0" fillId="3" borderId="28" xfId="0" applyNumberFormat="1" applyFill="1" applyBorder="1" applyAlignment="1" applyProtection="1">
      <alignment horizontal="right"/>
      <protection locked="0"/>
    </xf>
    <xf numFmtId="9" fontId="0" fillId="3" borderId="26" xfId="2" applyFont="1" applyFill="1" applyBorder="1" applyAlignment="1" applyProtection="1">
      <alignment horizontal="center"/>
      <protection locked="0"/>
    </xf>
    <xf numFmtId="0" fontId="0" fillId="0" borderId="0" xfId="0" applyAlignment="1" applyProtection="1">
      <alignment horizontal="left" vertical="top"/>
      <protection hidden="1"/>
    </xf>
    <xf numFmtId="0" fontId="0" fillId="0" borderId="3" xfId="0" applyBorder="1" applyAlignment="1" applyProtection="1">
      <alignment horizontal="left" vertical="top"/>
      <protection hidden="1"/>
    </xf>
    <xf numFmtId="0" fontId="0" fillId="0" borderId="4" xfId="0" applyBorder="1" applyAlignment="1" applyProtection="1">
      <alignment horizontal="left" vertical="top"/>
      <protection hidden="1"/>
    </xf>
    <xf numFmtId="0" fontId="6" fillId="0" borderId="0" xfId="0" applyFont="1" applyAlignment="1" applyProtection="1">
      <alignment vertical="top" wrapText="1"/>
      <protection hidden="1"/>
    </xf>
    <xf numFmtId="0" fontId="4" fillId="2" borderId="32" xfId="0" applyFont="1" applyFill="1" applyBorder="1" applyAlignment="1" applyProtection="1">
      <alignment horizontal="center" vertical="center" wrapText="1"/>
      <protection hidden="1"/>
    </xf>
    <xf numFmtId="9" fontId="8" fillId="4" borderId="32" xfId="0" applyNumberFormat="1" applyFont="1" applyFill="1" applyBorder="1" applyAlignment="1" applyProtection="1">
      <alignment horizontal="center" vertical="center"/>
      <protection hidden="1"/>
    </xf>
    <xf numFmtId="0" fontId="0" fillId="0" borderId="32" xfId="0" applyBorder="1" applyAlignment="1" applyProtection="1">
      <alignment horizontal="center" vertical="top"/>
      <protection hidden="1"/>
    </xf>
    <xf numFmtId="0" fontId="0" fillId="0" borderId="32" xfId="0" applyBorder="1" applyAlignment="1" applyProtection="1">
      <alignment horizontal="left" vertical="top"/>
      <protection hidden="1"/>
    </xf>
    <xf numFmtId="0" fontId="0" fillId="0" borderId="35" xfId="0" applyBorder="1" applyAlignment="1" applyProtection="1">
      <alignment horizontal="left" vertical="top"/>
      <protection hidden="1"/>
    </xf>
    <xf numFmtId="164" fontId="0" fillId="0" borderId="36" xfId="0" applyNumberFormat="1" applyBorder="1" applyAlignment="1" applyProtection="1">
      <alignment horizontal="right" vertical="top"/>
      <protection hidden="1"/>
    </xf>
    <xf numFmtId="164" fontId="5" fillId="0" borderId="32" xfId="0" applyNumberFormat="1" applyFont="1" applyBorder="1" applyAlignment="1" applyProtection="1">
      <alignment horizontal="right" vertical="top"/>
      <protection hidden="1"/>
    </xf>
    <xf numFmtId="164" fontId="0" fillId="0" borderId="32" xfId="0" applyNumberFormat="1" applyBorder="1" applyAlignment="1" applyProtection="1">
      <alignment horizontal="right" vertical="top"/>
      <protection hidden="1"/>
    </xf>
    <xf numFmtId="0" fontId="2" fillId="0" borderId="0" xfId="0" applyFont="1" applyAlignment="1" applyProtection="1">
      <alignment horizontal="left" vertical="top"/>
      <protection hidden="1"/>
    </xf>
    <xf numFmtId="0" fontId="2" fillId="0" borderId="3" xfId="0" applyFont="1" applyBorder="1" applyAlignment="1" applyProtection="1">
      <alignment horizontal="left" vertical="top"/>
      <protection hidden="1"/>
    </xf>
    <xf numFmtId="0" fontId="2" fillId="0" borderId="8" xfId="0" applyFont="1" applyBorder="1" applyAlignment="1" applyProtection="1">
      <alignment horizontal="left" vertical="top"/>
      <protection hidden="1"/>
    </xf>
    <xf numFmtId="164" fontId="2" fillId="0" borderId="9" xfId="0" applyNumberFormat="1" applyFont="1" applyBorder="1" applyAlignment="1" applyProtection="1">
      <alignment vertical="top"/>
      <protection hidden="1"/>
    </xf>
    <xf numFmtId="164" fontId="2" fillId="0" borderId="10" xfId="0" applyNumberFormat="1" applyFont="1" applyBorder="1" applyAlignment="1" applyProtection="1">
      <alignment horizontal="right" vertical="top"/>
      <protection hidden="1"/>
    </xf>
    <xf numFmtId="0" fontId="2" fillId="0" borderId="4" xfId="0" applyFont="1" applyBorder="1" applyAlignment="1" applyProtection="1">
      <alignment horizontal="left" vertical="top"/>
      <protection hidden="1"/>
    </xf>
    <xf numFmtId="0" fontId="0" fillId="0" borderId="12" xfId="0" applyBorder="1" applyAlignment="1" applyProtection="1">
      <alignment horizontal="left" vertical="top"/>
      <protection hidden="1"/>
    </xf>
    <xf numFmtId="0" fontId="0" fillId="0" borderId="13" xfId="0" applyBorder="1" applyAlignment="1" applyProtection="1">
      <alignment horizontal="left" vertical="top"/>
      <protection hidden="1"/>
    </xf>
    <xf numFmtId="0" fontId="0" fillId="0" borderId="14" xfId="0" applyBorder="1" applyAlignment="1" applyProtection="1">
      <alignment horizontal="left" vertical="top"/>
      <protection hidden="1"/>
    </xf>
    <xf numFmtId="164" fontId="0" fillId="3" borderId="37" xfId="0" applyNumberFormat="1" applyFill="1" applyBorder="1" applyAlignment="1" applyProtection="1">
      <alignment horizontal="right" vertical="top"/>
      <protection locked="0"/>
    </xf>
    <xf numFmtId="164" fontId="0" fillId="3" borderId="38" xfId="0" applyNumberFormat="1" applyFill="1" applyBorder="1" applyAlignment="1" applyProtection="1">
      <alignment horizontal="right" vertical="top"/>
      <protection locked="0"/>
    </xf>
    <xf numFmtId="164" fontId="0" fillId="3" borderId="34" xfId="0" applyNumberFormat="1" applyFill="1" applyBorder="1" applyAlignment="1" applyProtection="1">
      <alignment horizontal="right" vertical="top"/>
      <protection locked="0"/>
    </xf>
    <xf numFmtId="0" fontId="0" fillId="0" borderId="0" xfId="0" applyAlignment="1" applyProtection="1">
      <alignment horizontal="left"/>
      <protection hidden="1"/>
    </xf>
    <xf numFmtId="0" fontId="0" fillId="0" borderId="3" xfId="0" applyBorder="1" applyAlignment="1" applyProtection="1">
      <alignment horizontal="left"/>
      <protection hidden="1"/>
    </xf>
    <xf numFmtId="0" fontId="0" fillId="0" borderId="4" xfId="0" applyBorder="1" applyAlignment="1" applyProtection="1">
      <alignment horizontal="left"/>
      <protection hidden="1"/>
    </xf>
    <xf numFmtId="0" fontId="0" fillId="0" borderId="32" xfId="0" applyBorder="1" applyAlignment="1" applyProtection="1">
      <alignment horizontal="left"/>
      <protection hidden="1"/>
    </xf>
    <xf numFmtId="164" fontId="0" fillId="0" borderId="36" xfId="0" applyNumberFormat="1" applyBorder="1" applyAlignment="1" applyProtection="1">
      <alignment horizontal="right"/>
      <protection hidden="1"/>
    </xf>
    <xf numFmtId="164" fontId="5" fillId="0" borderId="32" xfId="0" applyNumberFormat="1" applyFont="1" applyBorder="1" applyAlignment="1" applyProtection="1">
      <alignment horizontal="right"/>
      <protection hidden="1"/>
    </xf>
    <xf numFmtId="0" fontId="0" fillId="0" borderId="32" xfId="0" applyBorder="1" applyAlignment="1" applyProtection="1">
      <alignment horizontal="center"/>
      <protection hidden="1"/>
    </xf>
    <xf numFmtId="0" fontId="0" fillId="0" borderId="35" xfId="0" applyBorder="1" applyAlignment="1" applyProtection="1">
      <alignment horizontal="left"/>
      <protection hidden="1"/>
    </xf>
    <xf numFmtId="164" fontId="0" fillId="0" borderId="32" xfId="0" applyNumberFormat="1" applyBorder="1" applyAlignment="1" applyProtection="1">
      <alignment horizontal="right"/>
      <protection hidden="1"/>
    </xf>
    <xf numFmtId="0" fontId="0" fillId="0" borderId="12" xfId="0" applyBorder="1" applyAlignment="1" applyProtection="1">
      <alignment horizontal="left"/>
      <protection hidden="1"/>
    </xf>
    <xf numFmtId="0" fontId="0" fillId="0" borderId="13" xfId="0" applyBorder="1" applyAlignment="1" applyProtection="1">
      <alignment horizontal="left"/>
      <protection hidden="1"/>
    </xf>
    <xf numFmtId="0" fontId="0" fillId="0" borderId="14" xfId="0" applyBorder="1" applyAlignment="1" applyProtection="1">
      <alignment horizontal="left"/>
      <protection hidden="1"/>
    </xf>
    <xf numFmtId="164" fontId="0" fillId="3" borderId="37" xfId="0" applyNumberFormat="1" applyFill="1" applyBorder="1" applyAlignment="1" applyProtection="1">
      <alignment horizontal="right"/>
      <protection locked="0"/>
    </xf>
    <xf numFmtId="164" fontId="0" fillId="3" borderId="38" xfId="0" applyNumberFormat="1" applyFill="1" applyBorder="1" applyAlignment="1" applyProtection="1">
      <alignment horizontal="right"/>
      <protection locked="0"/>
    </xf>
    <xf numFmtId="164" fontId="0" fillId="3" borderId="34" xfId="0" applyNumberFormat="1" applyFill="1" applyBorder="1" applyAlignment="1" applyProtection="1">
      <alignment horizontal="right"/>
      <protection locked="0"/>
    </xf>
    <xf numFmtId="0" fontId="0" fillId="4" borderId="32" xfId="0" applyFill="1" applyBorder="1" applyAlignment="1" applyProtection="1">
      <alignment horizontal="center" vertical="top"/>
      <protection hidden="1"/>
    </xf>
    <xf numFmtId="0" fontId="4" fillId="2" borderId="15" xfId="0" applyFont="1" applyFill="1" applyBorder="1" applyAlignment="1" applyProtection="1">
      <alignment horizontal="left" vertical="center"/>
      <protection hidden="1"/>
    </xf>
    <xf numFmtId="0" fontId="4" fillId="2" borderId="16" xfId="0" applyFont="1" applyFill="1" applyBorder="1" applyAlignment="1" applyProtection="1">
      <alignment horizontal="left" vertical="center"/>
      <protection hidden="1"/>
    </xf>
    <xf numFmtId="0" fontId="4" fillId="2" borderId="17" xfId="0" applyFont="1" applyFill="1" applyBorder="1" applyAlignment="1" applyProtection="1">
      <alignment horizontal="left" vertical="center"/>
      <protection hidden="1"/>
    </xf>
    <xf numFmtId="0" fontId="9" fillId="0" borderId="18" xfId="0" applyFont="1" applyBorder="1" applyAlignment="1" applyProtection="1">
      <alignment horizontal="left" vertical="top" wrapText="1"/>
      <protection hidden="1"/>
    </xf>
    <xf numFmtId="0" fontId="9" fillId="0" borderId="0" xfId="0" applyFont="1" applyAlignment="1" applyProtection="1">
      <alignment horizontal="left" vertical="top" wrapText="1"/>
      <protection hidden="1"/>
    </xf>
    <xf numFmtId="0" fontId="9" fillId="0" borderId="19" xfId="0" applyFont="1" applyBorder="1" applyAlignment="1" applyProtection="1">
      <alignment horizontal="left" vertical="top" wrapText="1"/>
      <protection hidden="1"/>
    </xf>
    <xf numFmtId="14" fontId="7" fillId="2" borderId="5" xfId="0" applyNumberFormat="1" applyFont="1" applyFill="1" applyBorder="1" applyAlignment="1" applyProtection="1">
      <alignment horizontal="left" vertical="top"/>
      <protection hidden="1"/>
    </xf>
    <xf numFmtId="14" fontId="7" fillId="2" borderId="6" xfId="0" applyNumberFormat="1" applyFont="1" applyFill="1" applyBorder="1" applyAlignment="1" applyProtection="1">
      <alignment horizontal="left" vertical="top"/>
      <protection hidden="1"/>
    </xf>
    <xf numFmtId="14" fontId="7" fillId="2" borderId="7" xfId="0" applyNumberFormat="1" applyFont="1" applyFill="1" applyBorder="1" applyAlignment="1" applyProtection="1">
      <alignment horizontal="left" vertical="top"/>
      <protection hidden="1"/>
    </xf>
    <xf numFmtId="0" fontId="9" fillId="0" borderId="0" xfId="0" applyFont="1" applyAlignment="1" applyProtection="1">
      <alignment horizontal="left" vertical="top"/>
      <protection hidden="1"/>
    </xf>
    <xf numFmtId="0" fontId="4" fillId="2" borderId="33" xfId="0" applyFont="1" applyFill="1" applyBorder="1" applyAlignment="1" applyProtection="1">
      <alignment horizontal="center" vertical="center"/>
      <protection hidden="1"/>
    </xf>
    <xf numFmtId="0" fontId="4" fillId="2" borderId="34" xfId="0" applyFont="1" applyFill="1" applyBorder="1" applyAlignment="1" applyProtection="1">
      <alignment horizontal="center" vertical="center"/>
      <protection hidden="1"/>
    </xf>
    <xf numFmtId="0" fontId="4" fillId="2" borderId="33" xfId="0" applyFont="1" applyFill="1" applyBorder="1" applyAlignment="1" applyProtection="1">
      <alignment horizontal="left" vertical="center"/>
      <protection hidden="1"/>
    </xf>
    <xf numFmtId="0" fontId="4" fillId="2" borderId="34" xfId="0" applyFont="1" applyFill="1" applyBorder="1" applyAlignment="1" applyProtection="1">
      <alignment horizontal="left" vertical="center"/>
      <protection hidden="1"/>
    </xf>
    <xf numFmtId="0" fontId="4" fillId="2" borderId="33" xfId="0" applyFont="1" applyFill="1" applyBorder="1" applyAlignment="1" applyProtection="1">
      <alignment horizontal="center" vertical="top" wrapText="1"/>
      <protection hidden="1"/>
    </xf>
    <xf numFmtId="0" fontId="4" fillId="2" borderId="34" xfId="0" applyFont="1" applyFill="1" applyBorder="1" applyAlignment="1" applyProtection="1">
      <alignment horizontal="center" vertical="top" wrapText="1"/>
      <protection hidden="1"/>
    </xf>
    <xf numFmtId="0" fontId="10" fillId="0" borderId="0" xfId="0" applyFont="1" applyAlignment="1" applyProtection="1">
      <alignment horizontal="left" vertical="top" wrapText="1"/>
      <protection hidden="1"/>
    </xf>
    <xf numFmtId="0" fontId="4" fillId="2" borderId="33" xfId="0" applyFont="1" applyFill="1" applyBorder="1" applyAlignment="1" applyProtection="1">
      <alignment horizontal="center" vertical="center" wrapText="1"/>
      <protection hidden="1"/>
    </xf>
    <xf numFmtId="0" fontId="4" fillId="2" borderId="34" xfId="0" applyFont="1" applyFill="1" applyBorder="1" applyAlignment="1" applyProtection="1">
      <alignment horizontal="center" vertical="center" wrapText="1"/>
      <protection hidden="1"/>
    </xf>
    <xf numFmtId="14" fontId="7" fillId="2" borderId="5" xfId="0" applyNumberFormat="1" applyFont="1" applyFill="1" applyBorder="1" applyAlignment="1" applyProtection="1">
      <alignment horizontal="left"/>
      <protection hidden="1"/>
    </xf>
    <xf numFmtId="14" fontId="7" fillId="2" borderId="6" xfId="0" applyNumberFormat="1" applyFont="1" applyFill="1" applyBorder="1" applyAlignment="1" applyProtection="1">
      <alignment horizontal="left"/>
      <protection hidden="1"/>
    </xf>
    <xf numFmtId="14" fontId="7" fillId="2" borderId="7" xfId="0" applyNumberFormat="1" applyFont="1" applyFill="1" applyBorder="1" applyAlignment="1" applyProtection="1">
      <alignment horizontal="left"/>
      <protection hidden="1"/>
    </xf>
    <xf numFmtId="0" fontId="11" fillId="0" borderId="32" xfId="0" applyFont="1" applyBorder="1" applyAlignment="1" applyProtection="1">
      <alignment horizontal="left" vertical="top"/>
      <protection hidden="1"/>
    </xf>
    <xf numFmtId="0" fontId="11" fillId="0" borderId="35" xfId="0" applyFont="1" applyBorder="1" applyAlignment="1" applyProtection="1">
      <alignment horizontal="left" vertical="top"/>
      <protection hidden="1"/>
    </xf>
  </cellXfs>
  <cellStyles count="3">
    <cellStyle name="Procent" xfId="2" builtinId="5"/>
    <cellStyle name="Standaard" xfId="0" builtinId="0"/>
    <cellStyle name="Standaard 2" xfId="1" xr:uid="{21642723-E288-43B3-A2B0-25B52F15D05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9DF32-FA9F-42D8-888C-3A9CA7EAA7D0}">
  <sheetPr>
    <pageSetUpPr fitToPage="1"/>
  </sheetPr>
  <dimension ref="B1:I47"/>
  <sheetViews>
    <sheetView showGridLines="0" tabSelected="1" workbookViewId="0">
      <selection activeCell="M22" sqref="M22"/>
    </sheetView>
  </sheetViews>
  <sheetFormatPr defaultColWidth="9.109375" defaultRowHeight="14.4" x14ac:dyDescent="0.3"/>
  <cols>
    <col min="1" max="2" width="2.6640625" style="1" customWidth="1"/>
    <col min="3" max="3" width="30.6640625" style="1" customWidth="1"/>
    <col min="4" max="4" width="20.6640625" style="1" customWidth="1"/>
    <col min="5" max="5" width="5.6640625" style="1" customWidth="1"/>
    <col min="6" max="6" width="10.6640625" style="1" customWidth="1"/>
    <col min="7" max="7" width="20.6640625" style="1" customWidth="1"/>
    <col min="8" max="8" width="2.6640625" style="1" customWidth="1"/>
    <col min="9" max="16384" width="9.109375" style="1"/>
  </cols>
  <sheetData>
    <row r="1" spans="2:9" ht="15" thickBot="1" x14ac:dyDescent="0.35"/>
    <row r="2" spans="2:9" ht="26.4" thickTop="1" x14ac:dyDescent="0.3">
      <c r="B2" s="86" t="s">
        <v>219</v>
      </c>
      <c r="C2" s="87"/>
      <c r="D2" s="87"/>
      <c r="E2" s="87"/>
      <c r="F2" s="87"/>
      <c r="G2" s="87"/>
      <c r="H2" s="88"/>
      <c r="I2" s="2"/>
    </row>
    <row r="3" spans="2:9" x14ac:dyDescent="0.3">
      <c r="B3" s="3"/>
      <c r="H3" s="4"/>
    </row>
    <row r="4" spans="2:9" x14ac:dyDescent="0.3">
      <c r="B4" s="3"/>
      <c r="C4" s="5" t="s">
        <v>214</v>
      </c>
      <c r="H4" s="4"/>
    </row>
    <row r="5" spans="2:9" x14ac:dyDescent="0.3">
      <c r="B5" s="3"/>
      <c r="C5" s="84" t="s">
        <v>218</v>
      </c>
      <c r="D5" s="84"/>
      <c r="E5" s="84"/>
      <c r="F5" s="84"/>
      <c r="G5" s="84"/>
      <c r="H5" s="4"/>
    </row>
    <row r="6" spans="2:9" x14ac:dyDescent="0.3">
      <c r="B6" s="3"/>
      <c r="C6" s="84"/>
      <c r="D6" s="84"/>
      <c r="E6" s="84"/>
      <c r="F6" s="84"/>
      <c r="G6" s="84"/>
      <c r="H6" s="4"/>
    </row>
    <row r="7" spans="2:9" x14ac:dyDescent="0.3">
      <c r="B7" s="3"/>
      <c r="C7" s="84"/>
      <c r="D7" s="84"/>
      <c r="E7" s="84"/>
      <c r="F7" s="84"/>
      <c r="G7" s="84"/>
      <c r="H7" s="4"/>
    </row>
    <row r="8" spans="2:9" x14ac:dyDescent="0.3">
      <c r="B8" s="3"/>
      <c r="H8" s="4"/>
    </row>
    <row r="9" spans="2:9" x14ac:dyDescent="0.3">
      <c r="B9" s="3"/>
      <c r="C9" s="80" t="s">
        <v>210</v>
      </c>
      <c r="D9" s="81"/>
      <c r="E9" s="81"/>
      <c r="F9" s="81"/>
      <c r="G9" s="82"/>
      <c r="H9" s="4"/>
    </row>
    <row r="10" spans="2:9" x14ac:dyDescent="0.3">
      <c r="B10" s="3"/>
      <c r="C10" s="6"/>
      <c r="G10" s="7"/>
      <c r="H10" s="4"/>
    </row>
    <row r="11" spans="2:9" x14ac:dyDescent="0.3">
      <c r="B11" s="3"/>
      <c r="C11" s="8" t="s">
        <v>212</v>
      </c>
      <c r="G11" s="7"/>
      <c r="H11" s="4"/>
    </row>
    <row r="12" spans="2:9" x14ac:dyDescent="0.3">
      <c r="B12" s="3"/>
      <c r="C12" s="8" t="s">
        <v>208</v>
      </c>
      <c r="G12" s="7"/>
      <c r="H12" s="4"/>
    </row>
    <row r="13" spans="2:9" x14ac:dyDescent="0.3">
      <c r="B13" s="3"/>
      <c r="C13" s="6"/>
      <c r="G13" s="7"/>
      <c r="H13" s="4"/>
    </row>
    <row r="14" spans="2:9" x14ac:dyDescent="0.3">
      <c r="B14" s="3"/>
      <c r="C14" s="6" t="s">
        <v>205</v>
      </c>
      <c r="D14" s="39"/>
      <c r="E14" s="9" t="s">
        <v>217</v>
      </c>
      <c r="F14" s="10" t="s">
        <v>213</v>
      </c>
      <c r="G14" s="11" t="str">
        <f>IF(D14="","",(-187.5*D14)+33.75)</f>
        <v/>
      </c>
      <c r="H14" s="4"/>
    </row>
    <row r="15" spans="2:9" x14ac:dyDescent="0.3">
      <c r="B15" s="3"/>
      <c r="C15" s="12"/>
      <c r="D15" s="13"/>
      <c r="E15" s="13"/>
      <c r="F15" s="13"/>
      <c r="G15" s="14"/>
      <c r="H15" s="4"/>
    </row>
    <row r="16" spans="2:9" x14ac:dyDescent="0.3">
      <c r="B16" s="3"/>
      <c r="H16" s="4"/>
    </row>
    <row r="17" spans="2:8" x14ac:dyDescent="0.3">
      <c r="B17" s="3"/>
      <c r="C17" s="80" t="s">
        <v>209</v>
      </c>
      <c r="D17" s="81"/>
      <c r="E17" s="81"/>
      <c r="F17" s="81"/>
      <c r="G17" s="82"/>
      <c r="H17" s="4"/>
    </row>
    <row r="18" spans="2:8" x14ac:dyDescent="0.3">
      <c r="B18" s="3"/>
      <c r="C18" s="6"/>
      <c r="G18" s="7"/>
      <c r="H18" s="4"/>
    </row>
    <row r="19" spans="2:8" x14ac:dyDescent="0.3">
      <c r="B19" s="3"/>
      <c r="C19" s="8" t="s">
        <v>212</v>
      </c>
      <c r="G19" s="7"/>
      <c r="H19" s="4"/>
    </row>
    <row r="20" spans="2:8" x14ac:dyDescent="0.3">
      <c r="B20" s="3"/>
      <c r="C20" s="83" t="s">
        <v>216</v>
      </c>
      <c r="D20" s="84"/>
      <c r="E20" s="84"/>
      <c r="F20" s="84"/>
      <c r="G20" s="85"/>
      <c r="H20" s="4"/>
    </row>
    <row r="21" spans="2:8" x14ac:dyDescent="0.3">
      <c r="B21" s="3"/>
      <c r="C21" s="83"/>
      <c r="D21" s="84"/>
      <c r="E21" s="84"/>
      <c r="F21" s="84"/>
      <c r="G21" s="85"/>
      <c r="H21" s="4"/>
    </row>
    <row r="22" spans="2:8" x14ac:dyDescent="0.3">
      <c r="B22" s="3"/>
      <c r="C22" s="6"/>
      <c r="G22" s="7"/>
      <c r="H22" s="4"/>
    </row>
    <row r="23" spans="2:8" x14ac:dyDescent="0.3">
      <c r="B23" s="3"/>
      <c r="C23" s="15" t="s">
        <v>215</v>
      </c>
      <c r="D23" s="16" t="s">
        <v>204</v>
      </c>
      <c r="G23" s="7"/>
      <c r="H23" s="4"/>
    </row>
    <row r="24" spans="2:8" x14ac:dyDescent="0.3">
      <c r="B24" s="3"/>
      <c r="C24" s="17" t="s">
        <v>0</v>
      </c>
      <c r="D24" s="18">
        <f>Werkgroepkamer!I52</f>
        <v>0</v>
      </c>
      <c r="G24" s="7"/>
      <c r="H24" s="4"/>
    </row>
    <row r="25" spans="2:8" x14ac:dyDescent="0.3">
      <c r="B25" s="3"/>
      <c r="C25" s="17" t="s">
        <v>91</v>
      </c>
      <c r="D25" s="18">
        <f>'Mobiel Hybride Vergadersysteem'!I27</f>
        <v>0</v>
      </c>
      <c r="G25" s="7"/>
      <c r="H25" s="4"/>
    </row>
    <row r="26" spans="2:8" ht="15" thickBot="1" x14ac:dyDescent="0.35">
      <c r="B26" s="3"/>
      <c r="C26" s="19" t="s">
        <v>201</v>
      </c>
      <c r="D26" s="20">
        <f>'Algemene componenten'!I58</f>
        <v>0</v>
      </c>
      <c r="G26" s="7"/>
      <c r="H26" s="4"/>
    </row>
    <row r="27" spans="2:8" ht="15" thickTop="1" x14ac:dyDescent="0.3">
      <c r="B27" s="3"/>
      <c r="C27" s="21" t="s">
        <v>206</v>
      </c>
      <c r="D27" s="22">
        <f>SUM(D24:D26)</f>
        <v>0</v>
      </c>
      <c r="G27" s="7"/>
      <c r="H27" s="4"/>
    </row>
    <row r="28" spans="2:8" x14ac:dyDescent="0.3">
      <c r="B28" s="3"/>
      <c r="C28" s="23"/>
      <c r="D28" s="24"/>
      <c r="E28" s="13"/>
      <c r="F28" s="13"/>
      <c r="G28" s="14"/>
      <c r="H28" s="4"/>
    </row>
    <row r="29" spans="2:8" x14ac:dyDescent="0.3">
      <c r="B29" s="3"/>
      <c r="H29" s="4"/>
    </row>
    <row r="30" spans="2:8" x14ac:dyDescent="0.3">
      <c r="B30" s="3"/>
      <c r="C30" s="80" t="s">
        <v>211</v>
      </c>
      <c r="D30" s="81"/>
      <c r="E30" s="81"/>
      <c r="F30" s="81"/>
      <c r="G30" s="82"/>
      <c r="H30" s="4"/>
    </row>
    <row r="31" spans="2:8" x14ac:dyDescent="0.3">
      <c r="B31" s="3"/>
      <c r="C31" s="6"/>
      <c r="G31" s="7"/>
      <c r="H31" s="4"/>
    </row>
    <row r="32" spans="2:8" x14ac:dyDescent="0.3">
      <c r="B32" s="3"/>
      <c r="C32" s="25" t="s">
        <v>212</v>
      </c>
      <c r="D32" s="26"/>
      <c r="G32" s="7"/>
      <c r="H32" s="4"/>
    </row>
    <row r="33" spans="2:8" x14ac:dyDescent="0.3">
      <c r="B33" s="3"/>
      <c r="C33" s="83" t="s">
        <v>196</v>
      </c>
      <c r="D33" s="84"/>
      <c r="E33" s="84"/>
      <c r="F33" s="84"/>
      <c r="G33" s="85"/>
      <c r="H33" s="4"/>
    </row>
    <row r="34" spans="2:8" x14ac:dyDescent="0.3">
      <c r="B34" s="3"/>
      <c r="C34" s="83"/>
      <c r="D34" s="84"/>
      <c r="E34" s="84"/>
      <c r="F34" s="84"/>
      <c r="G34" s="85"/>
      <c r="H34" s="4"/>
    </row>
    <row r="35" spans="2:8" x14ac:dyDescent="0.3">
      <c r="B35" s="3"/>
      <c r="C35" s="83"/>
      <c r="D35" s="84"/>
      <c r="E35" s="84"/>
      <c r="F35" s="84"/>
      <c r="G35" s="85"/>
      <c r="H35" s="4"/>
    </row>
    <row r="36" spans="2:8" x14ac:dyDescent="0.3">
      <c r="B36" s="3"/>
      <c r="C36" s="83"/>
      <c r="D36" s="84"/>
      <c r="E36" s="84"/>
      <c r="F36" s="84"/>
      <c r="G36" s="85"/>
      <c r="H36" s="4"/>
    </row>
    <row r="37" spans="2:8" x14ac:dyDescent="0.3">
      <c r="B37" s="3"/>
      <c r="C37" s="83"/>
      <c r="D37" s="84"/>
      <c r="E37" s="84"/>
      <c r="F37" s="84"/>
      <c r="G37" s="85"/>
      <c r="H37" s="4"/>
    </row>
    <row r="38" spans="2:8" x14ac:dyDescent="0.3">
      <c r="B38" s="3"/>
      <c r="C38" s="27"/>
      <c r="D38" s="28"/>
      <c r="G38" s="7"/>
      <c r="H38" s="4"/>
    </row>
    <row r="39" spans="2:8" x14ac:dyDescent="0.3">
      <c r="B39" s="3"/>
      <c r="C39" s="15" t="s">
        <v>191</v>
      </c>
      <c r="D39" s="16" t="s">
        <v>203</v>
      </c>
      <c r="G39" s="7"/>
      <c r="H39" s="4"/>
    </row>
    <row r="40" spans="2:8" x14ac:dyDescent="0.3">
      <c r="B40" s="3"/>
      <c r="C40" s="29" t="s">
        <v>192</v>
      </c>
      <c r="D40" s="36"/>
      <c r="G40" s="7"/>
      <c r="H40" s="4"/>
    </row>
    <row r="41" spans="2:8" x14ac:dyDescent="0.3">
      <c r="B41" s="3"/>
      <c r="C41" s="29" t="s">
        <v>193</v>
      </c>
      <c r="D41" s="37"/>
      <c r="G41" s="7"/>
      <c r="H41" s="4"/>
    </row>
    <row r="42" spans="2:8" x14ac:dyDescent="0.3">
      <c r="B42" s="3"/>
      <c r="C42" s="30" t="s">
        <v>194</v>
      </c>
      <c r="D42" s="37"/>
      <c r="G42" s="7"/>
      <c r="H42" s="4"/>
    </row>
    <row r="43" spans="2:8" ht="15" thickBot="1" x14ac:dyDescent="0.35">
      <c r="B43" s="3"/>
      <c r="C43" s="19" t="s">
        <v>195</v>
      </c>
      <c r="D43" s="38"/>
      <c r="G43" s="7"/>
      <c r="H43" s="4"/>
    </row>
    <row r="44" spans="2:8" ht="15" thickTop="1" x14ac:dyDescent="0.3">
      <c r="B44" s="3"/>
      <c r="C44" s="21" t="s">
        <v>207</v>
      </c>
      <c r="D44" s="31">
        <f>SUM(D40:D43)</f>
        <v>0</v>
      </c>
      <c r="G44" s="7"/>
      <c r="H44" s="4"/>
    </row>
    <row r="45" spans="2:8" x14ac:dyDescent="0.3">
      <c r="B45" s="3"/>
      <c r="C45" s="23"/>
      <c r="D45" s="32"/>
      <c r="E45" s="13"/>
      <c r="F45" s="13"/>
      <c r="G45" s="14"/>
      <c r="H45" s="4"/>
    </row>
    <row r="46" spans="2:8" ht="15" thickBot="1" x14ac:dyDescent="0.35">
      <c r="B46" s="33"/>
      <c r="C46" s="34"/>
      <c r="D46" s="34"/>
      <c r="E46" s="34"/>
      <c r="F46" s="34"/>
      <c r="G46" s="34"/>
      <c r="H46" s="35"/>
    </row>
    <row r="47" spans="2:8" ht="15" thickTop="1" x14ac:dyDescent="0.3"/>
  </sheetData>
  <sheetProtection algorithmName="SHA-512" hashValue="Tcbe6jN5gQSWEf62qQW2TDX+T8Pq5RbLSwSc6iA5u+BgIjGvMPjYRyzN/fIB726UgW7Nm8u4KQZXTnhXG6Mz8w==" saltValue="M24Zd/3b3dnQx9hHooMFcA==" spinCount="100000" sheet="1" objects="1" scenarios="1"/>
  <mergeCells count="7">
    <mergeCell ref="C17:G17"/>
    <mergeCell ref="C20:G21"/>
    <mergeCell ref="C30:G30"/>
    <mergeCell ref="C33:G37"/>
    <mergeCell ref="B2:H2"/>
    <mergeCell ref="C5:G7"/>
    <mergeCell ref="C9:G9"/>
  </mergeCells>
  <dataValidations count="1">
    <dataValidation type="decimal" allowBlank="1" showInputMessage="1" showErrorMessage="1" sqref="D14" xr:uid="{244C473E-9B22-4B44-AD50-B33D9BB9A152}">
      <formula1>0.1</formula1>
      <formula2>0.18</formula2>
    </dataValidation>
  </dataValidations>
  <pageMargins left="0.7" right="0.7" top="0.75" bottom="0.75" header="0.3" footer="0.3"/>
  <pageSetup paperSize="9" scale="7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603AF-5AA5-4D1F-A2FA-85386B08D746}">
  <sheetPr>
    <pageSetUpPr fitToPage="1"/>
  </sheetPr>
  <dimension ref="B1:J54"/>
  <sheetViews>
    <sheetView showGridLines="0" workbookViewId="0">
      <selection activeCell="D11" sqref="D11"/>
    </sheetView>
  </sheetViews>
  <sheetFormatPr defaultColWidth="9.109375" defaultRowHeight="14.4" x14ac:dyDescent="0.3"/>
  <cols>
    <col min="1" max="2" width="2.6640625" style="40" customWidth="1"/>
    <col min="3" max="3" width="6.6640625" style="40" customWidth="1"/>
    <col min="4" max="5" width="20.6640625" style="40" customWidth="1"/>
    <col min="6" max="6" width="90.6640625" style="40" customWidth="1"/>
    <col min="7" max="9" width="20.77734375" style="40" customWidth="1"/>
    <col min="10" max="10" width="2.6640625" style="40" customWidth="1"/>
    <col min="11" max="16384" width="9.109375" style="40"/>
  </cols>
  <sheetData>
    <row r="1" spans="2:10" ht="15" thickBot="1" x14ac:dyDescent="0.35"/>
    <row r="2" spans="2:10" ht="26.4" thickTop="1" x14ac:dyDescent="0.3">
      <c r="B2" s="86" t="s">
        <v>0</v>
      </c>
      <c r="C2" s="87"/>
      <c r="D2" s="87"/>
      <c r="E2" s="87"/>
      <c r="F2" s="87"/>
      <c r="G2" s="87"/>
      <c r="H2" s="87"/>
      <c r="I2" s="87"/>
      <c r="J2" s="88"/>
    </row>
    <row r="3" spans="2:10" x14ac:dyDescent="0.3">
      <c r="B3" s="41"/>
      <c r="J3" s="42"/>
    </row>
    <row r="4" spans="2:10" x14ac:dyDescent="0.3">
      <c r="B4" s="41"/>
      <c r="C4" s="89" t="s">
        <v>212</v>
      </c>
      <c r="D4" s="89"/>
      <c r="E4" s="89"/>
      <c r="F4" s="89"/>
      <c r="G4" s="89"/>
      <c r="H4" s="89"/>
      <c r="I4" s="89"/>
      <c r="J4" s="42"/>
    </row>
    <row r="5" spans="2:10" x14ac:dyDescent="0.3">
      <c r="B5" s="41"/>
      <c r="C5" s="96" t="s">
        <v>196</v>
      </c>
      <c r="D5" s="96"/>
      <c r="E5" s="96"/>
      <c r="F5" s="96"/>
      <c r="G5" s="96"/>
      <c r="H5" s="96"/>
      <c r="I5" s="96"/>
      <c r="J5" s="42"/>
    </row>
    <row r="6" spans="2:10" x14ac:dyDescent="0.3">
      <c r="B6" s="41"/>
      <c r="C6" s="96"/>
      <c r="D6" s="96"/>
      <c r="E6" s="96"/>
      <c r="F6" s="96"/>
      <c r="G6" s="96"/>
      <c r="H6" s="96"/>
      <c r="I6" s="96"/>
      <c r="J6" s="42"/>
    </row>
    <row r="7" spans="2:10" x14ac:dyDescent="0.3">
      <c r="B7" s="41"/>
      <c r="C7" s="96"/>
      <c r="D7" s="96"/>
      <c r="E7" s="96"/>
      <c r="F7" s="96"/>
      <c r="G7" s="96"/>
      <c r="H7" s="96"/>
      <c r="I7" s="96"/>
      <c r="J7" s="42"/>
    </row>
    <row r="8" spans="2:10" x14ac:dyDescent="0.3">
      <c r="B8" s="41"/>
      <c r="C8" s="43"/>
      <c r="D8" s="43"/>
      <c r="E8" s="43"/>
      <c r="F8" s="43"/>
      <c r="G8" s="43"/>
      <c r="H8" s="43"/>
      <c r="I8" s="43"/>
      <c r="J8" s="42"/>
    </row>
    <row r="9" spans="2:10" x14ac:dyDescent="0.3">
      <c r="B9" s="41"/>
      <c r="C9" s="90" t="s">
        <v>1</v>
      </c>
      <c r="D9" s="92" t="s">
        <v>2</v>
      </c>
      <c r="E9" s="92" t="s">
        <v>3</v>
      </c>
      <c r="F9" s="92" t="s">
        <v>4</v>
      </c>
      <c r="G9" s="94" t="s">
        <v>199</v>
      </c>
      <c r="H9" s="44" t="s">
        <v>198</v>
      </c>
      <c r="I9" s="90" t="s">
        <v>190</v>
      </c>
      <c r="J9" s="42"/>
    </row>
    <row r="10" spans="2:10" x14ac:dyDescent="0.3">
      <c r="B10" s="41"/>
      <c r="C10" s="91"/>
      <c r="D10" s="93"/>
      <c r="E10" s="93"/>
      <c r="F10" s="93"/>
      <c r="G10" s="95"/>
      <c r="H10" s="45">
        <f>IF(Tariefoverzicht!D14="",0,Tariefoverzicht!D14)</f>
        <v>0</v>
      </c>
      <c r="I10" s="91"/>
      <c r="J10" s="42"/>
    </row>
    <row r="11" spans="2:10" x14ac:dyDescent="0.3">
      <c r="B11" s="41"/>
      <c r="C11" s="46">
        <v>1</v>
      </c>
      <c r="D11" s="102" t="s">
        <v>5</v>
      </c>
      <c r="E11" s="102">
        <v>60006056</v>
      </c>
      <c r="F11" s="103" t="s">
        <v>220</v>
      </c>
      <c r="G11" s="61"/>
      <c r="H11" s="49">
        <f t="shared" ref="H11:H50" si="0">G11+(G11*$H$10)</f>
        <v>0</v>
      </c>
      <c r="I11" s="50">
        <f t="shared" ref="I11:I50" si="1">C11*H11</f>
        <v>0</v>
      </c>
      <c r="J11" s="42"/>
    </row>
    <row r="12" spans="2:10" x14ac:dyDescent="0.3">
      <c r="B12" s="41"/>
      <c r="C12" s="46">
        <v>1</v>
      </c>
      <c r="D12" s="102" t="s">
        <v>5</v>
      </c>
      <c r="E12" s="102">
        <v>60006057</v>
      </c>
      <c r="F12" s="103" t="s">
        <v>221</v>
      </c>
      <c r="G12" s="62"/>
      <c r="H12" s="49">
        <f t="shared" si="0"/>
        <v>0</v>
      </c>
      <c r="I12" s="50">
        <f t="shared" si="1"/>
        <v>0</v>
      </c>
      <c r="J12" s="42"/>
    </row>
    <row r="13" spans="2:10" x14ac:dyDescent="0.3">
      <c r="B13" s="41"/>
      <c r="C13" s="46">
        <v>1</v>
      </c>
      <c r="D13" s="102" t="s">
        <v>5</v>
      </c>
      <c r="E13" s="102">
        <v>60006058</v>
      </c>
      <c r="F13" s="103" t="s">
        <v>222</v>
      </c>
      <c r="G13" s="62"/>
      <c r="H13" s="49">
        <f t="shared" si="0"/>
        <v>0</v>
      </c>
      <c r="I13" s="50">
        <f t="shared" si="1"/>
        <v>0</v>
      </c>
      <c r="J13" s="42"/>
    </row>
    <row r="14" spans="2:10" x14ac:dyDescent="0.3">
      <c r="B14" s="41"/>
      <c r="C14" s="46">
        <v>1</v>
      </c>
      <c r="D14" s="102" t="s">
        <v>5</v>
      </c>
      <c r="E14" s="102">
        <v>60006059</v>
      </c>
      <c r="F14" s="103" t="s">
        <v>223</v>
      </c>
      <c r="G14" s="62"/>
      <c r="H14" s="49">
        <f t="shared" si="0"/>
        <v>0</v>
      </c>
      <c r="I14" s="50">
        <f t="shared" si="1"/>
        <v>0</v>
      </c>
      <c r="J14" s="42"/>
    </row>
    <row r="15" spans="2:10" x14ac:dyDescent="0.3">
      <c r="B15" s="41"/>
      <c r="C15" s="46">
        <v>1</v>
      </c>
      <c r="D15" s="47" t="s">
        <v>6</v>
      </c>
      <c r="E15" s="47" t="s">
        <v>7</v>
      </c>
      <c r="F15" s="48" t="s">
        <v>8</v>
      </c>
      <c r="G15" s="62"/>
      <c r="H15" s="49">
        <f t="shared" si="0"/>
        <v>0</v>
      </c>
      <c r="I15" s="50">
        <f t="shared" si="1"/>
        <v>0</v>
      </c>
      <c r="J15" s="42"/>
    </row>
    <row r="16" spans="2:10" x14ac:dyDescent="0.3">
      <c r="B16" s="41"/>
      <c r="C16" s="46">
        <v>1</v>
      </c>
      <c r="D16" s="47" t="s">
        <v>9</v>
      </c>
      <c r="E16" s="47" t="s">
        <v>10</v>
      </c>
      <c r="F16" s="48" t="s">
        <v>11</v>
      </c>
      <c r="G16" s="62"/>
      <c r="H16" s="49">
        <f t="shared" si="0"/>
        <v>0</v>
      </c>
      <c r="I16" s="50">
        <f t="shared" si="1"/>
        <v>0</v>
      </c>
      <c r="J16" s="42"/>
    </row>
    <row r="17" spans="2:10" x14ac:dyDescent="0.3">
      <c r="B17" s="41"/>
      <c r="C17" s="46">
        <v>1</v>
      </c>
      <c r="D17" s="47" t="s">
        <v>9</v>
      </c>
      <c r="E17" s="47" t="s">
        <v>12</v>
      </c>
      <c r="F17" s="48" t="s">
        <v>11</v>
      </c>
      <c r="G17" s="62"/>
      <c r="H17" s="49">
        <f t="shared" si="0"/>
        <v>0</v>
      </c>
      <c r="I17" s="50">
        <f t="shared" si="1"/>
        <v>0</v>
      </c>
      <c r="J17" s="42"/>
    </row>
    <row r="18" spans="2:10" x14ac:dyDescent="0.3">
      <c r="B18" s="41"/>
      <c r="C18" s="46">
        <v>2</v>
      </c>
      <c r="D18" s="47" t="s">
        <v>13</v>
      </c>
      <c r="E18" s="47" t="s">
        <v>14</v>
      </c>
      <c r="F18" s="48" t="s">
        <v>15</v>
      </c>
      <c r="G18" s="62"/>
      <c r="H18" s="49">
        <f t="shared" si="0"/>
        <v>0</v>
      </c>
      <c r="I18" s="50">
        <f t="shared" si="1"/>
        <v>0</v>
      </c>
      <c r="J18" s="42"/>
    </row>
    <row r="19" spans="2:10" x14ac:dyDescent="0.3">
      <c r="B19" s="41"/>
      <c r="C19" s="46">
        <v>1</v>
      </c>
      <c r="D19" s="47" t="s">
        <v>16</v>
      </c>
      <c r="E19" s="47" t="s">
        <v>17</v>
      </c>
      <c r="F19" s="48" t="s">
        <v>18</v>
      </c>
      <c r="G19" s="62"/>
      <c r="H19" s="49">
        <f t="shared" si="0"/>
        <v>0</v>
      </c>
      <c r="I19" s="50">
        <f t="shared" si="1"/>
        <v>0</v>
      </c>
      <c r="J19" s="42"/>
    </row>
    <row r="20" spans="2:10" x14ac:dyDescent="0.3">
      <c r="B20" s="41"/>
      <c r="C20" s="46">
        <v>1</v>
      </c>
      <c r="D20" s="47" t="s">
        <v>16</v>
      </c>
      <c r="E20" s="47" t="s">
        <v>19</v>
      </c>
      <c r="F20" s="48" t="s">
        <v>20</v>
      </c>
      <c r="G20" s="62"/>
      <c r="H20" s="49">
        <f t="shared" si="0"/>
        <v>0</v>
      </c>
      <c r="I20" s="50">
        <f t="shared" si="1"/>
        <v>0</v>
      </c>
      <c r="J20" s="42"/>
    </row>
    <row r="21" spans="2:10" x14ac:dyDescent="0.3">
      <c r="B21" s="41"/>
      <c r="C21" s="46">
        <v>1</v>
      </c>
      <c r="D21" s="47" t="s">
        <v>16</v>
      </c>
      <c r="E21" s="47" t="s">
        <v>21</v>
      </c>
      <c r="F21" s="48" t="s">
        <v>22</v>
      </c>
      <c r="G21" s="62"/>
      <c r="H21" s="49">
        <f t="shared" si="0"/>
        <v>0</v>
      </c>
      <c r="I21" s="50">
        <f t="shared" si="1"/>
        <v>0</v>
      </c>
      <c r="J21" s="42"/>
    </row>
    <row r="22" spans="2:10" x14ac:dyDescent="0.3">
      <c r="B22" s="41"/>
      <c r="C22" s="46">
        <v>2</v>
      </c>
      <c r="D22" s="47" t="s">
        <v>16</v>
      </c>
      <c r="E22" s="47" t="s">
        <v>23</v>
      </c>
      <c r="F22" s="48" t="s">
        <v>24</v>
      </c>
      <c r="G22" s="62"/>
      <c r="H22" s="49">
        <f t="shared" si="0"/>
        <v>0</v>
      </c>
      <c r="I22" s="50">
        <f t="shared" si="1"/>
        <v>0</v>
      </c>
      <c r="J22" s="42"/>
    </row>
    <row r="23" spans="2:10" x14ac:dyDescent="0.3">
      <c r="B23" s="41"/>
      <c r="C23" s="46">
        <v>1</v>
      </c>
      <c r="D23" s="47" t="s">
        <v>25</v>
      </c>
      <c r="E23" s="47" t="s">
        <v>26</v>
      </c>
      <c r="F23" s="48" t="s">
        <v>27</v>
      </c>
      <c r="G23" s="62"/>
      <c r="H23" s="49">
        <f t="shared" si="0"/>
        <v>0</v>
      </c>
      <c r="I23" s="50">
        <f t="shared" si="1"/>
        <v>0</v>
      </c>
      <c r="J23" s="42"/>
    </row>
    <row r="24" spans="2:10" x14ac:dyDescent="0.3">
      <c r="B24" s="41"/>
      <c r="C24" s="46">
        <v>1</v>
      </c>
      <c r="D24" s="47" t="s">
        <v>28</v>
      </c>
      <c r="E24" s="47">
        <v>91310088</v>
      </c>
      <c r="F24" s="48" t="s">
        <v>29</v>
      </c>
      <c r="G24" s="62"/>
      <c r="H24" s="49">
        <f t="shared" si="0"/>
        <v>0</v>
      </c>
      <c r="I24" s="50">
        <f t="shared" si="1"/>
        <v>0</v>
      </c>
      <c r="J24" s="42"/>
    </row>
    <row r="25" spans="2:10" x14ac:dyDescent="0.3">
      <c r="B25" s="41"/>
      <c r="C25" s="46">
        <v>1</v>
      </c>
      <c r="D25" s="47" t="s">
        <v>30</v>
      </c>
      <c r="E25" s="47" t="s">
        <v>31</v>
      </c>
      <c r="F25" s="48" t="s">
        <v>32</v>
      </c>
      <c r="G25" s="62"/>
      <c r="H25" s="49">
        <f t="shared" si="0"/>
        <v>0</v>
      </c>
      <c r="I25" s="50">
        <f t="shared" si="1"/>
        <v>0</v>
      </c>
      <c r="J25" s="42"/>
    </row>
    <row r="26" spans="2:10" x14ac:dyDescent="0.3">
      <c r="B26" s="41"/>
      <c r="C26" s="46">
        <v>1</v>
      </c>
      <c r="D26" s="47" t="s">
        <v>33</v>
      </c>
      <c r="E26" s="47" t="s">
        <v>34</v>
      </c>
      <c r="F26" s="48" t="s">
        <v>35</v>
      </c>
      <c r="G26" s="62"/>
      <c r="H26" s="49">
        <f t="shared" si="0"/>
        <v>0</v>
      </c>
      <c r="I26" s="50">
        <f t="shared" si="1"/>
        <v>0</v>
      </c>
      <c r="J26" s="42"/>
    </row>
    <row r="27" spans="2:10" x14ac:dyDescent="0.3">
      <c r="B27" s="41"/>
      <c r="C27" s="46">
        <v>1</v>
      </c>
      <c r="D27" s="47" t="s">
        <v>33</v>
      </c>
      <c r="E27" s="47" t="s">
        <v>36</v>
      </c>
      <c r="F27" s="48" t="s">
        <v>37</v>
      </c>
      <c r="G27" s="62"/>
      <c r="H27" s="49">
        <f t="shared" si="0"/>
        <v>0</v>
      </c>
      <c r="I27" s="50">
        <f t="shared" si="1"/>
        <v>0</v>
      </c>
      <c r="J27" s="42"/>
    </row>
    <row r="28" spans="2:10" x14ac:dyDescent="0.3">
      <c r="B28" s="41"/>
      <c r="C28" s="46">
        <v>1</v>
      </c>
      <c r="D28" s="47" t="s">
        <v>33</v>
      </c>
      <c r="E28" s="47" t="s">
        <v>38</v>
      </c>
      <c r="F28" s="48" t="s">
        <v>39</v>
      </c>
      <c r="G28" s="62"/>
      <c r="H28" s="49">
        <f t="shared" si="0"/>
        <v>0</v>
      </c>
      <c r="I28" s="50">
        <f t="shared" si="1"/>
        <v>0</v>
      </c>
      <c r="J28" s="42"/>
    </row>
    <row r="29" spans="2:10" x14ac:dyDescent="0.3">
      <c r="B29" s="41"/>
      <c r="C29" s="46">
        <v>1</v>
      </c>
      <c r="D29" s="47" t="s">
        <v>40</v>
      </c>
      <c r="E29" s="47" t="s">
        <v>41</v>
      </c>
      <c r="F29" s="48" t="s">
        <v>42</v>
      </c>
      <c r="G29" s="62"/>
      <c r="H29" s="49">
        <f t="shared" si="0"/>
        <v>0</v>
      </c>
      <c r="I29" s="50">
        <f t="shared" si="1"/>
        <v>0</v>
      </c>
      <c r="J29" s="42"/>
    </row>
    <row r="30" spans="2:10" x14ac:dyDescent="0.3">
      <c r="B30" s="41"/>
      <c r="C30" s="46">
        <v>1</v>
      </c>
      <c r="D30" s="47" t="s">
        <v>43</v>
      </c>
      <c r="E30" s="47">
        <v>2341753</v>
      </c>
      <c r="F30" s="48" t="s">
        <v>44</v>
      </c>
      <c r="G30" s="62"/>
      <c r="H30" s="49">
        <f t="shared" si="0"/>
        <v>0</v>
      </c>
      <c r="I30" s="50">
        <f t="shared" si="1"/>
        <v>0</v>
      </c>
      <c r="J30" s="42"/>
    </row>
    <row r="31" spans="2:10" x14ac:dyDescent="0.3">
      <c r="B31" s="41"/>
      <c r="C31" s="46">
        <v>1</v>
      </c>
      <c r="D31" s="47" t="s">
        <v>45</v>
      </c>
      <c r="E31" s="47" t="s">
        <v>46</v>
      </c>
      <c r="F31" s="48" t="s">
        <v>47</v>
      </c>
      <c r="G31" s="62"/>
      <c r="H31" s="49">
        <f t="shared" si="0"/>
        <v>0</v>
      </c>
      <c r="I31" s="50">
        <f t="shared" si="1"/>
        <v>0</v>
      </c>
      <c r="J31" s="42"/>
    </row>
    <row r="32" spans="2:10" x14ac:dyDescent="0.3">
      <c r="B32" s="41"/>
      <c r="C32" s="46">
        <v>1</v>
      </c>
      <c r="D32" s="47" t="s">
        <v>48</v>
      </c>
      <c r="E32" s="47" t="s">
        <v>49</v>
      </c>
      <c r="F32" s="48" t="s">
        <v>50</v>
      </c>
      <c r="G32" s="62"/>
      <c r="H32" s="49">
        <f t="shared" si="0"/>
        <v>0</v>
      </c>
      <c r="I32" s="50">
        <f t="shared" si="1"/>
        <v>0</v>
      </c>
      <c r="J32" s="42"/>
    </row>
    <row r="33" spans="2:10" x14ac:dyDescent="0.3">
      <c r="B33" s="41"/>
      <c r="C33" s="46">
        <v>1</v>
      </c>
      <c r="D33" s="47" t="s">
        <v>48</v>
      </c>
      <c r="E33" s="47" t="s">
        <v>51</v>
      </c>
      <c r="F33" s="48" t="s">
        <v>52</v>
      </c>
      <c r="G33" s="62"/>
      <c r="H33" s="49">
        <f t="shared" si="0"/>
        <v>0</v>
      </c>
      <c r="I33" s="50">
        <f t="shared" si="1"/>
        <v>0</v>
      </c>
      <c r="J33" s="42"/>
    </row>
    <row r="34" spans="2:10" x14ac:dyDescent="0.3">
      <c r="B34" s="41"/>
      <c r="C34" s="46">
        <v>1</v>
      </c>
      <c r="D34" s="47" t="s">
        <v>48</v>
      </c>
      <c r="E34" s="47" t="s">
        <v>53</v>
      </c>
      <c r="F34" s="48" t="s">
        <v>54</v>
      </c>
      <c r="G34" s="62"/>
      <c r="H34" s="49">
        <f t="shared" si="0"/>
        <v>0</v>
      </c>
      <c r="I34" s="50">
        <f t="shared" si="1"/>
        <v>0</v>
      </c>
      <c r="J34" s="42"/>
    </row>
    <row r="35" spans="2:10" x14ac:dyDescent="0.3">
      <c r="B35" s="41"/>
      <c r="C35" s="46">
        <v>1</v>
      </c>
      <c r="D35" s="47" t="s">
        <v>48</v>
      </c>
      <c r="E35" s="47" t="s">
        <v>55</v>
      </c>
      <c r="F35" s="48" t="s">
        <v>56</v>
      </c>
      <c r="G35" s="62"/>
      <c r="H35" s="49">
        <f t="shared" si="0"/>
        <v>0</v>
      </c>
      <c r="I35" s="50">
        <f t="shared" si="1"/>
        <v>0</v>
      </c>
      <c r="J35" s="42"/>
    </row>
    <row r="36" spans="2:10" x14ac:dyDescent="0.3">
      <c r="B36" s="41"/>
      <c r="C36" s="46">
        <v>1</v>
      </c>
      <c r="D36" s="47" t="s">
        <v>57</v>
      </c>
      <c r="E36" s="47" t="s">
        <v>58</v>
      </c>
      <c r="F36" s="48" t="s">
        <v>59</v>
      </c>
      <c r="G36" s="62"/>
      <c r="H36" s="49">
        <f t="shared" si="0"/>
        <v>0</v>
      </c>
      <c r="I36" s="50">
        <f t="shared" si="1"/>
        <v>0</v>
      </c>
      <c r="J36" s="42"/>
    </row>
    <row r="37" spans="2:10" x14ac:dyDescent="0.3">
      <c r="B37" s="41"/>
      <c r="C37" s="46">
        <v>1</v>
      </c>
      <c r="D37" s="47" t="s">
        <v>60</v>
      </c>
      <c r="E37" s="47" t="s">
        <v>61</v>
      </c>
      <c r="F37" s="48" t="s">
        <v>62</v>
      </c>
      <c r="G37" s="62"/>
      <c r="H37" s="49">
        <f t="shared" si="0"/>
        <v>0</v>
      </c>
      <c r="I37" s="50">
        <f t="shared" si="1"/>
        <v>0</v>
      </c>
      <c r="J37" s="42"/>
    </row>
    <row r="38" spans="2:10" x14ac:dyDescent="0.3">
      <c r="B38" s="41"/>
      <c r="C38" s="46">
        <v>1</v>
      </c>
      <c r="D38" s="47" t="s">
        <v>63</v>
      </c>
      <c r="E38" s="47">
        <v>543405</v>
      </c>
      <c r="F38" s="48" t="s">
        <v>64</v>
      </c>
      <c r="G38" s="62"/>
      <c r="H38" s="49">
        <f t="shared" si="0"/>
        <v>0</v>
      </c>
      <c r="I38" s="50">
        <f t="shared" si="1"/>
        <v>0</v>
      </c>
      <c r="J38" s="42"/>
    </row>
    <row r="39" spans="2:10" x14ac:dyDescent="0.3">
      <c r="B39" s="41"/>
      <c r="C39" s="46">
        <v>1</v>
      </c>
      <c r="D39" s="47" t="s">
        <v>65</v>
      </c>
      <c r="E39" s="47" t="s">
        <v>66</v>
      </c>
      <c r="F39" s="48" t="s">
        <v>67</v>
      </c>
      <c r="G39" s="62"/>
      <c r="H39" s="49">
        <f t="shared" si="0"/>
        <v>0</v>
      </c>
      <c r="I39" s="50">
        <f t="shared" si="1"/>
        <v>0</v>
      </c>
      <c r="J39" s="42"/>
    </row>
    <row r="40" spans="2:10" x14ac:dyDescent="0.3">
      <c r="B40" s="41"/>
      <c r="C40" s="46">
        <v>1</v>
      </c>
      <c r="D40" s="47" t="s">
        <v>68</v>
      </c>
      <c r="E40" s="47" t="s">
        <v>69</v>
      </c>
      <c r="F40" s="48" t="s">
        <v>70</v>
      </c>
      <c r="G40" s="62"/>
      <c r="H40" s="49">
        <f t="shared" si="0"/>
        <v>0</v>
      </c>
      <c r="I40" s="50">
        <f t="shared" si="1"/>
        <v>0</v>
      </c>
      <c r="J40" s="42"/>
    </row>
    <row r="41" spans="2:10" x14ac:dyDescent="0.3">
      <c r="B41" s="41"/>
      <c r="C41" s="46">
        <v>1</v>
      </c>
      <c r="D41" s="47" t="s">
        <v>68</v>
      </c>
      <c r="E41" s="47" t="s">
        <v>71</v>
      </c>
      <c r="F41" s="48" t="s">
        <v>72</v>
      </c>
      <c r="G41" s="62"/>
      <c r="H41" s="49">
        <f t="shared" si="0"/>
        <v>0</v>
      </c>
      <c r="I41" s="50">
        <f t="shared" si="1"/>
        <v>0</v>
      </c>
      <c r="J41" s="42"/>
    </row>
    <row r="42" spans="2:10" x14ac:dyDescent="0.3">
      <c r="B42" s="41"/>
      <c r="C42" s="46">
        <v>2</v>
      </c>
      <c r="D42" s="47" t="s">
        <v>68</v>
      </c>
      <c r="E42" s="47" t="s">
        <v>73</v>
      </c>
      <c r="F42" s="48" t="s">
        <v>74</v>
      </c>
      <c r="G42" s="62"/>
      <c r="H42" s="49">
        <f t="shared" si="0"/>
        <v>0</v>
      </c>
      <c r="I42" s="50">
        <f t="shared" si="1"/>
        <v>0</v>
      </c>
      <c r="J42" s="42"/>
    </row>
    <row r="43" spans="2:10" x14ac:dyDescent="0.3">
      <c r="B43" s="41"/>
      <c r="C43" s="46">
        <v>2</v>
      </c>
      <c r="D43" s="47" t="s">
        <v>68</v>
      </c>
      <c r="E43" s="47" t="s">
        <v>75</v>
      </c>
      <c r="F43" s="48" t="s">
        <v>76</v>
      </c>
      <c r="G43" s="62"/>
      <c r="H43" s="49">
        <f t="shared" si="0"/>
        <v>0</v>
      </c>
      <c r="I43" s="50">
        <f t="shared" si="1"/>
        <v>0</v>
      </c>
      <c r="J43" s="42"/>
    </row>
    <row r="44" spans="2:10" x14ac:dyDescent="0.3">
      <c r="B44" s="41"/>
      <c r="C44" s="46">
        <v>4</v>
      </c>
      <c r="D44" s="47" t="s">
        <v>68</v>
      </c>
      <c r="E44" s="47" t="s">
        <v>77</v>
      </c>
      <c r="F44" s="48" t="s">
        <v>78</v>
      </c>
      <c r="G44" s="62"/>
      <c r="H44" s="49">
        <f t="shared" si="0"/>
        <v>0</v>
      </c>
      <c r="I44" s="50">
        <f t="shared" si="1"/>
        <v>0</v>
      </c>
      <c r="J44" s="42"/>
    </row>
    <row r="45" spans="2:10" x14ac:dyDescent="0.3">
      <c r="B45" s="41"/>
      <c r="C45" s="46">
        <v>2</v>
      </c>
      <c r="D45" s="47" t="s">
        <v>79</v>
      </c>
      <c r="E45" s="47" t="s">
        <v>80</v>
      </c>
      <c r="F45" s="48" t="s">
        <v>81</v>
      </c>
      <c r="G45" s="62"/>
      <c r="H45" s="49">
        <f t="shared" si="0"/>
        <v>0</v>
      </c>
      <c r="I45" s="50">
        <f t="shared" si="1"/>
        <v>0</v>
      </c>
      <c r="J45" s="42"/>
    </row>
    <row r="46" spans="2:10" x14ac:dyDescent="0.3">
      <c r="B46" s="41"/>
      <c r="C46" s="46">
        <v>2</v>
      </c>
      <c r="D46" s="47" t="s">
        <v>82</v>
      </c>
      <c r="E46" s="47" t="s">
        <v>83</v>
      </c>
      <c r="F46" s="48" t="s">
        <v>84</v>
      </c>
      <c r="G46" s="62"/>
      <c r="H46" s="49">
        <f t="shared" si="0"/>
        <v>0</v>
      </c>
      <c r="I46" s="50">
        <f t="shared" si="1"/>
        <v>0</v>
      </c>
      <c r="J46" s="42"/>
    </row>
    <row r="47" spans="2:10" x14ac:dyDescent="0.3">
      <c r="B47" s="41"/>
      <c r="C47" s="46">
        <v>1</v>
      </c>
      <c r="D47" s="47" t="s">
        <v>28</v>
      </c>
      <c r="E47" s="47">
        <v>13740016</v>
      </c>
      <c r="F47" s="48" t="s">
        <v>85</v>
      </c>
      <c r="G47" s="62"/>
      <c r="H47" s="49">
        <f t="shared" si="0"/>
        <v>0</v>
      </c>
      <c r="I47" s="50">
        <f t="shared" si="1"/>
        <v>0</v>
      </c>
      <c r="J47" s="42"/>
    </row>
    <row r="48" spans="2:10" x14ac:dyDescent="0.3">
      <c r="B48" s="41"/>
      <c r="C48" s="46">
        <v>1</v>
      </c>
      <c r="D48" s="47" t="s">
        <v>28</v>
      </c>
      <c r="E48" s="47">
        <v>13740024</v>
      </c>
      <c r="F48" s="48" t="s">
        <v>86</v>
      </c>
      <c r="G48" s="62"/>
      <c r="H48" s="49">
        <f t="shared" si="0"/>
        <v>0</v>
      </c>
      <c r="I48" s="50">
        <f t="shared" si="1"/>
        <v>0</v>
      </c>
      <c r="J48" s="42"/>
    </row>
    <row r="49" spans="2:10" x14ac:dyDescent="0.3">
      <c r="B49" s="41"/>
      <c r="C49" s="46">
        <v>1</v>
      </c>
      <c r="D49" s="47" t="s">
        <v>87</v>
      </c>
      <c r="E49" s="47">
        <v>649864</v>
      </c>
      <c r="F49" s="48" t="s">
        <v>88</v>
      </c>
      <c r="G49" s="62"/>
      <c r="H49" s="49">
        <f t="shared" si="0"/>
        <v>0</v>
      </c>
      <c r="I49" s="50">
        <f t="shared" si="1"/>
        <v>0</v>
      </c>
      <c r="J49" s="42"/>
    </row>
    <row r="50" spans="2:10" x14ac:dyDescent="0.3">
      <c r="B50" s="41"/>
      <c r="C50" s="46">
        <v>1</v>
      </c>
      <c r="D50" s="47" t="s">
        <v>89</v>
      </c>
      <c r="E50" s="47">
        <v>1827361</v>
      </c>
      <c r="F50" s="47" t="s">
        <v>90</v>
      </c>
      <c r="G50" s="63"/>
      <c r="H50" s="51">
        <f t="shared" si="0"/>
        <v>0</v>
      </c>
      <c r="I50" s="50">
        <f t="shared" si="1"/>
        <v>0</v>
      </c>
      <c r="J50" s="42"/>
    </row>
    <row r="51" spans="2:10" ht="15" thickBot="1" x14ac:dyDescent="0.35">
      <c r="B51" s="41"/>
      <c r="J51" s="42"/>
    </row>
    <row r="52" spans="2:10" s="52" customFormat="1" ht="27" thickTop="1" thickBot="1" x14ac:dyDescent="0.35">
      <c r="B52" s="53"/>
      <c r="F52" s="52" t="s">
        <v>197</v>
      </c>
      <c r="G52" s="54"/>
      <c r="H52" s="55"/>
      <c r="I52" s="56">
        <f>SUM(I11:I50)</f>
        <v>0</v>
      </c>
      <c r="J52" s="57"/>
    </row>
    <row r="53" spans="2:10" ht="15.6" thickTop="1" thickBot="1" x14ac:dyDescent="0.35">
      <c r="B53" s="58"/>
      <c r="C53" s="59"/>
      <c r="D53" s="59"/>
      <c r="E53" s="59"/>
      <c r="F53" s="59"/>
      <c r="G53" s="59"/>
      <c r="H53" s="59"/>
      <c r="I53" s="59"/>
      <c r="J53" s="60"/>
    </row>
    <row r="54" spans="2:10" ht="15" thickTop="1" x14ac:dyDescent="0.3"/>
  </sheetData>
  <sheetProtection algorithmName="SHA-512" hashValue="re6kYPQbLGOoJWNtroCvi04rzZvFaLkpuRxm7/qAGeYdNnHRcLhjjE5kw9gayE0p97lHLZO7k4xOncm21Pqm7w==" saltValue="vhNNCHGsPJM2LYxUf0fQBQ==" spinCount="100000" sheet="1" objects="1" scenarios="1" formatColumns="0"/>
  <mergeCells count="9">
    <mergeCell ref="C4:I4"/>
    <mergeCell ref="B2:J2"/>
    <mergeCell ref="C9:C10"/>
    <mergeCell ref="D9:D10"/>
    <mergeCell ref="E9:E10"/>
    <mergeCell ref="F9:F10"/>
    <mergeCell ref="G9:G10"/>
    <mergeCell ref="I9:I10"/>
    <mergeCell ref="C5:I7"/>
  </mergeCells>
  <pageMargins left="0.7" right="0.7" top="0.75" bottom="0.75" header="0.3" footer="0.3"/>
  <pageSetup paperSize="9" scale="4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29"/>
  <sheetViews>
    <sheetView showGridLines="0" zoomScaleNormal="100" workbookViewId="0">
      <selection activeCell="G11" sqref="G11:G25"/>
    </sheetView>
  </sheetViews>
  <sheetFormatPr defaultColWidth="9.109375" defaultRowHeight="14.4" x14ac:dyDescent="0.3"/>
  <cols>
    <col min="1" max="2" width="2.6640625" style="40" customWidth="1"/>
    <col min="3" max="3" width="6.6640625" style="40" customWidth="1"/>
    <col min="4" max="5" width="20.6640625" style="40" customWidth="1"/>
    <col min="6" max="6" width="90.6640625" style="40" customWidth="1"/>
    <col min="7" max="9" width="20.77734375" style="40" customWidth="1"/>
    <col min="10" max="10" width="2.6640625" style="40" customWidth="1"/>
    <col min="11" max="16384" width="9.109375" style="40"/>
  </cols>
  <sheetData>
    <row r="1" spans="2:10" ht="15" thickBot="1" x14ac:dyDescent="0.35"/>
    <row r="2" spans="2:10" ht="26.4" thickTop="1" x14ac:dyDescent="0.3">
      <c r="B2" s="86" t="s">
        <v>91</v>
      </c>
      <c r="C2" s="87"/>
      <c r="D2" s="87"/>
      <c r="E2" s="87"/>
      <c r="F2" s="87"/>
      <c r="G2" s="87"/>
      <c r="H2" s="87"/>
      <c r="I2" s="87"/>
      <c r="J2" s="88"/>
    </row>
    <row r="3" spans="2:10" x14ac:dyDescent="0.3">
      <c r="B3" s="41"/>
      <c r="J3" s="42"/>
    </row>
    <row r="4" spans="2:10" x14ac:dyDescent="0.3">
      <c r="B4" s="41"/>
      <c r="C4" s="89" t="s">
        <v>212</v>
      </c>
      <c r="D4" s="89"/>
      <c r="E4" s="89"/>
      <c r="F4" s="89"/>
      <c r="G4" s="89"/>
      <c r="H4" s="89"/>
      <c r="I4" s="89"/>
      <c r="J4" s="42"/>
    </row>
    <row r="5" spans="2:10" x14ac:dyDescent="0.3">
      <c r="B5" s="41"/>
      <c r="C5" s="96" t="s">
        <v>196</v>
      </c>
      <c r="D5" s="96"/>
      <c r="E5" s="96"/>
      <c r="F5" s="96"/>
      <c r="G5" s="96"/>
      <c r="H5" s="96"/>
      <c r="I5" s="96"/>
      <c r="J5" s="42"/>
    </row>
    <row r="6" spans="2:10" x14ac:dyDescent="0.3">
      <c r="B6" s="41"/>
      <c r="C6" s="96"/>
      <c r="D6" s="96"/>
      <c r="E6" s="96"/>
      <c r="F6" s="96"/>
      <c r="G6" s="96"/>
      <c r="H6" s="96"/>
      <c r="I6" s="96"/>
      <c r="J6" s="42"/>
    </row>
    <row r="7" spans="2:10" x14ac:dyDescent="0.3">
      <c r="B7" s="41"/>
      <c r="C7" s="96"/>
      <c r="D7" s="96"/>
      <c r="E7" s="96"/>
      <c r="F7" s="96"/>
      <c r="G7" s="96"/>
      <c r="H7" s="96"/>
      <c r="I7" s="96"/>
      <c r="J7" s="42"/>
    </row>
    <row r="8" spans="2:10" x14ac:dyDescent="0.3">
      <c r="B8" s="41"/>
      <c r="J8" s="42"/>
    </row>
    <row r="9" spans="2:10" x14ac:dyDescent="0.3">
      <c r="B9" s="41"/>
      <c r="C9" s="90" t="s">
        <v>1</v>
      </c>
      <c r="D9" s="92" t="s">
        <v>2</v>
      </c>
      <c r="E9" s="92" t="s">
        <v>3</v>
      </c>
      <c r="F9" s="92" t="s">
        <v>4</v>
      </c>
      <c r="G9" s="97" t="s">
        <v>199</v>
      </c>
      <c r="H9" s="44" t="s">
        <v>198</v>
      </c>
      <c r="I9" s="90" t="s">
        <v>190</v>
      </c>
      <c r="J9" s="42"/>
    </row>
    <row r="10" spans="2:10" x14ac:dyDescent="0.3">
      <c r="B10" s="41"/>
      <c r="C10" s="91"/>
      <c r="D10" s="93"/>
      <c r="E10" s="93"/>
      <c r="F10" s="93"/>
      <c r="G10" s="98"/>
      <c r="H10" s="45">
        <f>IF(Tariefoverzicht!D14="",0,Tariefoverzicht!D14)</f>
        <v>0</v>
      </c>
      <c r="I10" s="91"/>
      <c r="J10" s="42"/>
    </row>
    <row r="11" spans="2:10" x14ac:dyDescent="0.3">
      <c r="B11" s="41"/>
      <c r="C11" s="46">
        <v>1</v>
      </c>
      <c r="D11" s="47" t="s">
        <v>92</v>
      </c>
      <c r="E11" s="47">
        <v>60006084</v>
      </c>
      <c r="F11" s="48" t="s">
        <v>93</v>
      </c>
      <c r="G11" s="61"/>
      <c r="H11" s="49">
        <f t="shared" ref="H11:H25" si="0">G11+(G11*$H$10)</f>
        <v>0</v>
      </c>
      <c r="I11" s="50">
        <f t="shared" ref="I11:I25" si="1">C11*H11</f>
        <v>0</v>
      </c>
      <c r="J11" s="42"/>
    </row>
    <row r="12" spans="2:10" x14ac:dyDescent="0.3">
      <c r="B12" s="41"/>
      <c r="C12" s="46">
        <v>1</v>
      </c>
      <c r="D12" s="47" t="s">
        <v>13</v>
      </c>
      <c r="E12" s="47" t="s">
        <v>94</v>
      </c>
      <c r="F12" s="48" t="s">
        <v>95</v>
      </c>
      <c r="G12" s="62"/>
      <c r="H12" s="49">
        <f t="shared" si="0"/>
        <v>0</v>
      </c>
      <c r="I12" s="50">
        <f t="shared" si="1"/>
        <v>0</v>
      </c>
      <c r="J12" s="42"/>
    </row>
    <row r="13" spans="2:10" x14ac:dyDescent="0.3">
      <c r="B13" s="41"/>
      <c r="C13" s="46">
        <v>2</v>
      </c>
      <c r="D13" s="47" t="s">
        <v>13</v>
      </c>
      <c r="E13" s="47" t="s">
        <v>96</v>
      </c>
      <c r="F13" s="48" t="s">
        <v>97</v>
      </c>
      <c r="G13" s="62"/>
      <c r="H13" s="49">
        <f t="shared" si="0"/>
        <v>0</v>
      </c>
      <c r="I13" s="50">
        <f t="shared" si="1"/>
        <v>0</v>
      </c>
      <c r="J13" s="42"/>
    </row>
    <row r="14" spans="2:10" x14ac:dyDescent="0.3">
      <c r="B14" s="41"/>
      <c r="C14" s="46">
        <v>1</v>
      </c>
      <c r="D14" s="47" t="s">
        <v>13</v>
      </c>
      <c r="E14" s="47" t="s">
        <v>98</v>
      </c>
      <c r="F14" s="48" t="s">
        <v>99</v>
      </c>
      <c r="G14" s="62"/>
      <c r="H14" s="49">
        <f t="shared" si="0"/>
        <v>0</v>
      </c>
      <c r="I14" s="50">
        <f t="shared" si="1"/>
        <v>0</v>
      </c>
      <c r="J14" s="42"/>
    </row>
    <row r="15" spans="2:10" x14ac:dyDescent="0.3">
      <c r="B15" s="41"/>
      <c r="C15" s="46">
        <v>2</v>
      </c>
      <c r="D15" s="47" t="s">
        <v>13</v>
      </c>
      <c r="E15" s="47" t="s">
        <v>100</v>
      </c>
      <c r="F15" s="48" t="s">
        <v>101</v>
      </c>
      <c r="G15" s="62"/>
      <c r="H15" s="49">
        <f t="shared" si="0"/>
        <v>0</v>
      </c>
      <c r="I15" s="50">
        <f t="shared" si="1"/>
        <v>0</v>
      </c>
      <c r="J15" s="42"/>
    </row>
    <row r="16" spans="2:10" x14ac:dyDescent="0.3">
      <c r="B16" s="41"/>
      <c r="C16" s="46">
        <v>1</v>
      </c>
      <c r="D16" s="47" t="s">
        <v>30</v>
      </c>
      <c r="E16" s="47" t="s">
        <v>102</v>
      </c>
      <c r="F16" s="48" t="s">
        <v>103</v>
      </c>
      <c r="G16" s="62"/>
      <c r="H16" s="49">
        <f t="shared" si="0"/>
        <v>0</v>
      </c>
      <c r="I16" s="50">
        <f t="shared" si="1"/>
        <v>0</v>
      </c>
      <c r="J16" s="42"/>
    </row>
    <row r="17" spans="2:10" x14ac:dyDescent="0.3">
      <c r="B17" s="41"/>
      <c r="C17" s="46">
        <v>1</v>
      </c>
      <c r="D17" s="47" t="s">
        <v>28</v>
      </c>
      <c r="E17" s="47" t="s">
        <v>104</v>
      </c>
      <c r="F17" s="48" t="s">
        <v>105</v>
      </c>
      <c r="G17" s="62"/>
      <c r="H17" s="49">
        <f t="shared" si="0"/>
        <v>0</v>
      </c>
      <c r="I17" s="50">
        <f t="shared" si="1"/>
        <v>0</v>
      </c>
      <c r="J17" s="42"/>
    </row>
    <row r="18" spans="2:10" x14ac:dyDescent="0.3">
      <c r="B18" s="41"/>
      <c r="C18" s="46">
        <v>1</v>
      </c>
      <c r="D18" s="47" t="s">
        <v>28</v>
      </c>
      <c r="E18" s="47">
        <v>13740024</v>
      </c>
      <c r="F18" s="48" t="s">
        <v>106</v>
      </c>
      <c r="G18" s="62"/>
      <c r="H18" s="49">
        <f t="shared" si="0"/>
        <v>0</v>
      </c>
      <c r="I18" s="50">
        <f t="shared" si="1"/>
        <v>0</v>
      </c>
      <c r="J18" s="42"/>
    </row>
    <row r="19" spans="2:10" x14ac:dyDescent="0.3">
      <c r="B19" s="41"/>
      <c r="C19" s="46">
        <v>1</v>
      </c>
      <c r="D19" s="47" t="s">
        <v>68</v>
      </c>
      <c r="E19" s="47" t="s">
        <v>107</v>
      </c>
      <c r="F19" s="48" t="s">
        <v>108</v>
      </c>
      <c r="G19" s="62"/>
      <c r="H19" s="49">
        <f t="shared" si="0"/>
        <v>0</v>
      </c>
      <c r="I19" s="50">
        <f t="shared" si="1"/>
        <v>0</v>
      </c>
      <c r="J19" s="42"/>
    </row>
    <row r="20" spans="2:10" x14ac:dyDescent="0.3">
      <c r="B20" s="41"/>
      <c r="C20" s="46">
        <v>1</v>
      </c>
      <c r="D20" s="47" t="s">
        <v>109</v>
      </c>
      <c r="E20" s="47" t="s">
        <v>110</v>
      </c>
      <c r="F20" s="48" t="s">
        <v>88</v>
      </c>
      <c r="G20" s="62"/>
      <c r="H20" s="49">
        <f t="shared" si="0"/>
        <v>0</v>
      </c>
      <c r="I20" s="50">
        <f t="shared" si="1"/>
        <v>0</v>
      </c>
      <c r="J20" s="42"/>
    </row>
    <row r="21" spans="2:10" x14ac:dyDescent="0.3">
      <c r="B21" s="41"/>
      <c r="C21" s="46">
        <v>1</v>
      </c>
      <c r="D21" s="47" t="s">
        <v>111</v>
      </c>
      <c r="E21" s="47" t="s">
        <v>55</v>
      </c>
      <c r="F21" s="48" t="s">
        <v>56</v>
      </c>
      <c r="G21" s="62"/>
      <c r="H21" s="49">
        <f t="shared" si="0"/>
        <v>0</v>
      </c>
      <c r="I21" s="50">
        <f t="shared" si="1"/>
        <v>0</v>
      </c>
      <c r="J21" s="42"/>
    </row>
    <row r="22" spans="2:10" x14ac:dyDescent="0.3">
      <c r="B22" s="41"/>
      <c r="C22" s="46">
        <v>1</v>
      </c>
      <c r="D22" s="47" t="s">
        <v>112</v>
      </c>
      <c r="E22" s="47">
        <v>3377437</v>
      </c>
      <c r="F22" s="48" t="s">
        <v>113</v>
      </c>
      <c r="G22" s="62"/>
      <c r="H22" s="49">
        <f t="shared" si="0"/>
        <v>0</v>
      </c>
      <c r="I22" s="50">
        <f t="shared" si="1"/>
        <v>0</v>
      </c>
      <c r="J22" s="42"/>
    </row>
    <row r="23" spans="2:10" x14ac:dyDescent="0.3">
      <c r="B23" s="41"/>
      <c r="C23" s="46">
        <v>2</v>
      </c>
      <c r="D23" s="47" t="s">
        <v>79</v>
      </c>
      <c r="E23" s="47">
        <v>1929350</v>
      </c>
      <c r="F23" s="48" t="s">
        <v>81</v>
      </c>
      <c r="G23" s="62"/>
      <c r="H23" s="49">
        <f t="shared" si="0"/>
        <v>0</v>
      </c>
      <c r="I23" s="50">
        <f t="shared" si="1"/>
        <v>0</v>
      </c>
      <c r="J23" s="42"/>
    </row>
    <row r="24" spans="2:10" x14ac:dyDescent="0.3">
      <c r="B24" s="41"/>
      <c r="C24" s="46">
        <v>1</v>
      </c>
      <c r="D24" s="47" t="s">
        <v>112</v>
      </c>
      <c r="E24" s="47">
        <v>1350253</v>
      </c>
      <c r="F24" s="48" t="s">
        <v>114</v>
      </c>
      <c r="G24" s="62"/>
      <c r="H24" s="49">
        <f t="shared" si="0"/>
        <v>0</v>
      </c>
      <c r="I24" s="50">
        <f t="shared" si="1"/>
        <v>0</v>
      </c>
      <c r="J24" s="42"/>
    </row>
    <row r="25" spans="2:10" x14ac:dyDescent="0.3">
      <c r="B25" s="41"/>
      <c r="C25" s="79">
        <v>2.5000000000000001E-2</v>
      </c>
      <c r="D25" s="47" t="s">
        <v>115</v>
      </c>
      <c r="E25" s="47" t="s">
        <v>116</v>
      </c>
      <c r="F25" s="47" t="s">
        <v>117</v>
      </c>
      <c r="G25" s="63"/>
      <c r="H25" s="51">
        <f t="shared" si="0"/>
        <v>0</v>
      </c>
      <c r="I25" s="50">
        <f t="shared" si="1"/>
        <v>0</v>
      </c>
      <c r="J25" s="42"/>
    </row>
    <row r="26" spans="2:10" ht="15" thickBot="1" x14ac:dyDescent="0.35">
      <c r="B26" s="41"/>
      <c r="J26" s="42"/>
    </row>
    <row r="27" spans="2:10" s="52" customFormat="1" ht="27" thickTop="1" thickBot="1" x14ac:dyDescent="0.35">
      <c r="B27" s="53"/>
      <c r="F27" s="52" t="s">
        <v>200</v>
      </c>
      <c r="G27" s="54"/>
      <c r="H27" s="55"/>
      <c r="I27" s="56">
        <f>SUM(I11:I25)</f>
        <v>0</v>
      </c>
      <c r="J27" s="57"/>
    </row>
    <row r="28" spans="2:10" ht="15.6" thickTop="1" thickBot="1" x14ac:dyDescent="0.35">
      <c r="B28" s="58"/>
      <c r="C28" s="59"/>
      <c r="D28" s="59"/>
      <c r="E28" s="59"/>
      <c r="F28" s="59"/>
      <c r="G28" s="59"/>
      <c r="H28" s="59"/>
      <c r="I28" s="59"/>
      <c r="J28" s="60"/>
    </row>
    <row r="29" spans="2:10" ht="15" thickTop="1" x14ac:dyDescent="0.3"/>
  </sheetData>
  <sheetProtection algorithmName="SHA-512" hashValue="IOIlEJ4zJR2JwP7yap9tBa+DnlQ4OjE+1iiZBxS7GDlduwbmGaPeQixMEHQPhPZV9iNuQjbW0lDFgYJARKJ0mA==" saltValue="I9Y9oF95GpSI4xoQl+6Ikw==" spinCount="100000" sheet="1" objects="1" scenarios="1" formatColumns="0"/>
  <mergeCells count="9">
    <mergeCell ref="C5:I7"/>
    <mergeCell ref="B2:J2"/>
    <mergeCell ref="C4:I4"/>
    <mergeCell ref="C9:C10"/>
    <mergeCell ref="D9:D10"/>
    <mergeCell ref="E9:E10"/>
    <mergeCell ref="F9:F10"/>
    <mergeCell ref="G9:G10"/>
    <mergeCell ref="I9:I10"/>
  </mergeCells>
  <pageMargins left="0.25" right="0.25" top="0.75" bottom="0.75" header="0.3" footer="0.3"/>
  <pageSetup paperSize="9" scale="59" orientation="landscape" r:id="rId1"/>
  <colBreaks count="1" manualBreakCount="1">
    <brk id="4" min="1" max="4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B2818-AFD8-4455-A0E2-014D8412F774}">
  <sheetPr>
    <pageSetUpPr fitToPage="1"/>
  </sheetPr>
  <dimension ref="B1:J60"/>
  <sheetViews>
    <sheetView showGridLines="0" workbookViewId="0">
      <selection activeCell="D11" sqref="D11:F14"/>
    </sheetView>
  </sheetViews>
  <sheetFormatPr defaultColWidth="9.109375" defaultRowHeight="14.4" x14ac:dyDescent="0.3"/>
  <cols>
    <col min="1" max="2" width="2.6640625" style="64" customWidth="1"/>
    <col min="3" max="3" width="6.6640625" style="64" customWidth="1"/>
    <col min="4" max="4" width="20.6640625" style="64" customWidth="1"/>
    <col min="5" max="5" width="26.6640625" style="64" bestFit="1" customWidth="1"/>
    <col min="6" max="6" width="90.6640625" style="64" customWidth="1"/>
    <col min="7" max="9" width="20.77734375" style="64" customWidth="1"/>
    <col min="10" max="10" width="2.6640625" style="64" customWidth="1"/>
    <col min="11" max="16384" width="9.109375" style="64"/>
  </cols>
  <sheetData>
    <row r="1" spans="2:10" ht="15" thickBot="1" x14ac:dyDescent="0.35"/>
    <row r="2" spans="2:10" ht="26.4" thickTop="1" x14ac:dyDescent="0.5">
      <c r="B2" s="99" t="s">
        <v>201</v>
      </c>
      <c r="C2" s="100"/>
      <c r="D2" s="100"/>
      <c r="E2" s="100"/>
      <c r="F2" s="100"/>
      <c r="G2" s="100"/>
      <c r="H2" s="100"/>
      <c r="I2" s="100"/>
      <c r="J2" s="101"/>
    </row>
    <row r="3" spans="2:10" x14ac:dyDescent="0.3">
      <c r="B3" s="65"/>
      <c r="J3" s="66"/>
    </row>
    <row r="4" spans="2:10" x14ac:dyDescent="0.3">
      <c r="B4" s="65"/>
      <c r="C4" s="26" t="s">
        <v>212</v>
      </c>
      <c r="D4" s="26"/>
      <c r="E4" s="26"/>
      <c r="F4" s="26"/>
      <c r="G4" s="26"/>
      <c r="H4" s="26"/>
      <c r="I4" s="26"/>
      <c r="J4" s="66"/>
    </row>
    <row r="5" spans="2:10" x14ac:dyDescent="0.3">
      <c r="B5" s="65"/>
      <c r="C5" s="96" t="s">
        <v>196</v>
      </c>
      <c r="D5" s="96"/>
      <c r="E5" s="96"/>
      <c r="F5" s="96"/>
      <c r="G5" s="96"/>
      <c r="H5" s="96"/>
      <c r="I5" s="96"/>
      <c r="J5" s="66"/>
    </row>
    <row r="6" spans="2:10" x14ac:dyDescent="0.3">
      <c r="B6" s="65"/>
      <c r="C6" s="96"/>
      <c r="D6" s="96"/>
      <c r="E6" s="96"/>
      <c r="F6" s="96"/>
      <c r="G6" s="96"/>
      <c r="H6" s="96"/>
      <c r="I6" s="96"/>
      <c r="J6" s="66"/>
    </row>
    <row r="7" spans="2:10" x14ac:dyDescent="0.3">
      <c r="B7" s="65"/>
      <c r="C7" s="96"/>
      <c r="D7" s="96"/>
      <c r="E7" s="96"/>
      <c r="F7" s="96"/>
      <c r="G7" s="96"/>
      <c r="H7" s="96"/>
      <c r="I7" s="96"/>
      <c r="J7" s="66"/>
    </row>
    <row r="8" spans="2:10" x14ac:dyDescent="0.3">
      <c r="B8" s="65"/>
      <c r="J8" s="66"/>
    </row>
    <row r="9" spans="2:10" x14ac:dyDescent="0.3">
      <c r="B9" s="65"/>
      <c r="C9" s="90" t="s">
        <v>1</v>
      </c>
      <c r="D9" s="92" t="s">
        <v>2</v>
      </c>
      <c r="E9" s="92" t="s">
        <v>3</v>
      </c>
      <c r="F9" s="92" t="s">
        <v>4</v>
      </c>
      <c r="G9" s="97" t="s">
        <v>199</v>
      </c>
      <c r="H9" s="44" t="s">
        <v>198</v>
      </c>
      <c r="I9" s="90" t="s">
        <v>190</v>
      </c>
      <c r="J9" s="66"/>
    </row>
    <row r="10" spans="2:10" x14ac:dyDescent="0.3">
      <c r="B10" s="65"/>
      <c r="C10" s="91"/>
      <c r="D10" s="93"/>
      <c r="E10" s="93"/>
      <c r="F10" s="93"/>
      <c r="G10" s="98"/>
      <c r="H10" s="45">
        <f>IF(Tariefoverzicht!D14="",0,Tariefoverzicht!D14)</f>
        <v>0</v>
      </c>
      <c r="I10" s="91"/>
      <c r="J10" s="66"/>
    </row>
    <row r="11" spans="2:10" x14ac:dyDescent="0.3">
      <c r="B11" s="65"/>
      <c r="C11" s="46">
        <v>1</v>
      </c>
      <c r="D11" s="102" t="s">
        <v>5</v>
      </c>
      <c r="E11" s="102">
        <v>60006056</v>
      </c>
      <c r="F11" s="103" t="s">
        <v>220</v>
      </c>
      <c r="G11" s="76"/>
      <c r="H11" s="49">
        <f t="shared" ref="H11:H56" si="0">G11+(G11*$H$10)</f>
        <v>0</v>
      </c>
      <c r="I11" s="50">
        <f t="shared" ref="I11:I56" si="1">C11*H11</f>
        <v>0</v>
      </c>
      <c r="J11" s="66"/>
    </row>
    <row r="12" spans="2:10" x14ac:dyDescent="0.3">
      <c r="B12" s="65"/>
      <c r="C12" s="46">
        <v>1</v>
      </c>
      <c r="D12" s="102" t="s">
        <v>5</v>
      </c>
      <c r="E12" s="102">
        <v>60006057</v>
      </c>
      <c r="F12" s="103" t="s">
        <v>221</v>
      </c>
      <c r="G12" s="77"/>
      <c r="H12" s="68">
        <f t="shared" si="0"/>
        <v>0</v>
      </c>
      <c r="I12" s="69">
        <f t="shared" si="1"/>
        <v>0</v>
      </c>
      <c r="J12" s="66"/>
    </row>
    <row r="13" spans="2:10" x14ac:dyDescent="0.3">
      <c r="B13" s="65"/>
      <c r="C13" s="46">
        <v>1</v>
      </c>
      <c r="D13" s="102" t="s">
        <v>5</v>
      </c>
      <c r="E13" s="102">
        <v>60006058</v>
      </c>
      <c r="F13" s="103" t="s">
        <v>222</v>
      </c>
      <c r="G13" s="77"/>
      <c r="H13" s="68">
        <f t="shared" si="0"/>
        <v>0</v>
      </c>
      <c r="I13" s="69">
        <f t="shared" si="1"/>
        <v>0</v>
      </c>
      <c r="J13" s="66"/>
    </row>
    <row r="14" spans="2:10" x14ac:dyDescent="0.3">
      <c r="B14" s="65"/>
      <c r="C14" s="46">
        <v>1</v>
      </c>
      <c r="D14" s="102" t="s">
        <v>5</v>
      </c>
      <c r="E14" s="102">
        <v>60006059</v>
      </c>
      <c r="F14" s="103" t="s">
        <v>223</v>
      </c>
      <c r="G14" s="77"/>
      <c r="H14" s="68">
        <f t="shared" si="0"/>
        <v>0</v>
      </c>
      <c r="I14" s="69">
        <f t="shared" si="1"/>
        <v>0</v>
      </c>
      <c r="J14" s="66"/>
    </row>
    <row r="15" spans="2:10" x14ac:dyDescent="0.3">
      <c r="B15" s="65"/>
      <c r="C15" s="70">
        <v>1</v>
      </c>
      <c r="D15" s="67" t="s">
        <v>118</v>
      </c>
      <c r="E15" s="67" t="s">
        <v>119</v>
      </c>
      <c r="F15" s="71" t="s">
        <v>120</v>
      </c>
      <c r="G15" s="77"/>
      <c r="H15" s="68">
        <f t="shared" si="0"/>
        <v>0</v>
      </c>
      <c r="I15" s="69">
        <f t="shared" si="1"/>
        <v>0</v>
      </c>
      <c r="J15" s="66"/>
    </row>
    <row r="16" spans="2:10" x14ac:dyDescent="0.3">
      <c r="B16" s="65"/>
      <c r="C16" s="70">
        <v>1</v>
      </c>
      <c r="D16" s="67" t="s">
        <v>118</v>
      </c>
      <c r="E16" s="67" t="s">
        <v>121</v>
      </c>
      <c r="F16" s="71" t="s">
        <v>122</v>
      </c>
      <c r="G16" s="77"/>
      <c r="H16" s="68">
        <f t="shared" si="0"/>
        <v>0</v>
      </c>
      <c r="I16" s="69">
        <f t="shared" si="1"/>
        <v>0</v>
      </c>
      <c r="J16" s="66"/>
    </row>
    <row r="17" spans="2:10" x14ac:dyDescent="0.3">
      <c r="B17" s="65"/>
      <c r="C17" s="70">
        <v>1</v>
      </c>
      <c r="D17" s="67" t="s">
        <v>118</v>
      </c>
      <c r="E17" s="67" t="s">
        <v>123</v>
      </c>
      <c r="F17" s="71" t="s">
        <v>124</v>
      </c>
      <c r="G17" s="77"/>
      <c r="H17" s="68">
        <f t="shared" si="0"/>
        <v>0</v>
      </c>
      <c r="I17" s="69">
        <f t="shared" si="1"/>
        <v>0</v>
      </c>
      <c r="J17" s="66"/>
    </row>
    <row r="18" spans="2:10" x14ac:dyDescent="0.3">
      <c r="B18" s="65"/>
      <c r="C18" s="70">
        <v>1</v>
      </c>
      <c r="D18" s="67" t="s">
        <v>118</v>
      </c>
      <c r="E18" s="67" t="s">
        <v>125</v>
      </c>
      <c r="F18" s="71" t="s">
        <v>126</v>
      </c>
      <c r="G18" s="77"/>
      <c r="H18" s="68">
        <f t="shared" si="0"/>
        <v>0</v>
      </c>
      <c r="I18" s="69">
        <f t="shared" si="1"/>
        <v>0</v>
      </c>
      <c r="J18" s="66"/>
    </row>
    <row r="19" spans="2:10" x14ac:dyDescent="0.3">
      <c r="B19" s="65"/>
      <c r="C19" s="70">
        <v>1</v>
      </c>
      <c r="D19" s="67" t="s">
        <v>127</v>
      </c>
      <c r="E19" s="67" t="s">
        <v>128</v>
      </c>
      <c r="F19" s="71" t="s">
        <v>129</v>
      </c>
      <c r="G19" s="77"/>
      <c r="H19" s="68">
        <f t="shared" si="0"/>
        <v>0</v>
      </c>
      <c r="I19" s="69">
        <f t="shared" si="1"/>
        <v>0</v>
      </c>
      <c r="J19" s="66"/>
    </row>
    <row r="20" spans="2:10" x14ac:dyDescent="0.3">
      <c r="B20" s="65"/>
      <c r="C20" s="70">
        <v>1</v>
      </c>
      <c r="D20" s="67" t="s">
        <v>127</v>
      </c>
      <c r="E20" s="67" t="s">
        <v>130</v>
      </c>
      <c r="F20" s="71" t="s">
        <v>131</v>
      </c>
      <c r="G20" s="77"/>
      <c r="H20" s="68">
        <f t="shared" si="0"/>
        <v>0</v>
      </c>
      <c r="I20" s="69">
        <f t="shared" si="1"/>
        <v>0</v>
      </c>
      <c r="J20" s="66"/>
    </row>
    <row r="21" spans="2:10" x14ac:dyDescent="0.3">
      <c r="B21" s="65"/>
      <c r="C21" s="70">
        <v>1</v>
      </c>
      <c r="D21" s="67" t="s">
        <v>132</v>
      </c>
      <c r="E21" s="67" t="s">
        <v>133</v>
      </c>
      <c r="F21" s="71" t="s">
        <v>133</v>
      </c>
      <c r="G21" s="77"/>
      <c r="H21" s="68">
        <f t="shared" si="0"/>
        <v>0</v>
      </c>
      <c r="I21" s="69">
        <f t="shared" si="1"/>
        <v>0</v>
      </c>
      <c r="J21" s="66"/>
    </row>
    <row r="22" spans="2:10" x14ac:dyDescent="0.3">
      <c r="B22" s="65"/>
      <c r="C22" s="70">
        <v>1</v>
      </c>
      <c r="D22" s="67" t="s">
        <v>132</v>
      </c>
      <c r="E22" s="67" t="s">
        <v>134</v>
      </c>
      <c r="F22" s="71" t="s">
        <v>134</v>
      </c>
      <c r="G22" s="77"/>
      <c r="H22" s="68">
        <f t="shared" si="0"/>
        <v>0</v>
      </c>
      <c r="I22" s="69">
        <f t="shared" si="1"/>
        <v>0</v>
      </c>
      <c r="J22" s="66"/>
    </row>
    <row r="23" spans="2:10" x14ac:dyDescent="0.3">
      <c r="B23" s="65"/>
      <c r="C23" s="70">
        <v>1</v>
      </c>
      <c r="D23" s="67" t="s">
        <v>132</v>
      </c>
      <c r="E23" s="67" t="s">
        <v>135</v>
      </c>
      <c r="F23" s="71" t="s">
        <v>136</v>
      </c>
      <c r="G23" s="77"/>
      <c r="H23" s="68">
        <f t="shared" si="0"/>
        <v>0</v>
      </c>
      <c r="I23" s="69">
        <f t="shared" si="1"/>
        <v>0</v>
      </c>
      <c r="J23" s="66"/>
    </row>
    <row r="24" spans="2:10" x14ac:dyDescent="0.3">
      <c r="B24" s="65"/>
      <c r="C24" s="70">
        <v>1</v>
      </c>
      <c r="D24" s="67" t="s">
        <v>137</v>
      </c>
      <c r="E24" s="67" t="s">
        <v>138</v>
      </c>
      <c r="F24" s="71" t="s">
        <v>139</v>
      </c>
      <c r="G24" s="77"/>
      <c r="H24" s="68">
        <f t="shared" si="0"/>
        <v>0</v>
      </c>
      <c r="I24" s="69">
        <f t="shared" si="1"/>
        <v>0</v>
      </c>
      <c r="J24" s="66"/>
    </row>
    <row r="25" spans="2:10" x14ac:dyDescent="0.3">
      <c r="B25" s="65"/>
      <c r="C25" s="70">
        <v>1</v>
      </c>
      <c r="D25" s="67" t="s">
        <v>140</v>
      </c>
      <c r="E25" s="67" t="s">
        <v>141</v>
      </c>
      <c r="F25" s="71" t="s">
        <v>142</v>
      </c>
      <c r="G25" s="77"/>
      <c r="H25" s="68">
        <f t="shared" si="0"/>
        <v>0</v>
      </c>
      <c r="I25" s="69">
        <f t="shared" si="1"/>
        <v>0</v>
      </c>
      <c r="J25" s="66"/>
    </row>
    <row r="26" spans="2:10" x14ac:dyDescent="0.3">
      <c r="B26" s="65"/>
      <c r="C26" s="70">
        <v>1</v>
      </c>
      <c r="D26" s="67" t="s">
        <v>140</v>
      </c>
      <c r="E26" s="67" t="s">
        <v>143</v>
      </c>
      <c r="F26" s="71" t="s">
        <v>144</v>
      </c>
      <c r="G26" s="77"/>
      <c r="H26" s="68">
        <f t="shared" si="0"/>
        <v>0</v>
      </c>
      <c r="I26" s="69">
        <f t="shared" si="1"/>
        <v>0</v>
      </c>
      <c r="J26" s="66"/>
    </row>
    <row r="27" spans="2:10" x14ac:dyDescent="0.3">
      <c r="B27" s="65"/>
      <c r="C27" s="70">
        <v>1</v>
      </c>
      <c r="D27" s="67" t="s">
        <v>28</v>
      </c>
      <c r="E27" s="67" t="s">
        <v>145</v>
      </c>
      <c r="F27" s="71" t="s">
        <v>146</v>
      </c>
      <c r="G27" s="77"/>
      <c r="H27" s="68">
        <f t="shared" si="0"/>
        <v>0</v>
      </c>
      <c r="I27" s="69">
        <f t="shared" si="1"/>
        <v>0</v>
      </c>
      <c r="J27" s="66"/>
    </row>
    <row r="28" spans="2:10" x14ac:dyDescent="0.3">
      <c r="B28" s="65"/>
      <c r="C28" s="70">
        <v>1</v>
      </c>
      <c r="D28" s="67" t="s">
        <v>28</v>
      </c>
      <c r="E28" s="67" t="s">
        <v>147</v>
      </c>
      <c r="F28" s="71" t="s">
        <v>105</v>
      </c>
      <c r="G28" s="77"/>
      <c r="H28" s="68">
        <f t="shared" si="0"/>
        <v>0</v>
      </c>
      <c r="I28" s="69">
        <f t="shared" si="1"/>
        <v>0</v>
      </c>
      <c r="J28" s="66"/>
    </row>
    <row r="29" spans="2:10" x14ac:dyDescent="0.3">
      <c r="B29" s="65"/>
      <c r="C29" s="70">
        <v>1</v>
      </c>
      <c r="D29" s="67" t="s">
        <v>28</v>
      </c>
      <c r="E29" s="67" t="s">
        <v>29</v>
      </c>
      <c r="F29" s="71" t="s">
        <v>148</v>
      </c>
      <c r="G29" s="77"/>
      <c r="H29" s="68">
        <f t="shared" si="0"/>
        <v>0</v>
      </c>
      <c r="I29" s="69">
        <f t="shared" si="1"/>
        <v>0</v>
      </c>
      <c r="J29" s="66"/>
    </row>
    <row r="30" spans="2:10" x14ac:dyDescent="0.3">
      <c r="B30" s="65"/>
      <c r="C30" s="70">
        <v>1</v>
      </c>
      <c r="D30" s="67" t="s">
        <v>30</v>
      </c>
      <c r="E30" s="67" t="s">
        <v>149</v>
      </c>
      <c r="F30" s="71" t="s">
        <v>150</v>
      </c>
      <c r="G30" s="77"/>
      <c r="H30" s="68">
        <f t="shared" si="0"/>
        <v>0</v>
      </c>
      <c r="I30" s="69">
        <f t="shared" si="1"/>
        <v>0</v>
      </c>
      <c r="J30" s="66"/>
    </row>
    <row r="31" spans="2:10" x14ac:dyDescent="0.3">
      <c r="B31" s="65"/>
      <c r="C31" s="70">
        <v>1</v>
      </c>
      <c r="D31" s="67" t="s">
        <v>151</v>
      </c>
      <c r="E31" s="67" t="s">
        <v>152</v>
      </c>
      <c r="F31" s="71" t="s">
        <v>153</v>
      </c>
      <c r="G31" s="77"/>
      <c r="H31" s="68">
        <f t="shared" si="0"/>
        <v>0</v>
      </c>
      <c r="I31" s="69">
        <f t="shared" si="1"/>
        <v>0</v>
      </c>
      <c r="J31" s="66"/>
    </row>
    <row r="32" spans="2:10" x14ac:dyDescent="0.3">
      <c r="B32" s="65"/>
      <c r="C32" s="70">
        <v>1</v>
      </c>
      <c r="D32" s="67" t="s">
        <v>151</v>
      </c>
      <c r="E32" s="67" t="s">
        <v>154</v>
      </c>
      <c r="F32" s="71" t="s">
        <v>155</v>
      </c>
      <c r="G32" s="77"/>
      <c r="H32" s="68">
        <f t="shared" si="0"/>
        <v>0</v>
      </c>
      <c r="I32" s="69">
        <f t="shared" si="1"/>
        <v>0</v>
      </c>
      <c r="J32" s="66"/>
    </row>
    <row r="33" spans="2:10" x14ac:dyDescent="0.3">
      <c r="B33" s="65"/>
      <c r="C33" s="70">
        <v>1</v>
      </c>
      <c r="D33" s="67" t="s">
        <v>156</v>
      </c>
      <c r="E33" s="67">
        <v>502579</v>
      </c>
      <c r="F33" s="71" t="s">
        <v>157</v>
      </c>
      <c r="G33" s="77"/>
      <c r="H33" s="68">
        <f t="shared" si="0"/>
        <v>0</v>
      </c>
      <c r="I33" s="69">
        <f t="shared" si="1"/>
        <v>0</v>
      </c>
      <c r="J33" s="66"/>
    </row>
    <row r="34" spans="2:10" x14ac:dyDescent="0.3">
      <c r="B34" s="65"/>
      <c r="C34" s="70">
        <v>1</v>
      </c>
      <c r="D34" s="67" t="s">
        <v>156</v>
      </c>
      <c r="E34" s="67">
        <v>509361</v>
      </c>
      <c r="F34" s="71" t="s">
        <v>158</v>
      </c>
      <c r="G34" s="77"/>
      <c r="H34" s="68">
        <f t="shared" si="0"/>
        <v>0</v>
      </c>
      <c r="I34" s="69">
        <f t="shared" si="1"/>
        <v>0</v>
      </c>
      <c r="J34" s="66"/>
    </row>
    <row r="35" spans="2:10" x14ac:dyDescent="0.3">
      <c r="B35" s="65"/>
      <c r="C35" s="70">
        <v>1</v>
      </c>
      <c r="D35" s="67" t="s">
        <v>156</v>
      </c>
      <c r="E35" s="67">
        <v>509417</v>
      </c>
      <c r="F35" s="71" t="s">
        <v>159</v>
      </c>
      <c r="G35" s="77"/>
      <c r="H35" s="68">
        <f t="shared" si="0"/>
        <v>0</v>
      </c>
      <c r="I35" s="69">
        <f t="shared" si="1"/>
        <v>0</v>
      </c>
      <c r="J35" s="66"/>
    </row>
    <row r="36" spans="2:10" x14ac:dyDescent="0.3">
      <c r="B36" s="65"/>
      <c r="C36" s="70">
        <v>1</v>
      </c>
      <c r="D36" s="67" t="s">
        <v>156</v>
      </c>
      <c r="E36" s="67">
        <v>509389</v>
      </c>
      <c r="F36" s="71" t="s">
        <v>160</v>
      </c>
      <c r="G36" s="77"/>
      <c r="H36" s="68">
        <f t="shared" si="0"/>
        <v>0</v>
      </c>
      <c r="I36" s="69">
        <f t="shared" si="1"/>
        <v>0</v>
      </c>
      <c r="J36" s="66"/>
    </row>
    <row r="37" spans="2:10" x14ac:dyDescent="0.3">
      <c r="B37" s="65"/>
      <c r="C37" s="70">
        <v>1</v>
      </c>
      <c r="D37" s="67" t="s">
        <v>161</v>
      </c>
      <c r="E37" s="67" t="s">
        <v>162</v>
      </c>
      <c r="F37" s="71" t="s">
        <v>163</v>
      </c>
      <c r="G37" s="77"/>
      <c r="H37" s="68">
        <f t="shared" si="0"/>
        <v>0</v>
      </c>
      <c r="I37" s="69">
        <f t="shared" si="1"/>
        <v>0</v>
      </c>
      <c r="J37" s="66"/>
    </row>
    <row r="38" spans="2:10" x14ac:dyDescent="0.3">
      <c r="B38" s="65"/>
      <c r="C38" s="70">
        <v>1</v>
      </c>
      <c r="D38" s="67" t="s">
        <v>161</v>
      </c>
      <c r="E38" s="67" t="s">
        <v>164</v>
      </c>
      <c r="F38" s="71" t="s">
        <v>165</v>
      </c>
      <c r="G38" s="77"/>
      <c r="H38" s="68">
        <f t="shared" si="0"/>
        <v>0</v>
      </c>
      <c r="I38" s="69">
        <f t="shared" si="1"/>
        <v>0</v>
      </c>
      <c r="J38" s="66"/>
    </row>
    <row r="39" spans="2:10" x14ac:dyDescent="0.3">
      <c r="B39" s="65"/>
      <c r="C39" s="70">
        <v>1</v>
      </c>
      <c r="D39" s="67" t="s">
        <v>161</v>
      </c>
      <c r="E39" s="67" t="s">
        <v>166</v>
      </c>
      <c r="F39" s="71" t="s">
        <v>167</v>
      </c>
      <c r="G39" s="77"/>
      <c r="H39" s="68">
        <f t="shared" si="0"/>
        <v>0</v>
      </c>
      <c r="I39" s="69">
        <f t="shared" si="1"/>
        <v>0</v>
      </c>
      <c r="J39" s="66"/>
    </row>
    <row r="40" spans="2:10" x14ac:dyDescent="0.3">
      <c r="B40" s="65"/>
      <c r="C40" s="70">
        <v>1</v>
      </c>
      <c r="D40" s="67" t="s">
        <v>161</v>
      </c>
      <c r="E40" s="67" t="s">
        <v>168</v>
      </c>
      <c r="F40" s="71" t="s">
        <v>169</v>
      </c>
      <c r="G40" s="77"/>
      <c r="H40" s="68">
        <f t="shared" si="0"/>
        <v>0</v>
      </c>
      <c r="I40" s="69">
        <f t="shared" si="1"/>
        <v>0</v>
      </c>
      <c r="J40" s="66"/>
    </row>
    <row r="41" spans="2:10" x14ac:dyDescent="0.3">
      <c r="B41" s="65"/>
      <c r="C41" s="70">
        <v>1</v>
      </c>
      <c r="D41" s="67" t="s">
        <v>111</v>
      </c>
      <c r="E41" s="67" t="s">
        <v>170</v>
      </c>
      <c r="F41" s="71" t="s">
        <v>52</v>
      </c>
      <c r="G41" s="77"/>
      <c r="H41" s="68">
        <f t="shared" si="0"/>
        <v>0</v>
      </c>
      <c r="I41" s="69">
        <f t="shared" si="1"/>
        <v>0</v>
      </c>
      <c r="J41" s="66"/>
    </row>
    <row r="42" spans="2:10" x14ac:dyDescent="0.3">
      <c r="B42" s="65"/>
      <c r="C42" s="70">
        <v>1</v>
      </c>
      <c r="D42" s="67" t="s">
        <v>111</v>
      </c>
      <c r="E42" s="67" t="s">
        <v>171</v>
      </c>
      <c r="F42" s="71" t="s">
        <v>172</v>
      </c>
      <c r="G42" s="77"/>
      <c r="H42" s="68">
        <f t="shared" si="0"/>
        <v>0</v>
      </c>
      <c r="I42" s="69">
        <f t="shared" si="1"/>
        <v>0</v>
      </c>
      <c r="J42" s="66"/>
    </row>
    <row r="43" spans="2:10" x14ac:dyDescent="0.3">
      <c r="B43" s="65"/>
      <c r="C43" s="70">
        <v>1</v>
      </c>
      <c r="D43" s="67" t="s">
        <v>111</v>
      </c>
      <c r="E43" s="67" t="s">
        <v>173</v>
      </c>
      <c r="F43" s="71" t="s">
        <v>174</v>
      </c>
      <c r="G43" s="77"/>
      <c r="H43" s="68">
        <f t="shared" si="0"/>
        <v>0</v>
      </c>
      <c r="I43" s="69">
        <f t="shared" si="1"/>
        <v>0</v>
      </c>
      <c r="J43" s="66"/>
    </row>
    <row r="44" spans="2:10" x14ac:dyDescent="0.3">
      <c r="B44" s="65"/>
      <c r="C44" s="70">
        <v>1</v>
      </c>
      <c r="D44" s="67" t="s">
        <v>175</v>
      </c>
      <c r="E44" s="67" t="s">
        <v>176</v>
      </c>
      <c r="F44" s="71" t="s">
        <v>177</v>
      </c>
      <c r="G44" s="77"/>
      <c r="H44" s="68">
        <f t="shared" si="0"/>
        <v>0</v>
      </c>
      <c r="I44" s="69">
        <f t="shared" si="1"/>
        <v>0</v>
      </c>
      <c r="J44" s="66"/>
    </row>
    <row r="45" spans="2:10" x14ac:dyDescent="0.3">
      <c r="B45" s="65"/>
      <c r="C45" s="70">
        <v>1</v>
      </c>
      <c r="D45" s="67" t="s">
        <v>175</v>
      </c>
      <c r="E45" s="67" t="s">
        <v>178</v>
      </c>
      <c r="F45" s="71" t="s">
        <v>179</v>
      </c>
      <c r="G45" s="77"/>
      <c r="H45" s="68">
        <f t="shared" si="0"/>
        <v>0</v>
      </c>
      <c r="I45" s="69">
        <f t="shared" si="1"/>
        <v>0</v>
      </c>
      <c r="J45" s="66"/>
    </row>
    <row r="46" spans="2:10" x14ac:dyDescent="0.3">
      <c r="B46" s="65"/>
      <c r="C46" s="70">
        <v>1</v>
      </c>
      <c r="D46" s="67" t="s">
        <v>16</v>
      </c>
      <c r="E46" s="67" t="s">
        <v>180</v>
      </c>
      <c r="F46" s="71" t="s">
        <v>181</v>
      </c>
      <c r="G46" s="77"/>
      <c r="H46" s="68">
        <f t="shared" si="0"/>
        <v>0</v>
      </c>
      <c r="I46" s="69">
        <f t="shared" si="1"/>
        <v>0</v>
      </c>
      <c r="J46" s="66"/>
    </row>
    <row r="47" spans="2:10" x14ac:dyDescent="0.3">
      <c r="B47" s="65"/>
      <c r="C47" s="70">
        <v>1</v>
      </c>
      <c r="D47" s="67" t="s">
        <v>16</v>
      </c>
      <c r="E47" s="67" t="s">
        <v>182</v>
      </c>
      <c r="F47" s="71" t="s">
        <v>183</v>
      </c>
      <c r="G47" s="77"/>
      <c r="H47" s="68">
        <f t="shared" si="0"/>
        <v>0</v>
      </c>
      <c r="I47" s="69">
        <f t="shared" si="1"/>
        <v>0</v>
      </c>
      <c r="J47" s="66"/>
    </row>
    <row r="48" spans="2:10" x14ac:dyDescent="0.3">
      <c r="B48" s="65"/>
      <c r="C48" s="70">
        <v>1</v>
      </c>
      <c r="D48" s="67" t="s">
        <v>16</v>
      </c>
      <c r="E48" s="67" t="s">
        <v>184</v>
      </c>
      <c r="F48" s="71" t="s">
        <v>185</v>
      </c>
      <c r="G48" s="77"/>
      <c r="H48" s="68">
        <f t="shared" si="0"/>
        <v>0</v>
      </c>
      <c r="I48" s="69">
        <f t="shared" si="1"/>
        <v>0</v>
      </c>
      <c r="J48" s="66"/>
    </row>
    <row r="49" spans="2:10" x14ac:dyDescent="0.3">
      <c r="B49" s="65"/>
      <c r="C49" s="70">
        <v>1</v>
      </c>
      <c r="D49" s="67" t="s">
        <v>16</v>
      </c>
      <c r="E49" s="67" t="s">
        <v>186</v>
      </c>
      <c r="F49" s="71" t="s">
        <v>187</v>
      </c>
      <c r="G49" s="77"/>
      <c r="H49" s="68">
        <f t="shared" si="0"/>
        <v>0</v>
      </c>
      <c r="I49" s="69">
        <f t="shared" si="1"/>
        <v>0</v>
      </c>
      <c r="J49" s="66"/>
    </row>
    <row r="50" spans="2:10" x14ac:dyDescent="0.3">
      <c r="B50" s="65"/>
      <c r="C50" s="70">
        <v>1</v>
      </c>
      <c r="D50" s="67" t="s">
        <v>16</v>
      </c>
      <c r="E50" s="67" t="s">
        <v>188</v>
      </c>
      <c r="F50" s="71" t="s">
        <v>189</v>
      </c>
      <c r="G50" s="77"/>
      <c r="H50" s="68">
        <f t="shared" si="0"/>
        <v>0</v>
      </c>
      <c r="I50" s="69">
        <f t="shared" si="1"/>
        <v>0</v>
      </c>
      <c r="J50" s="66"/>
    </row>
    <row r="51" spans="2:10" x14ac:dyDescent="0.3">
      <c r="B51" s="65"/>
      <c r="C51" s="70">
        <v>1</v>
      </c>
      <c r="D51" s="67" t="s">
        <v>16</v>
      </c>
      <c r="E51" s="67" t="s">
        <v>17</v>
      </c>
      <c r="F51" s="71" t="s">
        <v>18</v>
      </c>
      <c r="G51" s="77"/>
      <c r="H51" s="68">
        <f t="shared" si="0"/>
        <v>0</v>
      </c>
      <c r="I51" s="69">
        <f t="shared" si="1"/>
        <v>0</v>
      </c>
      <c r="J51" s="66"/>
    </row>
    <row r="52" spans="2:10" x14ac:dyDescent="0.3">
      <c r="B52" s="65"/>
      <c r="C52" s="70">
        <v>1</v>
      </c>
      <c r="D52" s="67" t="s">
        <v>16</v>
      </c>
      <c r="E52" s="67" t="s">
        <v>21</v>
      </c>
      <c r="F52" s="71" t="s">
        <v>22</v>
      </c>
      <c r="G52" s="77"/>
      <c r="H52" s="68">
        <f t="shared" si="0"/>
        <v>0</v>
      </c>
      <c r="I52" s="69">
        <f t="shared" si="1"/>
        <v>0</v>
      </c>
      <c r="J52" s="66"/>
    </row>
    <row r="53" spans="2:10" x14ac:dyDescent="0.3">
      <c r="B53" s="65"/>
      <c r="C53" s="70">
        <v>1</v>
      </c>
      <c r="D53" s="67" t="s">
        <v>33</v>
      </c>
      <c r="E53" s="67" t="s">
        <v>34</v>
      </c>
      <c r="F53" s="71" t="s">
        <v>35</v>
      </c>
      <c r="G53" s="77"/>
      <c r="H53" s="68">
        <f t="shared" si="0"/>
        <v>0</v>
      </c>
      <c r="I53" s="69">
        <f t="shared" si="1"/>
        <v>0</v>
      </c>
      <c r="J53" s="66"/>
    </row>
    <row r="54" spans="2:10" x14ac:dyDescent="0.3">
      <c r="B54" s="65"/>
      <c r="C54" s="70">
        <v>1</v>
      </c>
      <c r="D54" s="67" t="s">
        <v>33</v>
      </c>
      <c r="E54" s="67" t="s">
        <v>36</v>
      </c>
      <c r="F54" s="71" t="s">
        <v>37</v>
      </c>
      <c r="G54" s="77"/>
      <c r="H54" s="68">
        <f t="shared" si="0"/>
        <v>0</v>
      </c>
      <c r="I54" s="69">
        <f t="shared" si="1"/>
        <v>0</v>
      </c>
      <c r="J54" s="66"/>
    </row>
    <row r="55" spans="2:10" x14ac:dyDescent="0.3">
      <c r="B55" s="65"/>
      <c r="C55" s="70">
        <v>1</v>
      </c>
      <c r="D55" s="67" t="s">
        <v>33</v>
      </c>
      <c r="E55" s="67" t="s">
        <v>38</v>
      </c>
      <c r="F55" s="71" t="s">
        <v>39</v>
      </c>
      <c r="G55" s="77"/>
      <c r="H55" s="68">
        <f t="shared" si="0"/>
        <v>0</v>
      </c>
      <c r="I55" s="69">
        <f t="shared" si="1"/>
        <v>0</v>
      </c>
      <c r="J55" s="66"/>
    </row>
    <row r="56" spans="2:10" x14ac:dyDescent="0.3">
      <c r="B56" s="65"/>
      <c r="C56" s="70">
        <v>1</v>
      </c>
      <c r="D56" s="67" t="s">
        <v>40</v>
      </c>
      <c r="E56" s="67" t="s">
        <v>41</v>
      </c>
      <c r="F56" s="67" t="s">
        <v>42</v>
      </c>
      <c r="G56" s="78"/>
      <c r="H56" s="72">
        <f t="shared" si="0"/>
        <v>0</v>
      </c>
      <c r="I56" s="69">
        <f t="shared" si="1"/>
        <v>0</v>
      </c>
      <c r="J56" s="66"/>
    </row>
    <row r="57" spans="2:10" ht="15" thickBot="1" x14ac:dyDescent="0.35">
      <c r="B57" s="65"/>
      <c r="J57" s="66"/>
    </row>
    <row r="58" spans="2:10" s="52" customFormat="1" ht="27" thickTop="1" thickBot="1" x14ac:dyDescent="0.35">
      <c r="B58" s="53"/>
      <c r="F58" s="52" t="s">
        <v>202</v>
      </c>
      <c r="G58" s="54"/>
      <c r="H58" s="55"/>
      <c r="I58" s="56">
        <f>SUM(I11:I56)</f>
        <v>0</v>
      </c>
      <c r="J58" s="57"/>
    </row>
    <row r="59" spans="2:10" ht="15.6" thickTop="1" thickBot="1" x14ac:dyDescent="0.35">
      <c r="B59" s="73"/>
      <c r="C59" s="74"/>
      <c r="D59" s="74"/>
      <c r="E59" s="74"/>
      <c r="F59" s="74"/>
      <c r="G59" s="74"/>
      <c r="H59" s="74"/>
      <c r="I59" s="74"/>
      <c r="J59" s="75"/>
    </row>
    <row r="60" spans="2:10" ht="15" thickTop="1" x14ac:dyDescent="0.3"/>
  </sheetData>
  <sheetProtection algorithmName="SHA-512" hashValue="39G4Nn58j7GWWN4VxCNPG8cu8UAmFPBbFvbIh3WCmlpolnFPXtvZeI6HtE3+n0CL5vpaluZOwyGab3RU83aByA==" saltValue="EQt2UtdwvI73YGZRFu5FQA==" spinCount="100000" sheet="1" objects="1" scenarios="1" formatColumns="0"/>
  <mergeCells count="8">
    <mergeCell ref="C5:I7"/>
    <mergeCell ref="B2:J2"/>
    <mergeCell ref="C9:C10"/>
    <mergeCell ref="D9:D10"/>
    <mergeCell ref="E9:E10"/>
    <mergeCell ref="F9:F10"/>
    <mergeCell ref="G9:G10"/>
    <mergeCell ref="I9:I10"/>
  </mergeCells>
  <pageMargins left="0.7" right="0.7" top="0.75" bottom="0.75" header="0.3" footer="0.3"/>
  <pageSetup paperSize="9" scale="3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828BE2678AB2F4D9B2DEF10B0D8C3DD" ma:contentTypeVersion="3" ma:contentTypeDescription="Create a new document." ma:contentTypeScope="" ma:versionID="72e4f0b4ed4d6917816ca2cee867165d">
  <xsd:schema xmlns:xsd="http://www.w3.org/2001/XMLSchema" xmlns:xs="http://www.w3.org/2001/XMLSchema" xmlns:p="http://schemas.microsoft.com/office/2006/metadata/properties" xmlns:ns2="a3cb9d00-ce5d-4ae3-ab60-9b1b230f93b3" targetNamespace="http://schemas.microsoft.com/office/2006/metadata/properties" ma:root="true" ma:fieldsID="345b5ca5884ae2055b161a168cf92603" ns2:_="">
    <xsd:import namespace="a3cb9d00-ce5d-4ae3-ab60-9b1b230f93b3"/>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cb9d00-ce5d-4ae3-ab60-9b1b230f93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C38444-BD30-4ABE-BF87-9D7AF7D1A8E2}">
  <ds:schemaRefs>
    <ds:schemaRef ds:uri="http://schemas.microsoft.com/sharepoint/v3/contenttype/forms"/>
  </ds:schemaRefs>
</ds:datastoreItem>
</file>

<file path=customXml/itemProps2.xml><?xml version="1.0" encoding="utf-8"?>
<ds:datastoreItem xmlns:ds="http://schemas.openxmlformats.org/officeDocument/2006/customXml" ds:itemID="{D107E9D8-576C-4790-843C-1F58D3580DBF}">
  <ds:schemaRefs>
    <ds:schemaRef ds:uri="http://schemas.microsoft.com/office/infopath/2007/PartnerControls"/>
    <ds:schemaRef ds:uri="http://www.w3.org/XML/1998/namespace"/>
    <ds:schemaRef ds:uri="http://purl.org/dc/terms/"/>
    <ds:schemaRef ds:uri="http://purl.org/dc/elements/1.1/"/>
    <ds:schemaRef ds:uri="http://schemas.microsoft.com/office/2006/documentManagement/types"/>
    <ds:schemaRef ds:uri="http://schemas.microsoft.com/office/2006/metadata/properties"/>
    <ds:schemaRef ds:uri="http://schemas.openxmlformats.org/package/2006/metadata/core-properties"/>
    <ds:schemaRef ds:uri="a3cb9d00-ce5d-4ae3-ab60-9b1b230f93b3"/>
    <ds:schemaRef ds:uri="http://purl.org/dc/dcmitype/"/>
  </ds:schemaRefs>
</ds:datastoreItem>
</file>

<file path=customXml/itemProps3.xml><?xml version="1.0" encoding="utf-8"?>
<ds:datastoreItem xmlns:ds="http://schemas.openxmlformats.org/officeDocument/2006/customXml" ds:itemID="{E2FF240E-7FC2-4C6C-91C4-4AAB79FE6B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cb9d00-ce5d-4ae3-ab60-9b1b230f93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Tariefoverzicht</vt:lpstr>
      <vt:lpstr>Werkgroepkamer</vt:lpstr>
      <vt:lpstr>Mobiel Hybride Vergadersysteem</vt:lpstr>
      <vt:lpstr>Algemene componenten</vt:lpstr>
      <vt:lpstr>'Algemene componenten'!Afdrukbereik</vt:lpstr>
      <vt:lpstr>'Mobiel Hybride Vergadersysteem'!Afdrukbereik</vt:lpstr>
      <vt:lpstr>Tariefoverzicht!Afdrukbereik</vt:lpstr>
      <vt:lpstr>Werkgroepkamer!Afdrukbereik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Baars, O. (O)</dc:creator>
  <cp:keywords/>
  <dc:description/>
  <cp:lastModifiedBy>Holla, B.G.G. (Bianca)</cp:lastModifiedBy>
  <cp:revision/>
  <dcterms:created xsi:type="dcterms:W3CDTF">2015-06-05T18:17:20Z</dcterms:created>
  <dcterms:modified xsi:type="dcterms:W3CDTF">2025-10-20T09:52:48Z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0x0101004828BE2678AB2F4D9B2DEF10B0D8C3DD</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