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lumconline.sharepoint.com/sites/TeamsFBProjectleiderspool/Gedeelde documenten/5. Sjaak/8. EA Po-verpulveraar/11. Aanbestedingsdocumenten/"/>
    </mc:Choice>
  </mc:AlternateContent>
  <xr:revisionPtr revIDLastSave="134" documentId="8_{29203DFD-39B2-4170-A1F8-C66997C67BDF}" xr6:coauthVersionLast="47" xr6:coauthVersionMax="47" xr10:uidLastSave="{39493240-D68F-4ECE-8D57-52E8CB6288F8}"/>
  <bookViews>
    <workbookView xWindow="-120" yWindow="-120" windowWidth="29040" windowHeight="15840" xr2:uid="{00000000-000D-0000-FFFF-FFFF00000000}"/>
  </bookViews>
  <sheets>
    <sheet name="P 1. Apparatuur en onderhoud" sheetId="16" r:id="rId1"/>
    <sheet name="P 1. Prijslijst overig" sheetId="17" r:id="rId2"/>
    <sheet name="P 1. Formule Prijzenblad" sheetId="7" r:id="rId3"/>
  </sheets>
  <definedNames>
    <definedName name="MaxPnt" localSheetId="2">'P 1. Formule Prijzenblad'!$B$18</definedName>
    <definedName name="MaxPnt">#REF!</definedName>
    <definedName name="PrIn" localSheetId="2">'P 1. Formule Prijzenblad'!$B$21</definedName>
    <definedName name="PrIn">#REF!</definedName>
    <definedName name="PrKn" localSheetId="2">'P 1. Formule Prijzenblad'!$B$15</definedName>
    <definedName name="PrKn">#REF!</definedName>
    <definedName name="PrMax" localSheetId="2">'P 1. Formule Prijzenblad'!$B$17</definedName>
    <definedName name="PrMax">#REF!</definedName>
    <definedName name="PuKn" localSheetId="2">'P 1. Formule Prijzenblad'!$B$16</definedName>
    <definedName name="PuK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16" l="1"/>
  <c r="I7" i="16"/>
  <c r="I9" i="16" l="1"/>
  <c r="C27" i="7"/>
  <c r="C28" i="7" l="1"/>
  <c r="B28" i="7"/>
  <c r="B27" i="7" l="1"/>
  <c r="A31" i="7" l="1"/>
  <c r="M16" i="7" l="1"/>
  <c r="M19" i="7"/>
  <c r="L19" i="7"/>
  <c r="N18" i="7"/>
  <c r="M18" i="7"/>
  <c r="J16" i="7"/>
  <c r="I16" i="7"/>
  <c r="M15" i="7"/>
  <c r="K15" i="7"/>
  <c r="J15" i="7"/>
</calcChain>
</file>

<file path=xl/sharedStrings.xml><?xml version="1.0" encoding="utf-8"?>
<sst xmlns="http://schemas.openxmlformats.org/spreadsheetml/2006/main" count="74" uniqueCount="62">
  <si>
    <t>Prijsknippunt</t>
  </si>
  <si>
    <t>Puntenknippunt</t>
  </si>
  <si>
    <t>Maximale prijs</t>
  </si>
  <si>
    <t>Inschrijvingsprijs</t>
  </si>
  <si>
    <t>x</t>
  </si>
  <si>
    <t>y</t>
  </si>
  <si>
    <t>euro</t>
  </si>
  <si>
    <t>punten</t>
  </si>
  <si>
    <t>Gegevens perceel</t>
  </si>
  <si>
    <t>Gegevens inschrijver</t>
  </si>
  <si>
    <t>Berekende gegevens grafiek</t>
  </si>
  <si>
    <t>Deel 1</t>
  </si>
  <si>
    <t>Deel 2</t>
  </si>
  <si>
    <t>A</t>
  </si>
  <si>
    <t>B</t>
  </si>
  <si>
    <t>Score</t>
  </si>
  <si>
    <r>
      <t>Grafiekformule: Punten =</t>
    </r>
    <r>
      <rPr>
        <i/>
        <sz val="11"/>
        <color theme="1"/>
        <rFont val="Calibri"/>
        <family val="2"/>
        <scheme val="minor"/>
      </rPr>
      <t xml:space="preserve"> </t>
    </r>
    <r>
      <rPr>
        <b/>
        <i/>
        <sz val="11"/>
        <color rgb="FFFF0000"/>
        <rFont val="Calibri"/>
        <family val="2"/>
        <scheme val="minor"/>
      </rPr>
      <t>A</t>
    </r>
    <r>
      <rPr>
        <sz val="11"/>
        <color theme="1"/>
        <rFont val="Calibri"/>
        <family val="2"/>
        <scheme val="minor"/>
      </rPr>
      <t xml:space="preserve"> x Inschrijvingsprijs + </t>
    </r>
    <r>
      <rPr>
        <b/>
        <i/>
        <sz val="11"/>
        <color rgb="FFFF0000"/>
        <rFont val="Calibri"/>
        <family val="2"/>
        <scheme val="minor"/>
      </rPr>
      <t>B</t>
    </r>
  </si>
  <si>
    <t>Maximum pnt</t>
  </si>
  <si>
    <t>Naam</t>
  </si>
  <si>
    <t>PrKn</t>
  </si>
  <si>
    <t>PuKn</t>
  </si>
  <si>
    <t>PrMax</t>
  </si>
  <si>
    <t>(0-PuKn)/(PrMax-PrKn)</t>
  </si>
  <si>
    <t>PrMax*PuKn/(PrMax-PrKn)</t>
  </si>
  <si>
    <t>Punten = A x Inschrijfprijs + B</t>
  </si>
  <si>
    <t xml:space="preserve">Formule voor A en B is: </t>
  </si>
  <si>
    <t>Grafiekformule is:</t>
  </si>
  <si>
    <t>Rekenblad gunningscriterium Prijs</t>
  </si>
  <si>
    <t>Omschrijving</t>
  </si>
  <si>
    <t>Product</t>
  </si>
  <si>
    <t>Artikelnummer 
fabrikant</t>
  </si>
  <si>
    <t>Eenheid</t>
  </si>
  <si>
    <r>
      <t xml:space="preserve">Jaarafname 
</t>
    </r>
    <r>
      <rPr>
        <b/>
        <sz val="8"/>
        <color theme="0"/>
        <rFont val="Calibri"/>
        <family val="2"/>
        <scheme val="minor"/>
      </rPr>
      <t>(geschat)</t>
    </r>
  </si>
  <si>
    <t>Prijs per stuk 
excl. btw</t>
  </si>
  <si>
    <t>BTW %</t>
  </si>
  <si>
    <t>Prijs totaal
excl. btw</t>
  </si>
  <si>
    <r>
      <t xml:space="preserve">Po-pulpvermaler
</t>
    </r>
    <r>
      <rPr>
        <sz val="9"/>
        <color theme="1"/>
        <rFont val="Calibri"/>
        <family val="2"/>
        <scheme val="minor"/>
      </rPr>
      <t>incl. installatie en training</t>
    </r>
  </si>
  <si>
    <t>per stuk</t>
  </si>
  <si>
    <t>SLA / onderhoud all-in
(preventief onderhoud, correctief onderhoud en onderdelen)</t>
  </si>
  <si>
    <t>per apparaat 
per jaar</t>
  </si>
  <si>
    <t>Eindtotaal</t>
  </si>
  <si>
    <t>Inschrijfprijs</t>
  </si>
  <si>
    <t xml:space="preserve">Toelichting:
De aantallen zijn op jaarbasis, indicatief en kunnen geen rechten aan worden ontleent. 
Het tabbladen P 1 Apparatuur en onderhoud moet door Inschrijver alle gele velden ingevuld worden om een geldige inschrijving te doen. 
Alle kosten zijn hierin opgenomen om de opdracht naar behoren uit te voeren. Het is niet toegestaan om andere kosten op te voeren. 
</t>
  </si>
  <si>
    <t>Grootte</t>
  </si>
  <si>
    <t>Nummer webshop</t>
  </si>
  <si>
    <t>Besteleenheid</t>
  </si>
  <si>
    <t>Prijs per verpakkingseenheid excl. btw</t>
  </si>
  <si>
    <t>Prijs per verpakkingseenheid 
incl. btw</t>
  </si>
  <si>
    <t xml:space="preserve">Huur apparaat per maand
</t>
  </si>
  <si>
    <t xml:space="preserve"> [eenheid of niet van toepassing]</t>
  </si>
  <si>
    <t>reinigingsmiddel / luchtverfrisser</t>
  </si>
  <si>
    <t xml:space="preserve">[Vervangingsonderdelen] </t>
  </si>
  <si>
    <t>[etc]</t>
  </si>
  <si>
    <t>Bijlage Prijzenblad kenmerk F-EU-23-09 - Perceel 1 Prijslijst overig</t>
  </si>
  <si>
    <t>Bijlage Prijzenblad kenmerk F-EU-23-09 - Perceel 1 Po-pulpvermaler</t>
  </si>
  <si>
    <t xml:space="preserve">po-verpulversysteem, pulpdisposables en onderhoud </t>
  </si>
  <si>
    <t>Prijzenblad - Perceel 1 Apparatuur en onderhoud kenmerk F-EU-23-09</t>
  </si>
  <si>
    <t>Rechtsgeldige ondertekening</t>
  </si>
  <si>
    <t>Functie</t>
  </si>
  <si>
    <t>Plaats</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</si>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</sst>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_-&quot;€&quot;\ * #,##0.00\-;_-&quot;€&quot;\ * &quot;-&quot;??_-;_-@_-"/>
    <numFmt numFmtId="164" formatCode="_ &quot;€&quot;\ * #,##0.00_ ;_ &quot;€&quot;\ * \-#,##0.00_ ;_ &quot;€&quot;\ * &quot;-&quot;??_ ;_ @_ "/>
    <numFmt numFmtId="165" formatCode="0.00000"/>
    <numFmt numFmtId="166" formatCode="0.000"/>
    <numFmt numFmtId="167" formatCode="_-&quot;€&quot;\ * #,##0.000_-;_-&quot;€&quot;\ * #,##0.000\-;_-&quot;€&quot;\ * &quot;-&quot;???_-;_-@_-"/>
    <numFmt numFmtId="168" formatCode="_-&quot;€&quot;\ * #,##0.0000_-;_-&quot;€&quot;\ * #,##0.0000\-;_-&quot;€&quot;\ * &quot;-&quot;????_-;_-@_-"/>
  </numFmts>
  <fonts count="16" x14ac:knownFonts="1">
    <font>
      <sz val="11"/>
      <color theme="1"/>
      <name val="Calibri"/>
      <family val="2"/>
      <scheme val="minor"/>
    </font>
    <font>
      <b/>
      <sz val="11"/>
      <color theme="1"/>
      <name val="Calibri"/>
      <family val="2"/>
      <scheme val="minor"/>
    </font>
    <font>
      <i/>
      <sz val="11"/>
      <color theme="1"/>
      <name val="Calibri"/>
      <family val="2"/>
      <scheme val="minor"/>
    </font>
    <font>
      <b/>
      <i/>
      <sz val="11"/>
      <color rgb="FFFF0000"/>
      <name val="Calibri"/>
      <family val="2"/>
      <scheme val="minor"/>
    </font>
    <font>
      <b/>
      <sz val="22"/>
      <color theme="1"/>
      <name val="Calibri"/>
      <family val="2"/>
      <scheme val="minor"/>
    </font>
    <font>
      <sz val="11"/>
      <color theme="1"/>
      <name val="Calibri"/>
      <family val="2"/>
      <scheme val="minor"/>
    </font>
    <font>
      <b/>
      <sz val="11"/>
      <color theme="0"/>
      <name val="Calibri"/>
      <family val="2"/>
      <scheme val="minor"/>
    </font>
    <font>
      <sz val="20"/>
      <color theme="1"/>
      <name val="Calibri"/>
      <family val="2"/>
      <scheme val="minor"/>
    </font>
    <font>
      <sz val="18"/>
      <color theme="1"/>
      <name val="Calibri"/>
      <family val="2"/>
      <scheme val="minor"/>
    </font>
    <font>
      <sz val="10"/>
      <name val="Times New Roman"/>
      <family val="1"/>
    </font>
    <font>
      <sz val="14"/>
      <color theme="1"/>
      <name val="Calibri"/>
      <family val="2"/>
      <scheme val="minor"/>
    </font>
    <font>
      <b/>
      <sz val="8"/>
      <color theme="0"/>
      <name val="Calibri"/>
      <family val="2"/>
      <scheme val="minor"/>
    </font>
    <font>
      <sz val="9"/>
      <color theme="1"/>
      <name val="Calibri"/>
      <family val="2"/>
      <scheme val="minor"/>
    </font>
    <font>
      <b/>
      <sz val="14"/>
      <name val="Calibri"/>
      <family val="2"/>
      <scheme val="minor"/>
    </font>
    <font>
      <sz val="11"/>
      <color theme="1"/>
      <name val="Arial"/>
      <family val="2"/>
    </font>
    <font>
      <sz val="10"/>
      <color theme="1"/>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rgb="FF00FF00"/>
        <bgColor indexed="64"/>
      </patternFill>
    </fill>
    <fill>
      <patternFill patternType="solid">
        <fgColor theme="4" tint="0.79998168889431442"/>
        <bgColor indexed="64"/>
      </patternFill>
    </fill>
    <fill>
      <patternFill patternType="solid">
        <fgColor theme="4"/>
        <bgColor indexed="64"/>
      </patternFill>
    </fill>
    <fill>
      <patternFill patternType="solid">
        <fgColor theme="4" tint="0.59999389629810485"/>
        <bgColor indexed="64"/>
      </patternFill>
    </fill>
    <fill>
      <patternFill patternType="solid">
        <fgColor theme="6"/>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9" fillId="0" borderId="0"/>
    <xf numFmtId="164" fontId="5" fillId="0" borderId="0" applyFont="0" applyFill="0" applyBorder="0" applyAlignment="0" applyProtection="0"/>
  </cellStyleXfs>
  <cellXfs count="53">
    <xf numFmtId="0" fontId="0" fillId="0" borderId="0" xfId="0"/>
    <xf numFmtId="0" fontId="1" fillId="0" borderId="0" xfId="0" applyFont="1" applyFill="1" applyAlignment="1" applyProtection="1"/>
    <xf numFmtId="0" fontId="0" fillId="0" borderId="0" xfId="0" applyFill="1" applyProtection="1"/>
    <xf numFmtId="0" fontId="1" fillId="2" borderId="0" xfId="0" applyFont="1" applyFill="1" applyProtection="1"/>
    <xf numFmtId="0" fontId="0" fillId="0" borderId="0" xfId="0" applyProtection="1"/>
    <xf numFmtId="0" fontId="1" fillId="0" borderId="0" xfId="0" applyFont="1" applyFill="1" applyProtection="1"/>
    <xf numFmtId="0" fontId="0" fillId="0" borderId="0" xfId="0" applyAlignment="1" applyProtection="1">
      <alignment horizontal="right"/>
    </xf>
    <xf numFmtId="1" fontId="0" fillId="0" borderId="0" xfId="0" applyNumberFormat="1" applyProtection="1"/>
    <xf numFmtId="0" fontId="3" fillId="0" borderId="0" xfId="0" applyFont="1" applyAlignment="1" applyProtection="1">
      <alignment horizontal="center"/>
    </xf>
    <xf numFmtId="165" fontId="1" fillId="3" borderId="0" xfId="0" applyNumberFormat="1" applyFont="1" applyFill="1" applyProtection="1"/>
    <xf numFmtId="3" fontId="0" fillId="0" borderId="0" xfId="0" applyNumberFormat="1" applyFill="1" applyProtection="1"/>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8" fillId="4" borderId="2" xfId="0" applyFont="1" applyFill="1" applyBorder="1" applyAlignment="1">
      <alignment vertical="center"/>
    </xf>
    <xf numFmtId="0" fontId="0" fillId="4" borderId="4" xfId="0" applyFill="1" applyBorder="1" applyAlignment="1">
      <alignment horizontal="center" vertical="center"/>
    </xf>
    <xf numFmtId="44" fontId="0" fillId="4" borderId="3" xfId="0" applyNumberFormat="1" applyFill="1" applyBorder="1" applyAlignment="1">
      <alignment horizontal="center" vertical="center"/>
    </xf>
    <xf numFmtId="0" fontId="6"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44" fontId="6" fillId="5" borderId="1" xfId="0" applyNumberFormat="1" applyFont="1" applyFill="1" applyBorder="1" applyAlignment="1">
      <alignment horizontal="center" vertical="center" wrapText="1"/>
    </xf>
    <xf numFmtId="44" fontId="1" fillId="0" borderId="1" xfId="0" applyNumberFormat="1" applyFont="1" applyBorder="1" applyAlignment="1">
      <alignment horizontal="center" vertical="center"/>
    </xf>
    <xf numFmtId="0" fontId="13" fillId="6" borderId="1" xfId="0" applyFont="1" applyFill="1" applyBorder="1" applyAlignment="1">
      <alignment horizontal="center" vertical="center"/>
    </xf>
    <xf numFmtId="0" fontId="10" fillId="0" borderId="0" xfId="0" applyFont="1" applyAlignment="1">
      <alignment horizontal="center" vertical="center"/>
    </xf>
    <xf numFmtId="44" fontId="0" fillId="0" borderId="0" xfId="0" applyNumberFormat="1" applyAlignment="1">
      <alignment horizontal="center" vertical="center"/>
    </xf>
    <xf numFmtId="44" fontId="13" fillId="7" borderId="1" xfId="0" applyNumberFormat="1" applyFont="1" applyFill="1" applyBorder="1" applyAlignment="1">
      <alignment horizontal="center" vertical="center"/>
    </xf>
    <xf numFmtId="0" fontId="0" fillId="3" borderId="0" xfId="0" applyFill="1" applyProtection="1">
      <protection locked="0"/>
    </xf>
    <xf numFmtId="0" fontId="14" fillId="0" borderId="0" xfId="0" applyFont="1" applyAlignment="1">
      <alignment vertical="center"/>
    </xf>
    <xf numFmtId="0" fontId="15" fillId="8" borderId="0" xfId="0" applyFont="1" applyFill="1" applyProtection="1">
      <protection locked="0"/>
    </xf>
    <xf numFmtId="0" fontId="0" fillId="0" borderId="0" xfId="0" applyProtection="1">
      <protection locked="0"/>
    </xf>
    <xf numFmtId="0" fontId="14" fillId="0" borderId="1" xfId="0" applyFont="1" applyBorder="1" applyAlignment="1">
      <alignment horizontal="center" vertical="center" wrapText="1"/>
    </xf>
    <xf numFmtId="167" fontId="13" fillId="6" borderId="2" xfId="0" applyNumberFormat="1" applyFont="1" applyFill="1" applyBorder="1" applyAlignment="1">
      <alignment horizontal="center" vertical="center"/>
    </xf>
    <xf numFmtId="167" fontId="13" fillId="6" borderId="3" xfId="0" applyNumberFormat="1" applyFont="1" applyFill="1" applyBorder="1" applyAlignment="1">
      <alignment horizontal="center" vertical="center"/>
    </xf>
    <xf numFmtId="0" fontId="0" fillId="0" borderId="0" xfId="0" applyAlignment="1">
      <alignment horizontal="left" vertical="top" wrapText="1"/>
    </xf>
    <xf numFmtId="0" fontId="7" fillId="0" borderId="0" xfId="0" applyFont="1" applyAlignment="1">
      <alignment horizontal="center" vertical="center" wrapText="1"/>
    </xf>
    <xf numFmtId="0" fontId="1" fillId="2" borderId="0" xfId="0" applyFont="1" applyFill="1" applyAlignment="1" applyProtection="1">
      <alignment horizontal="center"/>
    </xf>
    <xf numFmtId="166" fontId="4" fillId="3" borderId="0" xfId="0" applyNumberFormat="1" applyFont="1" applyFill="1" applyAlignment="1" applyProtection="1">
      <alignment horizontal="center" vertical="center"/>
    </xf>
    <xf numFmtId="1" fontId="4" fillId="0" borderId="0" xfId="0" applyNumberFormat="1" applyFont="1" applyFill="1" applyAlignment="1" applyProtection="1">
      <alignment horizontal="center" vertical="center"/>
    </xf>
    <xf numFmtId="0" fontId="1" fillId="0" borderId="0" xfId="0" applyFont="1" applyAlignment="1" applyProtection="1">
      <alignment horizontal="left" wrapText="1"/>
      <protection locked="0"/>
    </xf>
    <xf numFmtId="0" fontId="1" fillId="0" borderId="0" xfId="0" applyFont="1" applyFill="1" applyAlignment="1" applyProtection="1">
      <alignment horizontal="right"/>
    </xf>
    <xf numFmtId="0" fontId="0" fillId="2" borderId="0" xfId="0" applyFill="1" applyAlignment="1" applyProtection="1">
      <alignment horizontal="center"/>
    </xf>
    <xf numFmtId="0" fontId="14" fillId="10" borderId="1" xfId="0" applyFont="1" applyFill="1" applyBorder="1" applyAlignment="1" applyProtection="1">
      <alignment horizontal="center" vertical="center" wrapText="1"/>
      <protection locked="0"/>
    </xf>
    <xf numFmtId="0" fontId="0" fillId="10" borderId="1" xfId="0" applyNumberFormat="1" applyFill="1" applyBorder="1" applyAlignment="1" applyProtection="1">
      <alignment horizontal="center" vertical="center"/>
      <protection locked="0"/>
    </xf>
    <xf numFmtId="44" fontId="0" fillId="10" borderId="1" xfId="0" applyNumberFormat="1" applyFill="1" applyBorder="1" applyAlignment="1" applyProtection="1">
      <alignment horizontal="center" vertical="center"/>
      <protection locked="0"/>
    </xf>
    <xf numFmtId="9" fontId="0" fillId="10" borderId="1" xfId="0" applyNumberFormat="1" applyFont="1" applyFill="1" applyBorder="1" applyAlignment="1" applyProtection="1">
      <alignment horizontal="center" vertical="center"/>
      <protection locked="0"/>
    </xf>
    <xf numFmtId="0" fontId="0" fillId="10" borderId="1" xfId="0" applyFill="1" applyBorder="1" applyAlignment="1" applyProtection="1">
      <alignment horizontal="center" vertical="center" wrapText="1"/>
      <protection locked="0"/>
    </xf>
    <xf numFmtId="0" fontId="0" fillId="10" borderId="1" xfId="0" applyFill="1" applyBorder="1" applyAlignment="1" applyProtection="1">
      <alignment horizontal="center" vertical="center"/>
      <protection locked="0"/>
    </xf>
    <xf numFmtId="9" fontId="0" fillId="10" borderId="1" xfId="0" applyNumberFormat="1" applyFill="1" applyBorder="1" applyAlignment="1" applyProtection="1">
      <alignment horizontal="center" vertical="center"/>
      <protection locked="0"/>
    </xf>
    <xf numFmtId="0" fontId="0" fillId="9" borderId="1" xfId="0" applyFill="1" applyBorder="1" applyAlignment="1" applyProtection="1">
      <alignment horizontal="center" vertical="center"/>
      <protection locked="0"/>
    </xf>
    <xf numFmtId="0" fontId="0" fillId="9" borderId="1" xfId="0" applyFill="1" applyBorder="1" applyAlignment="1" applyProtection="1">
      <alignment horizontal="center" vertical="center" wrapText="1"/>
      <protection locked="0"/>
    </xf>
    <xf numFmtId="9"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168"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wrapText="1"/>
      <protection locked="0"/>
    </xf>
  </cellXfs>
  <cellStyles count="3">
    <cellStyle name="Currency 2" xfId="2" xr:uid="{AF45431D-2298-42D1-8EE7-B8BF14A08680}"/>
    <cellStyle name="Standaard" xfId="0" builtinId="0"/>
    <cellStyle name="Standaard 2" xfId="1" xr:uid="{40392588-68EC-4D41-A9FA-55C47A44139E}"/>
  </cellStyles>
  <dxfs count="1">
    <dxf>
      <fill>
        <patternFill>
          <bgColor rgb="FF00FF00"/>
        </patternFill>
      </fill>
    </dxf>
  </dxfs>
  <tableStyles count="0" defaultTableStyle="TableStyleMedium2" defaultPivotStyle="PivotStyleLight16"/>
  <colors>
    <mruColors>
      <color rgb="FF00FF00"/>
      <color rgb="FFFF0000"/>
      <color rgb="FF09AF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a:t>
            </a:r>
            <a:r>
              <a:rPr lang="nl-NL" baseline="0"/>
              <a:t> Prijs</a:t>
            </a:r>
            <a:endParaRPr lang="nl-NL"/>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F052-405E-A6D5-ABAB6D0EB673}"/>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 1. Formule Prijzenblad'!$I$15:$J$15</c:f>
              <c:numCache>
                <c:formatCode>General</c:formatCode>
                <c:ptCount val="2"/>
                <c:pt idx="0">
                  <c:v>0</c:v>
                </c:pt>
                <c:pt idx="1">
                  <c:v>30000</c:v>
                </c:pt>
              </c:numCache>
            </c:numRef>
          </c:xVal>
          <c:yVal>
            <c:numRef>
              <c:f>'P 1. Formule Prijzenblad'!$I$16:$J$16</c:f>
              <c:numCache>
                <c:formatCode>General</c:formatCode>
                <c:ptCount val="2"/>
                <c:pt idx="0">
                  <c:v>700</c:v>
                </c:pt>
                <c:pt idx="1">
                  <c:v>700</c:v>
                </c:pt>
              </c:numCache>
            </c:numRef>
          </c:yVal>
          <c:smooth val="0"/>
          <c:extLst>
            <c:ext xmlns:c16="http://schemas.microsoft.com/office/drawing/2014/chart" uri="{C3380CC4-5D6E-409C-BE32-E72D297353CC}">
              <c16:uniqueId val="{00000001-F052-405E-A6D5-ABAB6D0EB673}"/>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F052-405E-A6D5-ABAB6D0EB673}"/>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 1. Formule Prijzenblad'!$J$15:$K$15</c:f>
              <c:numCache>
                <c:formatCode>General</c:formatCode>
                <c:ptCount val="2"/>
                <c:pt idx="0">
                  <c:v>30000</c:v>
                </c:pt>
                <c:pt idx="1">
                  <c:v>45000</c:v>
                </c:pt>
              </c:numCache>
            </c:numRef>
          </c:xVal>
          <c:yVal>
            <c:numRef>
              <c:f>'P 1. Formule Prijzenblad'!$J$16:$K$16</c:f>
              <c:numCache>
                <c:formatCode>General</c:formatCode>
                <c:ptCount val="2"/>
                <c:pt idx="0">
                  <c:v>700</c:v>
                </c:pt>
                <c:pt idx="1">
                  <c:v>0</c:v>
                </c:pt>
              </c:numCache>
            </c:numRef>
          </c:yVal>
          <c:smooth val="0"/>
          <c:extLst>
            <c:ext xmlns:c16="http://schemas.microsoft.com/office/drawing/2014/chart" uri="{C3380CC4-5D6E-409C-BE32-E72D297353CC}">
              <c16:uniqueId val="{00000003-F052-405E-A6D5-ABAB6D0EB673}"/>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F052-405E-A6D5-ABAB6D0EB673}"/>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F052-405E-A6D5-ABAB6D0EB673}"/>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 1. Formule Prijzenblad'!$M$15</c:f>
              <c:numCache>
                <c:formatCode>General</c:formatCode>
                <c:ptCount val="1"/>
                <c:pt idx="0">
                  <c:v>0</c:v>
                </c:pt>
              </c:numCache>
            </c:numRef>
          </c:xVal>
          <c:yVal>
            <c:numRef>
              <c:f>'P 1. Formule Prijzenblad'!$M$16</c:f>
              <c:numCache>
                <c:formatCode>0</c:formatCode>
                <c:ptCount val="1"/>
                <c:pt idx="0">
                  <c:v>700</c:v>
                </c:pt>
              </c:numCache>
            </c:numRef>
          </c:yVal>
          <c:smooth val="0"/>
          <c:extLst>
            <c:ext xmlns:c16="http://schemas.microsoft.com/office/drawing/2014/chart" uri="{C3380CC4-5D6E-409C-BE32-E72D297353CC}">
              <c16:uniqueId val="{00000005-F052-405E-A6D5-ABAB6D0EB673}"/>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'P 1. Formule Prijzenblad'!$L$18:$M$18</c:f>
              <c:numCache>
                <c:formatCode>General</c:formatCode>
                <c:ptCount val="2"/>
                <c:pt idx="0">
                  <c:v>0</c:v>
                </c:pt>
                <c:pt idx="1">
                  <c:v>30000</c:v>
                </c:pt>
              </c:numCache>
            </c:numRef>
          </c:xVal>
          <c:yVal>
            <c:numRef>
              <c:f>'P 1. Formule Prijzenblad'!$L$19:$M$19</c:f>
              <c:numCache>
                <c:formatCode>General</c:formatCode>
                <c:ptCount val="2"/>
                <c:pt idx="0">
                  <c:v>700</c:v>
                </c:pt>
                <c:pt idx="1">
                  <c:v>700</c:v>
                </c:pt>
              </c:numCache>
            </c:numRef>
          </c:yVal>
          <c:smooth val="0"/>
          <c:extLst>
            <c:ext xmlns:c16="http://schemas.microsoft.com/office/drawing/2014/chart" uri="{C3380CC4-5D6E-409C-BE32-E72D297353CC}">
              <c16:uniqueId val="{00000006-F052-405E-A6D5-ABAB6D0EB673}"/>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'P 1. Formule Prijzenblad'!$M$18:$N$18</c:f>
              <c:numCache>
                <c:formatCode>General</c:formatCode>
                <c:ptCount val="2"/>
                <c:pt idx="0">
                  <c:v>30000</c:v>
                </c:pt>
                <c:pt idx="1">
                  <c:v>30000</c:v>
                </c:pt>
              </c:numCache>
            </c:numRef>
          </c:xVal>
          <c:yVal>
            <c:numRef>
              <c:f>'P 1. Formule Prijzenblad'!$M$19:$N$19</c:f>
              <c:numCache>
                <c:formatCode>General</c:formatCode>
                <c:ptCount val="2"/>
                <c:pt idx="0">
                  <c:v>700</c:v>
                </c:pt>
                <c:pt idx="1">
                  <c:v>0</c:v>
                </c:pt>
              </c:numCache>
            </c:numRef>
          </c:yVal>
          <c:smooth val="0"/>
          <c:extLst>
            <c:ext xmlns:c16="http://schemas.microsoft.com/office/drawing/2014/chart" uri="{C3380CC4-5D6E-409C-BE32-E72D297353CC}">
              <c16:uniqueId val="{00000007-F052-405E-A6D5-ABAB6D0EB673}"/>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33336</xdr:colOff>
      <xdr:row>10</xdr:row>
      <xdr:rowOff>0</xdr:rowOff>
    </xdr:from>
    <xdr:to>
      <xdr:col>15</xdr:col>
      <xdr:colOff>609599</xdr:colOff>
      <xdr:row>34</xdr:row>
      <xdr:rowOff>19050</xdr:rowOff>
    </xdr:to>
    <xdr:graphicFrame macro="">
      <xdr:nvGraphicFramePr>
        <xdr:cNvPr id="2" name="Grafiek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48358-2E20-493A-879D-F881928633B5}">
  <dimension ref="B2:I22"/>
  <sheetViews>
    <sheetView tabSelected="1" workbookViewId="0">
      <selection activeCell="G7" sqref="G7:H8"/>
    </sheetView>
  </sheetViews>
  <sheetFormatPr defaultColWidth="8.7109375" defaultRowHeight="15" x14ac:dyDescent="0.25"/>
  <cols>
    <col min="1" max="1" width="3.5703125" style="13" customWidth="1"/>
    <col min="2" max="2" width="29" style="13" customWidth="1"/>
    <col min="3" max="3" width="40.140625" style="13" customWidth="1"/>
    <col min="4" max="4" width="21.85546875" style="13" customWidth="1"/>
    <col min="5" max="8" width="16.140625" style="13" customWidth="1"/>
    <col min="9" max="9" width="19" style="23" customWidth="1"/>
    <col min="10" max="16384" width="8.7109375" style="13"/>
  </cols>
  <sheetData>
    <row r="2" spans="2:9" ht="66" customHeight="1" x14ac:dyDescent="0.25">
      <c r="B2" s="32" t="s">
        <v>42</v>
      </c>
      <c r="C2" s="32"/>
      <c r="D2" s="32"/>
      <c r="E2" s="32"/>
      <c r="F2" s="32"/>
      <c r="G2" s="32"/>
      <c r="H2" s="32"/>
      <c r="I2" s="32"/>
    </row>
    <row r="4" spans="2:9" ht="23.25" x14ac:dyDescent="0.25">
      <c r="B4" s="14" t="s">
        <v>54</v>
      </c>
      <c r="C4" s="15"/>
      <c r="D4" s="15"/>
      <c r="E4" s="15"/>
      <c r="F4" s="15"/>
      <c r="G4" s="15"/>
      <c r="H4" s="15"/>
      <c r="I4" s="16"/>
    </row>
    <row r="6" spans="2:9" ht="30" x14ac:dyDescent="0.25">
      <c r="B6" s="17" t="s">
        <v>29</v>
      </c>
      <c r="C6" s="17" t="s">
        <v>28</v>
      </c>
      <c r="D6" s="18" t="s">
        <v>30</v>
      </c>
      <c r="E6" s="17" t="s">
        <v>31</v>
      </c>
      <c r="F6" s="18" t="s">
        <v>32</v>
      </c>
      <c r="G6" s="18" t="s">
        <v>33</v>
      </c>
      <c r="H6" s="18" t="s">
        <v>34</v>
      </c>
      <c r="I6" s="19" t="s">
        <v>35</v>
      </c>
    </row>
    <row r="7" spans="2:9" ht="62.25" customHeight="1" x14ac:dyDescent="0.25">
      <c r="B7" s="11" t="s">
        <v>36</v>
      </c>
      <c r="C7" s="41"/>
      <c r="D7" s="41"/>
      <c r="E7" s="12" t="s">
        <v>37</v>
      </c>
      <c r="F7" s="12">
        <v>5</v>
      </c>
      <c r="G7" s="42">
        <v>0</v>
      </c>
      <c r="H7" s="43"/>
      <c r="I7" s="20">
        <f>G7*F7</f>
        <v>0</v>
      </c>
    </row>
    <row r="8" spans="2:9" ht="62.25" customHeight="1" x14ac:dyDescent="0.25">
      <c r="B8" s="11" t="s">
        <v>38</v>
      </c>
      <c r="C8" s="41"/>
      <c r="D8" s="41"/>
      <c r="E8" s="11" t="s">
        <v>39</v>
      </c>
      <c r="F8" s="12">
        <v>5</v>
      </c>
      <c r="G8" s="42">
        <v>0</v>
      </c>
      <c r="H8" s="43"/>
      <c r="I8" s="20">
        <f>G8*F8</f>
        <v>0</v>
      </c>
    </row>
    <row r="9" spans="2:9" s="22" customFormat="1" ht="30" customHeight="1" x14ac:dyDescent="0.25">
      <c r="B9" s="21" t="s">
        <v>40</v>
      </c>
      <c r="C9" s="21"/>
      <c r="D9" s="21"/>
      <c r="E9" s="21"/>
      <c r="F9" s="21"/>
      <c r="G9" s="30" t="s">
        <v>41</v>
      </c>
      <c r="H9" s="31"/>
      <c r="I9" s="24">
        <f>SUM(I7:I8)</f>
        <v>0</v>
      </c>
    </row>
    <row r="12" spans="2:9" x14ac:dyDescent="0.25">
      <c r="B12" s="26" t="s">
        <v>57</v>
      </c>
      <c r="C12" s="27"/>
      <c r="D12" s="28"/>
    </row>
    <row r="13" spans="2:9" x14ac:dyDescent="0.25">
      <c r="B13" s="29" t="s">
        <v>18</v>
      </c>
      <c r="C13" s="40"/>
      <c r="D13" s="40"/>
    </row>
    <row r="14" spans="2:9" x14ac:dyDescent="0.25">
      <c r="B14" s="29"/>
      <c r="C14" s="40"/>
      <c r="D14" s="40"/>
    </row>
    <row r="15" spans="2:9" x14ac:dyDescent="0.25">
      <c r="B15" s="29" t="s">
        <v>58</v>
      </c>
      <c r="C15" s="40"/>
      <c r="D15" s="40"/>
    </row>
    <row r="16" spans="2:9" x14ac:dyDescent="0.25">
      <c r="B16" s="29"/>
      <c r="C16" s="40"/>
      <c r="D16" s="40"/>
    </row>
    <row r="17" spans="2:4" x14ac:dyDescent="0.25">
      <c r="B17" s="29" t="s">
        <v>59</v>
      </c>
      <c r="C17" s="40"/>
      <c r="D17" s="40"/>
    </row>
    <row r="18" spans="2:4" x14ac:dyDescent="0.25">
      <c r="B18" s="29"/>
      <c r="C18" s="40"/>
      <c r="D18" s="40"/>
    </row>
    <row r="19" spans="2:4" x14ac:dyDescent="0.25">
      <c r="B19" s="29" t="s">
        <v>60</v>
      </c>
      <c r="C19" s="40"/>
      <c r="D19" s="40"/>
    </row>
    <row r="20" spans="2:4" x14ac:dyDescent="0.25">
      <c r="B20" s="29"/>
      <c r="C20" s="40"/>
      <c r="D20" s="40"/>
    </row>
    <row r="21" spans="2:4" x14ac:dyDescent="0.25">
      <c r="B21" s="29" t="s">
        <v>61</v>
      </c>
      <c r="C21" s="40"/>
      <c r="D21" s="40"/>
    </row>
    <row r="22" spans="2:4" x14ac:dyDescent="0.25">
      <c r="B22" s="29"/>
      <c r="C22" s="40"/>
      <c r="D22" s="40"/>
    </row>
  </sheetData>
  <sheetProtection algorithmName="SHA-512" hashValue="ny4AMM+ljLb48Uq2gIjmrIXOI8aXjlCl2bYywwijvgXwltjt+qYNiu4xmyDUHAIYec7/Tan7nYiw6WPTXBtX6A==" saltValue="3MWofd8v5GmrO5PaGuFD8g==" spinCount="100000" sheet="1" objects="1" scenarios="1"/>
  <mergeCells count="12">
    <mergeCell ref="G9:H9"/>
    <mergeCell ref="B2:I2"/>
    <mergeCell ref="B13:B14"/>
    <mergeCell ref="C13:D14"/>
    <mergeCell ref="B15:B16"/>
    <mergeCell ref="C15:D16"/>
    <mergeCell ref="B17:B18"/>
    <mergeCell ref="C17:D18"/>
    <mergeCell ref="B19:B20"/>
    <mergeCell ref="C19:D20"/>
    <mergeCell ref="B21:B22"/>
    <mergeCell ref="C21:D2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964A-DE23-4882-B55F-16BBD8B6D6A9}">
  <dimension ref="B2:I20"/>
  <sheetViews>
    <sheetView topLeftCell="A4" workbookViewId="0">
      <selection activeCell="K7" sqref="K7"/>
    </sheetView>
  </sheetViews>
  <sheetFormatPr defaultRowHeight="15" x14ac:dyDescent="0.25"/>
  <cols>
    <col min="2" max="2" width="32.5703125" customWidth="1"/>
    <col min="3" max="3" width="19.85546875" customWidth="1"/>
    <col min="4" max="4" width="61.140625" customWidth="1"/>
    <col min="5" max="6" width="19.28515625" customWidth="1"/>
    <col min="7" max="7" width="18.140625" customWidth="1"/>
    <col min="8" max="9" width="19.28515625" customWidth="1"/>
  </cols>
  <sheetData>
    <row r="2" spans="2:9" ht="23.25" x14ac:dyDescent="0.25">
      <c r="B2" s="14" t="s">
        <v>53</v>
      </c>
      <c r="C2" s="15"/>
      <c r="D2" s="15"/>
      <c r="E2" s="15"/>
      <c r="F2" s="15"/>
      <c r="G2" s="15"/>
      <c r="H2" s="15"/>
      <c r="I2" s="16"/>
    </row>
    <row r="4" spans="2:9" ht="45" x14ac:dyDescent="0.25">
      <c r="B4" s="17" t="s">
        <v>29</v>
      </c>
      <c r="C4" s="17" t="s">
        <v>43</v>
      </c>
      <c r="D4" s="17" t="s">
        <v>28</v>
      </c>
      <c r="E4" s="17" t="s">
        <v>44</v>
      </c>
      <c r="F4" s="18" t="s">
        <v>30</v>
      </c>
      <c r="G4" s="17" t="s">
        <v>45</v>
      </c>
      <c r="H4" s="18" t="s">
        <v>46</v>
      </c>
      <c r="I4" s="18" t="s">
        <v>47</v>
      </c>
    </row>
    <row r="5" spans="2:9" ht="30" x14ac:dyDescent="0.25">
      <c r="B5" s="44" t="s">
        <v>48</v>
      </c>
      <c r="C5" s="45"/>
      <c r="D5" s="46"/>
      <c r="E5" s="45"/>
      <c r="F5" s="45"/>
      <c r="G5" s="44" t="s">
        <v>49</v>
      </c>
      <c r="H5" s="52">
        <v>0</v>
      </c>
      <c r="I5" s="50">
        <v>0</v>
      </c>
    </row>
    <row r="6" spans="2:9" ht="30" x14ac:dyDescent="0.25">
      <c r="B6" s="45" t="s">
        <v>50</v>
      </c>
      <c r="C6" s="45"/>
      <c r="D6" s="46"/>
      <c r="E6" s="45"/>
      <c r="F6" s="45"/>
      <c r="G6" s="44" t="s">
        <v>49</v>
      </c>
      <c r="H6" s="52">
        <v>0</v>
      </c>
      <c r="I6" s="50">
        <v>0</v>
      </c>
    </row>
    <row r="7" spans="2:9" ht="30" x14ac:dyDescent="0.25">
      <c r="B7" s="47" t="s">
        <v>51</v>
      </c>
      <c r="C7" s="47"/>
      <c r="D7" s="47"/>
      <c r="E7" s="47"/>
      <c r="F7" s="47"/>
      <c r="G7" s="48" t="s">
        <v>49</v>
      </c>
      <c r="H7" s="51">
        <v>0</v>
      </c>
      <c r="I7" s="51">
        <v>0</v>
      </c>
    </row>
    <row r="8" spans="2:9" ht="31.5" customHeight="1" x14ac:dyDescent="0.25">
      <c r="B8" s="47" t="s">
        <v>52</v>
      </c>
      <c r="C8" s="47"/>
      <c r="D8" s="49"/>
      <c r="E8" s="47"/>
      <c r="F8" s="47"/>
      <c r="G8" s="47"/>
      <c r="H8" s="51">
        <v>0</v>
      </c>
      <c r="I8" s="51">
        <v>0</v>
      </c>
    </row>
    <row r="9" spans="2:9" ht="31.5" customHeight="1" x14ac:dyDescent="0.25">
      <c r="B9" s="47"/>
      <c r="C9" s="47"/>
      <c r="D9" s="47"/>
      <c r="E9" s="47"/>
      <c r="F9" s="47"/>
      <c r="G9" s="47"/>
      <c r="H9" s="51">
        <v>0</v>
      </c>
      <c r="I9" s="51">
        <v>0</v>
      </c>
    </row>
    <row r="10" spans="2:9" ht="31.5" customHeight="1" x14ac:dyDescent="0.25">
      <c r="B10" s="47"/>
      <c r="C10" s="47"/>
      <c r="D10" s="49"/>
      <c r="E10" s="47"/>
      <c r="F10" s="47"/>
      <c r="G10" s="47"/>
      <c r="H10" s="51">
        <v>0</v>
      </c>
      <c r="I10" s="51">
        <v>0</v>
      </c>
    </row>
    <row r="11" spans="2:9" ht="31.5" customHeight="1" x14ac:dyDescent="0.25">
      <c r="B11" s="47"/>
      <c r="C11" s="47"/>
      <c r="D11" s="47"/>
      <c r="E11" s="47"/>
      <c r="F11" s="47"/>
      <c r="G11" s="47"/>
      <c r="H11" s="51">
        <v>0</v>
      </c>
      <c r="I11" s="51">
        <v>0</v>
      </c>
    </row>
    <row r="12" spans="2:9" ht="31.5" customHeight="1" x14ac:dyDescent="0.25">
      <c r="B12" s="47"/>
      <c r="C12" s="47"/>
      <c r="D12" s="49"/>
      <c r="E12" s="47"/>
      <c r="F12" s="47"/>
      <c r="G12" s="47"/>
      <c r="H12" s="51">
        <v>0</v>
      </c>
      <c r="I12" s="51">
        <v>0</v>
      </c>
    </row>
    <row r="13" spans="2:9" ht="31.5" customHeight="1" x14ac:dyDescent="0.25">
      <c r="B13" s="47"/>
      <c r="C13" s="47"/>
      <c r="D13" s="47"/>
      <c r="E13" s="47"/>
      <c r="F13" s="47"/>
      <c r="G13" s="47"/>
      <c r="H13" s="51">
        <v>0</v>
      </c>
      <c r="I13" s="51">
        <v>0</v>
      </c>
    </row>
    <row r="14" spans="2:9" ht="31.5" customHeight="1" x14ac:dyDescent="0.25">
      <c r="B14" s="47"/>
      <c r="C14" s="47"/>
      <c r="D14" s="49"/>
      <c r="E14" s="47"/>
      <c r="F14" s="47"/>
      <c r="G14" s="47"/>
      <c r="H14" s="51">
        <v>0</v>
      </c>
      <c r="I14" s="51">
        <v>0</v>
      </c>
    </row>
    <row r="15" spans="2:9" ht="31.5" customHeight="1" x14ac:dyDescent="0.25">
      <c r="B15" s="47"/>
      <c r="C15" s="47"/>
      <c r="D15" s="47"/>
      <c r="E15" s="47"/>
      <c r="F15" s="47"/>
      <c r="G15" s="47"/>
      <c r="H15" s="51">
        <v>0</v>
      </c>
      <c r="I15" s="51">
        <v>0</v>
      </c>
    </row>
    <row r="16" spans="2:9" ht="31.5" customHeight="1" x14ac:dyDescent="0.25">
      <c r="B16" s="47"/>
      <c r="C16" s="47"/>
      <c r="D16" s="49"/>
      <c r="E16" s="47"/>
      <c r="F16" s="47"/>
      <c r="G16" s="47"/>
      <c r="H16" s="51">
        <v>0</v>
      </c>
      <c r="I16" s="51">
        <v>0</v>
      </c>
    </row>
    <row r="17" spans="2:9" ht="31.5" customHeight="1" x14ac:dyDescent="0.25">
      <c r="B17" s="47"/>
      <c r="C17" s="47"/>
      <c r="D17" s="47"/>
      <c r="E17" s="47"/>
      <c r="F17" s="47"/>
      <c r="G17" s="47"/>
      <c r="H17" s="51">
        <v>0</v>
      </c>
      <c r="I17" s="51">
        <v>0</v>
      </c>
    </row>
    <row r="18" spans="2:9" ht="31.5" customHeight="1" x14ac:dyDescent="0.25">
      <c r="B18" s="47"/>
      <c r="C18" s="47"/>
      <c r="D18" s="49"/>
      <c r="E18" s="47"/>
      <c r="F18" s="47"/>
      <c r="G18" s="47"/>
      <c r="H18" s="51">
        <v>0</v>
      </c>
      <c r="I18" s="51">
        <v>0</v>
      </c>
    </row>
    <row r="19" spans="2:9" ht="31.5" customHeight="1" x14ac:dyDescent="0.25">
      <c r="B19" s="47"/>
      <c r="C19" s="47"/>
      <c r="D19" s="47"/>
      <c r="E19" s="47"/>
      <c r="F19" s="47"/>
      <c r="G19" s="47"/>
      <c r="H19" s="51">
        <v>0</v>
      </c>
      <c r="I19" s="51">
        <v>0</v>
      </c>
    </row>
    <row r="20" spans="2:9" ht="31.5" customHeight="1" x14ac:dyDescent="0.25">
      <c r="B20" s="47"/>
      <c r="C20" s="47"/>
      <c r="D20" s="47"/>
      <c r="E20" s="47"/>
      <c r="F20" s="47"/>
      <c r="G20" s="47"/>
      <c r="H20" s="51">
        <v>0</v>
      </c>
      <c r="I20" s="51">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1"/>
  <sheetViews>
    <sheetView workbookViewId="0">
      <selection activeCell="X14" sqref="X14"/>
    </sheetView>
  </sheetViews>
  <sheetFormatPr defaultColWidth="9.140625" defaultRowHeight="15" x14ac:dyDescent="0.25"/>
  <cols>
    <col min="1" max="1" width="15.5703125" style="4" bestFit="1" customWidth="1"/>
    <col min="2" max="3" width="13.7109375" style="4" customWidth="1"/>
    <col min="4" max="4" width="22.85546875" style="4" customWidth="1"/>
    <col min="5" max="5" width="4.140625" style="4" customWidth="1"/>
    <col min="6" max="16384" width="9.140625" style="4"/>
  </cols>
  <sheetData>
    <row r="1" spans="1:20" x14ac:dyDescent="0.25">
      <c r="A1" s="33" t="s">
        <v>56</v>
      </c>
      <c r="B1" s="33"/>
      <c r="C1" s="33"/>
      <c r="D1" s="33"/>
      <c r="E1" s="33"/>
      <c r="F1" s="33"/>
      <c r="G1" s="33"/>
      <c r="H1" s="33"/>
      <c r="I1" s="33"/>
      <c r="J1" s="33"/>
      <c r="K1" s="33"/>
      <c r="L1" s="33"/>
      <c r="M1" s="33"/>
      <c r="N1" s="33"/>
      <c r="O1" s="33"/>
      <c r="P1" s="33"/>
    </row>
    <row r="2" spans="1:20" x14ac:dyDescent="0.25">
      <c r="A2" s="33"/>
      <c r="B2" s="33"/>
      <c r="C2" s="33"/>
      <c r="D2" s="33"/>
      <c r="E2" s="33"/>
      <c r="F2" s="33"/>
      <c r="G2" s="33"/>
      <c r="H2" s="33"/>
      <c r="I2" s="33"/>
      <c r="J2" s="33"/>
      <c r="K2" s="33"/>
      <c r="L2" s="33"/>
      <c r="M2" s="33"/>
      <c r="N2" s="33"/>
      <c r="O2" s="33"/>
      <c r="P2" s="33"/>
    </row>
    <row r="3" spans="1:20" x14ac:dyDescent="0.25">
      <c r="A3" s="33"/>
      <c r="B3" s="33"/>
      <c r="C3" s="33"/>
      <c r="D3" s="33"/>
      <c r="E3" s="33"/>
      <c r="F3" s="33"/>
      <c r="G3" s="33"/>
      <c r="H3" s="33"/>
      <c r="I3" s="33"/>
      <c r="J3" s="33"/>
      <c r="K3" s="33"/>
      <c r="L3" s="33"/>
      <c r="M3" s="33"/>
      <c r="N3" s="33"/>
      <c r="O3" s="33"/>
      <c r="P3" s="33"/>
    </row>
    <row r="4" spans="1:20" x14ac:dyDescent="0.25">
      <c r="A4" s="33"/>
      <c r="B4" s="33"/>
      <c r="C4" s="33"/>
      <c r="D4" s="33"/>
      <c r="E4" s="33"/>
      <c r="F4" s="33"/>
      <c r="G4" s="33"/>
      <c r="H4" s="33"/>
      <c r="I4" s="33"/>
      <c r="J4" s="33"/>
      <c r="K4" s="33"/>
      <c r="L4" s="33"/>
      <c r="M4" s="33"/>
      <c r="N4" s="33"/>
      <c r="O4" s="33"/>
      <c r="P4" s="33"/>
    </row>
    <row r="5" spans="1:20" x14ac:dyDescent="0.25">
      <c r="A5" s="33"/>
      <c r="B5" s="33"/>
      <c r="C5" s="33"/>
      <c r="D5" s="33"/>
      <c r="E5" s="33"/>
      <c r="F5" s="33"/>
      <c r="G5" s="33"/>
      <c r="H5" s="33"/>
      <c r="I5" s="33"/>
      <c r="J5" s="33"/>
      <c r="K5" s="33"/>
      <c r="L5" s="33"/>
      <c r="M5" s="33"/>
      <c r="N5" s="33"/>
      <c r="O5" s="33"/>
      <c r="P5" s="33"/>
    </row>
    <row r="6" spans="1:20" x14ac:dyDescent="0.25">
      <c r="A6" s="33"/>
      <c r="B6" s="33"/>
      <c r="C6" s="33"/>
      <c r="D6" s="33"/>
      <c r="E6" s="33"/>
      <c r="F6" s="33"/>
      <c r="G6" s="33"/>
      <c r="H6" s="33"/>
      <c r="I6" s="33"/>
      <c r="J6" s="33"/>
      <c r="K6" s="33"/>
      <c r="L6" s="33"/>
      <c r="M6" s="33"/>
      <c r="N6" s="33"/>
      <c r="O6" s="33"/>
      <c r="P6" s="33"/>
    </row>
    <row r="9" spans="1:20" s="2" customFormat="1" x14ac:dyDescent="0.25">
      <c r="A9" s="34" t="s">
        <v>27</v>
      </c>
      <c r="B9" s="34"/>
      <c r="C9" s="34"/>
      <c r="D9" s="34"/>
      <c r="E9" s="34"/>
      <c r="F9" s="34"/>
      <c r="G9" s="34"/>
      <c r="H9" s="34"/>
      <c r="I9" s="34"/>
      <c r="J9" s="34"/>
      <c r="K9" s="34"/>
      <c r="L9" s="34"/>
      <c r="M9" s="34"/>
      <c r="N9" s="34"/>
      <c r="O9" s="34"/>
      <c r="P9" s="34"/>
      <c r="Q9" s="1"/>
      <c r="R9" s="1"/>
      <c r="S9" s="1"/>
      <c r="T9" s="1"/>
    </row>
    <row r="11" spans="1:20" x14ac:dyDescent="0.25">
      <c r="A11" s="3" t="s">
        <v>18</v>
      </c>
      <c r="B11" s="37" t="s">
        <v>55</v>
      </c>
      <c r="C11" s="37"/>
      <c r="D11" s="37"/>
      <c r="E11" s="2"/>
    </row>
    <row r="12" spans="1:20" x14ac:dyDescent="0.25">
      <c r="A12" s="5"/>
      <c r="B12" s="38"/>
      <c r="C12" s="38"/>
      <c r="D12" s="38"/>
      <c r="E12" s="2"/>
    </row>
    <row r="13" spans="1:20" x14ac:dyDescent="0.25">
      <c r="E13" s="2"/>
    </row>
    <row r="14" spans="1:20" x14ac:dyDescent="0.25">
      <c r="A14" s="39" t="s">
        <v>8</v>
      </c>
      <c r="B14" s="39"/>
      <c r="C14" s="39"/>
      <c r="D14" s="39"/>
      <c r="E14" s="2"/>
      <c r="I14" s="4" t="s">
        <v>4</v>
      </c>
      <c r="J14" s="4" t="s">
        <v>5</v>
      </c>
    </row>
    <row r="15" spans="1:20" x14ac:dyDescent="0.25">
      <c r="A15" s="4" t="s">
        <v>0</v>
      </c>
      <c r="B15" s="10">
        <v>30000</v>
      </c>
      <c r="C15" s="6" t="s">
        <v>6</v>
      </c>
      <c r="D15" s="4" t="s">
        <v>19</v>
      </c>
      <c r="E15" s="2"/>
      <c r="I15" s="4">
        <v>0</v>
      </c>
      <c r="J15" s="4">
        <f>PrKn</f>
        <v>30000</v>
      </c>
      <c r="K15" s="4">
        <f>PrMax</f>
        <v>45000</v>
      </c>
      <c r="M15" s="4">
        <f>PrIn</f>
        <v>0</v>
      </c>
    </row>
    <row r="16" spans="1:20" x14ac:dyDescent="0.25">
      <c r="A16" s="4" t="s">
        <v>1</v>
      </c>
      <c r="B16" s="10">
        <v>700</v>
      </c>
      <c r="C16" s="6" t="s">
        <v>7</v>
      </c>
      <c r="D16" s="4" t="s">
        <v>20</v>
      </c>
      <c r="E16" s="2"/>
      <c r="I16" s="4">
        <f>MaxPnt</f>
        <v>700</v>
      </c>
      <c r="J16" s="4">
        <f>PuKn</f>
        <v>700</v>
      </c>
      <c r="K16" s="4">
        <v>0</v>
      </c>
      <c r="M16" s="7">
        <f>IF(PrIn&lt;=PrMax,A31,0)</f>
        <v>700</v>
      </c>
    </row>
    <row r="17" spans="1:14" x14ac:dyDescent="0.25">
      <c r="A17" s="4" t="s">
        <v>2</v>
      </c>
      <c r="B17" s="10">
        <v>45000</v>
      </c>
      <c r="C17" s="6" t="s">
        <v>6</v>
      </c>
      <c r="D17" s="4" t="s">
        <v>21</v>
      </c>
      <c r="E17" s="2"/>
    </row>
    <row r="18" spans="1:14" x14ac:dyDescent="0.25">
      <c r="A18" s="4" t="s">
        <v>17</v>
      </c>
      <c r="B18" s="10">
        <v>700</v>
      </c>
      <c r="C18" s="6" t="s">
        <v>7</v>
      </c>
      <c r="E18" s="2"/>
      <c r="L18" s="4">
        <v>0</v>
      </c>
      <c r="M18" s="4">
        <f>PrKn</f>
        <v>30000</v>
      </c>
      <c r="N18" s="4">
        <f>PrKn</f>
        <v>30000</v>
      </c>
    </row>
    <row r="19" spans="1:14" x14ac:dyDescent="0.25">
      <c r="E19" s="2"/>
      <c r="L19" s="4">
        <f>PuKn</f>
        <v>700</v>
      </c>
      <c r="M19" s="4">
        <f>PuKn</f>
        <v>700</v>
      </c>
      <c r="N19" s="4">
        <v>0</v>
      </c>
    </row>
    <row r="20" spans="1:14" x14ac:dyDescent="0.25">
      <c r="A20" s="39" t="s">
        <v>9</v>
      </c>
      <c r="B20" s="39"/>
      <c r="C20" s="39"/>
      <c r="D20" s="39"/>
      <c r="E20" s="2"/>
    </row>
    <row r="21" spans="1:14" x14ac:dyDescent="0.25">
      <c r="A21" s="4" t="s">
        <v>3</v>
      </c>
      <c r="B21" s="25"/>
      <c r="C21" s="6" t="s">
        <v>6</v>
      </c>
      <c r="E21" s="2"/>
    </row>
    <row r="22" spans="1:14" x14ac:dyDescent="0.25">
      <c r="E22" s="2"/>
    </row>
    <row r="23" spans="1:14" x14ac:dyDescent="0.25">
      <c r="A23" s="39" t="s">
        <v>10</v>
      </c>
      <c r="B23" s="39"/>
      <c r="C23" s="39"/>
      <c r="D23" s="39"/>
      <c r="E23" s="2"/>
    </row>
    <row r="24" spans="1:14" x14ac:dyDescent="0.25">
      <c r="A24" s="4" t="s">
        <v>16</v>
      </c>
      <c r="E24" s="2"/>
    </row>
    <row r="25" spans="1:14" x14ac:dyDescent="0.25">
      <c r="E25" s="2"/>
    </row>
    <row r="26" spans="1:14" x14ac:dyDescent="0.25">
      <c r="B26" s="8" t="s">
        <v>13</v>
      </c>
      <c r="C26" s="8" t="s">
        <v>14</v>
      </c>
      <c r="E26" s="2"/>
    </row>
    <row r="27" spans="1:14" x14ac:dyDescent="0.25">
      <c r="A27" s="4" t="s">
        <v>11</v>
      </c>
      <c r="B27" s="9">
        <f>(PuKn-MaxPnt)/PrKn</f>
        <v>0</v>
      </c>
      <c r="C27" s="9">
        <f>MaxPnt</f>
        <v>700</v>
      </c>
      <c r="E27" s="2"/>
    </row>
    <row r="28" spans="1:14" x14ac:dyDescent="0.25">
      <c r="A28" s="4" t="s">
        <v>12</v>
      </c>
      <c r="B28" s="9">
        <f>(0-PuKn)/(PrMax-PrKn)</f>
        <v>-4.6666666666666669E-2</v>
      </c>
      <c r="C28" s="9">
        <f>PrMax*PuKn/(PrMax-PrKn)</f>
        <v>2100</v>
      </c>
      <c r="E28" s="2"/>
    </row>
    <row r="29" spans="1:14" x14ac:dyDescent="0.25">
      <c r="E29" s="2"/>
    </row>
    <row r="30" spans="1:14" x14ac:dyDescent="0.25">
      <c r="A30" s="34" t="s">
        <v>15</v>
      </c>
      <c r="B30" s="34"/>
      <c r="C30" s="34"/>
      <c r="D30" s="34"/>
      <c r="E30" s="2"/>
    </row>
    <row r="31" spans="1:14" x14ac:dyDescent="0.25">
      <c r="A31" s="35">
        <f>IF(PrIn&lt;=PrKn,ROUND((PuKn-MaxPnt)/PrKn*PrIn+MaxPnt,3),IF(PrIn&gt;=PrMax,"0",ROUND(((0-PuKn)/(PrMax-PrKn))*PrIn+PrMax*PuKn/(PrMax-PrKn),3)))</f>
        <v>700</v>
      </c>
      <c r="B31" s="35"/>
      <c r="C31" s="35"/>
      <c r="D31" s="35"/>
      <c r="E31" s="2"/>
    </row>
    <row r="32" spans="1:14" ht="15" customHeight="1" x14ac:dyDescent="0.25">
      <c r="A32" s="35"/>
      <c r="B32" s="35"/>
      <c r="C32" s="35"/>
      <c r="D32" s="35"/>
      <c r="E32" s="2"/>
    </row>
    <row r="33" spans="1:5" ht="15" customHeight="1" x14ac:dyDescent="0.25">
      <c r="A33" s="36" t="s">
        <v>7</v>
      </c>
      <c r="B33" s="36"/>
      <c r="C33" s="36"/>
      <c r="D33" s="36"/>
      <c r="E33" s="2"/>
    </row>
    <row r="34" spans="1:5" ht="15" customHeight="1" x14ac:dyDescent="0.25">
      <c r="A34" s="36"/>
      <c r="B34" s="36"/>
      <c r="C34" s="36"/>
      <c r="D34" s="36"/>
      <c r="E34" s="2"/>
    </row>
    <row r="36" spans="1:5" x14ac:dyDescent="0.25">
      <c r="A36" s="4" t="s">
        <v>26</v>
      </c>
    </row>
    <row r="37" spans="1:5" x14ac:dyDescent="0.25">
      <c r="A37" s="4" t="s">
        <v>24</v>
      </c>
    </row>
    <row r="39" spans="1:5" x14ac:dyDescent="0.25">
      <c r="A39" s="4" t="s">
        <v>25</v>
      </c>
    </row>
    <row r="40" spans="1:5" x14ac:dyDescent="0.25">
      <c r="A40" s="4" t="s">
        <v>13</v>
      </c>
      <c r="B40" s="4" t="s">
        <v>22</v>
      </c>
    </row>
    <row r="41" spans="1:5" x14ac:dyDescent="0.25">
      <c r="A41" s="4" t="s">
        <v>14</v>
      </c>
      <c r="B41" s="4" t="s">
        <v>23</v>
      </c>
    </row>
  </sheetData>
  <mergeCells count="10">
    <mergeCell ref="A1:P6"/>
    <mergeCell ref="A30:D30"/>
    <mergeCell ref="A31:D32"/>
    <mergeCell ref="A33:D34"/>
    <mergeCell ref="A9:P9"/>
    <mergeCell ref="B11:D11"/>
    <mergeCell ref="B12:D12"/>
    <mergeCell ref="A14:D14"/>
    <mergeCell ref="A20:D20"/>
    <mergeCell ref="A23:D23"/>
  </mergeCells>
  <conditionalFormatting sqref="A33:D34">
    <cfRule type="containsText" dxfId="0" priority="1" operator="containsText" text="punten">
      <formula>NOT(ISERROR(SEARCH("punten",A33)))</formula>
    </cfRule>
  </conditionalFormatting>
  <pageMargins left="0.51181102362204722" right="0.51181102362204722" top="0.74803149606299213" bottom="0.74803149606299213" header="0.31496062992125984" footer="0.31496062992125984"/>
  <pageSetup paperSize="9" scale="8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452795-824a-4340-ad82-136edb6f119d">
      <Terms xmlns="http://schemas.microsoft.com/office/infopath/2007/PartnerControls"/>
    </lcf76f155ced4ddcb4097134ff3c332f>
    <TaxCatchAll xmlns="fa2fa439-2837-4dd7-ac30-9f5ce114794e" xsi:nil="true"/>
    <ndut xmlns="77452795-824a-4340-ad82-136edb6f119d">
      <UserInfo>
        <DisplayName/>
        <AccountId xsi:nil="true"/>
        <AccountType/>
      </UserInfo>
    </ndut>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D452D2C736A644966078FFCFF86BDD" ma:contentTypeVersion="19" ma:contentTypeDescription="Een nieuw document maken." ma:contentTypeScope="" ma:versionID="17067d57cd94e8156bb84629e3d9ae3b">
  <xsd:schema xmlns:xsd="http://www.w3.org/2001/XMLSchema" xmlns:xs="http://www.w3.org/2001/XMLSchema" xmlns:p="http://schemas.microsoft.com/office/2006/metadata/properties" xmlns:ns2="77452795-824a-4340-ad82-136edb6f119d" xmlns:ns3="fa2fa439-2837-4dd7-ac30-9f5ce114794e" targetNamespace="http://schemas.microsoft.com/office/2006/metadata/properties" ma:root="true" ma:fieldsID="05223597282599d0cee78f69fb6f9483" ns2:_="" ns3:_="">
    <xsd:import namespace="77452795-824a-4340-ad82-136edb6f119d"/>
    <xsd:import namespace="fa2fa439-2837-4dd7-ac30-9f5ce11479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ndu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452795-824a-4340-ad82-136edb6f11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ndut" ma:index="20" nillable="true" ma:displayName="Person or Group" ma:list="UserInfo" ma:internalName="ndu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2fa439-2837-4dd7-ac30-9f5ce114794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195af0ed-6402-4cf9-be87-c47abcc209cb}" ma:internalName="TaxCatchAll" ma:showField="CatchAllData" ma:web="fa2fa439-2837-4dd7-ac30-9f5ce11479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82D094-D5B8-4DA7-A62E-47D85139334E}">
  <ds:schemaRefs>
    <ds:schemaRef ds:uri="http://schemas.microsoft.com/sharepoint/v3/contenttype/forms"/>
  </ds:schemaRefs>
</ds:datastoreItem>
</file>

<file path=customXml/itemProps2.xml><?xml version="1.0" encoding="utf-8"?>
<ds:datastoreItem xmlns:ds="http://schemas.openxmlformats.org/officeDocument/2006/customXml" ds:itemID="{EB800046-7397-48E4-9FB5-1C664A1BC97D}">
  <ds:schemaRefs>
    <ds:schemaRef ds:uri="http://schemas.microsoft.com/office/2006/metadata/properties"/>
    <ds:schemaRef ds:uri="http://schemas.microsoft.com/office/infopath/2007/PartnerControls"/>
    <ds:schemaRef ds:uri="d5c4f9c5-7087-46a8-9743-af9d69eae959"/>
    <ds:schemaRef ds:uri="618a91e7-62b8-4c23-b6bc-655e59ab04f6"/>
    <ds:schemaRef ds:uri="77452795-824a-4340-ad82-136edb6f119d"/>
    <ds:schemaRef ds:uri="fa2fa439-2837-4dd7-ac30-9f5ce114794e"/>
  </ds:schemaRefs>
</ds:datastoreItem>
</file>

<file path=customXml/itemProps3.xml><?xml version="1.0" encoding="utf-8"?>
<ds:datastoreItem xmlns:ds="http://schemas.openxmlformats.org/officeDocument/2006/customXml" ds:itemID="{5966D04C-1296-4D1E-8DC3-4555180A64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452795-824a-4340-ad82-136edb6f119d"/>
    <ds:schemaRef ds:uri="fa2fa439-2837-4dd7-ac30-9f5ce11479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P 1. Apparatuur en onderhoud</vt:lpstr>
      <vt:lpstr>P 1. Prijslijst overig</vt:lpstr>
      <vt:lpstr>P 1. Formule Prijzenblad</vt:lpstr>
      <vt:lpstr>'P 1. Formule Prijzenblad'!MaxPnt</vt:lpstr>
      <vt:lpstr>'P 1. Formule Prijzenblad'!PrIn</vt:lpstr>
      <vt:lpstr>'P 1. Formule Prijzenblad'!PrKn</vt:lpstr>
      <vt:lpstr>'P 1. Formule Prijzenblad'!PrMax</vt:lpstr>
      <vt:lpstr>'P 1. Formule Prijzenblad'!PuKn</vt:lpstr>
    </vt:vector>
  </TitlesOfParts>
  <Company>Stanislascollege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diederik.bauw@inkopenvoor.nl</dc:creator>
  <cp:lastModifiedBy>Kaspers-Dokkum, J.A. (FB-INKOOP)</cp:lastModifiedBy>
  <cp:lastPrinted>2023-07-12T14:09:11Z</cp:lastPrinted>
  <dcterms:created xsi:type="dcterms:W3CDTF">2015-01-19T14:52:11Z</dcterms:created>
  <dcterms:modified xsi:type="dcterms:W3CDTF">2024-04-16T11:33:54Z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0x010100B6D452D2C736A644966078FFCFF86BDD</vt:lpwstr>
  </property>
  <property fmtid="{D5CDD505-2E9C-101B-9397-08002B2CF9AE}" pid="3" name="MediaServiceImageTags">
    <vt:lpwstr/>
  </property>
</Properties>
</file>