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nnections.xml" ContentType="application/vnd.openxmlformats-officedocument.spreadsheetml.connection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12 mei/"/>
    </mc:Choice>
  </mc:AlternateContent>
  <xr:revisionPtr revIDLastSave="20" documentId="8_{3CFEADFD-5D81-4FCA-8B5C-6AD830EBBC1E}" xr6:coauthVersionLast="47" xr6:coauthVersionMax="47" xr10:uidLastSave="{B6F10242-DF84-49E3-ADF5-909A99F27B23}"/>
  <bookViews>
    <workbookView xWindow="-120" yWindow="-120" windowWidth="29040" windowHeight="15840" xr2:uid="{0FAFA507-A8E2-4230-8BF6-DC4B76C0761C}"/>
  </bookViews>
  <sheets>
    <sheet name="Producteisen" sheetId="7" r:id="rId1"/>
    <sheet name="Tractie" sheetId="1" r:id="rId2"/>
    <sheet name="Hydraulisch" sheetId="3" r:id="rId3"/>
    <sheet name="Traplift" sheetId="4" r:id="rId4"/>
    <sheet name="Heftableau" sheetId="5" r:id="rId5"/>
    <sheet name="Heftableau pist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8" i="6" l="1"/>
  <c r="Z38" i="5"/>
  <c r="Z40" i="4"/>
  <c r="Z69" i="3"/>
  <c r="Z72" i="1"/>
  <c r="P76" i="6" l="1"/>
  <c r="Q76" i="6" s="1"/>
  <c r="R76" i="6" s="1"/>
  <c r="P75" i="6"/>
  <c r="Q75" i="6" s="1"/>
  <c r="R75" i="6" s="1"/>
  <c r="M48" i="6"/>
  <c r="M46" i="6"/>
  <c r="AD38" i="6"/>
  <c r="AC38" i="6"/>
  <c r="AB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M44" i="6"/>
  <c r="P76" i="5"/>
  <c r="Q76" i="5" s="1"/>
  <c r="R76" i="5" s="1"/>
  <c r="P75" i="5"/>
  <c r="Q75" i="5" s="1"/>
  <c r="R75" i="5" s="1"/>
  <c r="M48" i="5"/>
  <c r="M46" i="5"/>
  <c r="AD38" i="5"/>
  <c r="AC38" i="5"/>
  <c r="AB38" i="5"/>
  <c r="AA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M44" i="5"/>
  <c r="P78" i="4"/>
  <c r="Q78" i="4" s="1"/>
  <c r="R78" i="4" s="1"/>
  <c r="P77" i="4"/>
  <c r="Q77" i="4" s="1"/>
  <c r="R77" i="4" s="1"/>
  <c r="M50" i="4"/>
  <c r="M48" i="4"/>
  <c r="AD40" i="4"/>
  <c r="AC40" i="4"/>
  <c r="AB40" i="4"/>
  <c r="AA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M46" i="4"/>
  <c r="P107" i="3"/>
  <c r="Q107" i="3" s="1"/>
  <c r="R107" i="3" s="1"/>
  <c r="P106" i="3"/>
  <c r="Q106" i="3" s="1"/>
  <c r="R106" i="3" s="1"/>
  <c r="M79" i="3"/>
  <c r="AD69" i="3"/>
  <c r="AC69" i="3"/>
  <c r="AB69" i="3"/>
  <c r="AA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M75" i="3"/>
  <c r="P110" i="1"/>
  <c r="P109" i="1"/>
  <c r="M75" i="6" l="1"/>
  <c r="M74" i="6"/>
  <c r="M50" i="6"/>
  <c r="M75" i="5"/>
  <c r="M74" i="5"/>
  <c r="M50" i="5"/>
  <c r="M77" i="4"/>
  <c r="M76" i="4"/>
  <c r="M52" i="4"/>
  <c r="M106" i="3"/>
  <c r="M77" i="3" s="1"/>
  <c r="M105" i="3"/>
  <c r="M81" i="3"/>
  <c r="Q109" i="1"/>
  <c r="R109" i="1" s="1"/>
  <c r="Q110" i="1"/>
  <c r="R110" i="1" s="1"/>
  <c r="M82" i="1" l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AA72" i="1"/>
  <c r="AB72" i="1"/>
  <c r="AC72" i="1"/>
  <c r="AD72" i="1"/>
  <c r="M78" i="1" l="1"/>
  <c r="M110" i="1" s="1"/>
  <c r="M109" i="1"/>
  <c r="M108" i="1"/>
  <c r="M80" i="1" l="1"/>
  <c r="M8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6FD133-ACDA-48C1-8612-843E6C16FC53}" keepAlive="1" name="Query - Tabel1" description="Verbinding maken met de query Tabel1 in de werkmap." type="5" refreshedVersion="0" background="1" saveData="1">
    <dbPr connection="Provider=Microsoft.Mashup.OleDb.1;Data Source=$Workbook$;Location=Tabel1;Extended Properties=&quot;&quot;" command="SELECT * FROM [Tabel1]"/>
  </connection>
  <connection id="2" xr16:uid="{6625EE36-4B2F-4251-9230-00CD619D648C}" keepAlive="1" name="Query - Tabel1 (2)" description="Verbinding maken met de query Tabel1 (2) in de werkmap." type="5" refreshedVersion="8" background="1" saveData="1">
    <dbPr connection="Provider=Microsoft.Mashup.OleDb.1;Data Source=$Workbook$;Location=&quot;Tabel1 (2)&quot;;Extended Properties=&quot;&quot;" command="SELECT * FROM [Tabel1 (2)]"/>
  </connection>
</connections>
</file>

<file path=xl/sharedStrings.xml><?xml version="1.0" encoding="utf-8"?>
<sst xmlns="http://schemas.openxmlformats.org/spreadsheetml/2006/main" count="460" uniqueCount="154">
  <si>
    <t>Fabricaat</t>
  </si>
  <si>
    <t>Type</t>
  </si>
  <si>
    <t>Adres</t>
  </si>
  <si>
    <t>Hefvermogen (kg)</t>
  </si>
  <si>
    <t>Bouwjaar</t>
  </si>
  <si>
    <t>Datum</t>
  </si>
  <si>
    <t>Liftcode GU</t>
  </si>
  <si>
    <t>Componenten</t>
  </si>
  <si>
    <t xml:space="preserve">Kooi compleet met hangraamframe en vanginstallatie </t>
  </si>
  <si>
    <t xml:space="preserve">Cabinetableau 'geboden toegang' </t>
  </si>
  <si>
    <t xml:space="preserve">Kooibekleding </t>
  </si>
  <si>
    <t>Leidrollen kooi</t>
  </si>
  <si>
    <t>Kooiverlichting</t>
  </si>
  <si>
    <t>Noodverlichting kooi</t>
  </si>
  <si>
    <t>Accupack noodverlichting kooi</t>
  </si>
  <si>
    <t>Kooideur compleet</t>
  </si>
  <si>
    <t>Kooideur aandrijving</t>
  </si>
  <si>
    <t>Deurrevisie, vervangen van de sloffen, rollen, brugstukken en contacten</t>
  </si>
  <si>
    <t>Sensorlijst</t>
  </si>
  <si>
    <t xml:space="preserve">Leider opstelling </t>
  </si>
  <si>
    <t xml:space="preserve">Buffer kooi </t>
  </si>
  <si>
    <t>Buffer tegengewicht</t>
  </si>
  <si>
    <t>Elektra schacht</t>
  </si>
  <si>
    <t>Elektra liftmachinekamer</t>
  </si>
  <si>
    <t>Noodverlichting liftmachinekamer, kooidak en liftput</t>
  </si>
  <si>
    <t>Accupack noodverlichting liftmachinekamer, kooidak en liftput</t>
  </si>
  <si>
    <t>Aandrijfmachine</t>
  </si>
  <si>
    <t xml:space="preserve">Tractieschijf + staalkabels </t>
  </si>
  <si>
    <t>Tandaandrijving met Belt</t>
  </si>
  <si>
    <t>Spindel</t>
  </si>
  <si>
    <t xml:space="preserve">Olie </t>
  </si>
  <si>
    <t>Pulsesysteem</t>
  </si>
  <si>
    <t>Wandelmoer inclusief aandrijfsnaar</t>
  </si>
  <si>
    <t xml:space="preserve">Besturing </t>
  </si>
  <si>
    <t>Frequentieregelaar</t>
  </si>
  <si>
    <t>Hoofdstroomrelais</t>
  </si>
  <si>
    <t>Hulpstroomrelais</t>
  </si>
  <si>
    <t>Schachttableau geboden toegang</t>
  </si>
  <si>
    <t>Stand aanwijzing</t>
  </si>
  <si>
    <t>Tacho regelaar + relais</t>
  </si>
  <si>
    <t>Soepele hangkabel</t>
  </si>
  <si>
    <t xml:space="preserve">Snelheidsbegrenzer </t>
  </si>
  <si>
    <t>Snelheidsbegrenzer spangewicht</t>
  </si>
  <si>
    <t>Tegengewicht sloffen</t>
  </si>
  <si>
    <t>Schachtdeur compleet inclusief muurkap</t>
  </si>
  <si>
    <t>Dompelpomp</t>
  </si>
  <si>
    <t>ARBO gebrekspunten</t>
  </si>
  <si>
    <t>Installatietechnische keuringspunten</t>
  </si>
  <si>
    <t>Bouwtechnische keuringspunten</t>
  </si>
  <si>
    <t>tot</t>
  </si>
  <si>
    <t>tot_o</t>
  </si>
  <si>
    <t xml:space="preserve">Installatie compleet vervangen </t>
  </si>
  <si>
    <t>Liftnaam</t>
  </si>
  <si>
    <t>Kleinplanmatig onderhoudsjaar (1 jaar aankruisen)</t>
  </si>
  <si>
    <t>Modificatiekeuringen</t>
  </si>
  <si>
    <t>Subtotalen</t>
  </si>
  <si>
    <t>PRIJSINVULFORMULIER TRANSPORTINSTALLATIE TCO (voor de periode van 2026 t/m 2046)</t>
  </si>
  <si>
    <t>De inschrijver verklaart dat er een prijs ia afgegeven voor het totale onderhoud voor de aangegeven periode. Kosten die niet zijn vermeld vallen onder de contractdekking.</t>
  </si>
  <si>
    <t>Gedaan te</t>
  </si>
  <si>
    <t>De inschrijver</t>
  </si>
  <si>
    <t>Handtekening</t>
  </si>
  <si>
    <t>Firmastempel</t>
  </si>
  <si>
    <t>Norm</t>
  </si>
  <si>
    <t>Machinerichtlijn</t>
  </si>
  <si>
    <t>Warenwet</t>
  </si>
  <si>
    <t>TCO prijs over 21 jaar</t>
  </si>
  <si>
    <t>Leveringstarief elektra</t>
  </si>
  <si>
    <t>Fictieve korting t.b.v. gunning</t>
  </si>
  <si>
    <t>Fictieve energiekosten</t>
  </si>
  <si>
    <t>Fictieveprijs t.b.v. gunning</t>
  </si>
  <si>
    <t>Fictieve draaiuren</t>
  </si>
  <si>
    <t>uur</t>
  </si>
  <si>
    <t>Korting machinerichtlijn</t>
  </si>
  <si>
    <t>Korting warenwet</t>
  </si>
  <si>
    <t>Aantal fase</t>
  </si>
  <si>
    <t>korting t.b.v. gunning</t>
  </si>
  <si>
    <t>vul in</t>
  </si>
  <si>
    <t>aantal fase</t>
  </si>
  <si>
    <t>Vermogen</t>
  </si>
  <si>
    <t>kWh</t>
  </si>
  <si>
    <t>energiekost.</t>
  </si>
  <si>
    <t>Afzekerwaarde (A)</t>
  </si>
  <si>
    <t>afzekerwaarde</t>
  </si>
  <si>
    <t xml:space="preserve">Alle gele cellen invullen </t>
  </si>
  <si>
    <t>Alle onderhoudskosten invullen in de blauwe cellen</t>
  </si>
  <si>
    <t>Preventief onderhoud</t>
  </si>
  <si>
    <t>Leidsloffen kooi</t>
  </si>
  <si>
    <t>Spreekluisterverbinding (GSM module directielevering)</t>
  </si>
  <si>
    <t>UPS verlichting</t>
  </si>
  <si>
    <t>UPS besturing</t>
  </si>
  <si>
    <t>Periodieke keuringen</t>
  </si>
  <si>
    <t>ETS schachtschakelaars</t>
  </si>
  <si>
    <t>Hydraulische unit</t>
  </si>
  <si>
    <t>Cylinder</t>
  </si>
  <si>
    <t xml:space="preserve">Manchet cylinder </t>
  </si>
  <si>
    <t>Leidingbreukventiel</t>
  </si>
  <si>
    <t>Omleidwiel juk cylinder + staalkabels</t>
  </si>
  <si>
    <t>Oliemonster hydraulisch systeem</t>
  </si>
  <si>
    <t>Softstarter</t>
  </si>
  <si>
    <t>Print (besturing)</t>
  </si>
  <si>
    <t>Plateau met frame</t>
  </si>
  <si>
    <t>Bedieningstableau</t>
  </si>
  <si>
    <t>Aandrijving ketting</t>
  </si>
  <si>
    <t>Aandrijving hydraulisch</t>
  </si>
  <si>
    <t>Aandrijving spindel</t>
  </si>
  <si>
    <t>Olie</t>
  </si>
  <si>
    <t>Oliemonster nemen</t>
  </si>
  <si>
    <t>Eindschakelaars</t>
  </si>
  <si>
    <t>Leidrollen frame</t>
  </si>
  <si>
    <t xml:space="preserve">Aandrijving </t>
  </si>
  <si>
    <t>Knellijsten</t>
  </si>
  <si>
    <t>Liftcode OP</t>
  </si>
  <si>
    <t>Korting tractielift</t>
  </si>
  <si>
    <t>Onderaannemer</t>
  </si>
  <si>
    <t>CY</t>
  </si>
  <si>
    <t>CY = Levenscyclus van het component</t>
  </si>
  <si>
    <t>Producteisen</t>
  </si>
  <si>
    <t>Omschrijving</t>
  </si>
  <si>
    <t>Bouwnorm</t>
  </si>
  <si>
    <t>Hefvermogen</t>
  </si>
  <si>
    <t>Hefsnelheid</t>
  </si>
  <si>
    <t>Stopplaatsen</t>
  </si>
  <si>
    <t>Schachttoegangen</t>
  </si>
  <si>
    <t>Kooitoegangen</t>
  </si>
  <si>
    <t>Brandweerlift</t>
  </si>
  <si>
    <t>Spreekluistertoestel</t>
  </si>
  <si>
    <t>Kooiafmetingen</t>
  </si>
  <si>
    <t>Schachtdeuren</t>
  </si>
  <si>
    <t>Deurbeveiligingen</t>
  </si>
  <si>
    <t>Muurplaten</t>
  </si>
  <si>
    <t>Kooiafwerkingen</t>
  </si>
  <si>
    <t>Nee</t>
  </si>
  <si>
    <t>Directielevering, Besturing dient voorbereid te zijn op een SLV van het merk EDNL</t>
  </si>
  <si>
    <t>De schuifdeuren moeten telescopisch automatisch openen. De deuren dienen te worden uitgevoerd met 1,6 mm plaat en in dezelfde RAL kleur als de muurplaten</t>
  </si>
  <si>
    <t>2D sensorlijst</t>
  </si>
  <si>
    <t>Muurplaten dienen in nader te bepalen RAL kleur te worden uitgevoerd</t>
  </si>
  <si>
    <t>Installatienummer</t>
  </si>
  <si>
    <t>Item</t>
  </si>
  <si>
    <t>Schachtafmetingen</t>
  </si>
  <si>
    <t>Als bestaand</t>
  </si>
  <si>
    <t>Eisen toegankelijkheid</t>
  </si>
  <si>
    <t>Demontage oude installatie</t>
  </si>
  <si>
    <t>00131-T2</t>
  </si>
  <si>
    <t>Warenwet liften of machinerichtlijn</t>
  </si>
  <si>
    <t>350 kg (minimaal)</t>
  </si>
  <si>
    <t>0,15 m/s (minimaal)</t>
  </si>
  <si>
    <t xml:space="preserve">- Bedieningstableau's  op een hoogte tussen 900 en 1200 mm
- Bedieningstableau in de liftkooi ten minste 500 mm buiten de inwendige hoek
- Opklapbaar stoeltje in de liftkooi 
- Spiegel op de achterwand van de kooi op een hoogte vanaf 1000 tot 1950 mm 
- Beide zijwanden voorzien van een leuning op een hoogte tussen 850 en 950 mm
</t>
  </si>
  <si>
    <t>- Plafond in Perstrop uitvoering met LED verlichting
- Vloerafwerking met marmoleum. 
- Kooiwanden uitvoeren in krasvast volkern bekleding, type Perstorp
- Beide zijwanden voorzien van stootranden 
- Rondom op de vloer houtenplinten met RVS bekleed. Afmetingen, h=200 mm, b=25 mm</t>
  </si>
  <si>
    <t>Urenteller</t>
  </si>
  <si>
    <t>Ja</t>
  </si>
  <si>
    <t>verv. waarde</t>
  </si>
  <si>
    <t>verv. waarde = vervangingswaarde van het component</t>
  </si>
  <si>
    <t>- Alle kleuren nader te bepalen door de opdrachtgever</t>
  </si>
  <si>
    <t>- Nieuwe lift is ter vervanging van een spindel lift. Documentatie oude lift staat in bijlage 6B-case2_gegevens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</si>
</sst>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b/>
      <sz val="20"/>
      <name val="Times New Roman"/>
      <family val="1"/>
    </font>
    <font>
      <sz val="2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color theme="1"/>
      <name val="Lucida Sans Unicode"/>
      <family val="2"/>
    </font>
    <font>
      <sz val="9"/>
      <color rgb="FF000000"/>
      <name val="Lucida Sans Unicode"/>
      <family val="2"/>
    </font>
    <font>
      <sz val="10"/>
      <name val="Lucida Sans Unicode"/>
      <family val="2"/>
    </font>
    <font>
      <sz val="9"/>
      <name val="Lucida Sans Unicode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Symbol"/>
      <family val="1"/>
      <charset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16">
    <xf numFmtId="0" fontId="0" fillId="0" borderId="0" xfId="0"/>
    <xf numFmtId="0" fontId="3" fillId="3" borderId="0" xfId="1" applyFill="1" applyAlignment="1" applyProtection="1">
      <alignment vertical="center"/>
    </xf>
    <xf numFmtId="0" fontId="17" fillId="0" borderId="28" xfId="0" applyFont="1" applyBorder="1" applyAlignment="1">
      <alignment horizontal="center" vertical="center"/>
    </xf>
    <xf numFmtId="0" fontId="2" fillId="5" borderId="25" xfId="0" applyFont="1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17" fillId="0" borderId="0" xfId="0" applyFont="1" applyProtection="1"/>
    <xf numFmtId="0" fontId="0" fillId="0" borderId="27" xfId="0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</xf>
    <xf numFmtId="0" fontId="17" fillId="0" borderId="28" xfId="0" applyFont="1" applyFill="1" applyBorder="1" applyProtection="1"/>
    <xf numFmtId="10" fontId="0" fillId="0" borderId="0" xfId="0" applyNumberFormat="1" applyBorder="1" applyProtection="1"/>
    <xf numFmtId="44" fontId="0" fillId="0" borderId="19" xfId="0" applyNumberFormat="1" applyBorder="1" applyProtection="1"/>
    <xf numFmtId="0" fontId="17" fillId="0" borderId="28" xfId="0" applyFont="1" applyBorder="1" applyAlignment="1" applyProtection="1">
      <alignment horizontal="center" vertical="center"/>
    </xf>
    <xf numFmtId="0" fontId="0" fillId="0" borderId="28" xfId="0" applyBorder="1" applyProtection="1"/>
    <xf numFmtId="0" fontId="16" fillId="0" borderId="28" xfId="0" applyFont="1" applyFill="1" applyBorder="1" applyProtection="1"/>
    <xf numFmtId="0" fontId="0" fillId="0" borderId="28" xfId="0" applyBorder="1" applyAlignment="1" applyProtection="1">
      <alignment horizontal="center" vertical="center"/>
    </xf>
    <xf numFmtId="44" fontId="0" fillId="0" borderId="28" xfId="0" applyNumberFormat="1" applyBorder="1" applyAlignment="1" applyProtection="1">
      <alignment horizontal="center" vertical="center"/>
    </xf>
    <xf numFmtId="0" fontId="16" fillId="0" borderId="29" xfId="0" applyFont="1" applyFill="1" applyBorder="1" applyProtection="1"/>
    <xf numFmtId="2" fontId="0" fillId="0" borderId="15" xfId="0" applyNumberFormat="1" applyBorder="1" applyProtection="1"/>
    <xf numFmtId="0" fontId="0" fillId="0" borderId="20" xfId="0" applyBorder="1" applyProtection="1"/>
    <xf numFmtId="0" fontId="0" fillId="0" borderId="29" xfId="0" applyBorder="1" applyAlignment="1" applyProtection="1">
      <alignment horizontal="center" vertical="center"/>
    </xf>
    <xf numFmtId="44" fontId="0" fillId="0" borderId="29" xfId="0" applyNumberFormat="1" applyBorder="1" applyAlignment="1" applyProtection="1">
      <alignment horizontal="center" vertical="center"/>
    </xf>
    <xf numFmtId="44" fontId="7" fillId="0" borderId="26" xfId="0" applyNumberFormat="1" applyFont="1" applyBorder="1" applyAlignment="1" applyProtection="1">
      <alignment vertical="center"/>
    </xf>
    <xf numFmtId="0" fontId="7" fillId="0" borderId="26" xfId="0" applyFont="1" applyBorder="1" applyAlignment="1" applyProtection="1">
      <alignment vertical="center"/>
    </xf>
    <xf numFmtId="0" fontId="6" fillId="0" borderId="9" xfId="0" applyFont="1" applyBorder="1" applyProtection="1"/>
    <xf numFmtId="0" fontId="6" fillId="0" borderId="12" xfId="0" applyFont="1" applyBorder="1" applyProtection="1"/>
    <xf numFmtId="0" fontId="6" fillId="0" borderId="14" xfId="0" applyFont="1" applyBorder="1" applyAlignment="1" applyProtection="1">
      <alignment horizontal="left"/>
    </xf>
    <xf numFmtId="0" fontId="0" fillId="0" borderId="28" xfId="0" applyFill="1" applyBorder="1" applyProtection="1"/>
    <xf numFmtId="0" fontId="0" fillId="0" borderId="29" xfId="0" applyFill="1" applyBorder="1" applyProtection="1"/>
    <xf numFmtId="44" fontId="2" fillId="7" borderId="25" xfId="0" applyNumberFormat="1" applyFont="1" applyFill="1" applyBorder="1" applyAlignment="1" applyProtection="1">
      <alignment horizontal="center" vertical="center"/>
      <protection locked="0"/>
    </xf>
    <xf numFmtId="44" fontId="2" fillId="8" borderId="25" xfId="0" applyNumberFormat="1" applyFont="1" applyFill="1" applyBorder="1" applyAlignment="1" applyProtection="1">
      <alignment horizontal="center" vertical="center"/>
      <protection locked="0"/>
    </xf>
    <xf numFmtId="10" fontId="0" fillId="0" borderId="15" xfId="0" applyNumberFormat="1" applyBorder="1" applyProtection="1"/>
    <xf numFmtId="44" fontId="0" fillId="0" borderId="20" xfId="0" applyNumberFormat="1" applyBorder="1" applyProtection="1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0" fillId="4" borderId="8" xfId="0" applyFill="1" applyBorder="1"/>
    <xf numFmtId="0" fontId="19" fillId="4" borderId="8" xfId="0" applyFont="1" applyFill="1" applyBorder="1"/>
    <xf numFmtId="0" fontId="19" fillId="0" borderId="25" xfId="0" applyFont="1" applyBorder="1"/>
    <xf numFmtId="0" fontId="19" fillId="0" borderId="25" xfId="0" applyFont="1" applyBorder="1" applyAlignment="1">
      <alignment vertical="center"/>
    </xf>
    <xf numFmtId="0" fontId="19" fillId="0" borderId="25" xfId="0" applyFont="1" applyBorder="1" applyAlignment="1">
      <alignment horizontal="left" vertical="center" wrapText="1"/>
    </xf>
    <xf numFmtId="0" fontId="19" fillId="0" borderId="25" xfId="0" applyFont="1" applyBorder="1" applyAlignment="1">
      <alignment vertical="top"/>
    </xf>
    <xf numFmtId="49" fontId="19" fillId="0" borderId="25" xfId="0" applyNumberFormat="1" applyFont="1" applyBorder="1" applyAlignment="1">
      <alignment horizontal="left" vertical="top" wrapText="1"/>
    </xf>
    <xf numFmtId="0" fontId="20" fillId="0" borderId="26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8" fillId="3" borderId="0" xfId="0" applyFont="1" applyFill="1" applyAlignment="1" applyProtection="1">
      <alignment horizontal="center"/>
    </xf>
    <xf numFmtId="0" fontId="0" fillId="4" borderId="4" xfId="0" applyFill="1" applyBorder="1" applyAlignment="1">
      <alignment horizontal="center"/>
    </xf>
    <xf numFmtId="1" fontId="2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12" fillId="0" borderId="25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 wrapText="1"/>
    </xf>
    <xf numFmtId="0" fontId="2" fillId="3" borderId="4" xfId="0" applyFont="1" applyFill="1" applyBorder="1" applyProtection="1"/>
    <xf numFmtId="0" fontId="8" fillId="3" borderId="4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6" fillId="0" borderId="12" xfId="2" applyFont="1" applyBorder="1" applyAlignment="1" applyProtection="1">
      <alignment vertical="center"/>
    </xf>
    <xf numFmtId="0" fontId="6" fillId="0" borderId="14" xfId="2" applyFont="1" applyBorder="1" applyAlignment="1" applyProtection="1">
      <alignment vertical="center"/>
    </xf>
    <xf numFmtId="0" fontId="6" fillId="0" borderId="9" xfId="2" applyFont="1" applyBorder="1" applyAlignment="1" applyProtection="1">
      <alignment vertical="center"/>
    </xf>
    <xf numFmtId="0" fontId="8" fillId="3" borderId="0" xfId="0" applyFont="1" applyFill="1" applyProtection="1"/>
    <xf numFmtId="0" fontId="2" fillId="3" borderId="0" xfId="0" applyFont="1" applyFill="1" applyProtection="1"/>
    <xf numFmtId="0" fontId="8" fillId="0" borderId="10" xfId="0" applyFont="1" applyBorder="1" applyAlignment="1" applyProtection="1">
      <alignment horizontal="center"/>
    </xf>
    <xf numFmtId="0" fontId="8" fillId="0" borderId="10" xfId="0" applyFont="1" applyBorder="1" applyAlignment="1" applyProtection="1"/>
    <xf numFmtId="0" fontId="8" fillId="0" borderId="6" xfId="0" applyFont="1" applyBorder="1" applyAlignment="1" applyProtection="1">
      <alignment horizontal="center"/>
    </xf>
    <xf numFmtId="0" fontId="8" fillId="0" borderId="6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1" fontId="2" fillId="0" borderId="15" xfId="0" applyNumberFormat="1" applyFont="1" applyBorder="1" applyAlignment="1" applyProtection="1">
      <alignment horizontal="center" vertical="center"/>
    </xf>
    <xf numFmtId="44" fontId="14" fillId="0" borderId="0" xfId="0" applyNumberFormat="1" applyFont="1" applyBorder="1" applyAlignment="1" applyProtection="1">
      <alignment horizontal="center" vertical="center"/>
    </xf>
    <xf numFmtId="44" fontId="14" fillId="0" borderId="19" xfId="0" applyNumberFormat="1" applyFont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top"/>
    </xf>
    <xf numFmtId="0" fontId="8" fillId="0" borderId="10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25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top"/>
    </xf>
    <xf numFmtId="0" fontId="2" fillId="0" borderId="21" xfId="0" applyFont="1" applyBorder="1" applyAlignment="1" applyProtection="1"/>
    <xf numFmtId="0" fontId="2" fillId="0" borderId="0" xfId="0" applyFont="1" applyAlignment="1" applyProtection="1"/>
    <xf numFmtId="0" fontId="2" fillId="2" borderId="23" xfId="0" applyFont="1" applyFill="1" applyBorder="1" applyProtection="1"/>
    <xf numFmtId="0" fontId="9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Protection="1"/>
    <xf numFmtId="0" fontId="6" fillId="0" borderId="0" xfId="0" applyFont="1" applyBorder="1" applyProtection="1"/>
    <xf numFmtId="0" fontId="6" fillId="0" borderId="10" xfId="2" applyFont="1" applyBorder="1" applyAlignment="1" applyProtection="1">
      <alignment vertical="center"/>
    </xf>
    <xf numFmtId="0" fontId="6" fillId="0" borderId="15" xfId="0" applyFont="1" applyBorder="1" applyAlignment="1" applyProtection="1">
      <alignment horizontal="left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8" borderId="25" xfId="0" applyFont="1" applyFill="1" applyBorder="1" applyAlignment="1" applyProtection="1">
      <alignment horizontal="center" vertical="center"/>
      <protection locked="0"/>
    </xf>
    <xf numFmtId="49" fontId="19" fillId="0" borderId="25" xfId="0" applyNumberFormat="1" applyFont="1" applyBorder="1" applyAlignment="1">
      <alignment wrapText="1"/>
    </xf>
    <xf numFmtId="0" fontId="2" fillId="3" borderId="0" xfId="0" applyFont="1" applyFill="1" applyBorder="1" applyAlignment="1" applyProtection="1">
      <alignment horizontal="center" vertical="top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1" fillId="0" borderId="25" xfId="0" applyFont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horizontal="center"/>
    </xf>
    <xf numFmtId="0" fontId="17" fillId="0" borderId="0" xfId="0" applyFont="1" applyFill="1" applyBorder="1" applyProtection="1"/>
    <xf numFmtId="0" fontId="16" fillId="0" borderId="0" xfId="0" applyFont="1" applyFill="1" applyBorder="1" applyProtection="1"/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9" fillId="4" borderId="0" xfId="0" applyFont="1" applyFill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10" fillId="11" borderId="25" xfId="0" applyFont="1" applyFill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</xf>
    <xf numFmtId="0" fontId="2" fillId="5" borderId="27" xfId="0" applyFont="1" applyFill="1" applyBorder="1" applyAlignment="1" applyProtection="1">
      <alignment horizontal="center"/>
      <protection locked="0"/>
    </xf>
    <xf numFmtId="0" fontId="2" fillId="5" borderId="28" xfId="0" applyFont="1" applyFill="1" applyBorder="1" applyAlignment="1" applyProtection="1">
      <alignment horizontal="center"/>
      <protection locked="0"/>
    </xf>
    <xf numFmtId="0" fontId="2" fillId="5" borderId="29" xfId="0" applyFont="1" applyFill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left" vertical="top"/>
    </xf>
    <xf numFmtId="0" fontId="2" fillId="0" borderId="25" xfId="0" applyFont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center" vertical="top"/>
    </xf>
    <xf numFmtId="0" fontId="2" fillId="3" borderId="15" xfId="0" applyFont="1" applyFill="1" applyBorder="1" applyAlignment="1" applyProtection="1">
      <alignment horizontal="center" vertical="top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44" fontId="2" fillId="4" borderId="12" xfId="0" applyNumberFormat="1" applyFont="1" applyFill="1" applyBorder="1" applyAlignment="1" applyProtection="1">
      <alignment horizontal="center" vertical="center"/>
    </xf>
    <xf numFmtId="44" fontId="2" fillId="4" borderId="0" xfId="0" applyNumberFormat="1" applyFont="1" applyFill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left"/>
    </xf>
    <xf numFmtId="0" fontId="7" fillId="0" borderId="14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44" fontId="7" fillId="0" borderId="5" xfId="0" applyNumberFormat="1" applyFont="1" applyBorder="1" applyAlignment="1" applyProtection="1">
      <alignment horizontal="center" vertical="center"/>
    </xf>
    <xf numFmtId="44" fontId="7" fillId="0" borderId="6" xfId="0" applyNumberFormat="1" applyFont="1" applyBorder="1" applyAlignment="1" applyProtection="1">
      <alignment horizontal="center" vertical="center"/>
    </xf>
    <xf numFmtId="3" fontId="7" fillId="0" borderId="5" xfId="0" applyNumberFormat="1" applyFont="1" applyBorder="1" applyAlignment="1" applyProtection="1">
      <alignment horizontal="right" vertical="center"/>
    </xf>
    <xf numFmtId="3" fontId="7" fillId="0" borderId="6" xfId="0" applyNumberFormat="1" applyFont="1" applyBorder="1" applyAlignment="1" applyProtection="1">
      <alignment horizontal="right" vertical="center"/>
    </xf>
    <xf numFmtId="0" fontId="6" fillId="5" borderId="25" xfId="0" applyFont="1" applyFill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44" fontId="7" fillId="0" borderId="10" xfId="0" applyNumberFormat="1" applyFont="1" applyBorder="1" applyAlignment="1" applyProtection="1">
      <alignment horizontal="center" vertical="center"/>
    </xf>
    <xf numFmtId="44" fontId="7" fillId="0" borderId="0" xfId="0" applyNumberFormat="1" applyFont="1" applyBorder="1" applyAlignment="1" applyProtection="1">
      <alignment horizontal="center" vertical="center"/>
    </xf>
    <xf numFmtId="44" fontId="7" fillId="0" borderId="15" xfId="0" applyNumberFormat="1" applyFont="1" applyBorder="1" applyAlignment="1" applyProtection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0" fillId="0" borderId="25" xfId="0" applyFont="1" applyFill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right" vertical="center" wrapText="1"/>
    </xf>
    <xf numFmtId="0" fontId="0" fillId="0" borderId="14" xfId="0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6" fillId="0" borderId="25" xfId="0" applyFont="1" applyBorder="1" applyAlignment="1" applyProtection="1">
      <alignment horizontal="left" vertical="center"/>
    </xf>
    <xf numFmtId="0" fontId="8" fillId="3" borderId="10" xfId="0" applyFont="1" applyFill="1" applyBorder="1" applyAlignment="1" applyProtection="1">
      <alignment horizontal="center"/>
    </xf>
    <xf numFmtId="0" fontId="8" fillId="3" borderId="0" xfId="0" applyFont="1" applyFill="1" applyBorder="1" applyAlignment="1" applyProtection="1">
      <alignment horizontal="center"/>
    </xf>
    <xf numFmtId="0" fontId="0" fillId="0" borderId="12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164" fontId="6" fillId="0" borderId="25" xfId="0" applyNumberFormat="1" applyFont="1" applyBorder="1" applyAlignment="1" applyProtection="1">
      <alignment horizontal="center" vertical="center"/>
    </xf>
    <xf numFmtId="44" fontId="2" fillId="0" borderId="25" xfId="0" applyNumberFormat="1" applyFont="1" applyBorder="1" applyAlignment="1" applyProtection="1">
      <alignment horizontal="center" vertical="center"/>
    </xf>
    <xf numFmtId="0" fontId="8" fillId="3" borderId="0" xfId="0" applyFont="1" applyFill="1" applyAlignment="1" applyProtection="1">
      <alignment horizontal="center"/>
    </xf>
    <xf numFmtId="0" fontId="8" fillId="3" borderId="23" xfId="0" applyFont="1" applyFill="1" applyBorder="1" applyAlignment="1" applyProtection="1">
      <alignment horizontal="center"/>
    </xf>
    <xf numFmtId="0" fontId="8" fillId="3" borderId="19" xfId="0" applyFont="1" applyFill="1" applyBorder="1" applyAlignment="1" applyProtection="1">
      <alignment horizontal="center"/>
    </xf>
    <xf numFmtId="0" fontId="7" fillId="5" borderId="25" xfId="0" applyFont="1" applyFill="1" applyBorder="1" applyAlignment="1" applyProtection="1">
      <alignment horizontal="left" vertical="center"/>
      <protection locked="0"/>
    </xf>
    <xf numFmtId="0" fontId="7" fillId="11" borderId="5" xfId="0" applyFont="1" applyFill="1" applyBorder="1" applyAlignment="1" applyProtection="1">
      <alignment horizontal="left" vertical="center"/>
      <protection locked="0"/>
    </xf>
    <xf numFmtId="0" fontId="7" fillId="11" borderId="6" xfId="0" applyFont="1" applyFill="1" applyBorder="1" applyAlignment="1" applyProtection="1">
      <alignment horizontal="left" vertical="center"/>
      <protection locked="0"/>
    </xf>
    <xf numFmtId="0" fontId="7" fillId="11" borderId="26" xfId="0" applyFont="1" applyFill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14" xfId="0" applyFont="1" applyBorder="1" applyAlignment="1" applyProtection="1">
      <alignment horizontal="left"/>
    </xf>
    <xf numFmtId="0" fontId="6" fillId="0" borderId="15" xfId="0" applyFont="1" applyBorder="1" applyAlignment="1" applyProtection="1">
      <alignment horizontal="left"/>
    </xf>
    <xf numFmtId="0" fontId="7" fillId="0" borderId="15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horizontal="left" vertical="center"/>
    </xf>
    <xf numFmtId="0" fontId="7" fillId="5" borderId="25" xfId="0" applyFont="1" applyFill="1" applyBorder="1" applyAlignment="1" applyProtection="1">
      <protection locked="0"/>
    </xf>
    <xf numFmtId="0" fontId="8" fillId="3" borderId="15" xfId="0" applyFont="1" applyFill="1" applyBorder="1" applyAlignment="1" applyProtection="1">
      <alignment horizontal="center"/>
    </xf>
    <xf numFmtId="0" fontId="9" fillId="0" borderId="25" xfId="0" applyFont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0" fontId="8" fillId="3" borderId="4" xfId="0" applyFont="1" applyFill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11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0" fontId="8" fillId="6" borderId="5" xfId="0" applyFont="1" applyFill="1" applyBorder="1" applyAlignment="1" applyProtection="1">
      <alignment horizontal="center"/>
    </xf>
    <xf numFmtId="0" fontId="8" fillId="6" borderId="6" xfId="0" applyFont="1" applyFill="1" applyBorder="1" applyAlignment="1" applyProtection="1">
      <alignment horizontal="center"/>
    </xf>
    <xf numFmtId="0" fontId="8" fillId="6" borderId="26" xfId="0" applyFont="1" applyFill="1" applyBorder="1" applyAlignment="1" applyProtection="1">
      <alignment horizontal="center"/>
    </xf>
    <xf numFmtId="0" fontId="8" fillId="9" borderId="15" xfId="0" applyFont="1" applyFill="1" applyBorder="1" applyAlignment="1" applyProtection="1">
      <alignment horizontal="center"/>
    </xf>
    <xf numFmtId="0" fontId="0" fillId="4" borderId="15" xfId="0" applyFill="1" applyBorder="1" applyAlignment="1" applyProtection="1">
      <alignment horizontal="center"/>
    </xf>
    <xf numFmtId="0" fontId="7" fillId="11" borderId="25" xfId="0" applyFont="1" applyFill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</xf>
    <xf numFmtId="0" fontId="13" fillId="0" borderId="26" xfId="0" applyFont="1" applyBorder="1" applyAlignment="1" applyProtection="1">
      <alignment horizontal="left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8" fillId="0" borderId="10" xfId="0" applyFont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24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vertical="top"/>
    </xf>
    <xf numFmtId="0" fontId="8" fillId="0" borderId="0" xfId="0" applyFont="1" applyBorder="1" applyAlignment="1" applyProtection="1">
      <alignment horizontal="center" vertical="center"/>
    </xf>
    <xf numFmtId="0" fontId="10" fillId="10" borderId="25" xfId="0" applyFont="1" applyFill="1" applyBorder="1" applyAlignment="1" applyProtection="1">
      <alignment horizontal="left" vertical="center" wrapText="1"/>
    </xf>
    <xf numFmtId="0" fontId="7" fillId="5" borderId="25" xfId="0" applyFont="1" applyFill="1" applyBorder="1" applyAlignment="1" applyProtection="1">
      <alignment horizontal="center" vertical="center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/>
    </xf>
    <xf numFmtId="0" fontId="8" fillId="9" borderId="5" xfId="0" applyFont="1" applyFill="1" applyBorder="1" applyAlignment="1" applyProtection="1">
      <alignment horizontal="center"/>
    </xf>
    <xf numFmtId="0" fontId="8" fillId="9" borderId="6" xfId="0" applyFont="1" applyFill="1" applyBorder="1" applyAlignment="1" applyProtection="1">
      <alignment horizontal="center"/>
    </xf>
    <xf numFmtId="0" fontId="8" fillId="9" borderId="26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 vertical="top"/>
    </xf>
    <xf numFmtId="49" fontId="19" fillId="0" borderId="9" xfId="0" applyNumberFormat="1" applyFont="1" applyBorder="1" applyAlignment="1">
      <alignment horizontal="left" vertical="center"/>
    </xf>
    <xf numFmtId="49" fontId="19" fillId="0" borderId="18" xfId="0" applyNumberFormat="1" applyFont="1" applyBorder="1" applyAlignment="1">
      <alignment horizontal="left" vertical="center"/>
    </xf>
    <xf numFmtId="49" fontId="19" fillId="0" borderId="12" xfId="0" applyNumberFormat="1" applyFont="1" applyBorder="1" applyAlignment="1">
      <alignment horizontal="left" vertical="top"/>
    </xf>
    <xf numFmtId="49" fontId="19" fillId="0" borderId="19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20" xfId="0" applyBorder="1" applyAlignment="1">
      <alignment horizontal="left"/>
    </xf>
  </cellXfs>
  <cellStyles count="3">
    <cellStyle name="Hyperlink" xfId="1" builtinId="8"/>
    <cellStyle name="Standaard" xfId="0" builtinId="0"/>
    <cellStyle name="Standaard 2" xfId="2" xr:uid="{B9660591-9C45-4C0C-9265-86B658157D5C}"/>
  </cellStyles>
  <dxfs count="2"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352425</xdr:colOff>
          <xdr:row>4</xdr:row>
          <xdr:rowOff>47625</xdr:rowOff>
        </xdr:from>
        <xdr:to>
          <xdr:col>29</xdr:col>
          <xdr:colOff>581025</xdr:colOff>
          <xdr:row>7</xdr:row>
          <xdr:rowOff>152400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4EEA6E-5AE9-4F19-8544-2C7E50839C0B}" name="Tabel1" displayName="Tabel1" ref="D76:D79" totalsRowShown="0" headerRowDxfId="1" tableBorderDxfId="0">
  <autoFilter ref="D76:D79" xr:uid="{284EEA6E-5AE9-4F19-8544-2C7E50839C0B}"/>
  <tableColumns count="1">
    <tableColumn id="1" xr3:uid="{49D48DC3-23AD-4B09-96F6-4F39A120BAA4}" name="vul i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6AAA4-F0D8-4457-ABE0-7EDB2667353A}">
  <dimension ref="A1:AO839"/>
  <sheetViews>
    <sheetView showGridLines="0" tabSelected="1" topLeftCell="A3" workbookViewId="0">
      <selection activeCell="G21" sqref="G21"/>
    </sheetView>
  </sheetViews>
  <sheetFormatPr defaultRowHeight="15" x14ac:dyDescent="0.25"/>
  <cols>
    <col min="1" max="1" width="2.7109375" customWidth="1"/>
    <col min="2" max="2" width="27" bestFit="1" customWidth="1"/>
    <col min="3" max="3" width="84" customWidth="1"/>
    <col min="4" max="4" width="2.7109375" customWidth="1"/>
  </cols>
  <sheetData>
    <row r="1" spans="1:41" x14ac:dyDescent="0.25">
      <c r="A1" s="98"/>
      <c r="B1" s="99"/>
      <c r="C1" s="99"/>
      <c r="D1" s="100"/>
    </row>
    <row r="2" spans="1:41" x14ac:dyDescent="0.25">
      <c r="A2" s="101"/>
      <c r="B2" s="102"/>
      <c r="C2" s="102"/>
      <c r="D2" s="103"/>
    </row>
    <row r="3" spans="1:41" ht="26.25" x14ac:dyDescent="0.25">
      <c r="A3" s="101"/>
      <c r="B3" s="104" t="s">
        <v>116</v>
      </c>
      <c r="C3" s="105"/>
      <c r="D3" s="36"/>
    </row>
    <row r="4" spans="1:41" ht="12" customHeight="1" x14ac:dyDescent="0.25">
      <c r="A4" s="101"/>
      <c r="B4" s="106"/>
      <c r="C4" s="106"/>
      <c r="D4" s="37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</row>
    <row r="5" spans="1:41" ht="15.75" x14ac:dyDescent="0.25">
      <c r="A5" s="101"/>
      <c r="B5" s="44" t="s">
        <v>137</v>
      </c>
      <c r="C5" s="43" t="s">
        <v>117</v>
      </c>
      <c r="D5" s="37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</row>
    <row r="6" spans="1:41" x14ac:dyDescent="0.25">
      <c r="A6" s="101"/>
      <c r="B6" s="38" t="s">
        <v>136</v>
      </c>
      <c r="C6" s="38" t="s">
        <v>142</v>
      </c>
      <c r="D6" s="37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</row>
    <row r="7" spans="1:41" x14ac:dyDescent="0.25">
      <c r="A7" s="101"/>
      <c r="B7" s="39" t="s">
        <v>118</v>
      </c>
      <c r="C7" s="40" t="s">
        <v>143</v>
      </c>
      <c r="D7" s="37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</row>
    <row r="8" spans="1:41" x14ac:dyDescent="0.25">
      <c r="A8" s="101"/>
      <c r="B8" s="39" t="s">
        <v>138</v>
      </c>
      <c r="C8" s="40" t="s">
        <v>139</v>
      </c>
      <c r="D8" s="37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</row>
    <row r="9" spans="1:41" x14ac:dyDescent="0.25">
      <c r="A9" s="101"/>
      <c r="B9" s="39" t="s">
        <v>126</v>
      </c>
      <c r="C9" s="40" t="s">
        <v>139</v>
      </c>
      <c r="D9" s="37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</row>
    <row r="10" spans="1:41" x14ac:dyDescent="0.25">
      <c r="A10" s="101"/>
      <c r="B10" s="39" t="s">
        <v>119</v>
      </c>
      <c r="C10" s="40" t="s">
        <v>144</v>
      </c>
      <c r="D10" s="37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</row>
    <row r="11" spans="1:41" x14ac:dyDescent="0.25">
      <c r="A11" s="101"/>
      <c r="B11" s="39" t="s">
        <v>120</v>
      </c>
      <c r="C11" s="40" t="s">
        <v>145</v>
      </c>
      <c r="D11" s="37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</row>
    <row r="12" spans="1:41" x14ac:dyDescent="0.25">
      <c r="A12" s="101"/>
      <c r="B12" s="39" t="s">
        <v>121</v>
      </c>
      <c r="C12" s="40">
        <v>2</v>
      </c>
      <c r="D12" s="37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</row>
    <row r="13" spans="1:41" x14ac:dyDescent="0.25">
      <c r="A13" s="101"/>
      <c r="B13" s="39" t="s">
        <v>122</v>
      </c>
      <c r="C13" s="40">
        <v>2</v>
      </c>
      <c r="D13" s="37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</row>
    <row r="14" spans="1:41" x14ac:dyDescent="0.25">
      <c r="A14" s="101"/>
      <c r="B14" s="39" t="s">
        <v>123</v>
      </c>
      <c r="C14" s="40">
        <v>1</v>
      </c>
      <c r="D14" s="37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</row>
    <row r="15" spans="1:41" x14ac:dyDescent="0.25">
      <c r="A15" s="101"/>
      <c r="B15" s="39" t="s">
        <v>148</v>
      </c>
      <c r="C15" s="40" t="s">
        <v>149</v>
      </c>
      <c r="D15" s="37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</row>
    <row r="16" spans="1:41" x14ac:dyDescent="0.25">
      <c r="A16" s="101"/>
      <c r="B16" s="39" t="s">
        <v>124</v>
      </c>
      <c r="C16" s="40" t="s">
        <v>131</v>
      </c>
      <c r="D16" s="37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</row>
    <row r="17" spans="1:41" ht="28.5" x14ac:dyDescent="0.25">
      <c r="A17" s="101"/>
      <c r="B17" s="39" t="s">
        <v>127</v>
      </c>
      <c r="C17" s="40" t="s">
        <v>133</v>
      </c>
      <c r="D17" s="37"/>
      <c r="E17" s="32"/>
      <c r="F17" s="32"/>
      <c r="G17" s="32"/>
      <c r="H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</row>
    <row r="18" spans="1:41" x14ac:dyDescent="0.25">
      <c r="A18" s="101"/>
      <c r="B18" s="39" t="s">
        <v>128</v>
      </c>
      <c r="C18" s="40" t="s">
        <v>134</v>
      </c>
      <c r="D18" s="37"/>
      <c r="E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</row>
    <row r="19" spans="1:41" x14ac:dyDescent="0.25">
      <c r="A19" s="101"/>
      <c r="B19" s="39" t="s">
        <v>129</v>
      </c>
      <c r="C19" s="40" t="s">
        <v>135</v>
      </c>
      <c r="D19" s="37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</row>
    <row r="20" spans="1:41" x14ac:dyDescent="0.25">
      <c r="A20" s="101"/>
      <c r="B20" s="39" t="s">
        <v>125</v>
      </c>
      <c r="C20" s="40" t="s">
        <v>132</v>
      </c>
      <c r="D20" s="37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</row>
    <row r="21" spans="1:41" ht="86.25" x14ac:dyDescent="0.25">
      <c r="A21" s="101"/>
      <c r="B21" s="41" t="s">
        <v>140</v>
      </c>
      <c r="C21" s="85" t="s">
        <v>146</v>
      </c>
      <c r="D21" s="37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</row>
    <row r="22" spans="1:41" ht="85.5" x14ac:dyDescent="0.25">
      <c r="A22" s="101"/>
      <c r="B22" s="41" t="s">
        <v>130</v>
      </c>
      <c r="C22" s="42" t="s">
        <v>147</v>
      </c>
      <c r="D22" s="37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</row>
    <row r="23" spans="1:41" x14ac:dyDescent="0.25">
      <c r="A23" s="92"/>
      <c r="B23" s="210" t="s">
        <v>152</v>
      </c>
      <c r="C23" s="211"/>
      <c r="D23" s="37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</row>
    <row r="24" spans="1:41" x14ac:dyDescent="0.25">
      <c r="A24" s="92"/>
      <c r="B24" s="212" t="s">
        <v>153</v>
      </c>
      <c r="C24" s="213"/>
      <c r="D24" s="37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</row>
    <row r="25" spans="1:41" x14ac:dyDescent="0.25">
      <c r="A25" s="46"/>
      <c r="B25" s="214"/>
      <c r="C25" s="215"/>
      <c r="D25" s="37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</row>
    <row r="26" spans="1:41" ht="15.75" thickBot="1" x14ac:dyDescent="0.3">
      <c r="A26" s="95"/>
      <c r="B26" s="96"/>
      <c r="C26" s="96"/>
      <c r="D26" s="97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</row>
    <row r="27" spans="1:41" x14ac:dyDescent="0.25">
      <c r="B27" s="32"/>
      <c r="C27" s="34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</row>
    <row r="28" spans="1:41" x14ac:dyDescent="0.25">
      <c r="B28" s="32"/>
      <c r="C28" s="34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</row>
    <row r="29" spans="1:41" x14ac:dyDescent="0.25">
      <c r="B29" s="32"/>
      <c r="C29" s="34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</row>
    <row r="30" spans="1:41" x14ac:dyDescent="0.25">
      <c r="B30" s="32"/>
      <c r="C30" s="34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</row>
    <row r="31" spans="1:41" x14ac:dyDescent="0.25">
      <c r="B31" s="32"/>
      <c r="C31" s="34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</row>
    <row r="32" spans="1:41" x14ac:dyDescent="0.25">
      <c r="B32" s="32"/>
      <c r="C32" s="34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</row>
    <row r="33" spans="2:41" x14ac:dyDescent="0.25">
      <c r="B33" s="32"/>
      <c r="C33" s="33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</row>
    <row r="34" spans="2:41" x14ac:dyDescent="0.25">
      <c r="B34" s="32"/>
      <c r="C34" s="33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</row>
    <row r="35" spans="2:41" x14ac:dyDescent="0.25">
      <c r="B35" s="32"/>
      <c r="C35" s="35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</row>
    <row r="36" spans="2:41" x14ac:dyDescent="0.25">
      <c r="B36" s="32"/>
      <c r="C36" s="33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</row>
    <row r="37" spans="2:41" x14ac:dyDescent="0.25">
      <c r="B37" s="32"/>
      <c r="C37" s="33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</row>
    <row r="38" spans="2:41" x14ac:dyDescent="0.25">
      <c r="B38" s="32"/>
      <c r="C38" s="33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</row>
    <row r="39" spans="2:41" x14ac:dyDescent="0.25">
      <c r="B39" s="32"/>
      <c r="C39" s="33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</row>
    <row r="40" spans="2:41" x14ac:dyDescent="0.25">
      <c r="B40" s="32"/>
      <c r="C40" s="33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</row>
    <row r="41" spans="2:41" x14ac:dyDescent="0.25">
      <c r="B41" s="32"/>
      <c r="C41" s="33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</row>
    <row r="42" spans="2:41" x14ac:dyDescent="0.25">
      <c r="B42" s="32"/>
      <c r="C42" s="33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</row>
    <row r="43" spans="2:41" x14ac:dyDescent="0.25">
      <c r="B43" s="32"/>
      <c r="C43" s="33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</row>
    <row r="44" spans="2:41" x14ac:dyDescent="0.25">
      <c r="B44" s="32"/>
      <c r="C44" s="33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</row>
    <row r="45" spans="2:41" x14ac:dyDescent="0.25">
      <c r="B45" s="32"/>
      <c r="C45" s="33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</row>
    <row r="46" spans="2:41" x14ac:dyDescent="0.25">
      <c r="B46" s="32"/>
      <c r="C46" s="33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</row>
    <row r="47" spans="2:41" x14ac:dyDescent="0.25">
      <c r="B47" s="32"/>
      <c r="C47" s="33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</row>
    <row r="48" spans="2:41" x14ac:dyDescent="0.25">
      <c r="B48" s="32"/>
      <c r="C48" s="33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</row>
    <row r="49" spans="2:41" x14ac:dyDescent="0.25">
      <c r="B49" s="32"/>
      <c r="C49" s="33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</row>
    <row r="50" spans="2:41" x14ac:dyDescent="0.25">
      <c r="B50" s="32"/>
      <c r="C50" s="33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</row>
    <row r="51" spans="2:41" x14ac:dyDescent="0.25">
      <c r="B51" s="32"/>
      <c r="C51" s="33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</row>
    <row r="52" spans="2:41" x14ac:dyDescent="0.25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</row>
    <row r="53" spans="2:41" x14ac:dyDescent="0.2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</row>
    <row r="54" spans="2:41" x14ac:dyDescent="0.25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</row>
    <row r="55" spans="2:41" x14ac:dyDescent="0.25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</row>
    <row r="56" spans="2:41" x14ac:dyDescent="0.25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</row>
    <row r="57" spans="2:4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</row>
    <row r="58" spans="2:41" x14ac:dyDescent="0.25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</row>
    <row r="59" spans="2:41" x14ac:dyDescent="0.25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</row>
    <row r="60" spans="2:41" x14ac:dyDescent="0.25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</row>
    <row r="61" spans="2:41" x14ac:dyDescent="0.25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</row>
    <row r="62" spans="2:41" x14ac:dyDescent="0.25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</row>
    <row r="63" spans="2:41" x14ac:dyDescent="0.25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</row>
    <row r="64" spans="2:41" x14ac:dyDescent="0.25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</row>
    <row r="65" spans="2:41" x14ac:dyDescent="0.25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</row>
    <row r="66" spans="2:41" x14ac:dyDescent="0.25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</row>
    <row r="67" spans="2:41" x14ac:dyDescent="0.25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</row>
    <row r="68" spans="2:41" x14ac:dyDescent="0.25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</row>
    <row r="69" spans="2:41" x14ac:dyDescent="0.25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</row>
    <row r="70" spans="2:41" x14ac:dyDescent="0.25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</row>
    <row r="71" spans="2:41" x14ac:dyDescent="0.25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</row>
    <row r="72" spans="2:41" x14ac:dyDescent="0.25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</row>
    <row r="73" spans="2:41" x14ac:dyDescent="0.25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</row>
    <row r="74" spans="2:41" x14ac:dyDescent="0.25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</row>
    <row r="75" spans="2:41" x14ac:dyDescent="0.25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</row>
    <row r="76" spans="2:41" x14ac:dyDescent="0.25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</row>
    <row r="77" spans="2:41" x14ac:dyDescent="0.2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</row>
    <row r="78" spans="2:41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</row>
    <row r="79" spans="2:41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</row>
    <row r="80" spans="2:41" x14ac:dyDescent="0.25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</row>
    <row r="81" spans="2:41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</row>
    <row r="82" spans="2:41" x14ac:dyDescent="0.25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</row>
    <row r="83" spans="2:41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</row>
    <row r="84" spans="2:41" x14ac:dyDescent="0.25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</row>
    <row r="85" spans="2:41" x14ac:dyDescent="0.25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</row>
    <row r="86" spans="2:41" x14ac:dyDescent="0.25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</row>
    <row r="87" spans="2:41" x14ac:dyDescent="0.25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</row>
    <row r="88" spans="2:41" x14ac:dyDescent="0.25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</row>
    <row r="89" spans="2:41" x14ac:dyDescent="0.25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</row>
    <row r="90" spans="2:41" x14ac:dyDescent="0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</row>
    <row r="91" spans="2:41" x14ac:dyDescent="0.25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</row>
    <row r="92" spans="2:41" x14ac:dyDescent="0.25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</row>
    <row r="93" spans="2:41" x14ac:dyDescent="0.2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</row>
    <row r="94" spans="2:41" x14ac:dyDescent="0.25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</row>
    <row r="95" spans="2:41" x14ac:dyDescent="0.25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</row>
    <row r="96" spans="2:41" x14ac:dyDescent="0.25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</row>
    <row r="97" spans="2:41" x14ac:dyDescent="0.25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</row>
    <row r="98" spans="2:41" x14ac:dyDescent="0.25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</row>
    <row r="99" spans="2:41" x14ac:dyDescent="0.25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</row>
    <row r="100" spans="2:41" x14ac:dyDescent="0.25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</row>
    <row r="101" spans="2:41" x14ac:dyDescent="0.25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</row>
    <row r="102" spans="2:41" x14ac:dyDescent="0.25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</row>
    <row r="103" spans="2:41" x14ac:dyDescent="0.25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</row>
    <row r="104" spans="2:41" x14ac:dyDescent="0.25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</row>
    <row r="105" spans="2:41" x14ac:dyDescent="0.25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</row>
    <row r="106" spans="2:41" x14ac:dyDescent="0.25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</row>
    <row r="107" spans="2:41" x14ac:dyDescent="0.25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</row>
    <row r="108" spans="2:41" x14ac:dyDescent="0.2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</row>
    <row r="109" spans="2:41" x14ac:dyDescent="0.25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</row>
    <row r="110" spans="2:41" x14ac:dyDescent="0.25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</row>
    <row r="111" spans="2:41" x14ac:dyDescent="0.25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</row>
    <row r="112" spans="2:41" x14ac:dyDescent="0.25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</row>
    <row r="113" spans="2:41" x14ac:dyDescent="0.25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</row>
    <row r="114" spans="2:41" x14ac:dyDescent="0.25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</row>
    <row r="115" spans="2:41" x14ac:dyDescent="0.25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</row>
    <row r="116" spans="2:41" x14ac:dyDescent="0.25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</row>
    <row r="117" spans="2:41" x14ac:dyDescent="0.25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</row>
    <row r="118" spans="2:41" x14ac:dyDescent="0.25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</row>
    <row r="119" spans="2:41" x14ac:dyDescent="0.25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</row>
    <row r="120" spans="2:41" x14ac:dyDescent="0.25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</row>
    <row r="121" spans="2:41" x14ac:dyDescent="0.25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</row>
    <row r="122" spans="2:41" x14ac:dyDescent="0.25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</row>
    <row r="123" spans="2:41" x14ac:dyDescent="0.25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</row>
    <row r="124" spans="2:41" x14ac:dyDescent="0.25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</row>
    <row r="125" spans="2:41" x14ac:dyDescent="0.25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</row>
    <row r="126" spans="2:41" x14ac:dyDescent="0.25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</row>
    <row r="127" spans="2:41" x14ac:dyDescent="0.25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</row>
    <row r="128" spans="2:41" x14ac:dyDescent="0.25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</row>
    <row r="129" spans="2:41" x14ac:dyDescent="0.25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</row>
    <row r="130" spans="2:41" x14ac:dyDescent="0.25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</row>
    <row r="131" spans="2:41" x14ac:dyDescent="0.25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</row>
    <row r="132" spans="2:41" x14ac:dyDescent="0.25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</row>
    <row r="133" spans="2:41" x14ac:dyDescent="0.25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</row>
    <row r="134" spans="2:41" x14ac:dyDescent="0.25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</row>
    <row r="135" spans="2:41" x14ac:dyDescent="0.25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</row>
    <row r="136" spans="2:41" x14ac:dyDescent="0.25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</row>
    <row r="137" spans="2:41" x14ac:dyDescent="0.25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</row>
    <row r="138" spans="2:41" x14ac:dyDescent="0.25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</row>
    <row r="139" spans="2:41" x14ac:dyDescent="0.25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</row>
    <row r="140" spans="2:41" x14ac:dyDescent="0.25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</row>
    <row r="141" spans="2:41" x14ac:dyDescent="0.25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</row>
    <row r="142" spans="2:41" x14ac:dyDescent="0.25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</row>
    <row r="143" spans="2:41" x14ac:dyDescent="0.25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</row>
    <row r="144" spans="2:41" x14ac:dyDescent="0.25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</row>
    <row r="145" spans="2:41" x14ac:dyDescent="0.25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</row>
    <row r="146" spans="2:41" x14ac:dyDescent="0.25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</row>
    <row r="147" spans="2:41" x14ac:dyDescent="0.25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</row>
    <row r="148" spans="2:41" x14ac:dyDescent="0.25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</row>
    <row r="149" spans="2:41" x14ac:dyDescent="0.25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</row>
    <row r="150" spans="2:41" x14ac:dyDescent="0.25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</row>
    <row r="151" spans="2:41" x14ac:dyDescent="0.25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</row>
    <row r="152" spans="2:41" x14ac:dyDescent="0.25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</row>
    <row r="153" spans="2:41" x14ac:dyDescent="0.25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</row>
    <row r="154" spans="2:41" x14ac:dyDescent="0.25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</row>
    <row r="155" spans="2:41" x14ac:dyDescent="0.25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</row>
    <row r="156" spans="2:41" x14ac:dyDescent="0.25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</row>
    <row r="157" spans="2:41" x14ac:dyDescent="0.25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</row>
    <row r="158" spans="2:41" x14ac:dyDescent="0.25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</row>
    <row r="159" spans="2:41" x14ac:dyDescent="0.25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</row>
    <row r="160" spans="2:41" x14ac:dyDescent="0.25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</row>
    <row r="161" spans="2:41" x14ac:dyDescent="0.25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</row>
    <row r="162" spans="2:41" x14ac:dyDescent="0.25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</row>
    <row r="163" spans="2:41" x14ac:dyDescent="0.25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</row>
    <row r="164" spans="2:41" x14ac:dyDescent="0.25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</row>
    <row r="165" spans="2:41" x14ac:dyDescent="0.25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</row>
    <row r="166" spans="2:41" x14ac:dyDescent="0.25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</row>
    <row r="167" spans="2:41" x14ac:dyDescent="0.25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</row>
    <row r="168" spans="2:41" x14ac:dyDescent="0.25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</row>
    <row r="169" spans="2:41" x14ac:dyDescent="0.25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</row>
    <row r="170" spans="2:41" x14ac:dyDescent="0.25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</row>
    <row r="171" spans="2:41" x14ac:dyDescent="0.25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</row>
    <row r="172" spans="2:41" x14ac:dyDescent="0.25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</row>
    <row r="173" spans="2:41" x14ac:dyDescent="0.25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</row>
    <row r="174" spans="2:41" x14ac:dyDescent="0.25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</row>
    <row r="175" spans="2:41" x14ac:dyDescent="0.25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</row>
    <row r="176" spans="2:41" x14ac:dyDescent="0.25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</row>
    <row r="177" spans="2:41" x14ac:dyDescent="0.25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</row>
    <row r="178" spans="2:41" x14ac:dyDescent="0.25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</row>
    <row r="179" spans="2:41" x14ac:dyDescent="0.25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</row>
    <row r="180" spans="2:41" x14ac:dyDescent="0.25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</row>
    <row r="181" spans="2:41" x14ac:dyDescent="0.25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</row>
    <row r="182" spans="2:41" x14ac:dyDescent="0.25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</row>
    <row r="183" spans="2:41" x14ac:dyDescent="0.25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</row>
    <row r="184" spans="2:41" x14ac:dyDescent="0.25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</row>
    <row r="185" spans="2:41" x14ac:dyDescent="0.25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</row>
    <row r="186" spans="2:41" x14ac:dyDescent="0.25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</row>
    <row r="187" spans="2:41" x14ac:dyDescent="0.25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</row>
    <row r="188" spans="2:41" x14ac:dyDescent="0.25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</row>
    <row r="189" spans="2:41" x14ac:dyDescent="0.25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</row>
    <row r="190" spans="2:41" x14ac:dyDescent="0.25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</row>
    <row r="191" spans="2:41" x14ac:dyDescent="0.25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</row>
    <row r="192" spans="2:41" x14ac:dyDescent="0.25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</row>
    <row r="193" spans="2:41" x14ac:dyDescent="0.25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</row>
    <row r="194" spans="2:41" x14ac:dyDescent="0.25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</row>
    <row r="195" spans="2:41" x14ac:dyDescent="0.25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</row>
    <row r="196" spans="2:41" x14ac:dyDescent="0.25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</row>
    <row r="197" spans="2:41" x14ac:dyDescent="0.25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</row>
    <row r="198" spans="2:41" x14ac:dyDescent="0.25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</row>
    <row r="199" spans="2:41" x14ac:dyDescent="0.25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</row>
    <row r="200" spans="2:41" x14ac:dyDescent="0.25"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</row>
    <row r="201" spans="2:41" x14ac:dyDescent="0.25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</row>
    <row r="202" spans="2:41" x14ac:dyDescent="0.25"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</row>
    <row r="203" spans="2:41" x14ac:dyDescent="0.25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</row>
    <row r="204" spans="2:41" x14ac:dyDescent="0.25"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</row>
    <row r="205" spans="2:41" x14ac:dyDescent="0.25"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</row>
    <row r="206" spans="2:41" x14ac:dyDescent="0.25"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</row>
    <row r="207" spans="2:41" x14ac:dyDescent="0.25"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</row>
    <row r="208" spans="2:41" x14ac:dyDescent="0.25"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</row>
    <row r="209" spans="2:41" x14ac:dyDescent="0.25"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</row>
    <row r="210" spans="2:41" x14ac:dyDescent="0.25"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</row>
    <row r="211" spans="2:41" x14ac:dyDescent="0.25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</row>
    <row r="212" spans="2:41" x14ac:dyDescent="0.25"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</row>
    <row r="213" spans="2:41" x14ac:dyDescent="0.25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</row>
    <row r="214" spans="2:41" x14ac:dyDescent="0.25"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</row>
    <row r="215" spans="2:41" x14ac:dyDescent="0.25"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</row>
    <row r="216" spans="2:41" x14ac:dyDescent="0.25"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</row>
    <row r="217" spans="2:41" x14ac:dyDescent="0.25"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</row>
    <row r="218" spans="2:41" x14ac:dyDescent="0.25"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</row>
    <row r="219" spans="2:41" x14ac:dyDescent="0.25"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</row>
    <row r="220" spans="2:41" x14ac:dyDescent="0.25"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</row>
    <row r="221" spans="2:41" x14ac:dyDescent="0.25"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</row>
    <row r="222" spans="2:41" x14ac:dyDescent="0.25"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</row>
    <row r="223" spans="2:41" x14ac:dyDescent="0.25"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</row>
    <row r="224" spans="2:41" x14ac:dyDescent="0.25"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</row>
    <row r="225" spans="2:41" x14ac:dyDescent="0.25"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</row>
    <row r="226" spans="2:41" x14ac:dyDescent="0.25"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</row>
    <row r="227" spans="2:41" x14ac:dyDescent="0.25"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</row>
    <row r="228" spans="2:41" x14ac:dyDescent="0.25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</row>
    <row r="229" spans="2:41" x14ac:dyDescent="0.25"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</row>
    <row r="230" spans="2:41" x14ac:dyDescent="0.25"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</row>
    <row r="231" spans="2:41" x14ac:dyDescent="0.25"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</row>
    <row r="232" spans="2:41" x14ac:dyDescent="0.25"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</row>
    <row r="233" spans="2:41" x14ac:dyDescent="0.25"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</row>
    <row r="234" spans="2:41" x14ac:dyDescent="0.25"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</row>
    <row r="235" spans="2:41" x14ac:dyDescent="0.25"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</row>
    <row r="236" spans="2:41" x14ac:dyDescent="0.25"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</row>
    <row r="237" spans="2:41" x14ac:dyDescent="0.25"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</row>
    <row r="238" spans="2:41" x14ac:dyDescent="0.25"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</row>
    <row r="239" spans="2:41" x14ac:dyDescent="0.25"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</row>
    <row r="240" spans="2:41" x14ac:dyDescent="0.25"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</row>
    <row r="241" spans="2:41" x14ac:dyDescent="0.25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</row>
    <row r="242" spans="2:41" x14ac:dyDescent="0.25"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</row>
    <row r="243" spans="2:41" x14ac:dyDescent="0.25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</row>
    <row r="244" spans="2:41" x14ac:dyDescent="0.25"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</row>
    <row r="245" spans="2:41" x14ac:dyDescent="0.25"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</row>
    <row r="246" spans="2:41" x14ac:dyDescent="0.25"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</row>
    <row r="247" spans="2:41" x14ac:dyDescent="0.25"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</row>
    <row r="248" spans="2:41" x14ac:dyDescent="0.25"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</row>
    <row r="249" spans="2:41" x14ac:dyDescent="0.25"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</row>
    <row r="250" spans="2:41" x14ac:dyDescent="0.25"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</row>
    <row r="251" spans="2:41" x14ac:dyDescent="0.25"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</row>
    <row r="252" spans="2:41" x14ac:dyDescent="0.25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</row>
    <row r="253" spans="2:41" x14ac:dyDescent="0.25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</row>
    <row r="254" spans="2:41" x14ac:dyDescent="0.25"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</row>
    <row r="255" spans="2:41" x14ac:dyDescent="0.25"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</row>
    <row r="256" spans="2:41" x14ac:dyDescent="0.25"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</row>
    <row r="257" spans="2:41" x14ac:dyDescent="0.25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</row>
    <row r="258" spans="2:41" x14ac:dyDescent="0.25"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</row>
    <row r="259" spans="2:41" x14ac:dyDescent="0.25"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</row>
    <row r="260" spans="2:41" x14ac:dyDescent="0.25"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</row>
    <row r="261" spans="2:41" x14ac:dyDescent="0.25"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</row>
    <row r="262" spans="2:41" x14ac:dyDescent="0.25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</row>
    <row r="263" spans="2:41" x14ac:dyDescent="0.25"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</row>
    <row r="264" spans="2:41" x14ac:dyDescent="0.25"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</row>
    <row r="265" spans="2:41" x14ac:dyDescent="0.25"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</row>
    <row r="266" spans="2:41" x14ac:dyDescent="0.25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</row>
    <row r="267" spans="2:41" x14ac:dyDescent="0.25"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</row>
    <row r="268" spans="2:41" x14ac:dyDescent="0.25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</row>
    <row r="269" spans="2:41" x14ac:dyDescent="0.25"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</row>
    <row r="270" spans="2:41" x14ac:dyDescent="0.25"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</row>
    <row r="271" spans="2:41" x14ac:dyDescent="0.25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</row>
    <row r="272" spans="2:41" x14ac:dyDescent="0.25"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</row>
    <row r="273" spans="2:41" x14ac:dyDescent="0.25"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</row>
    <row r="274" spans="2:41" x14ac:dyDescent="0.25"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</row>
    <row r="275" spans="2:41" x14ac:dyDescent="0.25"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</row>
    <row r="276" spans="2:41" x14ac:dyDescent="0.25"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</row>
    <row r="277" spans="2:41" x14ac:dyDescent="0.25"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</row>
    <row r="278" spans="2:41" x14ac:dyDescent="0.25"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</row>
    <row r="279" spans="2:41" x14ac:dyDescent="0.25"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</row>
    <row r="280" spans="2:41" x14ac:dyDescent="0.25"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</row>
    <row r="281" spans="2:41" x14ac:dyDescent="0.25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</row>
    <row r="282" spans="2:41" x14ac:dyDescent="0.25"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</row>
    <row r="283" spans="2:41" x14ac:dyDescent="0.25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</row>
    <row r="284" spans="2:41" x14ac:dyDescent="0.25"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</row>
    <row r="285" spans="2:41" x14ac:dyDescent="0.25"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</row>
    <row r="286" spans="2:41" x14ac:dyDescent="0.25"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</row>
    <row r="287" spans="2:41" x14ac:dyDescent="0.25"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</row>
    <row r="288" spans="2:41" x14ac:dyDescent="0.25"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</row>
    <row r="289" spans="2:41" x14ac:dyDescent="0.25"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</row>
    <row r="290" spans="2:41" x14ac:dyDescent="0.25"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</row>
    <row r="291" spans="2:41" x14ac:dyDescent="0.25"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</row>
    <row r="292" spans="2:41" x14ac:dyDescent="0.25"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</row>
    <row r="293" spans="2:41" x14ac:dyDescent="0.25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</row>
    <row r="294" spans="2:41" x14ac:dyDescent="0.25"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</row>
    <row r="295" spans="2:41" x14ac:dyDescent="0.25"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</row>
    <row r="296" spans="2:41" x14ac:dyDescent="0.25"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</row>
    <row r="297" spans="2:41" x14ac:dyDescent="0.25"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</row>
    <row r="298" spans="2:41" x14ac:dyDescent="0.25"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</row>
    <row r="299" spans="2:41" x14ac:dyDescent="0.25"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</row>
    <row r="300" spans="2:41" x14ac:dyDescent="0.25"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</row>
    <row r="301" spans="2:41" x14ac:dyDescent="0.25"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</row>
    <row r="302" spans="2:41" x14ac:dyDescent="0.25"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</row>
    <row r="303" spans="2:41" x14ac:dyDescent="0.25"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</row>
    <row r="304" spans="2:41" x14ac:dyDescent="0.25"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</row>
    <row r="305" spans="2:41" x14ac:dyDescent="0.25"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</row>
    <row r="306" spans="2:41" x14ac:dyDescent="0.25"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</row>
    <row r="307" spans="2:41" x14ac:dyDescent="0.25"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</row>
    <row r="308" spans="2:41" x14ac:dyDescent="0.25"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</row>
    <row r="309" spans="2:41" x14ac:dyDescent="0.25"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</row>
    <row r="310" spans="2:41" x14ac:dyDescent="0.25"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</row>
    <row r="311" spans="2:41" x14ac:dyDescent="0.25"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</row>
    <row r="312" spans="2:41" x14ac:dyDescent="0.25"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</row>
    <row r="313" spans="2:41" x14ac:dyDescent="0.25"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</row>
    <row r="314" spans="2:41" x14ac:dyDescent="0.25"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</row>
    <row r="315" spans="2:41" x14ac:dyDescent="0.25"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</row>
    <row r="316" spans="2:41" x14ac:dyDescent="0.25"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</row>
    <row r="317" spans="2:41" x14ac:dyDescent="0.25"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</row>
    <row r="318" spans="2:41" x14ac:dyDescent="0.25"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</row>
    <row r="319" spans="2:41" x14ac:dyDescent="0.25"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</row>
    <row r="320" spans="2:41" x14ac:dyDescent="0.25"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</row>
    <row r="321" spans="2:41" x14ac:dyDescent="0.25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</row>
    <row r="322" spans="2:41" x14ac:dyDescent="0.25"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</row>
    <row r="323" spans="2:41" x14ac:dyDescent="0.25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</row>
    <row r="324" spans="2:41" x14ac:dyDescent="0.25"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</row>
    <row r="325" spans="2:41" x14ac:dyDescent="0.25"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</row>
    <row r="326" spans="2:41" x14ac:dyDescent="0.25"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</row>
    <row r="327" spans="2:41" x14ac:dyDescent="0.25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</row>
    <row r="328" spans="2:41" x14ac:dyDescent="0.25"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</row>
    <row r="329" spans="2:41" x14ac:dyDescent="0.25"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</row>
    <row r="330" spans="2:41" x14ac:dyDescent="0.25"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</row>
    <row r="331" spans="2:41" x14ac:dyDescent="0.25"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</row>
    <row r="332" spans="2:41" x14ac:dyDescent="0.25"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</row>
    <row r="333" spans="2:41" x14ac:dyDescent="0.25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</row>
    <row r="334" spans="2:41" x14ac:dyDescent="0.25"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</row>
    <row r="335" spans="2:41" x14ac:dyDescent="0.25"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</row>
    <row r="336" spans="2:41" x14ac:dyDescent="0.25"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</row>
    <row r="337" spans="2:41" x14ac:dyDescent="0.25"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2"/>
    </row>
    <row r="338" spans="2:41" x14ac:dyDescent="0.25"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2"/>
    </row>
    <row r="339" spans="2:41" x14ac:dyDescent="0.25"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2"/>
    </row>
    <row r="340" spans="2:41" x14ac:dyDescent="0.25"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2"/>
    </row>
    <row r="341" spans="2:41" x14ac:dyDescent="0.25"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2"/>
    </row>
    <row r="342" spans="2:41" x14ac:dyDescent="0.25"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2"/>
    </row>
    <row r="343" spans="2:41" x14ac:dyDescent="0.25"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2"/>
    </row>
    <row r="344" spans="2:41" x14ac:dyDescent="0.25"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</row>
    <row r="345" spans="2:41" x14ac:dyDescent="0.25"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</row>
    <row r="346" spans="2:41" x14ac:dyDescent="0.25"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2"/>
    </row>
    <row r="347" spans="2:41" x14ac:dyDescent="0.25"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</row>
    <row r="348" spans="2:41" x14ac:dyDescent="0.25"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</row>
    <row r="349" spans="2:41" x14ac:dyDescent="0.25"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</row>
    <row r="350" spans="2:41" x14ac:dyDescent="0.25"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</row>
    <row r="351" spans="2:41" x14ac:dyDescent="0.25"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</row>
    <row r="352" spans="2:41" x14ac:dyDescent="0.25"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</row>
    <row r="353" spans="2:41" x14ac:dyDescent="0.25"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</row>
    <row r="354" spans="2:41" x14ac:dyDescent="0.25"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</row>
    <row r="355" spans="2:41" x14ac:dyDescent="0.25"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</row>
    <row r="356" spans="2:41" x14ac:dyDescent="0.25"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</row>
    <row r="357" spans="2:41" x14ac:dyDescent="0.25"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</row>
    <row r="358" spans="2:41" x14ac:dyDescent="0.25"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</row>
    <row r="359" spans="2:41" x14ac:dyDescent="0.25"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</row>
    <row r="360" spans="2:41" x14ac:dyDescent="0.25"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</row>
    <row r="361" spans="2:41" x14ac:dyDescent="0.25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</row>
    <row r="362" spans="2:41" x14ac:dyDescent="0.25"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</row>
    <row r="363" spans="2:41" x14ac:dyDescent="0.25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</row>
    <row r="364" spans="2:41" x14ac:dyDescent="0.25"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</row>
    <row r="365" spans="2:41" x14ac:dyDescent="0.25"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</row>
    <row r="366" spans="2:41" x14ac:dyDescent="0.25"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</row>
    <row r="367" spans="2:41" x14ac:dyDescent="0.25"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</row>
    <row r="368" spans="2:41" x14ac:dyDescent="0.25"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</row>
    <row r="369" spans="2:41" x14ac:dyDescent="0.25"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</row>
    <row r="370" spans="2:41" x14ac:dyDescent="0.25"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</row>
    <row r="371" spans="2:41" x14ac:dyDescent="0.25"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</row>
    <row r="372" spans="2:41" x14ac:dyDescent="0.25"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</row>
    <row r="373" spans="2:41" x14ac:dyDescent="0.25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</row>
    <row r="374" spans="2:41" x14ac:dyDescent="0.25"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</row>
    <row r="375" spans="2:41" x14ac:dyDescent="0.25"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</row>
    <row r="376" spans="2:41" x14ac:dyDescent="0.25"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</row>
    <row r="377" spans="2:41" x14ac:dyDescent="0.25"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F377" s="32"/>
      <c r="AG377" s="32"/>
      <c r="AH377" s="32"/>
      <c r="AI377" s="32"/>
      <c r="AJ377" s="32"/>
      <c r="AK377" s="32"/>
      <c r="AL377" s="32"/>
      <c r="AM377" s="32"/>
      <c r="AN377" s="32"/>
      <c r="AO377" s="32"/>
    </row>
    <row r="378" spans="2:41" x14ac:dyDescent="0.25"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</row>
    <row r="379" spans="2:41" x14ac:dyDescent="0.25"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  <c r="AM379" s="32"/>
      <c r="AN379" s="32"/>
      <c r="AO379" s="32"/>
    </row>
    <row r="380" spans="2:41" x14ac:dyDescent="0.25"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</row>
    <row r="381" spans="2:41" x14ac:dyDescent="0.25"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32"/>
      <c r="AG381" s="32"/>
      <c r="AH381" s="32"/>
      <c r="AI381" s="32"/>
      <c r="AJ381" s="32"/>
      <c r="AK381" s="32"/>
      <c r="AL381" s="32"/>
      <c r="AM381" s="32"/>
      <c r="AN381" s="32"/>
      <c r="AO381" s="32"/>
    </row>
    <row r="382" spans="2:41" x14ac:dyDescent="0.25"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F382" s="32"/>
      <c r="AG382" s="32"/>
      <c r="AH382" s="32"/>
      <c r="AI382" s="32"/>
      <c r="AJ382" s="32"/>
      <c r="AK382" s="32"/>
      <c r="AL382" s="32"/>
      <c r="AM382" s="32"/>
      <c r="AN382" s="32"/>
      <c r="AO382" s="32"/>
    </row>
    <row r="383" spans="2:41" x14ac:dyDescent="0.25"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  <c r="AO383" s="32"/>
    </row>
    <row r="384" spans="2:41" x14ac:dyDescent="0.25"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  <c r="AO384" s="32"/>
    </row>
    <row r="385" spans="2:41" x14ac:dyDescent="0.25"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  <c r="AO385" s="32"/>
    </row>
    <row r="386" spans="2:41" x14ac:dyDescent="0.25"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F386" s="32"/>
      <c r="AG386" s="32"/>
      <c r="AH386" s="32"/>
      <c r="AI386" s="32"/>
      <c r="AJ386" s="32"/>
      <c r="AK386" s="32"/>
      <c r="AL386" s="32"/>
      <c r="AM386" s="32"/>
      <c r="AN386" s="32"/>
      <c r="AO386" s="32"/>
    </row>
    <row r="387" spans="2:41" x14ac:dyDescent="0.25"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F387" s="32"/>
      <c r="AG387" s="32"/>
      <c r="AH387" s="32"/>
      <c r="AI387" s="32"/>
      <c r="AJ387" s="32"/>
      <c r="AK387" s="32"/>
      <c r="AL387" s="32"/>
      <c r="AM387" s="32"/>
      <c r="AN387" s="32"/>
      <c r="AO387" s="32"/>
    </row>
    <row r="388" spans="2:41" x14ac:dyDescent="0.25"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  <c r="AO388" s="32"/>
    </row>
    <row r="389" spans="2:41" x14ac:dyDescent="0.25"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  <c r="AO389" s="32"/>
    </row>
    <row r="390" spans="2:41" x14ac:dyDescent="0.25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</row>
    <row r="391" spans="2:41" x14ac:dyDescent="0.25"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</row>
    <row r="392" spans="2:41" x14ac:dyDescent="0.25"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  <c r="AO392" s="32"/>
    </row>
    <row r="393" spans="2:41" x14ac:dyDescent="0.25"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F393" s="32"/>
      <c r="AG393" s="32"/>
      <c r="AH393" s="32"/>
      <c r="AI393" s="32"/>
      <c r="AJ393" s="32"/>
      <c r="AK393" s="32"/>
      <c r="AL393" s="32"/>
      <c r="AM393" s="32"/>
      <c r="AN393" s="32"/>
      <c r="AO393" s="32"/>
    </row>
    <row r="394" spans="2:41" x14ac:dyDescent="0.25"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  <c r="AF394" s="32"/>
      <c r="AG394" s="32"/>
      <c r="AH394" s="32"/>
      <c r="AI394" s="32"/>
      <c r="AJ394" s="32"/>
      <c r="AK394" s="32"/>
      <c r="AL394" s="32"/>
      <c r="AM394" s="32"/>
      <c r="AN394" s="32"/>
      <c r="AO394" s="32"/>
    </row>
    <row r="395" spans="2:41" x14ac:dyDescent="0.25"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32"/>
    </row>
    <row r="396" spans="2:41" x14ac:dyDescent="0.25"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  <c r="AO396" s="32"/>
    </row>
    <row r="397" spans="2:41" x14ac:dyDescent="0.25"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  <c r="AO397" s="32"/>
    </row>
    <row r="398" spans="2:41" x14ac:dyDescent="0.25"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32"/>
    </row>
    <row r="399" spans="2:41" x14ac:dyDescent="0.25"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F399" s="32"/>
      <c r="AG399" s="32"/>
      <c r="AH399" s="32"/>
      <c r="AI399" s="32"/>
      <c r="AJ399" s="32"/>
      <c r="AK399" s="32"/>
      <c r="AL399" s="32"/>
      <c r="AM399" s="32"/>
      <c r="AN399" s="32"/>
      <c r="AO399" s="32"/>
    </row>
    <row r="400" spans="2:41" x14ac:dyDescent="0.25"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  <c r="AO400" s="32"/>
    </row>
    <row r="401" spans="2:41" x14ac:dyDescent="0.25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32"/>
    </row>
    <row r="402" spans="2:41" x14ac:dyDescent="0.25"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F402" s="32"/>
      <c r="AG402" s="32"/>
      <c r="AH402" s="32"/>
      <c r="AI402" s="32"/>
      <c r="AJ402" s="32"/>
      <c r="AK402" s="32"/>
      <c r="AL402" s="32"/>
      <c r="AM402" s="32"/>
      <c r="AN402" s="32"/>
      <c r="AO402" s="32"/>
    </row>
    <row r="403" spans="2:41" x14ac:dyDescent="0.25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  <c r="AO403" s="32"/>
    </row>
    <row r="404" spans="2:41" x14ac:dyDescent="0.25"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32"/>
    </row>
    <row r="405" spans="2:41" x14ac:dyDescent="0.25"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  <c r="AO405" s="32"/>
    </row>
    <row r="406" spans="2:41" x14ac:dyDescent="0.25"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  <c r="AJ406" s="32"/>
      <c r="AK406" s="32"/>
      <c r="AL406" s="32"/>
      <c r="AM406" s="32"/>
      <c r="AN406" s="32"/>
      <c r="AO406" s="32"/>
    </row>
    <row r="407" spans="2:41" x14ac:dyDescent="0.25"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32"/>
    </row>
    <row r="408" spans="2:41" x14ac:dyDescent="0.25"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  <c r="AJ408" s="32"/>
      <c r="AK408" s="32"/>
      <c r="AL408" s="32"/>
      <c r="AM408" s="32"/>
      <c r="AN408" s="32"/>
      <c r="AO408" s="32"/>
    </row>
    <row r="409" spans="2:41" x14ac:dyDescent="0.25"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  <c r="AO409" s="32"/>
    </row>
    <row r="410" spans="2:41" x14ac:dyDescent="0.25"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32"/>
    </row>
    <row r="411" spans="2:41" x14ac:dyDescent="0.25"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  <c r="AJ411" s="32"/>
      <c r="AK411" s="32"/>
      <c r="AL411" s="32"/>
      <c r="AM411" s="32"/>
      <c r="AN411" s="32"/>
      <c r="AO411" s="32"/>
    </row>
    <row r="412" spans="2:41" x14ac:dyDescent="0.25"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  <c r="AO412" s="32"/>
    </row>
    <row r="413" spans="2:41" x14ac:dyDescent="0.25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32"/>
    </row>
    <row r="414" spans="2:41" x14ac:dyDescent="0.25"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  <c r="AO414" s="32"/>
    </row>
    <row r="415" spans="2:41" x14ac:dyDescent="0.25"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F415" s="32"/>
      <c r="AG415" s="32"/>
      <c r="AH415" s="32"/>
      <c r="AI415" s="32"/>
      <c r="AJ415" s="32"/>
      <c r="AK415" s="32"/>
      <c r="AL415" s="32"/>
      <c r="AM415" s="32"/>
      <c r="AN415" s="32"/>
      <c r="AO415" s="32"/>
    </row>
    <row r="416" spans="2:41" x14ac:dyDescent="0.25"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32"/>
    </row>
    <row r="417" spans="2:41" x14ac:dyDescent="0.25"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F417" s="32"/>
      <c r="AG417" s="32"/>
      <c r="AH417" s="32"/>
      <c r="AI417" s="32"/>
      <c r="AJ417" s="32"/>
      <c r="AK417" s="32"/>
      <c r="AL417" s="32"/>
      <c r="AM417" s="32"/>
      <c r="AN417" s="32"/>
      <c r="AO417" s="32"/>
    </row>
    <row r="418" spans="2:41" x14ac:dyDescent="0.25"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F418" s="32"/>
      <c r="AG418" s="32"/>
      <c r="AH418" s="32"/>
      <c r="AI418" s="32"/>
      <c r="AJ418" s="32"/>
      <c r="AK418" s="32"/>
      <c r="AL418" s="32"/>
      <c r="AM418" s="32"/>
      <c r="AN418" s="32"/>
      <c r="AO418" s="32"/>
    </row>
    <row r="419" spans="2:41" x14ac:dyDescent="0.25"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32"/>
    </row>
    <row r="420" spans="2:41" x14ac:dyDescent="0.25"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F420" s="32"/>
      <c r="AG420" s="32"/>
      <c r="AH420" s="32"/>
      <c r="AI420" s="32"/>
      <c r="AJ420" s="32"/>
      <c r="AK420" s="32"/>
      <c r="AL420" s="32"/>
      <c r="AM420" s="32"/>
      <c r="AN420" s="32"/>
      <c r="AO420" s="32"/>
    </row>
    <row r="421" spans="2:41" x14ac:dyDescent="0.25"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F421" s="32"/>
      <c r="AG421" s="32"/>
      <c r="AH421" s="32"/>
      <c r="AI421" s="32"/>
      <c r="AJ421" s="32"/>
      <c r="AK421" s="32"/>
      <c r="AL421" s="32"/>
      <c r="AM421" s="32"/>
      <c r="AN421" s="32"/>
      <c r="AO421" s="32"/>
    </row>
    <row r="422" spans="2:41" x14ac:dyDescent="0.25"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32"/>
    </row>
    <row r="423" spans="2:41" x14ac:dyDescent="0.25"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F423" s="32"/>
      <c r="AG423" s="32"/>
      <c r="AH423" s="32"/>
      <c r="AI423" s="32"/>
      <c r="AJ423" s="32"/>
      <c r="AK423" s="32"/>
      <c r="AL423" s="32"/>
      <c r="AM423" s="32"/>
      <c r="AN423" s="32"/>
      <c r="AO423" s="32"/>
    </row>
    <row r="424" spans="2:41" x14ac:dyDescent="0.25"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F424" s="32"/>
      <c r="AG424" s="32"/>
      <c r="AH424" s="32"/>
      <c r="AI424" s="32"/>
      <c r="AJ424" s="32"/>
      <c r="AK424" s="32"/>
      <c r="AL424" s="32"/>
      <c r="AM424" s="32"/>
      <c r="AN424" s="32"/>
      <c r="AO424" s="32"/>
    </row>
    <row r="425" spans="2:41" x14ac:dyDescent="0.25"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32"/>
    </row>
    <row r="426" spans="2:41" x14ac:dyDescent="0.25"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F426" s="32"/>
      <c r="AG426" s="32"/>
      <c r="AH426" s="32"/>
      <c r="AI426" s="32"/>
      <c r="AJ426" s="32"/>
      <c r="AK426" s="32"/>
      <c r="AL426" s="32"/>
      <c r="AM426" s="32"/>
      <c r="AN426" s="32"/>
      <c r="AO426" s="32"/>
    </row>
    <row r="427" spans="2:41" x14ac:dyDescent="0.25"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F427" s="32"/>
      <c r="AG427" s="32"/>
      <c r="AH427" s="32"/>
      <c r="AI427" s="32"/>
      <c r="AJ427" s="32"/>
      <c r="AK427" s="32"/>
      <c r="AL427" s="32"/>
      <c r="AM427" s="32"/>
      <c r="AN427" s="32"/>
      <c r="AO427" s="32"/>
    </row>
    <row r="428" spans="2:41" x14ac:dyDescent="0.25"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F428" s="32"/>
      <c r="AG428" s="32"/>
      <c r="AH428" s="32"/>
      <c r="AI428" s="32"/>
      <c r="AJ428" s="32"/>
      <c r="AK428" s="32"/>
      <c r="AL428" s="32"/>
      <c r="AM428" s="32"/>
      <c r="AN428" s="32"/>
      <c r="AO428" s="32"/>
    </row>
    <row r="429" spans="2:41" x14ac:dyDescent="0.25"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F429" s="32"/>
      <c r="AG429" s="32"/>
      <c r="AH429" s="32"/>
      <c r="AI429" s="32"/>
      <c r="AJ429" s="32"/>
      <c r="AK429" s="32"/>
      <c r="AL429" s="32"/>
      <c r="AM429" s="32"/>
      <c r="AN429" s="32"/>
      <c r="AO429" s="32"/>
    </row>
    <row r="430" spans="2:41" x14ac:dyDescent="0.25"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F430" s="32"/>
      <c r="AG430" s="32"/>
      <c r="AH430" s="32"/>
      <c r="AI430" s="32"/>
      <c r="AJ430" s="32"/>
      <c r="AK430" s="32"/>
      <c r="AL430" s="32"/>
      <c r="AM430" s="32"/>
      <c r="AN430" s="32"/>
      <c r="AO430" s="32"/>
    </row>
    <row r="431" spans="2:41" x14ac:dyDescent="0.25"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  <c r="AK431" s="32"/>
      <c r="AL431" s="32"/>
      <c r="AM431" s="32"/>
      <c r="AN431" s="32"/>
      <c r="AO431" s="32"/>
    </row>
    <row r="432" spans="2:41" x14ac:dyDescent="0.25"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F432" s="32"/>
      <c r="AG432" s="32"/>
      <c r="AH432" s="32"/>
      <c r="AI432" s="32"/>
      <c r="AJ432" s="32"/>
      <c r="AK432" s="32"/>
      <c r="AL432" s="32"/>
      <c r="AM432" s="32"/>
      <c r="AN432" s="32"/>
      <c r="AO432" s="32"/>
    </row>
    <row r="433" spans="2:41" x14ac:dyDescent="0.25"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</row>
    <row r="434" spans="2:41" x14ac:dyDescent="0.25"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32"/>
    </row>
    <row r="435" spans="2:41" x14ac:dyDescent="0.25"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F435" s="32"/>
      <c r="AG435" s="32"/>
      <c r="AH435" s="32"/>
      <c r="AI435" s="32"/>
      <c r="AJ435" s="32"/>
      <c r="AK435" s="32"/>
      <c r="AL435" s="32"/>
      <c r="AM435" s="32"/>
      <c r="AN435" s="32"/>
      <c r="AO435" s="32"/>
    </row>
    <row r="436" spans="2:41" x14ac:dyDescent="0.25"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F436" s="32"/>
      <c r="AG436" s="32"/>
      <c r="AH436" s="32"/>
      <c r="AI436" s="32"/>
      <c r="AJ436" s="32"/>
      <c r="AK436" s="32"/>
      <c r="AL436" s="32"/>
      <c r="AM436" s="32"/>
      <c r="AN436" s="32"/>
      <c r="AO436" s="32"/>
    </row>
    <row r="437" spans="2:41" x14ac:dyDescent="0.25"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</row>
    <row r="438" spans="2:41" x14ac:dyDescent="0.25"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</row>
    <row r="439" spans="2:41" x14ac:dyDescent="0.25"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</row>
    <row r="440" spans="2:41" x14ac:dyDescent="0.25"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</row>
    <row r="441" spans="2:41" x14ac:dyDescent="0.25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</row>
    <row r="442" spans="2:41" x14ac:dyDescent="0.25"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</row>
    <row r="443" spans="2:41" x14ac:dyDescent="0.25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</row>
    <row r="444" spans="2:41" x14ac:dyDescent="0.25"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</row>
    <row r="445" spans="2:41" x14ac:dyDescent="0.25"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</row>
    <row r="446" spans="2:41" x14ac:dyDescent="0.25"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</row>
    <row r="447" spans="2:41" x14ac:dyDescent="0.25"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</row>
    <row r="448" spans="2:41" x14ac:dyDescent="0.25"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</row>
    <row r="449" spans="2:41" x14ac:dyDescent="0.25"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</row>
    <row r="450" spans="2:41" x14ac:dyDescent="0.25"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</row>
    <row r="451" spans="2:41" x14ac:dyDescent="0.25"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</row>
    <row r="452" spans="2:41" x14ac:dyDescent="0.25"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</row>
    <row r="453" spans="2:41" x14ac:dyDescent="0.25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</row>
    <row r="454" spans="2:41" x14ac:dyDescent="0.25"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  <c r="AO454" s="32"/>
    </row>
    <row r="455" spans="2:41" x14ac:dyDescent="0.25"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32"/>
    </row>
    <row r="456" spans="2:41" x14ac:dyDescent="0.25"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F456" s="32"/>
      <c r="AG456" s="32"/>
      <c r="AH456" s="32"/>
      <c r="AI456" s="32"/>
      <c r="AJ456" s="32"/>
      <c r="AK456" s="32"/>
      <c r="AL456" s="32"/>
      <c r="AM456" s="32"/>
      <c r="AN456" s="32"/>
      <c r="AO456" s="32"/>
    </row>
    <row r="457" spans="2:41" x14ac:dyDescent="0.25"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  <c r="AO457" s="32"/>
    </row>
    <row r="458" spans="2:41" x14ac:dyDescent="0.25"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</row>
    <row r="459" spans="2:41" x14ac:dyDescent="0.25"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</row>
    <row r="460" spans="2:41" x14ac:dyDescent="0.25"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  <c r="AO460" s="32"/>
    </row>
    <row r="461" spans="2:41" x14ac:dyDescent="0.25"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32"/>
    </row>
    <row r="462" spans="2:41" x14ac:dyDescent="0.25"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  <c r="AO462" s="32"/>
    </row>
    <row r="463" spans="2:41" x14ac:dyDescent="0.25"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  <c r="AF463" s="32"/>
      <c r="AG463" s="32"/>
      <c r="AH463" s="32"/>
      <c r="AI463" s="32"/>
      <c r="AJ463" s="32"/>
      <c r="AK463" s="32"/>
      <c r="AL463" s="32"/>
      <c r="AM463" s="32"/>
      <c r="AN463" s="32"/>
      <c r="AO463" s="32"/>
    </row>
    <row r="464" spans="2:41" x14ac:dyDescent="0.25"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32"/>
    </row>
    <row r="465" spans="2:41" x14ac:dyDescent="0.25"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F465" s="32"/>
      <c r="AG465" s="32"/>
      <c r="AH465" s="32"/>
      <c r="AI465" s="32"/>
      <c r="AJ465" s="32"/>
      <c r="AK465" s="32"/>
      <c r="AL465" s="32"/>
      <c r="AM465" s="32"/>
      <c r="AN465" s="32"/>
      <c r="AO465" s="32"/>
    </row>
    <row r="466" spans="2:41" x14ac:dyDescent="0.25"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32"/>
      <c r="AG466" s="32"/>
      <c r="AH466" s="32"/>
      <c r="AI466" s="32"/>
      <c r="AJ466" s="32"/>
      <c r="AK466" s="32"/>
      <c r="AL466" s="32"/>
      <c r="AM466" s="32"/>
      <c r="AN466" s="32"/>
      <c r="AO466" s="32"/>
    </row>
    <row r="467" spans="2:41" x14ac:dyDescent="0.25"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32"/>
    </row>
    <row r="468" spans="2:41" x14ac:dyDescent="0.25"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  <c r="AO468" s="32"/>
    </row>
    <row r="469" spans="2:41" x14ac:dyDescent="0.25"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  <c r="AO469" s="32"/>
    </row>
    <row r="470" spans="2:41" x14ac:dyDescent="0.25"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  <c r="AO470" s="32"/>
    </row>
    <row r="471" spans="2:41" x14ac:dyDescent="0.25"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  <c r="AO471" s="32"/>
    </row>
    <row r="472" spans="2:41" x14ac:dyDescent="0.25"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  <c r="AO472" s="32"/>
    </row>
    <row r="473" spans="2:41" x14ac:dyDescent="0.25"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32"/>
    </row>
    <row r="474" spans="2:41" x14ac:dyDescent="0.25"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  <c r="AO474" s="32"/>
    </row>
    <row r="475" spans="2:41" x14ac:dyDescent="0.25"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F475" s="32"/>
      <c r="AG475" s="32"/>
      <c r="AH475" s="32"/>
      <c r="AI475" s="32"/>
      <c r="AJ475" s="32"/>
      <c r="AK475" s="32"/>
      <c r="AL475" s="32"/>
      <c r="AM475" s="32"/>
      <c r="AN475" s="32"/>
      <c r="AO475" s="32"/>
    </row>
    <row r="476" spans="2:41" x14ac:dyDescent="0.25"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32"/>
    </row>
    <row r="477" spans="2:41" x14ac:dyDescent="0.25"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  <c r="AO477" s="32"/>
    </row>
    <row r="478" spans="2:41" x14ac:dyDescent="0.25"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  <c r="AF478" s="32"/>
      <c r="AG478" s="32"/>
      <c r="AH478" s="32"/>
      <c r="AI478" s="32"/>
      <c r="AJ478" s="32"/>
      <c r="AK478" s="32"/>
      <c r="AL478" s="32"/>
      <c r="AM478" s="32"/>
      <c r="AN478" s="32"/>
      <c r="AO478" s="32"/>
    </row>
    <row r="479" spans="2:41" x14ac:dyDescent="0.25"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32"/>
    </row>
    <row r="480" spans="2:41" x14ac:dyDescent="0.25"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  <c r="AO480" s="32"/>
    </row>
    <row r="481" spans="2:41" x14ac:dyDescent="0.25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  <c r="AJ481" s="32"/>
      <c r="AK481" s="32"/>
      <c r="AL481" s="32"/>
      <c r="AM481" s="32"/>
      <c r="AN481" s="32"/>
      <c r="AO481" s="32"/>
    </row>
    <row r="482" spans="2:41" x14ac:dyDescent="0.25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</row>
    <row r="483" spans="2:41" x14ac:dyDescent="0.25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</row>
    <row r="484" spans="2:41" x14ac:dyDescent="0.25"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  <c r="AO484" s="32"/>
    </row>
    <row r="485" spans="2:41" x14ac:dyDescent="0.25"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  <c r="AJ485" s="32"/>
      <c r="AK485" s="32"/>
      <c r="AL485" s="32"/>
      <c r="AM485" s="32"/>
      <c r="AN485" s="32"/>
      <c r="AO485" s="32"/>
    </row>
    <row r="486" spans="2:41" x14ac:dyDescent="0.25"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  <c r="AJ486" s="32"/>
      <c r="AK486" s="32"/>
      <c r="AL486" s="32"/>
      <c r="AM486" s="32"/>
      <c r="AN486" s="32"/>
      <c r="AO486" s="32"/>
    </row>
    <row r="487" spans="2:41" x14ac:dyDescent="0.25"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32"/>
    </row>
    <row r="488" spans="2:41" x14ac:dyDescent="0.25"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  <c r="AJ488" s="32"/>
      <c r="AK488" s="32"/>
      <c r="AL488" s="32"/>
      <c r="AM488" s="32"/>
      <c r="AN488" s="32"/>
      <c r="AO488" s="32"/>
    </row>
    <row r="489" spans="2:41" x14ac:dyDescent="0.25"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  <c r="AJ489" s="32"/>
      <c r="AK489" s="32"/>
      <c r="AL489" s="32"/>
      <c r="AM489" s="32"/>
      <c r="AN489" s="32"/>
      <c r="AO489" s="32"/>
    </row>
    <row r="490" spans="2:41" x14ac:dyDescent="0.25"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32"/>
    </row>
    <row r="491" spans="2:41" x14ac:dyDescent="0.25"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  <c r="AJ491" s="32"/>
      <c r="AK491" s="32"/>
      <c r="AL491" s="32"/>
      <c r="AM491" s="32"/>
      <c r="AN491" s="32"/>
      <c r="AO491" s="32"/>
    </row>
    <row r="492" spans="2:41" x14ac:dyDescent="0.25"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  <c r="AJ492" s="32"/>
      <c r="AK492" s="32"/>
      <c r="AL492" s="32"/>
      <c r="AM492" s="32"/>
      <c r="AN492" s="32"/>
      <c r="AO492" s="32"/>
    </row>
    <row r="493" spans="2:41" x14ac:dyDescent="0.25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32"/>
    </row>
    <row r="494" spans="2:41" x14ac:dyDescent="0.25"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H494" s="32"/>
      <c r="AI494" s="32"/>
      <c r="AJ494" s="32"/>
      <c r="AK494" s="32"/>
      <c r="AL494" s="32"/>
      <c r="AM494" s="32"/>
      <c r="AN494" s="32"/>
      <c r="AO494" s="32"/>
    </row>
    <row r="495" spans="2:41" x14ac:dyDescent="0.25"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</row>
    <row r="496" spans="2:41" x14ac:dyDescent="0.25"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</row>
    <row r="497" spans="2:41" x14ac:dyDescent="0.25"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</row>
    <row r="498" spans="2:41" x14ac:dyDescent="0.25"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</row>
    <row r="499" spans="2:41" x14ac:dyDescent="0.25"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32"/>
    </row>
    <row r="500" spans="2:41" x14ac:dyDescent="0.25"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F500" s="32"/>
      <c r="AG500" s="32"/>
      <c r="AH500" s="32"/>
      <c r="AI500" s="32"/>
      <c r="AJ500" s="32"/>
      <c r="AK500" s="32"/>
      <c r="AL500" s="32"/>
      <c r="AM500" s="32"/>
      <c r="AN500" s="32"/>
      <c r="AO500" s="32"/>
    </row>
    <row r="501" spans="2:41" x14ac:dyDescent="0.25"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  <c r="AF501" s="32"/>
      <c r="AG501" s="32"/>
      <c r="AH501" s="32"/>
      <c r="AI501" s="32"/>
      <c r="AJ501" s="32"/>
      <c r="AK501" s="32"/>
      <c r="AL501" s="32"/>
      <c r="AM501" s="32"/>
      <c r="AN501" s="32"/>
      <c r="AO501" s="32"/>
    </row>
    <row r="502" spans="2:41" x14ac:dyDescent="0.25"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32"/>
    </row>
    <row r="503" spans="2:41" x14ac:dyDescent="0.25"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  <c r="AO503" s="32"/>
    </row>
    <row r="504" spans="2:41" x14ac:dyDescent="0.25"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  <c r="AF504" s="32"/>
      <c r="AG504" s="32"/>
      <c r="AH504" s="32"/>
      <c r="AI504" s="32"/>
      <c r="AJ504" s="32"/>
      <c r="AK504" s="32"/>
      <c r="AL504" s="32"/>
      <c r="AM504" s="32"/>
      <c r="AN504" s="32"/>
      <c r="AO504" s="32"/>
    </row>
    <row r="505" spans="2:41" x14ac:dyDescent="0.25"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F505" s="32"/>
      <c r="AG505" s="32"/>
      <c r="AH505" s="32"/>
      <c r="AI505" s="32"/>
      <c r="AJ505" s="32"/>
      <c r="AK505" s="32"/>
      <c r="AL505" s="32"/>
      <c r="AM505" s="32"/>
      <c r="AN505" s="32"/>
      <c r="AO505" s="32"/>
    </row>
    <row r="506" spans="2:41" x14ac:dyDescent="0.25"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  <c r="AO506" s="32"/>
    </row>
    <row r="507" spans="2:41" x14ac:dyDescent="0.25"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  <c r="AO507" s="32"/>
    </row>
    <row r="508" spans="2:41" x14ac:dyDescent="0.25"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</row>
    <row r="509" spans="2:41" x14ac:dyDescent="0.25"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</row>
    <row r="510" spans="2:41" x14ac:dyDescent="0.25"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</row>
    <row r="511" spans="2:41" x14ac:dyDescent="0.25"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</row>
    <row r="512" spans="2:41" x14ac:dyDescent="0.25"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</row>
    <row r="513" spans="2:41" x14ac:dyDescent="0.25"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</row>
    <row r="514" spans="2:41" x14ac:dyDescent="0.25"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</row>
    <row r="515" spans="2:41" x14ac:dyDescent="0.25"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</row>
    <row r="516" spans="2:41" x14ac:dyDescent="0.25"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</row>
    <row r="517" spans="2:41" x14ac:dyDescent="0.25"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</row>
    <row r="518" spans="2:41" x14ac:dyDescent="0.25"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</row>
    <row r="519" spans="2:41" x14ac:dyDescent="0.25"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</row>
    <row r="520" spans="2:41" x14ac:dyDescent="0.25"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</row>
    <row r="521" spans="2:41" x14ac:dyDescent="0.25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</row>
    <row r="522" spans="2:41" x14ac:dyDescent="0.25"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</row>
    <row r="523" spans="2:41" x14ac:dyDescent="0.25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</row>
    <row r="524" spans="2:41" x14ac:dyDescent="0.25"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</row>
    <row r="525" spans="2:41" x14ac:dyDescent="0.25"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</row>
    <row r="526" spans="2:41" x14ac:dyDescent="0.25"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</row>
    <row r="527" spans="2:41" x14ac:dyDescent="0.25"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</row>
    <row r="528" spans="2:41" x14ac:dyDescent="0.25"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</row>
    <row r="529" spans="2:41" x14ac:dyDescent="0.25"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</row>
    <row r="530" spans="2:41" x14ac:dyDescent="0.25"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</row>
    <row r="531" spans="2:41" x14ac:dyDescent="0.25"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</row>
    <row r="532" spans="2:41" x14ac:dyDescent="0.25"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</row>
    <row r="533" spans="2:41" x14ac:dyDescent="0.25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</row>
    <row r="534" spans="2:41" x14ac:dyDescent="0.25"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</row>
    <row r="535" spans="2:41" x14ac:dyDescent="0.25"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</row>
    <row r="536" spans="2:41" x14ac:dyDescent="0.25"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</row>
    <row r="537" spans="2:41" x14ac:dyDescent="0.25"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</row>
    <row r="538" spans="2:41" x14ac:dyDescent="0.25"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</row>
    <row r="539" spans="2:41" x14ac:dyDescent="0.25"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</row>
    <row r="540" spans="2:41" x14ac:dyDescent="0.25"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</row>
    <row r="541" spans="2:41" x14ac:dyDescent="0.25"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</row>
    <row r="542" spans="2:41" x14ac:dyDescent="0.25"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</row>
    <row r="543" spans="2:41" x14ac:dyDescent="0.25"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</row>
    <row r="544" spans="2:41" x14ac:dyDescent="0.25"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</row>
    <row r="545" spans="2:41" x14ac:dyDescent="0.25"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</row>
    <row r="546" spans="2:41" x14ac:dyDescent="0.25"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</row>
    <row r="547" spans="2:41" x14ac:dyDescent="0.25"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</row>
    <row r="548" spans="2:41" x14ac:dyDescent="0.25"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</row>
    <row r="549" spans="2:41" x14ac:dyDescent="0.25"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</row>
    <row r="550" spans="2:41" x14ac:dyDescent="0.25"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</row>
    <row r="551" spans="2:41" x14ac:dyDescent="0.25"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</row>
    <row r="552" spans="2:41" x14ac:dyDescent="0.25"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</row>
    <row r="553" spans="2:41" x14ac:dyDescent="0.25"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</row>
    <row r="554" spans="2:41" x14ac:dyDescent="0.25"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</row>
    <row r="555" spans="2:41" x14ac:dyDescent="0.25"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</row>
    <row r="556" spans="2:41" x14ac:dyDescent="0.25"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</row>
    <row r="557" spans="2:41" x14ac:dyDescent="0.25"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</row>
    <row r="558" spans="2:41" x14ac:dyDescent="0.25"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</row>
    <row r="559" spans="2:41" x14ac:dyDescent="0.25"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</row>
    <row r="560" spans="2:41" x14ac:dyDescent="0.25"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</row>
    <row r="561" spans="2:41" x14ac:dyDescent="0.25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</row>
    <row r="562" spans="2:41" x14ac:dyDescent="0.25"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</row>
    <row r="563" spans="2:41" x14ac:dyDescent="0.25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</row>
    <row r="564" spans="2:41" x14ac:dyDescent="0.25"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</row>
    <row r="565" spans="2:41" x14ac:dyDescent="0.25"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</row>
    <row r="566" spans="2:41" x14ac:dyDescent="0.25"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</row>
    <row r="567" spans="2:41" x14ac:dyDescent="0.25"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</row>
    <row r="568" spans="2:41" x14ac:dyDescent="0.25"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</row>
    <row r="569" spans="2:41" x14ac:dyDescent="0.25"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</row>
    <row r="570" spans="2:41" x14ac:dyDescent="0.25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</row>
    <row r="571" spans="2:41" x14ac:dyDescent="0.25"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</row>
    <row r="572" spans="2:41" x14ac:dyDescent="0.25"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</row>
    <row r="573" spans="2:41" x14ac:dyDescent="0.25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</row>
    <row r="574" spans="2:41" x14ac:dyDescent="0.25"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</row>
    <row r="575" spans="2:41" x14ac:dyDescent="0.25"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</row>
    <row r="576" spans="2:41" x14ac:dyDescent="0.25"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</row>
    <row r="577" spans="2:41" x14ac:dyDescent="0.25"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</row>
    <row r="578" spans="2:41" x14ac:dyDescent="0.25"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</row>
    <row r="579" spans="2:41" x14ac:dyDescent="0.25"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</row>
    <row r="580" spans="2:41" x14ac:dyDescent="0.25"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</row>
    <row r="581" spans="2:41" x14ac:dyDescent="0.25"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</row>
    <row r="582" spans="2:41" x14ac:dyDescent="0.25"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</row>
    <row r="583" spans="2:41" x14ac:dyDescent="0.25"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</row>
    <row r="584" spans="2:41" x14ac:dyDescent="0.25"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</row>
    <row r="585" spans="2:41" x14ac:dyDescent="0.25"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</row>
    <row r="586" spans="2:41" x14ac:dyDescent="0.25"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</row>
    <row r="587" spans="2:41" x14ac:dyDescent="0.25"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</row>
    <row r="588" spans="2:41" x14ac:dyDescent="0.25"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</row>
    <row r="589" spans="2:41" x14ac:dyDescent="0.25"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</row>
    <row r="590" spans="2:41" x14ac:dyDescent="0.25"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</row>
    <row r="591" spans="2:41" x14ac:dyDescent="0.25"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</row>
    <row r="592" spans="2:41" x14ac:dyDescent="0.25"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</row>
    <row r="593" spans="2:41" x14ac:dyDescent="0.25"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</row>
    <row r="594" spans="2:41" x14ac:dyDescent="0.25"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</row>
    <row r="595" spans="2:41" x14ac:dyDescent="0.25"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</row>
    <row r="596" spans="2:41" x14ac:dyDescent="0.25"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</row>
    <row r="597" spans="2:41" x14ac:dyDescent="0.25"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</row>
    <row r="598" spans="2:41" x14ac:dyDescent="0.25"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</row>
    <row r="599" spans="2:41" x14ac:dyDescent="0.25"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</row>
    <row r="600" spans="2:41" x14ac:dyDescent="0.25"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</row>
    <row r="601" spans="2:41" x14ac:dyDescent="0.25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</row>
    <row r="602" spans="2:41" x14ac:dyDescent="0.25"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</row>
    <row r="603" spans="2:41" x14ac:dyDescent="0.25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</row>
    <row r="604" spans="2:41" x14ac:dyDescent="0.25"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</row>
    <row r="605" spans="2:41" x14ac:dyDescent="0.25"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</row>
    <row r="606" spans="2:41" x14ac:dyDescent="0.25"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</row>
    <row r="607" spans="2:41" x14ac:dyDescent="0.25"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</row>
    <row r="608" spans="2:41" x14ac:dyDescent="0.25"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</row>
    <row r="609" spans="2:41" x14ac:dyDescent="0.25"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</row>
    <row r="610" spans="2:41" x14ac:dyDescent="0.25"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</row>
    <row r="611" spans="2:41" x14ac:dyDescent="0.25"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</row>
    <row r="612" spans="2:41" x14ac:dyDescent="0.25"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</row>
    <row r="613" spans="2:41" x14ac:dyDescent="0.25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</row>
    <row r="614" spans="2:41" x14ac:dyDescent="0.25"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</row>
    <row r="615" spans="2:41" x14ac:dyDescent="0.25"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</row>
    <row r="616" spans="2:41" x14ac:dyDescent="0.25"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</row>
    <row r="617" spans="2:41" x14ac:dyDescent="0.25"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</row>
    <row r="618" spans="2:41" x14ac:dyDescent="0.25"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</row>
    <row r="619" spans="2:41" x14ac:dyDescent="0.25"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</row>
    <row r="620" spans="2:41" x14ac:dyDescent="0.25"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</row>
    <row r="621" spans="2:41" x14ac:dyDescent="0.25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</row>
    <row r="622" spans="2:41" x14ac:dyDescent="0.25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</row>
    <row r="623" spans="2:41" x14ac:dyDescent="0.25"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</row>
    <row r="624" spans="2:41" x14ac:dyDescent="0.25"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</row>
    <row r="625" spans="2:41" x14ac:dyDescent="0.25"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</row>
    <row r="626" spans="2:41" x14ac:dyDescent="0.25"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</row>
    <row r="627" spans="2:41" x14ac:dyDescent="0.25"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</row>
    <row r="628" spans="2:41" x14ac:dyDescent="0.25"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</row>
    <row r="629" spans="2:41" x14ac:dyDescent="0.25"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</row>
    <row r="630" spans="2:41" x14ac:dyDescent="0.25"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</row>
    <row r="631" spans="2:41" x14ac:dyDescent="0.25"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</row>
    <row r="632" spans="2:41" x14ac:dyDescent="0.25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</row>
    <row r="633" spans="2:41" x14ac:dyDescent="0.25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</row>
    <row r="634" spans="2:41" x14ac:dyDescent="0.25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</row>
    <row r="635" spans="2:41" x14ac:dyDescent="0.25"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</row>
    <row r="636" spans="2:41" x14ac:dyDescent="0.25"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</row>
    <row r="637" spans="2:41" x14ac:dyDescent="0.25"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</row>
    <row r="638" spans="2:41" x14ac:dyDescent="0.25"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</row>
    <row r="639" spans="2:41" x14ac:dyDescent="0.25"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</row>
    <row r="640" spans="2:41" x14ac:dyDescent="0.25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</row>
    <row r="641" spans="2:41" x14ac:dyDescent="0.25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</row>
    <row r="642" spans="2:41" x14ac:dyDescent="0.25"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</row>
    <row r="643" spans="2:41" x14ac:dyDescent="0.25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</row>
    <row r="644" spans="2:41" x14ac:dyDescent="0.25"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</row>
    <row r="645" spans="2:41" x14ac:dyDescent="0.25"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</row>
    <row r="646" spans="2:41" x14ac:dyDescent="0.25"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</row>
    <row r="647" spans="2:41" x14ac:dyDescent="0.25"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</row>
    <row r="648" spans="2:41" x14ac:dyDescent="0.25"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</row>
    <row r="649" spans="2:41" x14ac:dyDescent="0.25"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</row>
    <row r="650" spans="2:41" x14ac:dyDescent="0.25"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  <c r="AJ650" s="32"/>
      <c r="AK650" s="32"/>
      <c r="AL650" s="32"/>
      <c r="AM650" s="32"/>
      <c r="AN650" s="32"/>
      <c r="AO650" s="32"/>
    </row>
    <row r="651" spans="2:41" x14ac:dyDescent="0.25"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  <c r="AJ651" s="32"/>
      <c r="AK651" s="32"/>
      <c r="AL651" s="32"/>
      <c r="AM651" s="32"/>
      <c r="AN651" s="32"/>
      <c r="AO651" s="32"/>
    </row>
    <row r="652" spans="2:41" x14ac:dyDescent="0.25"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</row>
    <row r="653" spans="2:41" x14ac:dyDescent="0.25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  <c r="AJ653" s="32"/>
      <c r="AK653" s="32"/>
      <c r="AL653" s="32"/>
      <c r="AM653" s="32"/>
      <c r="AN653" s="32"/>
      <c r="AO653" s="32"/>
    </row>
    <row r="654" spans="2:41" x14ac:dyDescent="0.25"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  <c r="AO654" s="32"/>
    </row>
    <row r="655" spans="2:41" x14ac:dyDescent="0.25"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  <c r="AO655" s="32"/>
    </row>
    <row r="656" spans="2:41" x14ac:dyDescent="0.25"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</row>
    <row r="657" spans="2:41" x14ac:dyDescent="0.25"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  <c r="AO657" s="32"/>
    </row>
    <row r="658" spans="2:41" x14ac:dyDescent="0.25"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  <c r="AO658" s="32"/>
    </row>
    <row r="659" spans="2:41" x14ac:dyDescent="0.25"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32"/>
      <c r="AG659" s="32"/>
      <c r="AH659" s="32"/>
      <c r="AI659" s="32"/>
      <c r="AJ659" s="32"/>
      <c r="AK659" s="32"/>
      <c r="AL659" s="32"/>
      <c r="AM659" s="32"/>
      <c r="AN659" s="32"/>
      <c r="AO659" s="32"/>
    </row>
    <row r="660" spans="2:41" x14ac:dyDescent="0.25"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32"/>
      <c r="AG660" s="32"/>
      <c r="AH660" s="32"/>
      <c r="AI660" s="32"/>
      <c r="AJ660" s="32"/>
      <c r="AK660" s="32"/>
      <c r="AL660" s="32"/>
      <c r="AM660" s="32"/>
      <c r="AN660" s="32"/>
      <c r="AO660" s="32"/>
    </row>
    <row r="661" spans="2:41" x14ac:dyDescent="0.25"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32"/>
      <c r="AG661" s="32"/>
      <c r="AH661" s="32"/>
      <c r="AI661" s="32"/>
      <c r="AJ661" s="32"/>
      <c r="AK661" s="32"/>
      <c r="AL661" s="32"/>
      <c r="AM661" s="32"/>
      <c r="AN661" s="32"/>
      <c r="AO661" s="32"/>
    </row>
    <row r="662" spans="2:41" x14ac:dyDescent="0.25"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</row>
    <row r="663" spans="2:41" x14ac:dyDescent="0.25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</row>
    <row r="664" spans="2:41" x14ac:dyDescent="0.25"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</row>
    <row r="665" spans="2:41" x14ac:dyDescent="0.25"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</row>
    <row r="666" spans="2:41" x14ac:dyDescent="0.25"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32"/>
      <c r="AG666" s="32"/>
      <c r="AH666" s="32"/>
      <c r="AI666" s="32"/>
      <c r="AJ666" s="32"/>
      <c r="AK666" s="32"/>
      <c r="AL666" s="32"/>
      <c r="AM666" s="32"/>
      <c r="AN666" s="32"/>
      <c r="AO666" s="32"/>
    </row>
    <row r="667" spans="2:41" x14ac:dyDescent="0.25"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  <c r="AO667" s="32"/>
    </row>
    <row r="668" spans="2:41" x14ac:dyDescent="0.25"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32"/>
      <c r="AG668" s="32"/>
      <c r="AH668" s="32"/>
      <c r="AI668" s="32"/>
      <c r="AJ668" s="32"/>
      <c r="AK668" s="32"/>
      <c r="AL668" s="32"/>
      <c r="AM668" s="32"/>
      <c r="AN668" s="32"/>
      <c r="AO668" s="32"/>
    </row>
    <row r="669" spans="2:41" x14ac:dyDescent="0.25"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32"/>
      <c r="AG669" s="32"/>
      <c r="AH669" s="32"/>
      <c r="AI669" s="32"/>
      <c r="AJ669" s="32"/>
      <c r="AK669" s="32"/>
      <c r="AL669" s="32"/>
      <c r="AM669" s="32"/>
      <c r="AN669" s="32"/>
      <c r="AO669" s="32"/>
    </row>
    <row r="670" spans="2:41" x14ac:dyDescent="0.25"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32"/>
      <c r="AG670" s="32"/>
      <c r="AH670" s="32"/>
      <c r="AI670" s="32"/>
      <c r="AJ670" s="32"/>
      <c r="AK670" s="32"/>
      <c r="AL670" s="32"/>
      <c r="AM670" s="32"/>
      <c r="AN670" s="32"/>
      <c r="AO670" s="32"/>
    </row>
    <row r="671" spans="2:41" x14ac:dyDescent="0.25"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32"/>
      <c r="AG671" s="32"/>
      <c r="AH671" s="32"/>
      <c r="AI671" s="32"/>
      <c r="AJ671" s="32"/>
      <c r="AK671" s="32"/>
      <c r="AL671" s="32"/>
      <c r="AM671" s="32"/>
      <c r="AN671" s="32"/>
      <c r="AO671" s="32"/>
    </row>
    <row r="672" spans="2:41" x14ac:dyDescent="0.25"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32"/>
      <c r="AG672" s="32"/>
      <c r="AH672" s="32"/>
      <c r="AI672" s="32"/>
      <c r="AJ672" s="32"/>
      <c r="AK672" s="32"/>
      <c r="AL672" s="32"/>
      <c r="AM672" s="32"/>
      <c r="AN672" s="32"/>
      <c r="AO672" s="32"/>
    </row>
    <row r="673" spans="2:41" x14ac:dyDescent="0.25"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32"/>
      <c r="AG673" s="32"/>
      <c r="AH673" s="32"/>
      <c r="AI673" s="32"/>
      <c r="AJ673" s="32"/>
      <c r="AK673" s="32"/>
      <c r="AL673" s="32"/>
      <c r="AM673" s="32"/>
      <c r="AN673" s="32"/>
      <c r="AO673" s="32"/>
    </row>
    <row r="674" spans="2:41" x14ac:dyDescent="0.25"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  <c r="AO674" s="32"/>
    </row>
    <row r="675" spans="2:41" x14ac:dyDescent="0.25"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32"/>
      <c r="AG675" s="32"/>
      <c r="AH675" s="32"/>
      <c r="AI675" s="32"/>
      <c r="AJ675" s="32"/>
      <c r="AK675" s="32"/>
      <c r="AL675" s="32"/>
      <c r="AM675" s="32"/>
      <c r="AN675" s="32"/>
      <c r="AO675" s="32"/>
    </row>
    <row r="676" spans="2:41" x14ac:dyDescent="0.25"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  <c r="AO676" s="32"/>
    </row>
    <row r="677" spans="2:41" x14ac:dyDescent="0.25"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  <c r="AK677" s="32"/>
      <c r="AL677" s="32"/>
      <c r="AM677" s="32"/>
      <c r="AN677" s="32"/>
      <c r="AO677" s="32"/>
    </row>
    <row r="678" spans="2:41" x14ac:dyDescent="0.25"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  <c r="AO678" s="32"/>
    </row>
    <row r="679" spans="2:41" x14ac:dyDescent="0.25"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32"/>
      <c r="AG679" s="32"/>
      <c r="AH679" s="32"/>
      <c r="AI679" s="32"/>
      <c r="AJ679" s="32"/>
      <c r="AK679" s="32"/>
      <c r="AL679" s="32"/>
      <c r="AM679" s="32"/>
      <c r="AN679" s="32"/>
      <c r="AO679" s="32"/>
    </row>
    <row r="680" spans="2:41" x14ac:dyDescent="0.25"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32"/>
      <c r="AG680" s="32"/>
      <c r="AH680" s="32"/>
      <c r="AI680" s="32"/>
      <c r="AJ680" s="32"/>
      <c r="AK680" s="32"/>
      <c r="AL680" s="32"/>
      <c r="AM680" s="32"/>
      <c r="AN680" s="32"/>
      <c r="AO680" s="32"/>
    </row>
    <row r="681" spans="2:41" x14ac:dyDescent="0.25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  <c r="AJ681" s="32"/>
      <c r="AK681" s="32"/>
      <c r="AL681" s="32"/>
      <c r="AM681" s="32"/>
      <c r="AN681" s="32"/>
      <c r="AO681" s="32"/>
    </row>
    <row r="682" spans="2:41" x14ac:dyDescent="0.25"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</row>
    <row r="683" spans="2:41" x14ac:dyDescent="0.25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  <c r="AO683" s="32"/>
    </row>
    <row r="684" spans="2:41" x14ac:dyDescent="0.25"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  <c r="AJ684" s="32"/>
      <c r="AK684" s="32"/>
      <c r="AL684" s="32"/>
      <c r="AM684" s="32"/>
      <c r="AN684" s="32"/>
      <c r="AO684" s="32"/>
    </row>
    <row r="685" spans="2:41" x14ac:dyDescent="0.25"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</row>
    <row r="686" spans="2:41" x14ac:dyDescent="0.25"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  <c r="AJ686" s="32"/>
      <c r="AK686" s="32"/>
      <c r="AL686" s="32"/>
      <c r="AM686" s="32"/>
      <c r="AN686" s="32"/>
      <c r="AO686" s="32"/>
    </row>
    <row r="687" spans="2:41" x14ac:dyDescent="0.25"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</row>
    <row r="688" spans="2:41" x14ac:dyDescent="0.25"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  <c r="AO688" s="32"/>
    </row>
    <row r="689" spans="2:41" x14ac:dyDescent="0.25"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  <c r="AO689" s="32"/>
    </row>
    <row r="690" spans="2:41" x14ac:dyDescent="0.25"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  <c r="AJ690" s="32"/>
      <c r="AK690" s="32"/>
      <c r="AL690" s="32"/>
      <c r="AM690" s="32"/>
      <c r="AN690" s="32"/>
      <c r="AO690" s="32"/>
    </row>
    <row r="691" spans="2:41" x14ac:dyDescent="0.25"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  <c r="AO691" s="32"/>
    </row>
    <row r="692" spans="2:41" x14ac:dyDescent="0.25"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  <c r="AO692" s="32"/>
    </row>
    <row r="693" spans="2:41" x14ac:dyDescent="0.25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</row>
    <row r="694" spans="2:41" x14ac:dyDescent="0.25"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</row>
    <row r="695" spans="2:41" x14ac:dyDescent="0.25"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</row>
    <row r="696" spans="2:41" x14ac:dyDescent="0.25"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</row>
    <row r="697" spans="2:41" x14ac:dyDescent="0.25"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</row>
    <row r="698" spans="2:41" x14ac:dyDescent="0.25"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</row>
    <row r="699" spans="2:41" x14ac:dyDescent="0.25"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</row>
    <row r="700" spans="2:41" x14ac:dyDescent="0.25"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</row>
    <row r="701" spans="2:41" x14ac:dyDescent="0.25"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</row>
    <row r="702" spans="2:41" x14ac:dyDescent="0.25"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</row>
    <row r="703" spans="2:41" x14ac:dyDescent="0.25"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</row>
    <row r="704" spans="2:41" x14ac:dyDescent="0.25"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</row>
    <row r="705" spans="2:41" x14ac:dyDescent="0.25"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</row>
    <row r="706" spans="2:41" x14ac:dyDescent="0.25"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</row>
    <row r="707" spans="2:41" x14ac:dyDescent="0.25"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</row>
    <row r="708" spans="2:41" x14ac:dyDescent="0.25"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</row>
    <row r="709" spans="2:41" x14ac:dyDescent="0.25"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</row>
    <row r="710" spans="2:41" x14ac:dyDescent="0.25"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</row>
    <row r="711" spans="2:41" x14ac:dyDescent="0.25"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</row>
    <row r="712" spans="2:41" x14ac:dyDescent="0.25"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</row>
    <row r="713" spans="2:41" x14ac:dyDescent="0.25"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</row>
    <row r="714" spans="2:41" x14ac:dyDescent="0.25"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</row>
    <row r="715" spans="2:41" x14ac:dyDescent="0.25"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</row>
    <row r="716" spans="2:41" x14ac:dyDescent="0.25"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</row>
    <row r="717" spans="2:41" x14ac:dyDescent="0.25"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</row>
    <row r="718" spans="2:41" x14ac:dyDescent="0.25"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</row>
    <row r="719" spans="2:41" x14ac:dyDescent="0.25"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</row>
    <row r="720" spans="2:41" x14ac:dyDescent="0.25"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</row>
    <row r="721" spans="2:41" x14ac:dyDescent="0.25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</row>
    <row r="722" spans="2:41" x14ac:dyDescent="0.25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</row>
    <row r="723" spans="2:41" x14ac:dyDescent="0.25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</row>
    <row r="724" spans="2:41" x14ac:dyDescent="0.25"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</row>
    <row r="725" spans="2:41" x14ac:dyDescent="0.25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</row>
    <row r="726" spans="2:41" x14ac:dyDescent="0.25"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</row>
    <row r="727" spans="2:41" x14ac:dyDescent="0.25"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</row>
    <row r="728" spans="2:41" x14ac:dyDescent="0.25"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</row>
    <row r="729" spans="2:41" x14ac:dyDescent="0.25"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</row>
    <row r="730" spans="2:41" x14ac:dyDescent="0.25"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</row>
    <row r="731" spans="2:41" x14ac:dyDescent="0.25"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</row>
    <row r="732" spans="2:41" x14ac:dyDescent="0.25"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</row>
    <row r="733" spans="2:41" x14ac:dyDescent="0.25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</row>
    <row r="734" spans="2:41" x14ac:dyDescent="0.25"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</row>
    <row r="735" spans="2:41" x14ac:dyDescent="0.25"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</row>
    <row r="736" spans="2:41" x14ac:dyDescent="0.25"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</row>
    <row r="737" spans="2:41" x14ac:dyDescent="0.25"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</row>
    <row r="738" spans="2:41" x14ac:dyDescent="0.25"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</row>
    <row r="739" spans="2:41" x14ac:dyDescent="0.25"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</row>
    <row r="740" spans="2:41" x14ac:dyDescent="0.25"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</row>
    <row r="741" spans="2:41" x14ac:dyDescent="0.25"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</row>
    <row r="742" spans="2:41" x14ac:dyDescent="0.25"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</row>
    <row r="743" spans="2:41" x14ac:dyDescent="0.25"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</row>
    <row r="744" spans="2:41" x14ac:dyDescent="0.25"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</row>
    <row r="745" spans="2:41" x14ac:dyDescent="0.25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</row>
    <row r="746" spans="2:41" x14ac:dyDescent="0.25"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</row>
    <row r="747" spans="2:41" x14ac:dyDescent="0.25"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</row>
    <row r="748" spans="2:41" x14ac:dyDescent="0.25"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</row>
    <row r="749" spans="2:41" x14ac:dyDescent="0.25"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</row>
    <row r="750" spans="2:41" x14ac:dyDescent="0.25"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</row>
    <row r="751" spans="2:41" x14ac:dyDescent="0.25"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</row>
    <row r="752" spans="2:41" x14ac:dyDescent="0.25"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</row>
    <row r="753" spans="2:41" x14ac:dyDescent="0.25"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</row>
    <row r="754" spans="2:41" x14ac:dyDescent="0.25"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</row>
    <row r="755" spans="2:41" x14ac:dyDescent="0.25"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</row>
    <row r="756" spans="2:41" x14ac:dyDescent="0.25"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</row>
    <row r="757" spans="2:41" x14ac:dyDescent="0.25"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  <c r="AF757" s="32"/>
      <c r="AG757" s="32"/>
      <c r="AH757" s="32"/>
      <c r="AI757" s="32"/>
      <c r="AJ757" s="32"/>
      <c r="AK757" s="32"/>
      <c r="AL757" s="32"/>
      <c r="AM757" s="32"/>
      <c r="AN757" s="32"/>
      <c r="AO757" s="32"/>
    </row>
    <row r="758" spans="2:41" x14ac:dyDescent="0.25"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F758" s="32"/>
      <c r="AG758" s="32"/>
      <c r="AH758" s="32"/>
      <c r="AI758" s="32"/>
      <c r="AJ758" s="32"/>
      <c r="AK758" s="32"/>
      <c r="AL758" s="32"/>
      <c r="AM758" s="32"/>
      <c r="AN758" s="32"/>
      <c r="AO758" s="32"/>
    </row>
    <row r="759" spans="2:41" x14ac:dyDescent="0.25"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  <c r="AK759" s="32"/>
      <c r="AL759" s="32"/>
      <c r="AM759" s="32"/>
      <c r="AN759" s="32"/>
      <c r="AO759" s="32"/>
    </row>
    <row r="760" spans="2:41" x14ac:dyDescent="0.25"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  <c r="AF760" s="32"/>
      <c r="AG760" s="32"/>
      <c r="AH760" s="32"/>
      <c r="AI760" s="32"/>
      <c r="AJ760" s="32"/>
      <c r="AK760" s="32"/>
      <c r="AL760" s="32"/>
      <c r="AM760" s="32"/>
      <c r="AN760" s="32"/>
      <c r="AO760" s="32"/>
    </row>
    <row r="761" spans="2:41" x14ac:dyDescent="0.25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  <c r="AO761" s="32"/>
    </row>
    <row r="762" spans="2:41" x14ac:dyDescent="0.25"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  <c r="AO762" s="32"/>
    </row>
    <row r="763" spans="2:41" x14ac:dyDescent="0.25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  <c r="AO763" s="32"/>
    </row>
    <row r="764" spans="2:41" x14ac:dyDescent="0.25"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  <c r="AJ764" s="32"/>
      <c r="AK764" s="32"/>
      <c r="AL764" s="32"/>
      <c r="AM764" s="32"/>
      <c r="AN764" s="32"/>
      <c r="AO764" s="32"/>
    </row>
    <row r="765" spans="2:41" x14ac:dyDescent="0.25"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  <c r="AO765" s="32"/>
    </row>
    <row r="766" spans="2:41" x14ac:dyDescent="0.25"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  <c r="AJ766" s="32"/>
      <c r="AK766" s="32"/>
      <c r="AL766" s="32"/>
      <c r="AM766" s="32"/>
      <c r="AN766" s="32"/>
      <c r="AO766" s="32"/>
    </row>
    <row r="767" spans="2:41" x14ac:dyDescent="0.25"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  <c r="AJ767" s="32"/>
      <c r="AK767" s="32"/>
      <c r="AL767" s="32"/>
      <c r="AM767" s="32"/>
      <c r="AN767" s="32"/>
      <c r="AO767" s="32"/>
    </row>
    <row r="768" spans="2:41" x14ac:dyDescent="0.25"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  <c r="AJ768" s="32"/>
      <c r="AK768" s="32"/>
      <c r="AL768" s="32"/>
      <c r="AM768" s="32"/>
      <c r="AN768" s="32"/>
      <c r="AO768" s="32"/>
    </row>
    <row r="769" spans="2:41" x14ac:dyDescent="0.25"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</row>
    <row r="770" spans="2:41" x14ac:dyDescent="0.25"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  <c r="AO770" s="32"/>
    </row>
    <row r="771" spans="2:41" x14ac:dyDescent="0.25"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  <c r="AJ771" s="32"/>
      <c r="AK771" s="32"/>
      <c r="AL771" s="32"/>
      <c r="AM771" s="32"/>
      <c r="AN771" s="32"/>
      <c r="AO771" s="32"/>
    </row>
    <row r="772" spans="2:41" x14ac:dyDescent="0.25"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  <c r="AJ772" s="32"/>
      <c r="AK772" s="32"/>
      <c r="AL772" s="32"/>
      <c r="AM772" s="32"/>
      <c r="AN772" s="32"/>
      <c r="AO772" s="32"/>
    </row>
    <row r="773" spans="2:41" x14ac:dyDescent="0.25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</row>
    <row r="774" spans="2:41" x14ac:dyDescent="0.25"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</row>
    <row r="775" spans="2:41" x14ac:dyDescent="0.25"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</row>
    <row r="776" spans="2:41" x14ac:dyDescent="0.25"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</row>
    <row r="777" spans="2:41" x14ac:dyDescent="0.25"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</row>
    <row r="778" spans="2:41" x14ac:dyDescent="0.25"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</row>
    <row r="779" spans="2:41" x14ac:dyDescent="0.25"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</row>
    <row r="780" spans="2:41" x14ac:dyDescent="0.25"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</row>
    <row r="781" spans="2:41" x14ac:dyDescent="0.25"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</row>
    <row r="782" spans="2:41" x14ac:dyDescent="0.25"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</row>
    <row r="783" spans="2:41" x14ac:dyDescent="0.25"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</row>
    <row r="784" spans="2:41" x14ac:dyDescent="0.25"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</row>
    <row r="785" spans="2:41" x14ac:dyDescent="0.25"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</row>
    <row r="786" spans="2:41" x14ac:dyDescent="0.25"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</row>
    <row r="787" spans="2:41" x14ac:dyDescent="0.25"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</row>
    <row r="788" spans="2:41" x14ac:dyDescent="0.25"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</row>
    <row r="789" spans="2:41" x14ac:dyDescent="0.25"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  <c r="AO789" s="32"/>
    </row>
    <row r="790" spans="2:41" x14ac:dyDescent="0.25"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  <c r="AO790" s="32"/>
    </row>
    <row r="791" spans="2:41" x14ac:dyDescent="0.25"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  <c r="AO791" s="32"/>
    </row>
    <row r="792" spans="2:41" x14ac:dyDescent="0.25"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  <c r="AO792" s="32"/>
    </row>
    <row r="793" spans="2:41" x14ac:dyDescent="0.25"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  <c r="AO793" s="32"/>
    </row>
    <row r="794" spans="2:41" x14ac:dyDescent="0.25"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  <c r="AO794" s="32"/>
    </row>
    <row r="795" spans="2:41" x14ac:dyDescent="0.25"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F795" s="32"/>
      <c r="AG795" s="32"/>
      <c r="AH795" s="32"/>
      <c r="AI795" s="32"/>
      <c r="AJ795" s="32"/>
      <c r="AK795" s="32"/>
      <c r="AL795" s="32"/>
      <c r="AM795" s="32"/>
      <c r="AN795" s="32"/>
      <c r="AO795" s="32"/>
    </row>
    <row r="796" spans="2:41" x14ac:dyDescent="0.25"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  <c r="AF796" s="32"/>
      <c r="AG796" s="32"/>
      <c r="AH796" s="32"/>
      <c r="AI796" s="32"/>
      <c r="AJ796" s="32"/>
      <c r="AK796" s="32"/>
      <c r="AL796" s="32"/>
      <c r="AM796" s="32"/>
      <c r="AN796" s="32"/>
      <c r="AO796" s="32"/>
    </row>
    <row r="797" spans="2:41" x14ac:dyDescent="0.25"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  <c r="AF797" s="32"/>
      <c r="AG797" s="32"/>
      <c r="AH797" s="32"/>
      <c r="AI797" s="32"/>
      <c r="AJ797" s="32"/>
      <c r="AK797" s="32"/>
      <c r="AL797" s="32"/>
      <c r="AM797" s="32"/>
      <c r="AN797" s="32"/>
      <c r="AO797" s="32"/>
    </row>
    <row r="798" spans="2:41" x14ac:dyDescent="0.25"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  <c r="AO798" s="32"/>
    </row>
    <row r="799" spans="2:41" x14ac:dyDescent="0.25"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  <c r="AO799" s="32"/>
    </row>
    <row r="800" spans="2:41" x14ac:dyDescent="0.25"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  <c r="AO800" s="32"/>
    </row>
    <row r="801" spans="2:41" x14ac:dyDescent="0.25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  <c r="AO801" s="32"/>
    </row>
    <row r="802" spans="2:41" x14ac:dyDescent="0.25"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</row>
    <row r="803" spans="2:41" x14ac:dyDescent="0.25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  <c r="AO803" s="32"/>
    </row>
    <row r="804" spans="2:41" x14ac:dyDescent="0.25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  <c r="AJ804" s="32"/>
      <c r="AK804" s="32"/>
      <c r="AL804" s="32"/>
      <c r="AM804" s="32"/>
      <c r="AN804" s="32"/>
      <c r="AO804" s="32"/>
    </row>
    <row r="805" spans="2:41" x14ac:dyDescent="0.25"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</row>
    <row r="806" spans="2:41" x14ac:dyDescent="0.25"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</row>
    <row r="807" spans="2:41" x14ac:dyDescent="0.25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</row>
    <row r="808" spans="2:41" x14ac:dyDescent="0.25"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</row>
    <row r="809" spans="2:41" x14ac:dyDescent="0.25"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</row>
    <row r="810" spans="2:41" x14ac:dyDescent="0.25"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</row>
    <row r="811" spans="2:41" x14ac:dyDescent="0.25"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</row>
    <row r="812" spans="2:41" x14ac:dyDescent="0.25"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</row>
    <row r="813" spans="2:41" x14ac:dyDescent="0.25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</row>
    <row r="814" spans="2:41" x14ac:dyDescent="0.25"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</row>
    <row r="815" spans="2:41" x14ac:dyDescent="0.25"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</row>
    <row r="816" spans="2:41" x14ac:dyDescent="0.25"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</row>
    <row r="817" spans="2:41" x14ac:dyDescent="0.25"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</row>
    <row r="818" spans="2:41" x14ac:dyDescent="0.25"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</row>
    <row r="819" spans="2:41" x14ac:dyDescent="0.25"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</row>
    <row r="820" spans="2:41" x14ac:dyDescent="0.25"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</row>
    <row r="821" spans="2:41" x14ac:dyDescent="0.25"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</row>
    <row r="822" spans="2:41" x14ac:dyDescent="0.25"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</row>
    <row r="823" spans="2:41" x14ac:dyDescent="0.25"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</row>
    <row r="824" spans="2:41" x14ac:dyDescent="0.25"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</row>
    <row r="825" spans="2:41" x14ac:dyDescent="0.25"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</row>
    <row r="826" spans="2:41" x14ac:dyDescent="0.25"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</row>
    <row r="827" spans="2:41" x14ac:dyDescent="0.25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</row>
    <row r="828" spans="2:41" x14ac:dyDescent="0.25"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</row>
    <row r="829" spans="2:41" x14ac:dyDescent="0.25"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</row>
    <row r="830" spans="2:41" x14ac:dyDescent="0.25"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</row>
    <row r="831" spans="2:41" x14ac:dyDescent="0.25"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</row>
    <row r="832" spans="2:41" x14ac:dyDescent="0.25"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</row>
    <row r="833" spans="2:41" x14ac:dyDescent="0.25"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</row>
    <row r="834" spans="2:41" x14ac:dyDescent="0.25"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</row>
    <row r="835" spans="2:41" x14ac:dyDescent="0.25"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</row>
    <row r="836" spans="2:41" x14ac:dyDescent="0.25"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</row>
    <row r="837" spans="2:41" x14ac:dyDescent="0.25"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  <c r="AF837" s="32"/>
      <c r="AG837" s="32"/>
      <c r="AH837" s="32"/>
      <c r="AI837" s="32"/>
      <c r="AJ837" s="32"/>
      <c r="AK837" s="32"/>
      <c r="AL837" s="32"/>
      <c r="AM837" s="32"/>
      <c r="AN837" s="32"/>
      <c r="AO837" s="32"/>
    </row>
    <row r="838" spans="2:41" x14ac:dyDescent="0.25"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  <c r="AF838" s="32"/>
      <c r="AG838" s="32"/>
      <c r="AH838" s="32"/>
      <c r="AI838" s="32"/>
      <c r="AJ838" s="32"/>
      <c r="AK838" s="32"/>
      <c r="AL838" s="32"/>
      <c r="AM838" s="32"/>
      <c r="AN838" s="32"/>
      <c r="AO838" s="32"/>
    </row>
    <row r="839" spans="2:41" x14ac:dyDescent="0.25"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  <c r="AF839" s="32"/>
      <c r="AG839" s="32"/>
      <c r="AH839" s="32"/>
      <c r="AI839" s="32"/>
      <c r="AJ839" s="32"/>
      <c r="AK839" s="32"/>
      <c r="AL839" s="32"/>
      <c r="AM839" s="32"/>
      <c r="AN839" s="32"/>
      <c r="AO839" s="32"/>
    </row>
  </sheetData>
  <sheetProtection algorithmName="SHA-512" hashValue="IWB+Y2EnSRkbnoWoImqQycQxX6sCmYWvFWCX1DZtw7sH6IicUfiO2pJ6Kp7YKpIMMZVAH9WtPLG3wLGlWscF1A==" saltValue="m9P3xFQR/QcQNir98TjYpQ==" spinCount="100000" sheet="1" objects="1" scenarios="1"/>
  <mergeCells count="8">
    <mergeCell ref="A26:D26"/>
    <mergeCell ref="A1:D2"/>
    <mergeCell ref="A3:A22"/>
    <mergeCell ref="B3:C3"/>
    <mergeCell ref="B4:C4"/>
    <mergeCell ref="B25:C25"/>
    <mergeCell ref="B23:C23"/>
    <mergeCell ref="B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CD64-2424-4455-80AE-323B9060D5BB}">
  <sheetPr codeName="Blad1">
    <pageSetUpPr fitToPage="1"/>
  </sheetPr>
  <dimension ref="A1:AF280"/>
  <sheetViews>
    <sheetView zoomScaleNormal="100" workbookViewId="0">
      <pane xSplit="7" ySplit="10" topLeftCell="H14" activePane="bottomRight" state="frozen"/>
      <selection pane="topRight" activeCell="H1" sqref="H1"/>
      <selection pane="bottomLeft" activeCell="A11" sqref="A11"/>
      <selection pane="bottomRight" activeCell="D5" sqref="D5:G7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2" ht="8.2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3"/>
      <c r="AF1" s="4"/>
    </row>
    <row r="2" spans="1:32" ht="26.25" customHeight="1" x14ac:dyDescent="0.35">
      <c r="A2" s="52"/>
      <c r="B2" s="1">
        <v>1</v>
      </c>
      <c r="C2" s="174" t="s">
        <v>56</v>
      </c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6"/>
      <c r="AE2" s="195"/>
      <c r="AF2" s="4"/>
    </row>
    <row r="3" spans="1:32" ht="8.25" customHeight="1" x14ac:dyDescent="0.25">
      <c r="A3" s="177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95"/>
      <c r="AF3" s="4"/>
    </row>
    <row r="4" spans="1:32" ht="20.100000000000001" customHeight="1" x14ac:dyDescent="0.25">
      <c r="A4" s="53"/>
      <c r="B4" s="45"/>
      <c r="C4" s="184" t="s">
        <v>83</v>
      </c>
      <c r="D4" s="185"/>
      <c r="E4" s="185"/>
      <c r="F4" s="185"/>
      <c r="G4" s="186"/>
      <c r="H4" s="150"/>
      <c r="I4" s="187" t="s">
        <v>84</v>
      </c>
      <c r="J4" s="187"/>
      <c r="K4" s="187"/>
      <c r="L4" s="187"/>
      <c r="M4" s="187"/>
      <c r="N4" s="187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95"/>
      <c r="AF4" s="4"/>
    </row>
    <row r="5" spans="1:32" ht="15.75" x14ac:dyDescent="0.25">
      <c r="A5" s="113"/>
      <c r="B5" s="54"/>
      <c r="C5" s="55" t="s">
        <v>2</v>
      </c>
      <c r="D5" s="159"/>
      <c r="E5" s="160"/>
      <c r="F5" s="160"/>
      <c r="G5" s="161"/>
      <c r="H5" s="150"/>
      <c r="I5" s="192" t="s">
        <v>0</v>
      </c>
      <c r="J5" s="193"/>
      <c r="K5" s="158"/>
      <c r="L5" s="158"/>
      <c r="M5" s="158"/>
      <c r="N5" s="158"/>
      <c r="O5" s="23" t="s">
        <v>1</v>
      </c>
      <c r="P5" s="168"/>
      <c r="Q5" s="168"/>
      <c r="R5" s="168"/>
      <c r="S5" s="168"/>
      <c r="T5" s="148" t="s">
        <v>66</v>
      </c>
      <c r="U5" s="148"/>
      <c r="V5" s="132">
        <v>0.3</v>
      </c>
      <c r="W5" s="133"/>
      <c r="X5" s="21"/>
      <c r="Y5" s="139"/>
      <c r="Z5" s="139"/>
      <c r="AA5" s="139"/>
      <c r="AB5" s="139"/>
      <c r="AC5" s="178"/>
      <c r="AD5" s="179"/>
      <c r="AE5" s="195"/>
      <c r="AF5" s="4"/>
    </row>
    <row r="6" spans="1:32" ht="15.75" x14ac:dyDescent="0.25">
      <c r="A6" s="113"/>
      <c r="B6" s="54"/>
      <c r="C6" s="55" t="s">
        <v>52</v>
      </c>
      <c r="D6" s="159"/>
      <c r="E6" s="160"/>
      <c r="F6" s="160"/>
      <c r="G6" s="161"/>
      <c r="H6" s="150"/>
      <c r="I6" s="162" t="s">
        <v>3</v>
      </c>
      <c r="J6" s="163"/>
      <c r="K6" s="158"/>
      <c r="L6" s="158"/>
      <c r="M6" s="158"/>
      <c r="N6" s="158"/>
      <c r="O6" s="24" t="s">
        <v>4</v>
      </c>
      <c r="P6" s="158"/>
      <c r="Q6" s="158"/>
      <c r="R6" s="158"/>
      <c r="S6" s="158"/>
      <c r="T6" s="148" t="s">
        <v>70</v>
      </c>
      <c r="U6" s="148"/>
      <c r="V6" s="134">
        <v>8000</v>
      </c>
      <c r="W6" s="135"/>
      <c r="X6" s="22" t="s">
        <v>71</v>
      </c>
      <c r="Y6" s="140"/>
      <c r="Z6" s="140"/>
      <c r="AA6" s="140"/>
      <c r="AB6" s="140"/>
      <c r="AC6" s="180"/>
      <c r="AD6" s="181"/>
      <c r="AE6" s="195"/>
      <c r="AF6" s="4"/>
    </row>
    <row r="7" spans="1:32" ht="15.75" x14ac:dyDescent="0.25">
      <c r="A7" s="113"/>
      <c r="B7" s="54"/>
      <c r="C7" s="56" t="s">
        <v>6</v>
      </c>
      <c r="D7" s="189"/>
      <c r="E7" s="189"/>
      <c r="F7" s="189"/>
      <c r="G7" s="189"/>
      <c r="H7" s="150"/>
      <c r="I7" s="162" t="s">
        <v>81</v>
      </c>
      <c r="J7" s="163"/>
      <c r="K7" s="158" t="s">
        <v>76</v>
      </c>
      <c r="L7" s="158"/>
      <c r="M7" s="158"/>
      <c r="N7" s="158"/>
      <c r="O7" s="57" t="s">
        <v>62</v>
      </c>
      <c r="P7" s="168" t="s">
        <v>76</v>
      </c>
      <c r="Q7" s="168"/>
      <c r="R7" s="168"/>
      <c r="S7" s="168"/>
      <c r="T7" s="129" t="s">
        <v>113</v>
      </c>
      <c r="U7" s="129"/>
      <c r="V7" s="136"/>
      <c r="W7" s="136"/>
      <c r="X7" s="136"/>
      <c r="Y7" s="140"/>
      <c r="Z7" s="140"/>
      <c r="AA7" s="140"/>
      <c r="AB7" s="140"/>
      <c r="AC7" s="180"/>
      <c r="AD7" s="181"/>
      <c r="AE7" s="195"/>
      <c r="AF7" s="4"/>
    </row>
    <row r="8" spans="1:32" ht="15.75" x14ac:dyDescent="0.25">
      <c r="A8" s="113"/>
      <c r="B8" s="54"/>
      <c r="C8" s="56" t="s">
        <v>111</v>
      </c>
      <c r="D8" s="158"/>
      <c r="E8" s="158"/>
      <c r="F8" s="158"/>
      <c r="G8" s="158"/>
      <c r="H8" s="169"/>
      <c r="I8" s="164" t="s">
        <v>74</v>
      </c>
      <c r="J8" s="165"/>
      <c r="K8" s="158" t="s">
        <v>76</v>
      </c>
      <c r="L8" s="158"/>
      <c r="M8" s="158"/>
      <c r="N8" s="158"/>
      <c r="O8" s="25"/>
      <c r="P8" s="166"/>
      <c r="Q8" s="166"/>
      <c r="R8" s="166"/>
      <c r="S8" s="167"/>
      <c r="T8" s="130"/>
      <c r="U8" s="131"/>
      <c r="V8" s="137"/>
      <c r="W8" s="138"/>
      <c r="X8" s="138"/>
      <c r="Y8" s="141"/>
      <c r="Z8" s="141"/>
      <c r="AA8" s="141"/>
      <c r="AB8" s="141"/>
      <c r="AC8" s="182"/>
      <c r="AD8" s="183"/>
      <c r="AE8" s="195"/>
      <c r="AF8" s="4"/>
    </row>
    <row r="9" spans="1:32" ht="8.25" customHeight="1" x14ac:dyDescent="0.25">
      <c r="A9" s="113"/>
      <c r="B9" s="54"/>
      <c r="C9" s="58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195"/>
      <c r="AF9" s="4"/>
    </row>
    <row r="10" spans="1:32" ht="15" customHeight="1" x14ac:dyDescent="0.25">
      <c r="A10" s="113"/>
      <c r="B10" s="48"/>
      <c r="C10" s="194" t="s">
        <v>7</v>
      </c>
      <c r="D10" s="194"/>
      <c r="E10" s="60"/>
      <c r="F10" s="60"/>
      <c r="G10" s="61"/>
      <c r="H10" s="87" t="s">
        <v>114</v>
      </c>
      <c r="I10" s="88" t="s">
        <v>150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89">
        <v>2046</v>
      </c>
      <c r="AE10" s="195"/>
      <c r="AF10" s="4"/>
    </row>
    <row r="11" spans="1:32" ht="15" customHeight="1" x14ac:dyDescent="0.25">
      <c r="A11" s="113"/>
      <c r="B11" s="49"/>
      <c r="C11" s="190" t="s">
        <v>53</v>
      </c>
      <c r="D11" s="191"/>
      <c r="E11" s="62"/>
      <c r="F11" s="62"/>
      <c r="G11" s="63"/>
      <c r="H11" s="90"/>
      <c r="I11" s="91"/>
      <c r="J11" s="83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195"/>
      <c r="AF11" s="4"/>
    </row>
    <row r="12" spans="1:32" ht="15" customHeight="1" x14ac:dyDescent="0.25">
      <c r="A12" s="113"/>
      <c r="B12" s="50">
        <v>661100</v>
      </c>
      <c r="C12" s="116" t="s">
        <v>51</v>
      </c>
      <c r="D12" s="116"/>
      <c r="E12" s="64"/>
      <c r="F12" s="64"/>
      <c r="G12" s="198"/>
      <c r="H12" s="47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95"/>
      <c r="AF12" s="4"/>
    </row>
    <row r="13" spans="1:32" x14ac:dyDescent="0.25">
      <c r="A13" s="113"/>
      <c r="B13" s="51">
        <v>661101</v>
      </c>
      <c r="C13" s="116" t="s">
        <v>8</v>
      </c>
      <c r="D13" s="116"/>
      <c r="E13" s="65"/>
      <c r="F13" s="65"/>
      <c r="G13" s="198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95"/>
      <c r="AF13" s="4"/>
    </row>
    <row r="14" spans="1:32" x14ac:dyDescent="0.25">
      <c r="A14" s="113"/>
      <c r="B14" s="51">
        <v>661102</v>
      </c>
      <c r="C14" s="116" t="s">
        <v>9</v>
      </c>
      <c r="D14" s="116"/>
      <c r="E14" s="65"/>
      <c r="F14" s="65"/>
      <c r="G14" s="198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95"/>
      <c r="AF14" s="4"/>
    </row>
    <row r="15" spans="1:32" x14ac:dyDescent="0.25">
      <c r="A15" s="113"/>
      <c r="B15" s="51">
        <v>661103</v>
      </c>
      <c r="C15" s="116" t="s">
        <v>10</v>
      </c>
      <c r="D15" s="116"/>
      <c r="E15" s="65"/>
      <c r="F15" s="65"/>
      <c r="G15" s="198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95"/>
      <c r="AF15" s="4"/>
    </row>
    <row r="16" spans="1:32" x14ac:dyDescent="0.25">
      <c r="A16" s="113"/>
      <c r="B16" s="51">
        <v>661104</v>
      </c>
      <c r="C16" s="116" t="s">
        <v>11</v>
      </c>
      <c r="D16" s="116"/>
      <c r="E16" s="65"/>
      <c r="F16" s="65"/>
      <c r="G16" s="198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95"/>
      <c r="AF16" s="4"/>
    </row>
    <row r="17" spans="1:32" x14ac:dyDescent="0.25">
      <c r="A17" s="113"/>
      <c r="B17" s="51">
        <v>661106</v>
      </c>
      <c r="C17" s="116" t="s">
        <v>12</v>
      </c>
      <c r="D17" s="116"/>
      <c r="E17" s="65"/>
      <c r="F17" s="65"/>
      <c r="G17" s="19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95"/>
      <c r="AF17" s="4"/>
    </row>
    <row r="18" spans="1:32" x14ac:dyDescent="0.25">
      <c r="A18" s="113"/>
      <c r="B18" s="51">
        <v>661107</v>
      </c>
      <c r="C18" s="116" t="s">
        <v>13</v>
      </c>
      <c r="D18" s="116"/>
      <c r="E18" s="65"/>
      <c r="F18" s="65"/>
      <c r="G18" s="198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95"/>
      <c r="AF18" s="4"/>
    </row>
    <row r="19" spans="1:32" x14ac:dyDescent="0.25">
      <c r="A19" s="113"/>
      <c r="B19" s="51">
        <v>661108</v>
      </c>
      <c r="C19" s="116" t="s">
        <v>14</v>
      </c>
      <c r="D19" s="116"/>
      <c r="E19" s="65"/>
      <c r="F19" s="65"/>
      <c r="G19" s="198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95"/>
      <c r="AF19" s="4"/>
    </row>
    <row r="20" spans="1:32" x14ac:dyDescent="0.25">
      <c r="A20" s="113"/>
      <c r="B20" s="51">
        <v>661109</v>
      </c>
      <c r="C20" s="116" t="s">
        <v>87</v>
      </c>
      <c r="D20" s="116"/>
      <c r="E20" s="65"/>
      <c r="F20" s="65"/>
      <c r="G20" s="19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95"/>
      <c r="AF20" s="4"/>
    </row>
    <row r="21" spans="1:32" x14ac:dyDescent="0.25">
      <c r="A21" s="113"/>
      <c r="B21" s="51">
        <v>661110</v>
      </c>
      <c r="C21" s="116" t="s">
        <v>15</v>
      </c>
      <c r="D21" s="116"/>
      <c r="E21" s="65"/>
      <c r="F21" s="65"/>
      <c r="G21" s="198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95"/>
      <c r="AF21" s="4"/>
    </row>
    <row r="22" spans="1:32" x14ac:dyDescent="0.25">
      <c r="A22" s="113"/>
      <c r="B22" s="51">
        <v>661111</v>
      </c>
      <c r="C22" s="116" t="s">
        <v>16</v>
      </c>
      <c r="D22" s="116"/>
      <c r="E22" s="65"/>
      <c r="F22" s="65"/>
      <c r="G22" s="198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95"/>
      <c r="AF22" s="4"/>
    </row>
    <row r="23" spans="1:32" x14ac:dyDescent="0.25">
      <c r="A23" s="113"/>
      <c r="B23" s="51">
        <v>661112</v>
      </c>
      <c r="C23" s="116" t="s">
        <v>17</v>
      </c>
      <c r="D23" s="116"/>
      <c r="E23" s="65"/>
      <c r="F23" s="65"/>
      <c r="G23" s="198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95"/>
      <c r="AF23" s="4"/>
    </row>
    <row r="24" spans="1:32" x14ac:dyDescent="0.25">
      <c r="A24" s="113"/>
      <c r="B24" s="51">
        <v>661113</v>
      </c>
      <c r="C24" s="116" t="s">
        <v>18</v>
      </c>
      <c r="D24" s="116"/>
      <c r="E24" s="65"/>
      <c r="F24" s="65"/>
      <c r="G24" s="198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95"/>
      <c r="AF24" s="4"/>
    </row>
    <row r="25" spans="1:32" x14ac:dyDescent="0.25">
      <c r="A25" s="113"/>
      <c r="B25" s="51">
        <v>661120</v>
      </c>
      <c r="C25" s="116" t="s">
        <v>19</v>
      </c>
      <c r="D25" s="116"/>
      <c r="E25" s="65"/>
      <c r="F25" s="65"/>
      <c r="G25" s="198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95"/>
      <c r="AF25" s="4"/>
    </row>
    <row r="26" spans="1:32" x14ac:dyDescent="0.25">
      <c r="A26" s="113"/>
      <c r="B26" s="51">
        <v>661121</v>
      </c>
      <c r="C26" s="116" t="s">
        <v>20</v>
      </c>
      <c r="D26" s="116"/>
      <c r="E26" s="65"/>
      <c r="F26" s="65"/>
      <c r="G26" s="198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95"/>
      <c r="AF26" s="4"/>
    </row>
    <row r="27" spans="1:32" x14ac:dyDescent="0.25">
      <c r="A27" s="113"/>
      <c r="B27" s="51">
        <v>661122</v>
      </c>
      <c r="C27" s="170" t="s">
        <v>21</v>
      </c>
      <c r="D27" s="170"/>
      <c r="E27" s="65"/>
      <c r="F27" s="65"/>
      <c r="G27" s="19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95"/>
      <c r="AF27" s="4"/>
    </row>
    <row r="28" spans="1:32" x14ac:dyDescent="0.25">
      <c r="A28" s="113"/>
      <c r="B28" s="51">
        <v>661123</v>
      </c>
      <c r="C28" s="170" t="s">
        <v>22</v>
      </c>
      <c r="D28" s="170"/>
      <c r="E28" s="65"/>
      <c r="F28" s="65"/>
      <c r="G28" s="198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95"/>
      <c r="AF28" s="4"/>
    </row>
    <row r="29" spans="1:32" x14ac:dyDescent="0.25">
      <c r="A29" s="113"/>
      <c r="B29" s="51">
        <v>661124</v>
      </c>
      <c r="C29" s="116" t="s">
        <v>23</v>
      </c>
      <c r="D29" s="116"/>
      <c r="E29" s="65"/>
      <c r="F29" s="65"/>
      <c r="G29" s="198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95"/>
      <c r="AF29" s="4"/>
    </row>
    <row r="30" spans="1:32" x14ac:dyDescent="0.25">
      <c r="A30" s="113"/>
      <c r="B30" s="51">
        <v>661125</v>
      </c>
      <c r="C30" s="116" t="s">
        <v>24</v>
      </c>
      <c r="D30" s="116"/>
      <c r="E30" s="65"/>
      <c r="F30" s="65"/>
      <c r="G30" s="198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95"/>
      <c r="AF30" s="4"/>
    </row>
    <row r="31" spans="1:32" x14ac:dyDescent="0.25">
      <c r="A31" s="113"/>
      <c r="B31" s="51">
        <v>661126</v>
      </c>
      <c r="C31" s="116" t="s">
        <v>25</v>
      </c>
      <c r="D31" s="116"/>
      <c r="E31" s="65"/>
      <c r="F31" s="65"/>
      <c r="G31" s="198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95"/>
      <c r="AF31" s="4"/>
    </row>
    <row r="32" spans="1:32" x14ac:dyDescent="0.25">
      <c r="A32" s="113"/>
      <c r="B32" s="51">
        <v>661127</v>
      </c>
      <c r="C32" s="116" t="s">
        <v>88</v>
      </c>
      <c r="D32" s="116"/>
      <c r="E32" s="65"/>
      <c r="F32" s="65"/>
      <c r="G32" s="198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95"/>
      <c r="AF32" s="4"/>
    </row>
    <row r="33" spans="1:32" x14ac:dyDescent="0.25">
      <c r="A33" s="113"/>
      <c r="B33" s="51">
        <v>661130</v>
      </c>
      <c r="C33" s="116" t="s">
        <v>26</v>
      </c>
      <c r="D33" s="116"/>
      <c r="E33" s="65"/>
      <c r="F33" s="65"/>
      <c r="G33" s="198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95"/>
      <c r="AF33" s="4"/>
    </row>
    <row r="34" spans="1:32" x14ac:dyDescent="0.25">
      <c r="A34" s="113"/>
      <c r="B34" s="51">
        <v>661132</v>
      </c>
      <c r="C34" s="116" t="s">
        <v>27</v>
      </c>
      <c r="D34" s="116"/>
      <c r="E34" s="65"/>
      <c r="F34" s="65"/>
      <c r="G34" s="198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95"/>
      <c r="AF34" s="4"/>
    </row>
    <row r="35" spans="1:32" x14ac:dyDescent="0.25">
      <c r="A35" s="113"/>
      <c r="B35" s="51">
        <v>661133</v>
      </c>
      <c r="C35" s="116" t="s">
        <v>28</v>
      </c>
      <c r="D35" s="116"/>
      <c r="E35" s="65"/>
      <c r="F35" s="65"/>
      <c r="G35" s="198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95"/>
      <c r="AF35" s="4"/>
    </row>
    <row r="36" spans="1:32" x14ac:dyDescent="0.25">
      <c r="A36" s="113"/>
      <c r="B36" s="51">
        <v>661134</v>
      </c>
      <c r="C36" s="116" t="s">
        <v>29</v>
      </c>
      <c r="D36" s="116"/>
      <c r="E36" s="65"/>
      <c r="F36" s="65"/>
      <c r="G36" s="198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95"/>
      <c r="AF36" s="4"/>
    </row>
    <row r="37" spans="1:32" x14ac:dyDescent="0.25">
      <c r="A37" s="113"/>
      <c r="B37" s="51">
        <v>661135</v>
      </c>
      <c r="C37" s="116" t="s">
        <v>30</v>
      </c>
      <c r="D37" s="116"/>
      <c r="E37" s="65"/>
      <c r="F37" s="65"/>
      <c r="G37" s="198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95"/>
      <c r="AF37" s="4"/>
    </row>
    <row r="38" spans="1:32" x14ac:dyDescent="0.25">
      <c r="A38" s="113"/>
      <c r="B38" s="51">
        <v>661137</v>
      </c>
      <c r="C38" s="116" t="s">
        <v>31</v>
      </c>
      <c r="D38" s="116"/>
      <c r="E38" s="65"/>
      <c r="F38" s="65"/>
      <c r="G38" s="198"/>
      <c r="H38" s="28"/>
      <c r="I38" s="28"/>
      <c r="J38" s="28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195"/>
      <c r="AF38" s="4"/>
    </row>
    <row r="39" spans="1:32" x14ac:dyDescent="0.25">
      <c r="A39" s="113"/>
      <c r="B39" s="51">
        <v>661138</v>
      </c>
      <c r="C39" s="116" t="s">
        <v>32</v>
      </c>
      <c r="D39" s="116"/>
      <c r="E39" s="65"/>
      <c r="F39" s="65"/>
      <c r="G39" s="198"/>
      <c r="H39" s="28"/>
      <c r="I39" s="28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95"/>
      <c r="AF39" s="4"/>
    </row>
    <row r="40" spans="1:32" x14ac:dyDescent="0.25">
      <c r="A40" s="113"/>
      <c r="B40" s="51">
        <v>661140</v>
      </c>
      <c r="C40" s="116" t="s">
        <v>33</v>
      </c>
      <c r="D40" s="116"/>
      <c r="E40" s="65"/>
      <c r="F40" s="65"/>
      <c r="G40" s="198"/>
      <c r="H40" s="28"/>
      <c r="I40" s="28"/>
      <c r="J40" s="28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195"/>
      <c r="AF40" s="4"/>
    </row>
    <row r="41" spans="1:32" x14ac:dyDescent="0.25">
      <c r="A41" s="113"/>
      <c r="B41" s="51">
        <v>661141</v>
      </c>
      <c r="C41" s="116" t="s">
        <v>34</v>
      </c>
      <c r="D41" s="116"/>
      <c r="E41" s="65"/>
      <c r="F41" s="65"/>
      <c r="G41" s="198"/>
      <c r="H41" s="28"/>
      <c r="I41" s="28"/>
      <c r="J41" s="28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195"/>
      <c r="AF41" s="4"/>
    </row>
    <row r="42" spans="1:32" x14ac:dyDescent="0.25">
      <c r="A42" s="113"/>
      <c r="B42" s="51">
        <v>661143</v>
      </c>
      <c r="C42" s="116" t="s">
        <v>35</v>
      </c>
      <c r="D42" s="116"/>
      <c r="E42" s="65"/>
      <c r="F42" s="65"/>
      <c r="G42" s="198"/>
      <c r="H42" s="28"/>
      <c r="I42" s="28"/>
      <c r="J42" s="28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195"/>
      <c r="AF42" s="4"/>
    </row>
    <row r="43" spans="1:32" x14ac:dyDescent="0.25">
      <c r="A43" s="113"/>
      <c r="B43" s="51">
        <v>661144</v>
      </c>
      <c r="C43" s="116" t="s">
        <v>36</v>
      </c>
      <c r="D43" s="116"/>
      <c r="E43" s="65"/>
      <c r="F43" s="65"/>
      <c r="G43" s="198"/>
      <c r="H43" s="28"/>
      <c r="I43" s="28"/>
      <c r="J43" s="28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195"/>
      <c r="AF43" s="4"/>
    </row>
    <row r="44" spans="1:32" x14ac:dyDescent="0.25">
      <c r="A44" s="113"/>
      <c r="B44" s="51">
        <v>661145</v>
      </c>
      <c r="C44" s="116" t="s">
        <v>99</v>
      </c>
      <c r="D44" s="116"/>
      <c r="E44" s="65"/>
      <c r="F44" s="65"/>
      <c r="G44" s="198"/>
      <c r="H44" s="28"/>
      <c r="I44" s="28"/>
      <c r="J44" s="28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195"/>
      <c r="AF44" s="4"/>
    </row>
    <row r="45" spans="1:32" x14ac:dyDescent="0.25">
      <c r="A45" s="113"/>
      <c r="B45" s="51">
        <v>661146</v>
      </c>
      <c r="C45" s="116" t="s">
        <v>89</v>
      </c>
      <c r="D45" s="116"/>
      <c r="E45" s="65"/>
      <c r="F45" s="65"/>
      <c r="G45" s="198"/>
      <c r="H45" s="28"/>
      <c r="I45" s="28"/>
      <c r="J45" s="28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195"/>
      <c r="AF45" s="4"/>
    </row>
    <row r="46" spans="1:32" x14ac:dyDescent="0.25">
      <c r="A46" s="113"/>
      <c r="B46" s="51">
        <v>661150</v>
      </c>
      <c r="C46" s="116" t="s">
        <v>37</v>
      </c>
      <c r="D46" s="116"/>
      <c r="E46" s="65"/>
      <c r="F46" s="65"/>
      <c r="G46" s="198"/>
      <c r="H46" s="28"/>
      <c r="I46" s="28"/>
      <c r="J46" s="28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195"/>
      <c r="AF46" s="4"/>
    </row>
    <row r="47" spans="1:32" x14ac:dyDescent="0.25">
      <c r="A47" s="113"/>
      <c r="B47" s="51">
        <v>661151</v>
      </c>
      <c r="C47" s="116" t="s">
        <v>38</v>
      </c>
      <c r="D47" s="116"/>
      <c r="E47" s="65"/>
      <c r="F47" s="65"/>
      <c r="G47" s="198"/>
      <c r="H47" s="28"/>
      <c r="I47" s="28"/>
      <c r="J47" s="28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195"/>
      <c r="AF47" s="4"/>
    </row>
    <row r="48" spans="1:32" x14ac:dyDescent="0.25">
      <c r="A48" s="113"/>
      <c r="B48" s="51">
        <v>661152</v>
      </c>
      <c r="C48" s="116" t="s">
        <v>39</v>
      </c>
      <c r="D48" s="116"/>
      <c r="E48" s="65"/>
      <c r="F48" s="65"/>
      <c r="G48" s="198"/>
      <c r="H48" s="28"/>
      <c r="I48" s="28"/>
      <c r="J48" s="2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195"/>
      <c r="AF48" s="4"/>
    </row>
    <row r="49" spans="1:32" x14ac:dyDescent="0.25">
      <c r="A49" s="113"/>
      <c r="B49" s="51">
        <v>661153</v>
      </c>
      <c r="C49" s="116" t="s">
        <v>40</v>
      </c>
      <c r="D49" s="116"/>
      <c r="E49" s="65"/>
      <c r="F49" s="65"/>
      <c r="G49" s="198"/>
      <c r="H49" s="28"/>
      <c r="I49" s="28"/>
      <c r="J49" s="28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195"/>
      <c r="AF49" s="4"/>
    </row>
    <row r="50" spans="1:32" x14ac:dyDescent="0.25">
      <c r="A50" s="113"/>
      <c r="B50" s="51">
        <v>661154</v>
      </c>
      <c r="C50" s="116" t="s">
        <v>41</v>
      </c>
      <c r="D50" s="116"/>
      <c r="E50" s="65"/>
      <c r="F50" s="65"/>
      <c r="G50" s="198"/>
      <c r="H50" s="28"/>
      <c r="I50" s="28"/>
      <c r="J50" s="28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195"/>
      <c r="AF50" s="4"/>
    </row>
    <row r="51" spans="1:32" x14ac:dyDescent="0.25">
      <c r="A51" s="113"/>
      <c r="B51" s="51">
        <v>661155</v>
      </c>
      <c r="C51" s="116" t="s">
        <v>42</v>
      </c>
      <c r="D51" s="116"/>
      <c r="E51" s="65"/>
      <c r="F51" s="65"/>
      <c r="G51" s="198"/>
      <c r="H51" s="28"/>
      <c r="I51" s="28"/>
      <c r="J51" s="28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195"/>
      <c r="AF51" s="4"/>
    </row>
    <row r="52" spans="1:32" x14ac:dyDescent="0.25">
      <c r="A52" s="113"/>
      <c r="B52" s="51">
        <v>661156</v>
      </c>
      <c r="C52" s="116" t="s">
        <v>43</v>
      </c>
      <c r="D52" s="116"/>
      <c r="E52" s="65"/>
      <c r="F52" s="65"/>
      <c r="G52" s="198"/>
      <c r="H52" s="28"/>
      <c r="I52" s="28"/>
      <c r="J52" s="28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195"/>
      <c r="AF52" s="4"/>
    </row>
    <row r="53" spans="1:32" x14ac:dyDescent="0.25">
      <c r="A53" s="113"/>
      <c r="B53" s="51">
        <v>661157</v>
      </c>
      <c r="C53" s="116" t="s">
        <v>44</v>
      </c>
      <c r="D53" s="116"/>
      <c r="E53" s="65"/>
      <c r="F53" s="65"/>
      <c r="G53" s="198"/>
      <c r="H53" s="28"/>
      <c r="I53" s="28"/>
      <c r="J53" s="28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195"/>
      <c r="AF53" s="4"/>
    </row>
    <row r="54" spans="1:32" x14ac:dyDescent="0.25">
      <c r="A54" s="113"/>
      <c r="B54" s="51">
        <v>661158</v>
      </c>
      <c r="C54" s="116" t="s">
        <v>91</v>
      </c>
      <c r="D54" s="116"/>
      <c r="E54" s="65"/>
      <c r="F54" s="65"/>
      <c r="G54" s="198"/>
      <c r="H54" s="28"/>
      <c r="I54" s="28"/>
      <c r="J54" s="28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195"/>
      <c r="AF54" s="4"/>
    </row>
    <row r="55" spans="1:32" x14ac:dyDescent="0.25">
      <c r="A55" s="113"/>
      <c r="B55" s="51">
        <v>661160</v>
      </c>
      <c r="C55" s="116" t="s">
        <v>45</v>
      </c>
      <c r="D55" s="116"/>
      <c r="E55" s="65"/>
      <c r="F55" s="65"/>
      <c r="G55" s="198"/>
      <c r="H55" s="28"/>
      <c r="I55" s="28"/>
      <c r="J55" s="28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195"/>
      <c r="AF55" s="4"/>
    </row>
    <row r="56" spans="1:32" x14ac:dyDescent="0.25">
      <c r="A56" s="113"/>
      <c r="B56" s="51">
        <v>661171</v>
      </c>
      <c r="C56" s="116" t="s">
        <v>46</v>
      </c>
      <c r="D56" s="116"/>
      <c r="E56" s="65"/>
      <c r="F56" s="65"/>
      <c r="G56" s="198"/>
      <c r="H56" s="28"/>
      <c r="I56" s="28"/>
      <c r="J56" s="28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195"/>
      <c r="AF56" s="4"/>
    </row>
    <row r="57" spans="1:32" x14ac:dyDescent="0.25">
      <c r="A57" s="113"/>
      <c r="B57" s="51">
        <v>661172</v>
      </c>
      <c r="C57" s="116" t="s">
        <v>47</v>
      </c>
      <c r="D57" s="116"/>
      <c r="E57" s="65"/>
      <c r="F57" s="65"/>
      <c r="G57" s="198"/>
      <c r="H57" s="28"/>
      <c r="I57" s="28"/>
      <c r="J57" s="28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195"/>
      <c r="AF57" s="4"/>
    </row>
    <row r="58" spans="1:32" x14ac:dyDescent="0.25">
      <c r="A58" s="113"/>
      <c r="B58" s="51">
        <v>661173</v>
      </c>
      <c r="C58" s="116" t="s">
        <v>48</v>
      </c>
      <c r="D58" s="116"/>
      <c r="E58" s="65"/>
      <c r="F58" s="65"/>
      <c r="G58" s="198"/>
      <c r="H58" s="28"/>
      <c r="I58" s="28"/>
      <c r="J58" s="28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195"/>
      <c r="AF58" s="4"/>
    </row>
    <row r="59" spans="1:32" x14ac:dyDescent="0.25">
      <c r="A59" s="113"/>
      <c r="B59" s="51">
        <v>661174</v>
      </c>
      <c r="C59" s="116" t="s">
        <v>54</v>
      </c>
      <c r="D59" s="116"/>
      <c r="E59" s="65"/>
      <c r="F59" s="65"/>
      <c r="G59" s="198"/>
      <c r="H59" s="28"/>
      <c r="I59" s="28"/>
      <c r="J59" s="28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195"/>
      <c r="AF59" s="4"/>
    </row>
    <row r="60" spans="1:32" x14ac:dyDescent="0.25">
      <c r="A60" s="113"/>
      <c r="B60" s="51">
        <v>669400</v>
      </c>
      <c r="C60" s="144" t="s">
        <v>90</v>
      </c>
      <c r="D60" s="144"/>
      <c r="E60" s="65"/>
      <c r="F60" s="65"/>
      <c r="G60" s="19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195"/>
      <c r="AF60" s="4"/>
    </row>
    <row r="61" spans="1:32" x14ac:dyDescent="0.25">
      <c r="A61" s="113"/>
      <c r="B61" s="51">
        <v>669800</v>
      </c>
      <c r="C61" s="144" t="s">
        <v>85</v>
      </c>
      <c r="D61" s="144"/>
      <c r="E61" s="65"/>
      <c r="F61" s="65"/>
      <c r="G61" s="19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195"/>
      <c r="AF61" s="4"/>
    </row>
    <row r="62" spans="1:32" x14ac:dyDescent="0.25">
      <c r="A62" s="113"/>
      <c r="B62" s="51"/>
      <c r="C62" s="144" t="s">
        <v>141</v>
      </c>
      <c r="D62" s="144"/>
      <c r="E62" s="65"/>
      <c r="F62" s="65"/>
      <c r="G62" s="198"/>
      <c r="H62" s="28"/>
      <c r="I62" s="28"/>
      <c r="J62" s="28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195"/>
      <c r="AF62" s="4"/>
    </row>
    <row r="63" spans="1:32" x14ac:dyDescent="0.25">
      <c r="A63" s="113"/>
      <c r="B63" s="51"/>
      <c r="C63" s="115"/>
      <c r="D63" s="115"/>
      <c r="E63" s="65"/>
      <c r="F63" s="65"/>
      <c r="G63" s="198"/>
      <c r="H63" s="28"/>
      <c r="I63" s="28"/>
      <c r="J63" s="28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195"/>
      <c r="AF63" s="4"/>
    </row>
    <row r="64" spans="1:32" x14ac:dyDescent="0.25">
      <c r="A64" s="113"/>
      <c r="B64" s="51"/>
      <c r="C64" s="115"/>
      <c r="D64" s="115"/>
      <c r="E64" s="65"/>
      <c r="F64" s="65"/>
      <c r="G64" s="198"/>
      <c r="H64" s="28"/>
      <c r="I64" s="28"/>
      <c r="J64" s="28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195"/>
      <c r="AF64" s="4"/>
    </row>
    <row r="65" spans="1:32" x14ac:dyDescent="0.25">
      <c r="A65" s="113"/>
      <c r="B65" s="51"/>
      <c r="C65" s="115"/>
      <c r="D65" s="115"/>
      <c r="E65" s="65"/>
      <c r="F65" s="65"/>
      <c r="G65" s="198"/>
      <c r="H65" s="28"/>
      <c r="I65" s="28"/>
      <c r="J65" s="28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195"/>
      <c r="AF65" s="4"/>
    </row>
    <row r="66" spans="1:32" x14ac:dyDescent="0.25">
      <c r="A66" s="113"/>
      <c r="B66" s="51"/>
      <c r="C66" s="115"/>
      <c r="D66" s="115"/>
      <c r="E66" s="65"/>
      <c r="F66" s="65"/>
      <c r="G66" s="198"/>
      <c r="H66" s="28"/>
      <c r="I66" s="28"/>
      <c r="J66" s="28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95"/>
      <c r="AF66" s="4"/>
    </row>
    <row r="67" spans="1:32" x14ac:dyDescent="0.25">
      <c r="A67" s="113"/>
      <c r="B67" s="51"/>
      <c r="C67" s="115"/>
      <c r="D67" s="115"/>
      <c r="E67" s="65"/>
      <c r="F67" s="65"/>
      <c r="G67" s="198"/>
      <c r="H67" s="28"/>
      <c r="I67" s="28"/>
      <c r="J67" s="28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195"/>
      <c r="AF67" s="4"/>
    </row>
    <row r="68" spans="1:32" x14ac:dyDescent="0.25">
      <c r="A68" s="113"/>
      <c r="B68" s="51"/>
      <c r="C68" s="115"/>
      <c r="D68" s="115"/>
      <c r="E68" s="65"/>
      <c r="F68" s="65"/>
      <c r="G68" s="198"/>
      <c r="H68" s="28"/>
      <c r="I68" s="28"/>
      <c r="J68" s="28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195"/>
      <c r="AF68" s="4"/>
    </row>
    <row r="69" spans="1:32" x14ac:dyDescent="0.25">
      <c r="A69" s="113"/>
      <c r="B69" s="51"/>
      <c r="C69" s="115"/>
      <c r="D69" s="115"/>
      <c r="E69" s="65"/>
      <c r="F69" s="65"/>
      <c r="G69" s="198"/>
      <c r="H69" s="28"/>
      <c r="I69" s="28"/>
      <c r="J69" s="28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195"/>
      <c r="AF69" s="4"/>
    </row>
    <row r="70" spans="1:32" ht="15" customHeight="1" x14ac:dyDescent="0.25">
      <c r="A70" s="113"/>
      <c r="B70" s="51"/>
      <c r="C70" s="115"/>
      <c r="D70" s="115"/>
      <c r="E70" s="65"/>
      <c r="F70" s="65"/>
      <c r="G70" s="198"/>
      <c r="H70" s="28"/>
      <c r="I70" s="28"/>
      <c r="J70" s="28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195"/>
      <c r="AF70" s="4"/>
    </row>
    <row r="71" spans="1:32" x14ac:dyDescent="0.25">
      <c r="A71" s="113"/>
      <c r="B71" s="51"/>
      <c r="C71" s="115"/>
      <c r="D71" s="115"/>
      <c r="E71" s="65"/>
      <c r="F71" s="65"/>
      <c r="G71" s="198"/>
      <c r="H71" s="28"/>
      <c r="I71" s="28"/>
      <c r="J71" s="28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195"/>
      <c r="AF71" s="4"/>
    </row>
    <row r="72" spans="1:32" x14ac:dyDescent="0.25">
      <c r="A72" s="113"/>
      <c r="B72" s="66"/>
      <c r="C72" s="145" t="s">
        <v>55</v>
      </c>
      <c r="D72" s="145"/>
      <c r="E72" s="67" t="s">
        <v>49</v>
      </c>
      <c r="F72" s="67" t="s">
        <v>50</v>
      </c>
      <c r="G72" s="198"/>
      <c r="H72" s="64"/>
      <c r="I72" s="68"/>
      <c r="J72" s="68">
        <f t="shared" ref="J72:AD72" si="0">SUM(J12:J71)</f>
        <v>0</v>
      </c>
      <c r="K72" s="68">
        <f t="shared" si="0"/>
        <v>0</v>
      </c>
      <c r="L72" s="68">
        <f t="shared" si="0"/>
        <v>0</v>
      </c>
      <c r="M72" s="68">
        <f t="shared" si="0"/>
        <v>0</v>
      </c>
      <c r="N72" s="68">
        <f t="shared" si="0"/>
        <v>0</v>
      </c>
      <c r="O72" s="68">
        <f t="shared" si="0"/>
        <v>0</v>
      </c>
      <c r="P72" s="68">
        <f t="shared" si="0"/>
        <v>0</v>
      </c>
      <c r="Q72" s="68">
        <f t="shared" si="0"/>
        <v>0</v>
      </c>
      <c r="R72" s="68">
        <f t="shared" si="0"/>
        <v>0</v>
      </c>
      <c r="S72" s="68">
        <f t="shared" si="0"/>
        <v>0</v>
      </c>
      <c r="T72" s="68">
        <f t="shared" si="0"/>
        <v>0</v>
      </c>
      <c r="U72" s="68">
        <f t="shared" si="0"/>
        <v>0</v>
      </c>
      <c r="V72" s="68">
        <f t="shared" si="0"/>
        <v>0</v>
      </c>
      <c r="W72" s="68">
        <f t="shared" si="0"/>
        <v>0</v>
      </c>
      <c r="X72" s="68">
        <f t="shared" si="0"/>
        <v>0</v>
      </c>
      <c r="Y72" s="68">
        <f t="shared" si="0"/>
        <v>0</v>
      </c>
      <c r="Z72" s="68">
        <f t="shared" si="0"/>
        <v>0</v>
      </c>
      <c r="AA72" s="68">
        <f t="shared" si="0"/>
        <v>0</v>
      </c>
      <c r="AB72" s="68">
        <f t="shared" si="0"/>
        <v>0</v>
      </c>
      <c r="AC72" s="68">
        <f t="shared" si="0"/>
        <v>0</v>
      </c>
      <c r="AD72" s="69">
        <f t="shared" si="0"/>
        <v>0</v>
      </c>
      <c r="AE72" s="195"/>
      <c r="AF72" s="4"/>
    </row>
    <row r="73" spans="1:32" x14ac:dyDescent="0.25">
      <c r="A73" s="113"/>
      <c r="B73" s="109"/>
      <c r="C73" s="122"/>
      <c r="D73" s="122"/>
      <c r="E73" s="123"/>
      <c r="F73" s="123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95"/>
      <c r="AF73" s="4"/>
    </row>
    <row r="74" spans="1:32" x14ac:dyDescent="0.25">
      <c r="A74" s="113"/>
      <c r="B74" s="110"/>
      <c r="C74" s="142" t="s">
        <v>115</v>
      </c>
      <c r="D74" s="143"/>
      <c r="E74" s="70"/>
      <c r="F74" s="7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95"/>
      <c r="AF74" s="4"/>
    </row>
    <row r="75" spans="1:32" x14ac:dyDescent="0.25">
      <c r="A75" s="113"/>
      <c r="B75" s="110"/>
      <c r="C75" s="107" t="s">
        <v>151</v>
      </c>
      <c r="D75" s="108"/>
      <c r="E75" s="86"/>
      <c r="F75" s="86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95"/>
      <c r="AF75" s="4"/>
    </row>
    <row r="76" spans="1:32" x14ac:dyDescent="0.25">
      <c r="A76" s="113"/>
      <c r="B76" s="110"/>
      <c r="C76" s="70"/>
      <c r="D76" s="70"/>
      <c r="E76" s="70"/>
      <c r="F76" s="7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50"/>
      <c r="AE76" s="195"/>
      <c r="AF76" s="4"/>
    </row>
    <row r="77" spans="1:32" ht="15" customHeight="1" x14ac:dyDescent="0.25">
      <c r="A77" s="113"/>
      <c r="B77" s="111"/>
      <c r="C77" s="121" t="s">
        <v>57</v>
      </c>
      <c r="D77" s="121"/>
      <c r="E77" s="71"/>
      <c r="F77" s="71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95"/>
      <c r="AF77" s="4"/>
    </row>
    <row r="78" spans="1:32" ht="15.75" customHeight="1" x14ac:dyDescent="0.25">
      <c r="A78" s="113"/>
      <c r="B78" s="111"/>
      <c r="C78" s="121"/>
      <c r="D78" s="121"/>
      <c r="E78" s="72"/>
      <c r="F78" s="72"/>
      <c r="G78" s="150"/>
      <c r="H78" s="150"/>
      <c r="I78" s="157"/>
      <c r="J78" s="153" t="s">
        <v>65</v>
      </c>
      <c r="K78" s="153"/>
      <c r="L78" s="153"/>
      <c r="M78" s="154">
        <f>SUM(I72:AD72)</f>
        <v>0</v>
      </c>
      <c r="N78" s="127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95"/>
      <c r="AF78" s="4"/>
    </row>
    <row r="79" spans="1:32" ht="15.75" customHeight="1" x14ac:dyDescent="0.25">
      <c r="A79" s="113"/>
      <c r="B79" s="111"/>
      <c r="C79" s="121"/>
      <c r="D79" s="121"/>
      <c r="E79" s="72"/>
      <c r="F79" s="72"/>
      <c r="G79" s="150"/>
      <c r="H79" s="150"/>
      <c r="I79" s="157"/>
      <c r="J79" s="153"/>
      <c r="K79" s="153"/>
      <c r="L79" s="153"/>
      <c r="M79" s="154"/>
      <c r="N79" s="127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95"/>
      <c r="AF79" s="4"/>
    </row>
    <row r="80" spans="1:32" ht="15" customHeight="1" x14ac:dyDescent="0.25">
      <c r="A80" s="113"/>
      <c r="B80" s="111"/>
      <c r="C80" s="197"/>
      <c r="D80" s="197"/>
      <c r="E80" s="72"/>
      <c r="F80" s="72"/>
      <c r="G80" s="150"/>
      <c r="H80" s="150"/>
      <c r="I80" s="157"/>
      <c r="J80" s="153" t="s">
        <v>67</v>
      </c>
      <c r="K80" s="153"/>
      <c r="L80" s="153"/>
      <c r="M80" s="154">
        <f>IF(P7="machinerichtlijn",M108,)+IF(P7="Warenwet",M109,)+M110</f>
        <v>0</v>
      </c>
      <c r="N80" s="127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95"/>
      <c r="AF80" s="4"/>
    </row>
    <row r="81" spans="1:32" ht="20.100000000000001" customHeight="1" x14ac:dyDescent="0.25">
      <c r="A81" s="113"/>
      <c r="B81" s="111"/>
      <c r="C81" s="73" t="s">
        <v>58</v>
      </c>
      <c r="D81" s="3"/>
      <c r="E81" s="72"/>
      <c r="F81" s="72"/>
      <c r="G81" s="150"/>
      <c r="H81" s="150"/>
      <c r="I81" s="157"/>
      <c r="J81" s="153"/>
      <c r="K81" s="153"/>
      <c r="L81" s="153"/>
      <c r="M81" s="154"/>
      <c r="N81" s="127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95"/>
      <c r="AF81" s="4"/>
    </row>
    <row r="82" spans="1:32" ht="20.100000000000001" customHeight="1" x14ac:dyDescent="0.25">
      <c r="A82" s="113"/>
      <c r="B82" s="111"/>
      <c r="C82" s="73" t="s">
        <v>5</v>
      </c>
      <c r="D82" s="3"/>
      <c r="E82" s="72"/>
      <c r="F82" s="72"/>
      <c r="G82" s="150"/>
      <c r="H82" s="150"/>
      <c r="I82" s="157"/>
      <c r="J82" s="153" t="s">
        <v>68</v>
      </c>
      <c r="K82" s="153"/>
      <c r="L82" s="153"/>
      <c r="M82" s="154">
        <f>IF(K8=1,R109,)+IF(K8=3,R110,)</f>
        <v>0</v>
      </c>
      <c r="N82" s="127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95"/>
      <c r="AF82" s="4"/>
    </row>
    <row r="83" spans="1:32" ht="20.100000000000001" customHeight="1" x14ac:dyDescent="0.25">
      <c r="A83" s="113"/>
      <c r="B83" s="111"/>
      <c r="C83" s="73" t="s">
        <v>59</v>
      </c>
      <c r="D83" s="3"/>
      <c r="E83" s="74"/>
      <c r="F83" s="74"/>
      <c r="G83" s="150"/>
      <c r="H83" s="150"/>
      <c r="I83" s="157"/>
      <c r="J83" s="153"/>
      <c r="K83" s="153"/>
      <c r="L83" s="153"/>
      <c r="M83" s="154"/>
      <c r="N83" s="127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95"/>
      <c r="AF83" s="4"/>
    </row>
    <row r="84" spans="1:32" ht="15" customHeight="1" x14ac:dyDescent="0.25">
      <c r="A84" s="113"/>
      <c r="B84" s="111"/>
      <c r="C84" s="120" t="s">
        <v>60</v>
      </c>
      <c r="D84" s="117"/>
      <c r="E84" s="75"/>
      <c r="F84" s="75"/>
      <c r="G84" s="150"/>
      <c r="H84" s="150"/>
      <c r="I84" s="157"/>
      <c r="J84" s="153" t="s">
        <v>69</v>
      </c>
      <c r="K84" s="153"/>
      <c r="L84" s="153"/>
      <c r="M84" s="154">
        <f>M78-M80+M82</f>
        <v>0</v>
      </c>
      <c r="N84" s="127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95"/>
      <c r="AF84" s="4"/>
    </row>
    <row r="85" spans="1:32" ht="15" customHeight="1" x14ac:dyDescent="0.25">
      <c r="A85" s="113"/>
      <c r="B85" s="111"/>
      <c r="C85" s="120"/>
      <c r="D85" s="118"/>
      <c r="E85" s="76"/>
      <c r="F85" s="76"/>
      <c r="G85" s="150"/>
      <c r="H85" s="150"/>
      <c r="I85" s="157"/>
      <c r="J85" s="153"/>
      <c r="K85" s="153"/>
      <c r="L85" s="153"/>
      <c r="M85" s="154"/>
      <c r="N85" s="127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95"/>
      <c r="AF85" s="4"/>
    </row>
    <row r="86" spans="1:32" x14ac:dyDescent="0.25">
      <c r="A86" s="113"/>
      <c r="B86" s="111"/>
      <c r="C86" s="120"/>
      <c r="D86" s="118"/>
      <c r="E86" s="76"/>
      <c r="F86" s="76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95"/>
      <c r="AF86" s="4"/>
    </row>
    <row r="87" spans="1:32" x14ac:dyDescent="0.25">
      <c r="A87" s="113"/>
      <c r="B87" s="111"/>
      <c r="C87" s="120"/>
      <c r="D87" s="119"/>
      <c r="E87" s="76"/>
      <c r="F87" s="76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95"/>
      <c r="AF87" s="4"/>
    </row>
    <row r="88" spans="1:32" x14ac:dyDescent="0.25">
      <c r="A88" s="113"/>
      <c r="B88" s="111"/>
      <c r="C88" s="120" t="s">
        <v>61</v>
      </c>
      <c r="D88" s="117"/>
      <c r="E88" s="76"/>
      <c r="F88" s="76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95"/>
      <c r="AF88" s="4"/>
    </row>
    <row r="89" spans="1:32" x14ac:dyDescent="0.25">
      <c r="A89" s="113"/>
      <c r="B89" s="111"/>
      <c r="C89" s="120"/>
      <c r="D89" s="118"/>
      <c r="E89" s="76"/>
      <c r="F89" s="76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95"/>
      <c r="AF89" s="4"/>
    </row>
    <row r="90" spans="1:32" x14ac:dyDescent="0.25">
      <c r="A90" s="113"/>
      <c r="B90" s="111"/>
      <c r="C90" s="120"/>
      <c r="D90" s="118"/>
      <c r="E90" s="76"/>
      <c r="F90" s="76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95"/>
      <c r="AF90" s="4"/>
    </row>
    <row r="91" spans="1:32" x14ac:dyDescent="0.25">
      <c r="A91" s="113"/>
      <c r="B91" s="111"/>
      <c r="C91" s="120"/>
      <c r="D91" s="118"/>
      <c r="E91" s="76"/>
      <c r="F91" s="76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95"/>
      <c r="AF91" s="4"/>
    </row>
    <row r="92" spans="1:32" x14ac:dyDescent="0.25">
      <c r="A92" s="113"/>
      <c r="B92" s="111"/>
      <c r="C92" s="120"/>
      <c r="D92" s="119"/>
      <c r="E92" s="76"/>
      <c r="F92" s="76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95"/>
      <c r="AF92" s="4"/>
    </row>
    <row r="93" spans="1:32" ht="15.75" thickBot="1" x14ac:dyDescent="0.3">
      <c r="A93" s="114"/>
      <c r="B93" s="112"/>
      <c r="C93" s="112"/>
      <c r="D93" s="112"/>
      <c r="E93" s="77"/>
      <c r="F93" s="77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96"/>
      <c r="AF93" s="4"/>
    </row>
    <row r="94" spans="1:3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x14ac:dyDescent="0.25">
      <c r="A105" s="4"/>
      <c r="B105" s="4"/>
      <c r="C105" s="4"/>
      <c r="D105" s="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x14ac:dyDescent="0.25">
      <c r="A106" s="4"/>
      <c r="B106" s="4"/>
      <c r="C106" s="4"/>
      <c r="D106" s="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x14ac:dyDescent="0.25">
      <c r="A107" s="4"/>
      <c r="B107" s="4"/>
      <c r="C107" s="4"/>
      <c r="D107" s="6" t="s">
        <v>62</v>
      </c>
      <c r="E107" s="4"/>
      <c r="F107" s="4"/>
      <c r="G107" s="4"/>
      <c r="H107" s="4"/>
      <c r="I107" s="4"/>
      <c r="J107" s="124" t="s">
        <v>75</v>
      </c>
      <c r="K107" s="125"/>
      <c r="L107" s="125"/>
      <c r="M107" s="126"/>
      <c r="N107" s="4"/>
      <c r="O107" s="6" t="s">
        <v>77</v>
      </c>
      <c r="P107" s="6" t="s">
        <v>78</v>
      </c>
      <c r="Q107" s="6" t="s">
        <v>79</v>
      </c>
      <c r="R107" s="7" t="s">
        <v>80</v>
      </c>
      <c r="S107" s="4"/>
      <c r="T107" s="7" t="s">
        <v>82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x14ac:dyDescent="0.25">
      <c r="A108" s="4"/>
      <c r="B108" s="4"/>
      <c r="C108" s="4"/>
      <c r="D108" s="8" t="s">
        <v>76</v>
      </c>
      <c r="E108" s="4"/>
      <c r="F108" s="4"/>
      <c r="G108" s="4"/>
      <c r="H108" s="4"/>
      <c r="I108" s="4"/>
      <c r="J108" s="151" t="s">
        <v>72</v>
      </c>
      <c r="K108" s="152"/>
      <c r="L108" s="9">
        <v>0</v>
      </c>
      <c r="M108" s="10">
        <f>M78*L108</f>
        <v>0</v>
      </c>
      <c r="N108" s="4"/>
      <c r="O108" s="11" t="s">
        <v>76</v>
      </c>
      <c r="P108" s="12"/>
      <c r="Q108" s="12"/>
      <c r="R108" s="12"/>
      <c r="S108" s="4"/>
      <c r="T108" s="11" t="s">
        <v>76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x14ac:dyDescent="0.25">
      <c r="A109" s="4"/>
      <c r="B109" s="4"/>
      <c r="C109" s="4"/>
      <c r="D109" s="13" t="s">
        <v>63</v>
      </c>
      <c r="E109" s="4"/>
      <c r="F109" s="4"/>
      <c r="G109" s="4"/>
      <c r="H109" s="4"/>
      <c r="I109" s="4"/>
      <c r="J109" s="151" t="s">
        <v>73</v>
      </c>
      <c r="K109" s="152"/>
      <c r="L109" s="9">
        <v>0.1</v>
      </c>
      <c r="M109" s="10">
        <f>M78*L109</f>
        <v>0</v>
      </c>
      <c r="N109" s="4"/>
      <c r="O109" s="14">
        <v>1</v>
      </c>
      <c r="P109" s="14" t="e">
        <f>230*K7</f>
        <v>#VALUE!</v>
      </c>
      <c r="Q109" s="14" t="e">
        <f>P109*$V$6/1000</f>
        <v>#VALUE!</v>
      </c>
      <c r="R109" s="15" t="e">
        <f>$V$5*Q109</f>
        <v>#VALUE!</v>
      </c>
      <c r="S109" s="4"/>
      <c r="T109" s="12">
        <v>6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x14ac:dyDescent="0.25">
      <c r="A110" s="4"/>
      <c r="B110" s="4"/>
      <c r="C110" s="4"/>
      <c r="D110" s="16" t="s">
        <v>64</v>
      </c>
      <c r="E110" s="4"/>
      <c r="F110" s="4"/>
      <c r="G110" s="4"/>
      <c r="H110" s="4"/>
      <c r="I110" s="4"/>
      <c r="J110" s="146" t="s">
        <v>112</v>
      </c>
      <c r="K110" s="147"/>
      <c r="L110" s="30">
        <v>0.05</v>
      </c>
      <c r="M110" s="31">
        <f>M78*L110</f>
        <v>0</v>
      </c>
      <c r="N110" s="4"/>
      <c r="O110" s="19">
        <v>3</v>
      </c>
      <c r="P110" s="19" t="e">
        <f>400*K7*1.7321</f>
        <v>#VALUE!</v>
      </c>
      <c r="Q110" s="19" t="e">
        <f>P110*$V$6/1000</f>
        <v>#VALUE!</v>
      </c>
      <c r="R110" s="20" t="e">
        <f>$V$5*Q110</f>
        <v>#VALUE!</v>
      </c>
      <c r="S110" s="4"/>
      <c r="T110" s="12">
        <v>10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12">
        <v>16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26">
        <v>20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26">
        <v>25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26">
        <v>32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26">
        <v>35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26">
        <v>50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26">
        <v>63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26">
        <v>80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26">
        <v>100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26">
        <v>125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26">
        <v>160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26">
        <v>200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26">
        <v>250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26">
        <v>315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26">
        <v>400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26">
        <v>500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27">
        <v>630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32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32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32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32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32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32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32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32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3:24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3:24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3:24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3:24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3:24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3:24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3:24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3:24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3:24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3:24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3:24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3:24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3:24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3:24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3:24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3:24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3:24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3:24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3:24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3:24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3:24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3:24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3:24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3:24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3:24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3:24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3:24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3:24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3:24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3:24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3:24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3:24" x14ac:dyDescent="0.2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3:24" x14ac:dyDescent="0.2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3:24" x14ac:dyDescent="0.2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</sheetData>
  <sheetProtection algorithmName="SHA-512" hashValue="aVnX4bmMpyBoph5iOtK1cOjFHYIXDUQDCtYQtscKKmjCJ0ECVe+7BDhHxk6/U9UsxlX/B/9WC+0McdFmnHUbrg==" saltValue="teloY1kgJuzsWrHqT/4Ozg==" spinCount="100000" sheet="1" selectLockedCells="1"/>
  <dataConsolidate/>
  <mergeCells count="126">
    <mergeCell ref="A1:AE1"/>
    <mergeCell ref="C2:AD2"/>
    <mergeCell ref="A3:AD3"/>
    <mergeCell ref="AC5:AD8"/>
    <mergeCell ref="C4:G4"/>
    <mergeCell ref="I4:N4"/>
    <mergeCell ref="O4:AD4"/>
    <mergeCell ref="C20:D20"/>
    <mergeCell ref="P6:S6"/>
    <mergeCell ref="D6:G6"/>
    <mergeCell ref="D7:G7"/>
    <mergeCell ref="D8:G8"/>
    <mergeCell ref="C11:D11"/>
    <mergeCell ref="C12:D12"/>
    <mergeCell ref="I5:J5"/>
    <mergeCell ref="C14:D14"/>
    <mergeCell ref="C15:D15"/>
    <mergeCell ref="C10:D10"/>
    <mergeCell ref="AE2:AE93"/>
    <mergeCell ref="C80:D80"/>
    <mergeCell ref="G12:G72"/>
    <mergeCell ref="C51:D51"/>
    <mergeCell ref="C52:D52"/>
    <mergeCell ref="P7:S7"/>
    <mergeCell ref="P8:S8"/>
    <mergeCell ref="K5:N5"/>
    <mergeCell ref="C24:D24"/>
    <mergeCell ref="C22:D22"/>
    <mergeCell ref="C23:D23"/>
    <mergeCell ref="C39:D39"/>
    <mergeCell ref="C36:D36"/>
    <mergeCell ref="C37:D37"/>
    <mergeCell ref="P5:S5"/>
    <mergeCell ref="C34:D34"/>
    <mergeCell ref="H4:H8"/>
    <mergeCell ref="C27:D27"/>
    <mergeCell ref="C28:D28"/>
    <mergeCell ref="C25:D25"/>
    <mergeCell ref="C26:D26"/>
    <mergeCell ref="C21:D21"/>
    <mergeCell ref="C18:D18"/>
    <mergeCell ref="C19:D19"/>
    <mergeCell ref="C16:D16"/>
    <mergeCell ref="C17:D17"/>
    <mergeCell ref="C50:D50"/>
    <mergeCell ref="C47:D47"/>
    <mergeCell ref="C48:D48"/>
    <mergeCell ref="C45:D45"/>
    <mergeCell ref="C55:D55"/>
    <mergeCell ref="C35:D35"/>
    <mergeCell ref="C31:D31"/>
    <mergeCell ref="C33:D33"/>
    <mergeCell ref="C29:D29"/>
    <mergeCell ref="C30:D30"/>
    <mergeCell ref="J110:K110"/>
    <mergeCell ref="T5:U5"/>
    <mergeCell ref="T6:U6"/>
    <mergeCell ref="G73:AD77"/>
    <mergeCell ref="J108:K108"/>
    <mergeCell ref="J109:K109"/>
    <mergeCell ref="J84:L85"/>
    <mergeCell ref="M80:M81"/>
    <mergeCell ref="M82:M83"/>
    <mergeCell ref="M84:M85"/>
    <mergeCell ref="G86:AD93"/>
    <mergeCell ref="J78:L79"/>
    <mergeCell ref="J80:L81"/>
    <mergeCell ref="J82:L83"/>
    <mergeCell ref="M78:M79"/>
    <mergeCell ref="G78:I85"/>
    <mergeCell ref="K6:N6"/>
    <mergeCell ref="K7:N7"/>
    <mergeCell ref="K8:N8"/>
    <mergeCell ref="D5:G5"/>
    <mergeCell ref="C32:D32"/>
    <mergeCell ref="I6:J6"/>
    <mergeCell ref="I7:J7"/>
    <mergeCell ref="I8:J8"/>
    <mergeCell ref="C68:D68"/>
    <mergeCell ref="J107:M107"/>
    <mergeCell ref="N78:AD85"/>
    <mergeCell ref="T7:U7"/>
    <mergeCell ref="T8:U8"/>
    <mergeCell ref="V5:W5"/>
    <mergeCell ref="V6:W6"/>
    <mergeCell ref="V7:X7"/>
    <mergeCell ref="V8:X8"/>
    <mergeCell ref="Y5:AB8"/>
    <mergeCell ref="C56:D56"/>
    <mergeCell ref="C57:D57"/>
    <mergeCell ref="C74:D74"/>
    <mergeCell ref="C65:D65"/>
    <mergeCell ref="C53:D53"/>
    <mergeCell ref="C54:D54"/>
    <mergeCell ref="C60:D60"/>
    <mergeCell ref="C61:D61"/>
    <mergeCell ref="C62:D62"/>
    <mergeCell ref="C72:D72"/>
    <mergeCell ref="C44:D44"/>
    <mergeCell ref="C46:D46"/>
    <mergeCell ref="C42:D42"/>
    <mergeCell ref="C43:D43"/>
    <mergeCell ref="C75:D75"/>
    <mergeCell ref="B73:B93"/>
    <mergeCell ref="A5:A93"/>
    <mergeCell ref="C93:D93"/>
    <mergeCell ref="C64:D64"/>
    <mergeCell ref="C63:D63"/>
    <mergeCell ref="C69:D69"/>
    <mergeCell ref="C70:D70"/>
    <mergeCell ref="C59:D59"/>
    <mergeCell ref="C66:D66"/>
    <mergeCell ref="C67:D67"/>
    <mergeCell ref="D88:D92"/>
    <mergeCell ref="C49:D49"/>
    <mergeCell ref="C40:D40"/>
    <mergeCell ref="C41:D41"/>
    <mergeCell ref="C38:D38"/>
    <mergeCell ref="C13:D13"/>
    <mergeCell ref="C88:C92"/>
    <mergeCell ref="D84:D87"/>
    <mergeCell ref="C84:C87"/>
    <mergeCell ref="C77:D79"/>
    <mergeCell ref="C73:F73"/>
    <mergeCell ref="C58:D58"/>
    <mergeCell ref="C71:D71"/>
  </mergeCells>
  <dataValidations count="3">
    <dataValidation type="list" allowBlank="1" showInputMessage="1" showErrorMessage="1" sqref="K7:N7" xr:uid="{CFD11469-5183-4DA2-9E40-A9963CC7EC17}">
      <formula1>$T$108:$T$127</formula1>
    </dataValidation>
    <dataValidation type="list" allowBlank="1" showInputMessage="1" showErrorMessage="1" sqref="K8:N8" xr:uid="{A2B510F1-E786-46EA-AD72-96EADA810964}">
      <formula1>$O$108:$O$110</formula1>
    </dataValidation>
    <dataValidation type="list" allowBlank="1" showInputMessage="1" showErrorMessage="1" sqref="P7:S7" xr:uid="{21D678F0-3679-4C53-A14C-452681845879}">
      <formula1>$D$108:$D$110</formula1>
    </dataValidation>
  </dataValidations>
  <hyperlinks>
    <hyperlink ref="B2" location="Index!A1" display="Index!A1" xr:uid="{DFCB7E06-E52E-4B30-9E80-7932E3B8A833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1295-1767-4130-B5DA-AAC45901C32F}">
  <sheetPr>
    <pageSetUpPr fitToPage="1"/>
  </sheetPr>
  <dimension ref="A1:AF277"/>
  <sheetViews>
    <sheetView zoomScaleNormal="100" workbookViewId="0">
      <pane xSplit="7" ySplit="10" topLeftCell="H30" activePane="bottomRight" state="frozen"/>
      <selection pane="topRight" activeCell="H1" sqref="H1"/>
      <selection pane="bottomLeft" activeCell="A11" sqref="A11"/>
      <selection pane="bottomRight" activeCell="D5" sqref="D5:G5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2" ht="8.2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3"/>
      <c r="AF1" s="4"/>
    </row>
    <row r="2" spans="1:32" ht="26.25" customHeight="1" x14ac:dyDescent="0.35">
      <c r="A2" s="52"/>
      <c r="B2" s="1">
        <v>2</v>
      </c>
      <c r="C2" s="203" t="s">
        <v>56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5"/>
      <c r="AE2" s="195"/>
      <c r="AF2" s="4"/>
    </row>
    <row r="3" spans="1:32" ht="8.25" customHeight="1" x14ac:dyDescent="0.25">
      <c r="A3" s="177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95"/>
      <c r="AF3" s="4"/>
    </row>
    <row r="4" spans="1:32" ht="20.100000000000001" customHeight="1" x14ac:dyDescent="0.25">
      <c r="A4" s="53"/>
      <c r="B4" s="45"/>
      <c r="C4" s="184" t="s">
        <v>83</v>
      </c>
      <c r="D4" s="185"/>
      <c r="E4" s="185"/>
      <c r="F4" s="185"/>
      <c r="G4" s="186"/>
      <c r="H4" s="150"/>
      <c r="I4" s="206" t="s">
        <v>84</v>
      </c>
      <c r="J4" s="207"/>
      <c r="K4" s="207"/>
      <c r="L4" s="207"/>
      <c r="M4" s="207"/>
      <c r="N4" s="20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95"/>
      <c r="AF4" s="4"/>
    </row>
    <row r="5" spans="1:32" ht="15.75" x14ac:dyDescent="0.25">
      <c r="A5" s="113"/>
      <c r="B5" s="54"/>
      <c r="C5" s="55" t="s">
        <v>2</v>
      </c>
      <c r="D5" s="159"/>
      <c r="E5" s="160"/>
      <c r="F5" s="160"/>
      <c r="G5" s="161"/>
      <c r="H5" s="150"/>
      <c r="I5" s="192" t="s">
        <v>0</v>
      </c>
      <c r="J5" s="193"/>
      <c r="K5" s="201"/>
      <c r="L5" s="201"/>
      <c r="M5" s="201"/>
      <c r="N5" s="201"/>
      <c r="O5" s="79" t="s">
        <v>1</v>
      </c>
      <c r="P5" s="158"/>
      <c r="Q5" s="158"/>
      <c r="R5" s="158"/>
      <c r="S5" s="158"/>
      <c r="T5" s="148" t="s">
        <v>66</v>
      </c>
      <c r="U5" s="148"/>
      <c r="V5" s="132">
        <v>0.3</v>
      </c>
      <c r="W5" s="133"/>
      <c r="X5" s="21"/>
      <c r="Y5" s="139"/>
      <c r="Z5" s="139"/>
      <c r="AA5" s="139"/>
      <c r="AB5" s="139"/>
      <c r="AC5" s="178"/>
      <c r="AD5" s="179"/>
      <c r="AE5" s="195"/>
      <c r="AF5" s="4"/>
    </row>
    <row r="6" spans="1:32" ht="15.75" x14ac:dyDescent="0.25">
      <c r="A6" s="113"/>
      <c r="B6" s="54"/>
      <c r="C6" s="55" t="s">
        <v>52</v>
      </c>
      <c r="D6" s="159"/>
      <c r="E6" s="160"/>
      <c r="F6" s="160"/>
      <c r="G6" s="161"/>
      <c r="H6" s="150"/>
      <c r="I6" s="162" t="s">
        <v>3</v>
      </c>
      <c r="J6" s="163"/>
      <c r="K6" s="201"/>
      <c r="L6" s="201"/>
      <c r="M6" s="201"/>
      <c r="N6" s="201"/>
      <c r="O6" s="80" t="s">
        <v>4</v>
      </c>
      <c r="P6" s="158"/>
      <c r="Q6" s="158"/>
      <c r="R6" s="158"/>
      <c r="S6" s="158"/>
      <c r="T6" s="148" t="s">
        <v>70</v>
      </c>
      <c r="U6" s="148"/>
      <c r="V6" s="134">
        <v>8000</v>
      </c>
      <c r="W6" s="135"/>
      <c r="X6" s="22" t="s">
        <v>71</v>
      </c>
      <c r="Y6" s="140"/>
      <c r="Z6" s="140"/>
      <c r="AA6" s="140"/>
      <c r="AB6" s="140"/>
      <c r="AC6" s="180"/>
      <c r="AD6" s="181"/>
      <c r="AE6" s="195"/>
      <c r="AF6" s="4"/>
    </row>
    <row r="7" spans="1:32" ht="15.75" x14ac:dyDescent="0.25">
      <c r="A7" s="113"/>
      <c r="B7" s="54"/>
      <c r="C7" s="56" t="s">
        <v>6</v>
      </c>
      <c r="D7" s="189"/>
      <c r="E7" s="189"/>
      <c r="F7" s="189"/>
      <c r="G7" s="189"/>
      <c r="H7" s="150"/>
      <c r="I7" s="162" t="s">
        <v>81</v>
      </c>
      <c r="J7" s="163"/>
      <c r="K7" s="201" t="s">
        <v>76</v>
      </c>
      <c r="L7" s="201"/>
      <c r="M7" s="201"/>
      <c r="N7" s="201"/>
      <c r="O7" s="81" t="s">
        <v>62</v>
      </c>
      <c r="P7" s="158" t="s">
        <v>76</v>
      </c>
      <c r="Q7" s="158"/>
      <c r="R7" s="158"/>
      <c r="S7" s="158"/>
      <c r="T7" s="129" t="s">
        <v>113</v>
      </c>
      <c r="U7" s="129"/>
      <c r="V7" s="202"/>
      <c r="W7" s="202"/>
      <c r="X7" s="202"/>
      <c r="Y7" s="140"/>
      <c r="Z7" s="140"/>
      <c r="AA7" s="140"/>
      <c r="AB7" s="140"/>
      <c r="AC7" s="180"/>
      <c r="AD7" s="181"/>
      <c r="AE7" s="195"/>
      <c r="AF7" s="4"/>
    </row>
    <row r="8" spans="1:32" ht="15.75" x14ac:dyDescent="0.25">
      <c r="A8" s="113"/>
      <c r="B8" s="54"/>
      <c r="C8" s="56" t="s">
        <v>111</v>
      </c>
      <c r="D8" s="201"/>
      <c r="E8" s="201"/>
      <c r="F8" s="201"/>
      <c r="G8" s="201"/>
      <c r="H8" s="150"/>
      <c r="I8" s="164" t="s">
        <v>74</v>
      </c>
      <c r="J8" s="165"/>
      <c r="K8" s="200" t="s">
        <v>76</v>
      </c>
      <c r="L8" s="200"/>
      <c r="M8" s="200"/>
      <c r="N8" s="200"/>
      <c r="O8" s="82"/>
      <c r="P8" s="166"/>
      <c r="Q8" s="166"/>
      <c r="R8" s="166"/>
      <c r="S8" s="167"/>
      <c r="T8" s="130"/>
      <c r="U8" s="131"/>
      <c r="V8" s="137"/>
      <c r="W8" s="138"/>
      <c r="X8" s="138"/>
      <c r="Y8" s="141"/>
      <c r="Z8" s="141"/>
      <c r="AA8" s="141"/>
      <c r="AB8" s="141"/>
      <c r="AC8" s="182"/>
      <c r="AD8" s="183"/>
      <c r="AE8" s="195"/>
      <c r="AF8" s="4"/>
    </row>
    <row r="9" spans="1:32" ht="8.25" customHeight="1" x14ac:dyDescent="0.25">
      <c r="A9" s="113"/>
      <c r="B9" s="54"/>
      <c r="C9" s="58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195"/>
      <c r="AF9" s="4"/>
    </row>
    <row r="10" spans="1:32" ht="15" customHeight="1" x14ac:dyDescent="0.25">
      <c r="A10" s="113"/>
      <c r="B10" s="48"/>
      <c r="C10" s="194" t="s">
        <v>7</v>
      </c>
      <c r="D10" s="194"/>
      <c r="E10" s="60"/>
      <c r="F10" s="60"/>
      <c r="G10" s="61"/>
      <c r="H10" s="87" t="s">
        <v>114</v>
      </c>
      <c r="I10" s="88" t="s">
        <v>150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89">
        <v>2046</v>
      </c>
      <c r="AE10" s="195"/>
      <c r="AF10" s="4"/>
    </row>
    <row r="11" spans="1:32" ht="15" customHeight="1" x14ac:dyDescent="0.25">
      <c r="A11" s="113"/>
      <c r="B11" s="49"/>
      <c r="C11" s="190" t="s">
        <v>53</v>
      </c>
      <c r="D11" s="191"/>
      <c r="E11" s="62"/>
      <c r="F11" s="62"/>
      <c r="G11" s="63"/>
      <c r="H11" s="90"/>
      <c r="I11" s="91"/>
      <c r="J11" s="83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195"/>
      <c r="AF11" s="4"/>
    </row>
    <row r="12" spans="1:32" ht="15" customHeight="1" x14ac:dyDescent="0.25">
      <c r="A12" s="113"/>
      <c r="B12" s="50">
        <v>661200</v>
      </c>
      <c r="C12" s="199" t="s">
        <v>51</v>
      </c>
      <c r="D12" s="199"/>
      <c r="E12" s="64"/>
      <c r="F12" s="64"/>
      <c r="G12" s="198"/>
      <c r="H12" s="47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95"/>
      <c r="AF12" s="4"/>
    </row>
    <row r="13" spans="1:32" x14ac:dyDescent="0.25">
      <c r="A13" s="113"/>
      <c r="B13" s="51">
        <v>661201</v>
      </c>
      <c r="C13" s="116" t="s">
        <v>8</v>
      </c>
      <c r="D13" s="116"/>
      <c r="E13" s="65"/>
      <c r="F13" s="65"/>
      <c r="G13" s="198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95"/>
      <c r="AF13" s="4"/>
    </row>
    <row r="14" spans="1:32" x14ac:dyDescent="0.25">
      <c r="A14" s="113"/>
      <c r="B14" s="51">
        <v>661202</v>
      </c>
      <c r="C14" s="116" t="s">
        <v>9</v>
      </c>
      <c r="D14" s="116"/>
      <c r="E14" s="65"/>
      <c r="F14" s="65"/>
      <c r="G14" s="198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95"/>
      <c r="AF14" s="4"/>
    </row>
    <row r="15" spans="1:32" x14ac:dyDescent="0.25">
      <c r="A15" s="113"/>
      <c r="B15" s="51">
        <v>661203</v>
      </c>
      <c r="C15" s="116" t="s">
        <v>10</v>
      </c>
      <c r="D15" s="116"/>
      <c r="E15" s="65"/>
      <c r="F15" s="65"/>
      <c r="G15" s="198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95"/>
      <c r="AF15" s="4"/>
    </row>
    <row r="16" spans="1:32" x14ac:dyDescent="0.25">
      <c r="A16" s="113"/>
      <c r="B16" s="51">
        <v>661204</v>
      </c>
      <c r="C16" s="116" t="s">
        <v>11</v>
      </c>
      <c r="D16" s="116"/>
      <c r="E16" s="65"/>
      <c r="F16" s="65"/>
      <c r="G16" s="198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95"/>
      <c r="AF16" s="4"/>
    </row>
    <row r="17" spans="1:32" x14ac:dyDescent="0.25">
      <c r="A17" s="113"/>
      <c r="B17" s="51">
        <v>661205</v>
      </c>
      <c r="C17" s="116" t="s">
        <v>86</v>
      </c>
      <c r="D17" s="116"/>
      <c r="E17" s="65"/>
      <c r="F17" s="65"/>
      <c r="G17" s="19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95"/>
      <c r="AF17" s="4"/>
    </row>
    <row r="18" spans="1:32" x14ac:dyDescent="0.25">
      <c r="A18" s="113"/>
      <c r="B18" s="51">
        <v>661206</v>
      </c>
      <c r="C18" s="116" t="s">
        <v>12</v>
      </c>
      <c r="D18" s="116"/>
      <c r="E18" s="65"/>
      <c r="F18" s="65"/>
      <c r="G18" s="198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95"/>
      <c r="AF18" s="4"/>
    </row>
    <row r="19" spans="1:32" x14ac:dyDescent="0.25">
      <c r="A19" s="113"/>
      <c r="B19" s="51">
        <v>661207</v>
      </c>
      <c r="C19" s="116" t="s">
        <v>13</v>
      </c>
      <c r="D19" s="116"/>
      <c r="E19" s="65"/>
      <c r="F19" s="65"/>
      <c r="G19" s="198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95"/>
      <c r="AF19" s="4"/>
    </row>
    <row r="20" spans="1:32" x14ac:dyDescent="0.25">
      <c r="A20" s="113"/>
      <c r="B20" s="51">
        <v>661208</v>
      </c>
      <c r="C20" s="116" t="s">
        <v>14</v>
      </c>
      <c r="D20" s="116"/>
      <c r="E20" s="65"/>
      <c r="F20" s="65"/>
      <c r="G20" s="19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95"/>
      <c r="AF20" s="4"/>
    </row>
    <row r="21" spans="1:32" x14ac:dyDescent="0.25">
      <c r="A21" s="113"/>
      <c r="B21" s="51">
        <v>661209</v>
      </c>
      <c r="C21" s="116" t="s">
        <v>87</v>
      </c>
      <c r="D21" s="116"/>
      <c r="E21" s="65"/>
      <c r="F21" s="65"/>
      <c r="G21" s="198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95"/>
      <c r="AF21" s="4"/>
    </row>
    <row r="22" spans="1:32" x14ac:dyDescent="0.25">
      <c r="A22" s="113"/>
      <c r="B22" s="51">
        <v>661210</v>
      </c>
      <c r="C22" s="116" t="s">
        <v>15</v>
      </c>
      <c r="D22" s="116"/>
      <c r="E22" s="65"/>
      <c r="F22" s="65"/>
      <c r="G22" s="198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95"/>
      <c r="AF22" s="4"/>
    </row>
    <row r="23" spans="1:32" x14ac:dyDescent="0.25">
      <c r="A23" s="113"/>
      <c r="B23" s="51">
        <v>661211</v>
      </c>
      <c r="C23" s="116" t="s">
        <v>16</v>
      </c>
      <c r="D23" s="116"/>
      <c r="E23" s="65"/>
      <c r="F23" s="65"/>
      <c r="G23" s="198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95"/>
      <c r="AF23" s="4"/>
    </row>
    <row r="24" spans="1:32" x14ac:dyDescent="0.25">
      <c r="A24" s="113"/>
      <c r="B24" s="51">
        <v>661212</v>
      </c>
      <c r="C24" s="116" t="s">
        <v>17</v>
      </c>
      <c r="D24" s="116"/>
      <c r="E24" s="65"/>
      <c r="F24" s="65"/>
      <c r="G24" s="198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95"/>
      <c r="AF24" s="4"/>
    </row>
    <row r="25" spans="1:32" x14ac:dyDescent="0.25">
      <c r="A25" s="113"/>
      <c r="B25" s="51">
        <v>661213</v>
      </c>
      <c r="C25" s="116" t="s">
        <v>18</v>
      </c>
      <c r="D25" s="116"/>
      <c r="E25" s="65"/>
      <c r="F25" s="65"/>
      <c r="G25" s="198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95"/>
      <c r="AF25" s="4"/>
    </row>
    <row r="26" spans="1:32" x14ac:dyDescent="0.25">
      <c r="A26" s="113"/>
      <c r="B26" s="51">
        <v>661220</v>
      </c>
      <c r="C26" s="116" t="s">
        <v>19</v>
      </c>
      <c r="D26" s="116"/>
      <c r="E26" s="65"/>
      <c r="F26" s="65"/>
      <c r="G26" s="198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95"/>
      <c r="AF26" s="4"/>
    </row>
    <row r="27" spans="1:32" x14ac:dyDescent="0.25">
      <c r="A27" s="113"/>
      <c r="B27" s="51">
        <v>661221</v>
      </c>
      <c r="C27" s="116" t="s">
        <v>20</v>
      </c>
      <c r="D27" s="116"/>
      <c r="E27" s="65"/>
      <c r="F27" s="65"/>
      <c r="G27" s="19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95"/>
      <c r="AF27" s="4"/>
    </row>
    <row r="28" spans="1:32" x14ac:dyDescent="0.25">
      <c r="A28" s="113"/>
      <c r="B28" s="51">
        <v>661223</v>
      </c>
      <c r="C28" s="170" t="s">
        <v>22</v>
      </c>
      <c r="D28" s="170"/>
      <c r="E28" s="65"/>
      <c r="F28" s="65"/>
      <c r="G28" s="198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95"/>
      <c r="AF28" s="4"/>
    </row>
    <row r="29" spans="1:32" x14ac:dyDescent="0.25">
      <c r="A29" s="113"/>
      <c r="B29" s="51">
        <v>661224</v>
      </c>
      <c r="C29" s="116" t="s">
        <v>23</v>
      </c>
      <c r="D29" s="116"/>
      <c r="E29" s="65"/>
      <c r="F29" s="65"/>
      <c r="G29" s="198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95"/>
      <c r="AF29" s="4"/>
    </row>
    <row r="30" spans="1:32" x14ac:dyDescent="0.25">
      <c r="A30" s="113"/>
      <c r="B30" s="51">
        <v>661225</v>
      </c>
      <c r="C30" s="116" t="s">
        <v>24</v>
      </c>
      <c r="D30" s="116"/>
      <c r="E30" s="65"/>
      <c r="F30" s="65"/>
      <c r="G30" s="198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95"/>
      <c r="AF30" s="4"/>
    </row>
    <row r="31" spans="1:32" x14ac:dyDescent="0.25">
      <c r="A31" s="113"/>
      <c r="B31" s="51">
        <v>661226</v>
      </c>
      <c r="C31" s="116" t="s">
        <v>25</v>
      </c>
      <c r="D31" s="116"/>
      <c r="E31" s="65"/>
      <c r="F31" s="65"/>
      <c r="G31" s="198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95"/>
      <c r="AF31" s="4"/>
    </row>
    <row r="32" spans="1:32" x14ac:dyDescent="0.25">
      <c r="A32" s="113"/>
      <c r="B32" s="51">
        <v>661227</v>
      </c>
      <c r="C32" s="116" t="s">
        <v>88</v>
      </c>
      <c r="D32" s="116"/>
      <c r="E32" s="65"/>
      <c r="F32" s="65"/>
      <c r="G32" s="198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95"/>
      <c r="AF32" s="4"/>
    </row>
    <row r="33" spans="1:32" x14ac:dyDescent="0.25">
      <c r="A33" s="113"/>
      <c r="B33" s="51">
        <v>661230</v>
      </c>
      <c r="C33" s="116" t="s">
        <v>92</v>
      </c>
      <c r="D33" s="116"/>
      <c r="E33" s="65"/>
      <c r="F33" s="65"/>
      <c r="G33" s="198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95"/>
      <c r="AF33" s="4"/>
    </row>
    <row r="34" spans="1:32" x14ac:dyDescent="0.25">
      <c r="A34" s="113"/>
      <c r="B34" s="51">
        <v>661230</v>
      </c>
      <c r="C34" s="116" t="s">
        <v>93</v>
      </c>
      <c r="D34" s="116"/>
      <c r="E34" s="65"/>
      <c r="F34" s="65"/>
      <c r="G34" s="198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95"/>
      <c r="AF34" s="4"/>
    </row>
    <row r="35" spans="1:32" x14ac:dyDescent="0.25">
      <c r="A35" s="113"/>
      <c r="B35" s="51">
        <v>661232</v>
      </c>
      <c r="C35" s="116" t="s">
        <v>94</v>
      </c>
      <c r="D35" s="116"/>
      <c r="E35" s="65"/>
      <c r="F35" s="65"/>
      <c r="G35" s="198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95"/>
      <c r="AF35" s="4"/>
    </row>
    <row r="36" spans="1:32" x14ac:dyDescent="0.25">
      <c r="A36" s="113"/>
      <c r="B36" s="51">
        <v>661233</v>
      </c>
      <c r="C36" s="116" t="s">
        <v>95</v>
      </c>
      <c r="D36" s="116"/>
      <c r="E36" s="65"/>
      <c r="F36" s="65"/>
      <c r="G36" s="198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95"/>
      <c r="AF36" s="4"/>
    </row>
    <row r="37" spans="1:32" x14ac:dyDescent="0.25">
      <c r="A37" s="113"/>
      <c r="B37" s="51">
        <v>661234</v>
      </c>
      <c r="C37" s="116" t="s">
        <v>96</v>
      </c>
      <c r="D37" s="116"/>
      <c r="E37" s="65"/>
      <c r="F37" s="65"/>
      <c r="G37" s="198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95"/>
      <c r="AF37" s="4"/>
    </row>
    <row r="38" spans="1:32" x14ac:dyDescent="0.25">
      <c r="A38" s="113"/>
      <c r="B38" s="51">
        <v>661235</v>
      </c>
      <c r="C38" s="116" t="s">
        <v>30</v>
      </c>
      <c r="D38" s="116"/>
      <c r="E38" s="65"/>
      <c r="F38" s="65"/>
      <c r="G38" s="198"/>
      <c r="H38" s="28"/>
      <c r="I38" s="28"/>
      <c r="J38" s="28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195"/>
      <c r="AF38" s="4"/>
    </row>
    <row r="39" spans="1:32" x14ac:dyDescent="0.25">
      <c r="A39" s="113"/>
      <c r="B39" s="51">
        <v>661236</v>
      </c>
      <c r="C39" s="116" t="s">
        <v>97</v>
      </c>
      <c r="D39" s="116"/>
      <c r="E39" s="65"/>
      <c r="F39" s="65"/>
      <c r="G39" s="198"/>
      <c r="H39" s="28"/>
      <c r="I39" s="28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95"/>
      <c r="AF39" s="4"/>
    </row>
    <row r="40" spans="1:32" x14ac:dyDescent="0.25">
      <c r="A40" s="113"/>
      <c r="B40" s="51">
        <v>661240</v>
      </c>
      <c r="C40" s="116" t="s">
        <v>33</v>
      </c>
      <c r="D40" s="116"/>
      <c r="E40" s="65"/>
      <c r="F40" s="65"/>
      <c r="G40" s="198"/>
      <c r="H40" s="28"/>
      <c r="I40" s="28"/>
      <c r="J40" s="28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195"/>
      <c r="AF40" s="4"/>
    </row>
    <row r="41" spans="1:32" x14ac:dyDescent="0.25">
      <c r="A41" s="113"/>
      <c r="B41" s="51">
        <v>661241</v>
      </c>
      <c r="C41" s="116" t="s">
        <v>34</v>
      </c>
      <c r="D41" s="116"/>
      <c r="E41" s="65"/>
      <c r="F41" s="65"/>
      <c r="G41" s="198"/>
      <c r="H41" s="28"/>
      <c r="I41" s="28"/>
      <c r="J41" s="28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195"/>
      <c r="AF41" s="4"/>
    </row>
    <row r="42" spans="1:32" x14ac:dyDescent="0.25">
      <c r="A42" s="113"/>
      <c r="B42" s="51">
        <v>661242</v>
      </c>
      <c r="C42" s="116" t="s">
        <v>98</v>
      </c>
      <c r="D42" s="116"/>
      <c r="E42" s="65"/>
      <c r="F42" s="65"/>
      <c r="G42" s="198"/>
      <c r="H42" s="28"/>
      <c r="I42" s="28"/>
      <c r="J42" s="28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195"/>
      <c r="AF42" s="4"/>
    </row>
    <row r="43" spans="1:32" x14ac:dyDescent="0.25">
      <c r="A43" s="113"/>
      <c r="B43" s="51">
        <v>661243</v>
      </c>
      <c r="C43" s="116" t="s">
        <v>35</v>
      </c>
      <c r="D43" s="116"/>
      <c r="E43" s="65"/>
      <c r="F43" s="65"/>
      <c r="G43" s="198"/>
      <c r="H43" s="28"/>
      <c r="I43" s="28"/>
      <c r="J43" s="28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195"/>
      <c r="AF43" s="4"/>
    </row>
    <row r="44" spans="1:32" x14ac:dyDescent="0.25">
      <c r="A44" s="113"/>
      <c r="B44" s="51">
        <v>661244</v>
      </c>
      <c r="C44" s="116" t="s">
        <v>36</v>
      </c>
      <c r="D44" s="116"/>
      <c r="E44" s="65"/>
      <c r="F44" s="65"/>
      <c r="G44" s="198"/>
      <c r="H44" s="28"/>
      <c r="I44" s="28"/>
      <c r="J44" s="28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195"/>
      <c r="AF44" s="4"/>
    </row>
    <row r="45" spans="1:32" x14ac:dyDescent="0.25">
      <c r="A45" s="113"/>
      <c r="B45" s="51">
        <v>661245</v>
      </c>
      <c r="C45" s="116" t="s">
        <v>99</v>
      </c>
      <c r="D45" s="116"/>
      <c r="E45" s="65"/>
      <c r="F45" s="65"/>
      <c r="G45" s="198"/>
      <c r="H45" s="28"/>
      <c r="I45" s="28"/>
      <c r="J45" s="28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195"/>
      <c r="AF45" s="4"/>
    </row>
    <row r="46" spans="1:32" x14ac:dyDescent="0.25">
      <c r="A46" s="113"/>
      <c r="B46" s="51">
        <v>661246</v>
      </c>
      <c r="C46" s="116" t="s">
        <v>89</v>
      </c>
      <c r="D46" s="116"/>
      <c r="E46" s="65"/>
      <c r="F46" s="65"/>
      <c r="G46" s="198"/>
      <c r="H46" s="28"/>
      <c r="I46" s="28"/>
      <c r="J46" s="28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195"/>
      <c r="AF46" s="4"/>
    </row>
    <row r="47" spans="1:32" x14ac:dyDescent="0.25">
      <c r="A47" s="113"/>
      <c r="B47" s="51">
        <v>661250</v>
      </c>
      <c r="C47" s="116" t="s">
        <v>37</v>
      </c>
      <c r="D47" s="116"/>
      <c r="E47" s="65"/>
      <c r="F47" s="65"/>
      <c r="G47" s="198"/>
      <c r="H47" s="28"/>
      <c r="I47" s="28"/>
      <c r="J47" s="28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195"/>
      <c r="AF47" s="4"/>
    </row>
    <row r="48" spans="1:32" x14ac:dyDescent="0.25">
      <c r="A48" s="113"/>
      <c r="B48" s="51">
        <v>661251</v>
      </c>
      <c r="C48" s="116" t="s">
        <v>38</v>
      </c>
      <c r="D48" s="116"/>
      <c r="E48" s="65"/>
      <c r="F48" s="65"/>
      <c r="G48" s="198"/>
      <c r="H48" s="28"/>
      <c r="I48" s="28"/>
      <c r="J48" s="2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195"/>
      <c r="AF48" s="4"/>
    </row>
    <row r="49" spans="1:32" x14ac:dyDescent="0.25">
      <c r="A49" s="113"/>
      <c r="B49" s="51">
        <v>661253</v>
      </c>
      <c r="C49" s="116" t="s">
        <v>40</v>
      </c>
      <c r="D49" s="116"/>
      <c r="E49" s="65"/>
      <c r="F49" s="65"/>
      <c r="G49" s="198"/>
      <c r="H49" s="28"/>
      <c r="I49" s="28"/>
      <c r="J49" s="28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195"/>
      <c r="AF49" s="4"/>
    </row>
    <row r="50" spans="1:32" x14ac:dyDescent="0.25">
      <c r="A50" s="113"/>
      <c r="B50" s="51">
        <v>661254</v>
      </c>
      <c r="C50" s="116" t="s">
        <v>41</v>
      </c>
      <c r="D50" s="116"/>
      <c r="E50" s="65"/>
      <c r="F50" s="65"/>
      <c r="G50" s="198"/>
      <c r="H50" s="28"/>
      <c r="I50" s="28"/>
      <c r="J50" s="28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195"/>
      <c r="AF50" s="4"/>
    </row>
    <row r="51" spans="1:32" x14ac:dyDescent="0.25">
      <c r="A51" s="113"/>
      <c r="B51" s="51">
        <v>661257</v>
      </c>
      <c r="C51" s="116" t="s">
        <v>44</v>
      </c>
      <c r="D51" s="116"/>
      <c r="E51" s="65"/>
      <c r="F51" s="65"/>
      <c r="G51" s="198"/>
      <c r="H51" s="28"/>
      <c r="I51" s="28"/>
      <c r="J51" s="28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195"/>
      <c r="AF51" s="4"/>
    </row>
    <row r="52" spans="1:32" x14ac:dyDescent="0.25">
      <c r="A52" s="113"/>
      <c r="B52" s="51">
        <v>661260</v>
      </c>
      <c r="C52" s="116" t="s">
        <v>45</v>
      </c>
      <c r="D52" s="116"/>
      <c r="E52" s="65"/>
      <c r="F52" s="65"/>
      <c r="G52" s="198"/>
      <c r="H52" s="28"/>
      <c r="I52" s="28"/>
      <c r="J52" s="28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195"/>
      <c r="AF52" s="4"/>
    </row>
    <row r="53" spans="1:32" x14ac:dyDescent="0.25">
      <c r="A53" s="113"/>
      <c r="B53" s="51">
        <v>661271</v>
      </c>
      <c r="C53" s="116" t="s">
        <v>46</v>
      </c>
      <c r="D53" s="116"/>
      <c r="E53" s="65"/>
      <c r="F53" s="65"/>
      <c r="G53" s="198"/>
      <c r="H53" s="28"/>
      <c r="I53" s="28"/>
      <c r="J53" s="28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195"/>
      <c r="AF53" s="4"/>
    </row>
    <row r="54" spans="1:32" x14ac:dyDescent="0.25">
      <c r="A54" s="113"/>
      <c r="B54" s="51">
        <v>661272</v>
      </c>
      <c r="C54" s="116" t="s">
        <v>47</v>
      </c>
      <c r="D54" s="116"/>
      <c r="E54" s="65"/>
      <c r="F54" s="65"/>
      <c r="G54" s="198"/>
      <c r="H54" s="28"/>
      <c r="I54" s="28"/>
      <c r="J54" s="28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195"/>
      <c r="AF54" s="4"/>
    </row>
    <row r="55" spans="1:32" x14ac:dyDescent="0.25">
      <c r="A55" s="113"/>
      <c r="B55" s="51">
        <v>661273</v>
      </c>
      <c r="C55" s="116" t="s">
        <v>48</v>
      </c>
      <c r="D55" s="116"/>
      <c r="E55" s="65"/>
      <c r="F55" s="65"/>
      <c r="G55" s="198"/>
      <c r="H55" s="28"/>
      <c r="I55" s="28"/>
      <c r="J55" s="28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195"/>
      <c r="AF55" s="4"/>
    </row>
    <row r="56" spans="1:32" x14ac:dyDescent="0.25">
      <c r="A56" s="113"/>
      <c r="B56" s="51">
        <v>661274</v>
      </c>
      <c r="C56" s="116" t="s">
        <v>54</v>
      </c>
      <c r="D56" s="116"/>
      <c r="E56" s="65"/>
      <c r="F56" s="65"/>
      <c r="G56" s="198"/>
      <c r="H56" s="28"/>
      <c r="I56" s="28"/>
      <c r="J56" s="28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195"/>
      <c r="AF56" s="4"/>
    </row>
    <row r="57" spans="1:32" x14ac:dyDescent="0.25">
      <c r="A57" s="113"/>
      <c r="B57" s="51">
        <v>669400</v>
      </c>
      <c r="C57" s="144" t="s">
        <v>90</v>
      </c>
      <c r="D57" s="144"/>
      <c r="E57" s="65"/>
      <c r="F57" s="65"/>
      <c r="G57" s="198"/>
      <c r="H57" s="28"/>
      <c r="I57" s="28"/>
      <c r="J57" s="28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195"/>
      <c r="AF57" s="4"/>
    </row>
    <row r="58" spans="1:32" x14ac:dyDescent="0.25">
      <c r="A58" s="113"/>
      <c r="B58" s="51">
        <v>669800</v>
      </c>
      <c r="C58" s="144" t="s">
        <v>85</v>
      </c>
      <c r="D58" s="144"/>
      <c r="E58" s="65"/>
      <c r="F58" s="65"/>
      <c r="G58" s="198"/>
      <c r="H58" s="28"/>
      <c r="I58" s="28"/>
      <c r="J58" s="28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195"/>
      <c r="AF58" s="4"/>
    </row>
    <row r="59" spans="1:32" x14ac:dyDescent="0.25">
      <c r="A59" s="113"/>
      <c r="B59" s="78"/>
      <c r="C59" s="144" t="s">
        <v>141</v>
      </c>
      <c r="D59" s="144"/>
      <c r="E59" s="65"/>
      <c r="F59" s="65"/>
      <c r="G59" s="198"/>
      <c r="H59" s="28"/>
      <c r="I59" s="28"/>
      <c r="J59" s="28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195"/>
      <c r="AF59" s="4"/>
    </row>
    <row r="60" spans="1:32" x14ac:dyDescent="0.25">
      <c r="A60" s="113"/>
      <c r="B60" s="78"/>
      <c r="C60" s="115"/>
      <c r="D60" s="115"/>
      <c r="E60" s="65"/>
      <c r="F60" s="65"/>
      <c r="G60" s="198"/>
      <c r="H60" s="28"/>
      <c r="I60" s="28"/>
      <c r="J60" s="28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195"/>
      <c r="AF60" s="4"/>
    </row>
    <row r="61" spans="1:32" x14ac:dyDescent="0.25">
      <c r="A61" s="113"/>
      <c r="B61" s="78"/>
      <c r="C61" s="115"/>
      <c r="D61" s="115"/>
      <c r="E61" s="65"/>
      <c r="F61" s="65"/>
      <c r="G61" s="198"/>
      <c r="H61" s="28"/>
      <c r="I61" s="28"/>
      <c r="J61" s="28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195"/>
      <c r="AF61" s="4"/>
    </row>
    <row r="62" spans="1:32" x14ac:dyDescent="0.25">
      <c r="A62" s="113"/>
      <c r="B62" s="78"/>
      <c r="C62" s="115"/>
      <c r="D62" s="115"/>
      <c r="E62" s="65"/>
      <c r="F62" s="65"/>
      <c r="G62" s="198"/>
      <c r="H62" s="28"/>
      <c r="I62" s="28"/>
      <c r="J62" s="28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195"/>
      <c r="AF62" s="4"/>
    </row>
    <row r="63" spans="1:32" x14ac:dyDescent="0.25">
      <c r="A63" s="113"/>
      <c r="B63" s="78"/>
      <c r="C63" s="115"/>
      <c r="D63" s="115"/>
      <c r="E63" s="65"/>
      <c r="F63" s="65"/>
      <c r="G63" s="198"/>
      <c r="H63" s="28"/>
      <c r="I63" s="28"/>
      <c r="J63" s="28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195"/>
      <c r="AF63" s="4"/>
    </row>
    <row r="64" spans="1:32" x14ac:dyDescent="0.25">
      <c r="A64" s="113"/>
      <c r="B64" s="78"/>
      <c r="C64" s="115"/>
      <c r="D64" s="115"/>
      <c r="E64" s="65"/>
      <c r="F64" s="65"/>
      <c r="G64" s="198"/>
      <c r="H64" s="28"/>
      <c r="I64" s="28"/>
      <c r="J64" s="28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195"/>
      <c r="AF64" s="4"/>
    </row>
    <row r="65" spans="1:32" x14ac:dyDescent="0.25">
      <c r="A65" s="113"/>
      <c r="B65" s="78"/>
      <c r="C65" s="115"/>
      <c r="D65" s="115"/>
      <c r="E65" s="65"/>
      <c r="F65" s="65"/>
      <c r="G65" s="198"/>
      <c r="H65" s="28"/>
      <c r="I65" s="28"/>
      <c r="J65" s="28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195"/>
      <c r="AF65" s="4"/>
    </row>
    <row r="66" spans="1:32" x14ac:dyDescent="0.25">
      <c r="A66" s="113"/>
      <c r="B66" s="78"/>
      <c r="C66" s="115"/>
      <c r="D66" s="115"/>
      <c r="E66" s="65"/>
      <c r="F66" s="65"/>
      <c r="G66" s="198"/>
      <c r="H66" s="28"/>
      <c r="I66" s="28"/>
      <c r="J66" s="28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95"/>
      <c r="AF66" s="4"/>
    </row>
    <row r="67" spans="1:32" x14ac:dyDescent="0.25">
      <c r="A67" s="113"/>
      <c r="B67" s="78"/>
      <c r="C67" s="115"/>
      <c r="D67" s="115"/>
      <c r="E67" s="65"/>
      <c r="F67" s="65"/>
      <c r="G67" s="198"/>
      <c r="H67" s="28"/>
      <c r="I67" s="28"/>
      <c r="J67" s="28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195"/>
      <c r="AF67" s="4"/>
    </row>
    <row r="68" spans="1:32" ht="15" customHeight="1" x14ac:dyDescent="0.25">
      <c r="A68" s="113"/>
      <c r="B68" s="78"/>
      <c r="C68" s="115"/>
      <c r="D68" s="115"/>
      <c r="E68" s="65"/>
      <c r="F68" s="65"/>
      <c r="G68" s="198"/>
      <c r="H68" s="28"/>
      <c r="I68" s="28"/>
      <c r="J68" s="28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195"/>
      <c r="AF68" s="4"/>
    </row>
    <row r="69" spans="1:32" x14ac:dyDescent="0.25">
      <c r="A69" s="113"/>
      <c r="B69" s="66"/>
      <c r="C69" s="145" t="s">
        <v>55</v>
      </c>
      <c r="D69" s="145"/>
      <c r="E69" s="67" t="s">
        <v>49</v>
      </c>
      <c r="F69" s="67" t="s">
        <v>50</v>
      </c>
      <c r="G69" s="198"/>
      <c r="H69" s="64"/>
      <c r="I69" s="68"/>
      <c r="J69" s="68">
        <f t="shared" ref="J69:AD69" si="0">SUM(J12:J68)</f>
        <v>0</v>
      </c>
      <c r="K69" s="68">
        <f t="shared" si="0"/>
        <v>0</v>
      </c>
      <c r="L69" s="68">
        <f t="shared" si="0"/>
        <v>0</v>
      </c>
      <c r="M69" s="68">
        <f t="shared" si="0"/>
        <v>0</v>
      </c>
      <c r="N69" s="68">
        <f t="shared" si="0"/>
        <v>0</v>
      </c>
      <c r="O69" s="68">
        <f t="shared" si="0"/>
        <v>0</v>
      </c>
      <c r="P69" s="68">
        <f t="shared" si="0"/>
        <v>0</v>
      </c>
      <c r="Q69" s="68">
        <f t="shared" si="0"/>
        <v>0</v>
      </c>
      <c r="R69" s="68">
        <f t="shared" si="0"/>
        <v>0</v>
      </c>
      <c r="S69" s="68">
        <f t="shared" si="0"/>
        <v>0</v>
      </c>
      <c r="T69" s="68">
        <f t="shared" si="0"/>
        <v>0</v>
      </c>
      <c r="U69" s="68">
        <f t="shared" si="0"/>
        <v>0</v>
      </c>
      <c r="V69" s="68">
        <f t="shared" si="0"/>
        <v>0</v>
      </c>
      <c r="W69" s="68">
        <f t="shared" si="0"/>
        <v>0</v>
      </c>
      <c r="X69" s="68">
        <f t="shared" si="0"/>
        <v>0</v>
      </c>
      <c r="Y69" s="68">
        <f t="shared" si="0"/>
        <v>0</v>
      </c>
      <c r="Z69" s="68">
        <f t="shared" si="0"/>
        <v>0</v>
      </c>
      <c r="AA69" s="68">
        <f t="shared" si="0"/>
        <v>0</v>
      </c>
      <c r="AB69" s="68">
        <f t="shared" si="0"/>
        <v>0</v>
      </c>
      <c r="AC69" s="68">
        <f t="shared" si="0"/>
        <v>0</v>
      </c>
      <c r="AD69" s="69">
        <f t="shared" si="0"/>
        <v>0</v>
      </c>
      <c r="AE69" s="195"/>
      <c r="AF69" s="4"/>
    </row>
    <row r="70" spans="1:32" x14ac:dyDescent="0.25">
      <c r="A70" s="113"/>
      <c r="B70" s="109"/>
      <c r="C70" s="122"/>
      <c r="D70" s="122"/>
      <c r="E70" s="123"/>
      <c r="F70" s="123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95"/>
      <c r="AF70" s="4"/>
    </row>
    <row r="71" spans="1:32" x14ac:dyDescent="0.25">
      <c r="A71" s="113"/>
      <c r="B71" s="110"/>
      <c r="C71" s="142" t="s">
        <v>115</v>
      </c>
      <c r="D71" s="143"/>
      <c r="E71" s="70"/>
      <c r="F71" s="7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95"/>
      <c r="AF71" s="4"/>
    </row>
    <row r="72" spans="1:32" x14ac:dyDescent="0.25">
      <c r="A72" s="113"/>
      <c r="B72" s="110"/>
      <c r="C72" s="107" t="s">
        <v>151</v>
      </c>
      <c r="D72" s="108"/>
      <c r="E72" s="86"/>
      <c r="F72" s="86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95"/>
      <c r="AF72" s="4"/>
    </row>
    <row r="73" spans="1:32" x14ac:dyDescent="0.25">
      <c r="A73" s="113"/>
      <c r="B73" s="110"/>
      <c r="C73" s="70"/>
      <c r="D73" s="70"/>
      <c r="E73" s="70"/>
      <c r="F73" s="7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95"/>
      <c r="AF73" s="4"/>
    </row>
    <row r="74" spans="1:32" ht="15" customHeight="1" x14ac:dyDescent="0.25">
      <c r="A74" s="113"/>
      <c r="B74" s="111"/>
      <c r="C74" s="121" t="s">
        <v>57</v>
      </c>
      <c r="D74" s="121"/>
      <c r="E74" s="71"/>
      <c r="F74" s="71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95"/>
      <c r="AF74" s="4"/>
    </row>
    <row r="75" spans="1:32" ht="15.75" customHeight="1" x14ac:dyDescent="0.25">
      <c r="A75" s="113"/>
      <c r="B75" s="111"/>
      <c r="C75" s="121"/>
      <c r="D75" s="121"/>
      <c r="E75" s="72"/>
      <c r="F75" s="72"/>
      <c r="G75" s="150"/>
      <c r="H75" s="150"/>
      <c r="I75" s="157"/>
      <c r="J75" s="153" t="s">
        <v>65</v>
      </c>
      <c r="K75" s="153"/>
      <c r="L75" s="153"/>
      <c r="M75" s="154">
        <f>SUM(I69:AD69)</f>
        <v>0</v>
      </c>
      <c r="N75" s="127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95"/>
      <c r="AF75" s="4"/>
    </row>
    <row r="76" spans="1:32" ht="15.75" customHeight="1" x14ac:dyDescent="0.25">
      <c r="A76" s="113"/>
      <c r="B76" s="111"/>
      <c r="C76" s="121"/>
      <c r="D76" s="121"/>
      <c r="E76" s="72"/>
      <c r="F76" s="72"/>
      <c r="G76" s="150"/>
      <c r="H76" s="150"/>
      <c r="I76" s="157"/>
      <c r="J76" s="153"/>
      <c r="K76" s="153"/>
      <c r="L76" s="153"/>
      <c r="M76" s="154"/>
      <c r="N76" s="127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95"/>
      <c r="AF76" s="4"/>
    </row>
    <row r="77" spans="1:32" ht="15" customHeight="1" x14ac:dyDescent="0.25">
      <c r="A77" s="113"/>
      <c r="B77" s="111"/>
      <c r="C77" s="197"/>
      <c r="D77" s="197"/>
      <c r="E77" s="72"/>
      <c r="F77" s="72"/>
      <c r="G77" s="150"/>
      <c r="H77" s="150"/>
      <c r="I77" s="157"/>
      <c r="J77" s="153" t="s">
        <v>67</v>
      </c>
      <c r="K77" s="153"/>
      <c r="L77" s="153"/>
      <c r="M77" s="154">
        <f>IF(P7="machinerichtlijn",M105,)+IF(P7="Warenwet",M106,)</f>
        <v>0</v>
      </c>
      <c r="N77" s="127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  <c r="AC77" s="128"/>
      <c r="AD77" s="128"/>
      <c r="AE77" s="195"/>
      <c r="AF77" s="4"/>
    </row>
    <row r="78" spans="1:32" ht="20.100000000000001" customHeight="1" x14ac:dyDescent="0.25">
      <c r="A78" s="113"/>
      <c r="B78" s="111"/>
      <c r="C78" s="73" t="s">
        <v>58</v>
      </c>
      <c r="D78" s="3"/>
      <c r="E78" s="72"/>
      <c r="F78" s="72"/>
      <c r="G78" s="150"/>
      <c r="H78" s="150"/>
      <c r="I78" s="157"/>
      <c r="J78" s="153"/>
      <c r="K78" s="153"/>
      <c r="L78" s="153"/>
      <c r="M78" s="154"/>
      <c r="N78" s="127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  <c r="AE78" s="195"/>
      <c r="AF78" s="4"/>
    </row>
    <row r="79" spans="1:32" ht="20.100000000000001" customHeight="1" x14ac:dyDescent="0.25">
      <c r="A79" s="113"/>
      <c r="B79" s="111"/>
      <c r="C79" s="73" t="s">
        <v>5</v>
      </c>
      <c r="D79" s="3"/>
      <c r="E79" s="72"/>
      <c r="F79" s="72"/>
      <c r="G79" s="150"/>
      <c r="H79" s="150"/>
      <c r="I79" s="157"/>
      <c r="J79" s="153" t="s">
        <v>68</v>
      </c>
      <c r="K79" s="153"/>
      <c r="L79" s="153"/>
      <c r="M79" s="154">
        <f>IF(K8=1,R106,)+IF(K8=3,R107,)</f>
        <v>0</v>
      </c>
      <c r="N79" s="127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  <c r="AC79" s="128"/>
      <c r="AD79" s="128"/>
      <c r="AE79" s="195"/>
      <c r="AF79" s="4"/>
    </row>
    <row r="80" spans="1:32" ht="20.100000000000001" customHeight="1" x14ac:dyDescent="0.25">
      <c r="A80" s="113"/>
      <c r="B80" s="111"/>
      <c r="C80" s="73" t="s">
        <v>59</v>
      </c>
      <c r="D80" s="3"/>
      <c r="E80" s="74"/>
      <c r="F80" s="74"/>
      <c r="G80" s="150"/>
      <c r="H80" s="150"/>
      <c r="I80" s="157"/>
      <c r="J80" s="153"/>
      <c r="K80" s="153"/>
      <c r="L80" s="153"/>
      <c r="M80" s="154"/>
      <c r="N80" s="127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95"/>
      <c r="AF80" s="4"/>
    </row>
    <row r="81" spans="1:32" ht="15" customHeight="1" x14ac:dyDescent="0.25">
      <c r="A81" s="113"/>
      <c r="B81" s="111"/>
      <c r="C81" s="120" t="s">
        <v>60</v>
      </c>
      <c r="D81" s="117"/>
      <c r="E81" s="75"/>
      <c r="F81" s="75"/>
      <c r="G81" s="150"/>
      <c r="H81" s="150"/>
      <c r="I81" s="157"/>
      <c r="J81" s="153" t="s">
        <v>69</v>
      </c>
      <c r="K81" s="153"/>
      <c r="L81" s="153"/>
      <c r="M81" s="154">
        <f>M75-M77+M79</f>
        <v>0</v>
      </c>
      <c r="N81" s="127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95"/>
      <c r="AF81" s="4"/>
    </row>
    <row r="82" spans="1:32" ht="15" customHeight="1" x14ac:dyDescent="0.25">
      <c r="A82" s="113"/>
      <c r="B82" s="111"/>
      <c r="C82" s="120"/>
      <c r="D82" s="118"/>
      <c r="E82" s="76"/>
      <c r="F82" s="76"/>
      <c r="G82" s="150"/>
      <c r="H82" s="150"/>
      <c r="I82" s="157"/>
      <c r="J82" s="153"/>
      <c r="K82" s="153"/>
      <c r="L82" s="153"/>
      <c r="M82" s="154"/>
      <c r="N82" s="127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95"/>
      <c r="AF82" s="4"/>
    </row>
    <row r="83" spans="1:32" x14ac:dyDescent="0.25">
      <c r="A83" s="113"/>
      <c r="B83" s="111"/>
      <c r="C83" s="120"/>
      <c r="D83" s="118"/>
      <c r="E83" s="76"/>
      <c r="F83" s="76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95"/>
      <c r="AF83" s="4"/>
    </row>
    <row r="84" spans="1:32" x14ac:dyDescent="0.25">
      <c r="A84" s="113"/>
      <c r="B84" s="111"/>
      <c r="C84" s="120"/>
      <c r="D84" s="119"/>
      <c r="E84" s="76"/>
      <c r="F84" s="76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95"/>
      <c r="AF84" s="4"/>
    </row>
    <row r="85" spans="1:32" x14ac:dyDescent="0.25">
      <c r="A85" s="113"/>
      <c r="B85" s="111"/>
      <c r="C85" s="120" t="s">
        <v>61</v>
      </c>
      <c r="D85" s="117"/>
      <c r="E85" s="76"/>
      <c r="F85" s="76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95"/>
      <c r="AF85" s="4"/>
    </row>
    <row r="86" spans="1:32" x14ac:dyDescent="0.25">
      <c r="A86" s="113"/>
      <c r="B86" s="111"/>
      <c r="C86" s="120"/>
      <c r="D86" s="118"/>
      <c r="E86" s="76"/>
      <c r="F86" s="76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95"/>
      <c r="AF86" s="4"/>
    </row>
    <row r="87" spans="1:32" x14ac:dyDescent="0.25">
      <c r="A87" s="113"/>
      <c r="B87" s="111"/>
      <c r="C87" s="120"/>
      <c r="D87" s="118"/>
      <c r="E87" s="76"/>
      <c r="F87" s="76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95"/>
      <c r="AF87" s="4"/>
    </row>
    <row r="88" spans="1:32" x14ac:dyDescent="0.25">
      <c r="A88" s="113"/>
      <c r="B88" s="111"/>
      <c r="C88" s="120"/>
      <c r="D88" s="118"/>
      <c r="E88" s="76"/>
      <c r="F88" s="76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95"/>
      <c r="AF88" s="4"/>
    </row>
    <row r="89" spans="1:32" x14ac:dyDescent="0.25">
      <c r="A89" s="113"/>
      <c r="B89" s="111"/>
      <c r="C89" s="120"/>
      <c r="D89" s="119"/>
      <c r="E89" s="76"/>
      <c r="F89" s="76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95"/>
      <c r="AF89" s="4"/>
    </row>
    <row r="90" spans="1:32" ht="15.75" thickBot="1" x14ac:dyDescent="0.3">
      <c r="A90" s="114"/>
      <c r="B90" s="112"/>
      <c r="C90" s="112"/>
      <c r="D90" s="112"/>
      <c r="E90" s="77"/>
      <c r="F90" s="77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96"/>
      <c r="AF90" s="4"/>
    </row>
    <row r="91" spans="1:3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x14ac:dyDescent="0.25">
      <c r="A102" s="4"/>
      <c r="B102" s="4"/>
      <c r="C102" s="4"/>
      <c r="D102" s="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x14ac:dyDescent="0.25">
      <c r="A103" s="4"/>
      <c r="B103" s="4"/>
      <c r="C103" s="4"/>
      <c r="D103" s="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idden="1" x14ac:dyDescent="0.25">
      <c r="A104" s="4"/>
      <c r="B104" s="4"/>
      <c r="C104" s="4"/>
      <c r="D104" s="6" t="s">
        <v>62</v>
      </c>
      <c r="E104" s="4"/>
      <c r="F104" s="4"/>
      <c r="G104" s="4"/>
      <c r="H104" s="4"/>
      <c r="I104" s="4"/>
      <c r="J104" s="124" t="s">
        <v>75</v>
      </c>
      <c r="K104" s="125"/>
      <c r="L104" s="125"/>
      <c r="M104" s="126"/>
      <c r="N104" s="4"/>
      <c r="O104" s="6" t="s">
        <v>77</v>
      </c>
      <c r="P104" s="6" t="s">
        <v>78</v>
      </c>
      <c r="Q104" s="6" t="s">
        <v>79</v>
      </c>
      <c r="R104" s="7" t="s">
        <v>80</v>
      </c>
      <c r="S104" s="4"/>
      <c r="T104" s="7" t="s">
        <v>82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idden="1" x14ac:dyDescent="0.25">
      <c r="A105" s="4"/>
      <c r="B105" s="4"/>
      <c r="C105" s="4"/>
      <c r="D105" s="8" t="s">
        <v>76</v>
      </c>
      <c r="E105" s="4"/>
      <c r="F105" s="4"/>
      <c r="G105" s="4"/>
      <c r="H105" s="4"/>
      <c r="I105" s="4"/>
      <c r="J105" s="151" t="s">
        <v>72</v>
      </c>
      <c r="K105" s="152"/>
      <c r="L105" s="9">
        <v>0</v>
      </c>
      <c r="M105" s="10">
        <f>M75*L105</f>
        <v>0</v>
      </c>
      <c r="N105" s="4"/>
      <c r="O105" s="11" t="s">
        <v>76</v>
      </c>
      <c r="P105" s="12"/>
      <c r="Q105" s="12"/>
      <c r="R105" s="12"/>
      <c r="S105" s="4"/>
      <c r="T105" s="11" t="s">
        <v>76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hidden="1" x14ac:dyDescent="0.25">
      <c r="A106" s="4"/>
      <c r="B106" s="4"/>
      <c r="C106" s="4"/>
      <c r="D106" s="13" t="s">
        <v>63</v>
      </c>
      <c r="E106" s="4"/>
      <c r="F106" s="4"/>
      <c r="G106" s="4"/>
      <c r="H106" s="4"/>
      <c r="I106" s="4"/>
      <c r="J106" s="151" t="s">
        <v>73</v>
      </c>
      <c r="K106" s="152"/>
      <c r="L106" s="9">
        <v>0.1</v>
      </c>
      <c r="M106" s="10">
        <f>M75*L106</f>
        <v>0</v>
      </c>
      <c r="N106" s="4"/>
      <c r="O106" s="14">
        <v>1</v>
      </c>
      <c r="P106" s="14" t="e">
        <f>230*K7</f>
        <v>#VALUE!</v>
      </c>
      <c r="Q106" s="14" t="e">
        <f>P106*$V$6/1000</f>
        <v>#VALUE!</v>
      </c>
      <c r="R106" s="15" t="e">
        <f>$V$5*Q106</f>
        <v>#VALUE!</v>
      </c>
      <c r="S106" s="4"/>
      <c r="T106" s="12">
        <v>6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hidden="1" x14ac:dyDescent="0.25">
      <c r="A107" s="4"/>
      <c r="B107" s="4"/>
      <c r="C107" s="4"/>
      <c r="D107" s="16" t="s">
        <v>64</v>
      </c>
      <c r="E107" s="4"/>
      <c r="F107" s="4"/>
      <c r="G107" s="4"/>
      <c r="H107" s="4"/>
      <c r="I107" s="4"/>
      <c r="J107" s="146" t="s">
        <v>112</v>
      </c>
      <c r="K107" s="147"/>
      <c r="L107" s="30">
        <v>0.05</v>
      </c>
      <c r="M107" s="31"/>
      <c r="N107" s="4"/>
      <c r="O107" s="19">
        <v>3</v>
      </c>
      <c r="P107" s="19" t="e">
        <f>400*K7*1.7321</f>
        <v>#VALUE!</v>
      </c>
      <c r="Q107" s="19" t="e">
        <f>P107*$V$6/1000</f>
        <v>#VALUE!</v>
      </c>
      <c r="R107" s="20" t="e">
        <f>$V$5*Q107</f>
        <v>#VALUE!</v>
      </c>
      <c r="S107" s="4"/>
      <c r="T107" s="12">
        <v>10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idden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12">
        <v>16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idden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26">
        <v>20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idden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26">
        <v>25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idden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26">
        <v>32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idden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26">
        <v>35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idden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26">
        <v>50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idden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26">
        <v>63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idden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26">
        <v>80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idden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26">
        <v>100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idden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26">
        <v>125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idden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26">
        <v>160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idden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26">
        <v>200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idden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26">
        <v>250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idden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26">
        <v>315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idden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26">
        <v>400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idden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26">
        <v>500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idden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27">
        <v>630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32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32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32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32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32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32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32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32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3:24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3:24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3:24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3:24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3:24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3:24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3:24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3:24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3:24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3:24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3:24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3:24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3:24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3:24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3:24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3:24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3:24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3:24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3:24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3:24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3:24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3:24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3:24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3:24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3:24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3:24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3:24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3:24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3:24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3:24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3:24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</sheetData>
  <sheetProtection algorithmName="SHA-512" hashValue="HAl8OvmMPn1k32OhnJ1JliuuOqNKDVEmAUl8qz/fNbEPt5qgI3nbeqLFSiIBBJW0KQqXeglIU8NzhdJ9GR6TIg==" saltValue="dli6Eymv8KEZP1fqfpaliA==" spinCount="100000" sheet="1" selectLockedCells="1"/>
  <dataConsolidate/>
  <mergeCells count="123">
    <mergeCell ref="Y5:AB8"/>
    <mergeCell ref="AC5:AD8"/>
    <mergeCell ref="A1:AE1"/>
    <mergeCell ref="C2:AD2"/>
    <mergeCell ref="AE2:AE90"/>
    <mergeCell ref="A3:AD3"/>
    <mergeCell ref="C4:G4"/>
    <mergeCell ref="I4:N4"/>
    <mergeCell ref="O4:AD4"/>
    <mergeCell ref="A5:A90"/>
    <mergeCell ref="D5:G5"/>
    <mergeCell ref="I5:J5"/>
    <mergeCell ref="D6:G6"/>
    <mergeCell ref="I6:J6"/>
    <mergeCell ref="K6:N6"/>
    <mergeCell ref="P6:S6"/>
    <mergeCell ref="T6:U6"/>
    <mergeCell ref="V6:W6"/>
    <mergeCell ref="K5:N5"/>
    <mergeCell ref="P5:S5"/>
    <mergeCell ref="T5:U5"/>
    <mergeCell ref="V5:W5"/>
    <mergeCell ref="D8:G8"/>
    <mergeCell ref="I8:J8"/>
    <mergeCell ref="K8:N8"/>
    <mergeCell ref="P8:S8"/>
    <mergeCell ref="T8:U8"/>
    <mergeCell ref="V8:X8"/>
    <mergeCell ref="D7:G7"/>
    <mergeCell ref="I7:J7"/>
    <mergeCell ref="K7:N7"/>
    <mergeCell ref="P7:S7"/>
    <mergeCell ref="T7:U7"/>
    <mergeCell ref="V7:X7"/>
    <mergeCell ref="H4:H8"/>
    <mergeCell ref="C10:D10"/>
    <mergeCell ref="C11:D11"/>
    <mergeCell ref="C12:D12"/>
    <mergeCell ref="G12:G69"/>
    <mergeCell ref="C13:D13"/>
    <mergeCell ref="C14:D14"/>
    <mergeCell ref="C15:D15"/>
    <mergeCell ref="C16:D16"/>
    <mergeCell ref="C18:D18"/>
    <mergeCell ref="C19:D19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C25:D25"/>
    <mergeCell ref="C38:D38"/>
    <mergeCell ref="C39:D39"/>
    <mergeCell ref="C40:D40"/>
    <mergeCell ref="C41:D41"/>
    <mergeCell ref="C43:D43"/>
    <mergeCell ref="C30:D30"/>
    <mergeCell ref="C31:D31"/>
    <mergeCell ref="C33:D33"/>
    <mergeCell ref="C35:D35"/>
    <mergeCell ref="C36:D36"/>
    <mergeCell ref="C37:D37"/>
    <mergeCell ref="C50:D50"/>
    <mergeCell ref="C51:D51"/>
    <mergeCell ref="C52:D52"/>
    <mergeCell ref="C53:D53"/>
    <mergeCell ref="C44:D44"/>
    <mergeCell ref="C45:D45"/>
    <mergeCell ref="C47:D47"/>
    <mergeCell ref="C48:D48"/>
    <mergeCell ref="C49:D49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67:D67"/>
    <mergeCell ref="C68:D68"/>
    <mergeCell ref="C69:D69"/>
    <mergeCell ref="B70:B90"/>
    <mergeCell ref="C70:F70"/>
    <mergeCell ref="G70:AD74"/>
    <mergeCell ref="C74:D76"/>
    <mergeCell ref="G75:I82"/>
    <mergeCell ref="J75:L76"/>
    <mergeCell ref="M75:M76"/>
    <mergeCell ref="C71:D71"/>
    <mergeCell ref="C72:D72"/>
    <mergeCell ref="J106:K106"/>
    <mergeCell ref="J107:K107"/>
    <mergeCell ref="C17:D17"/>
    <mergeCell ref="C32:D32"/>
    <mergeCell ref="C66:D66"/>
    <mergeCell ref="C34:D34"/>
    <mergeCell ref="C42:D42"/>
    <mergeCell ref="C46:D46"/>
    <mergeCell ref="G83:AD90"/>
    <mergeCell ref="C85:C89"/>
    <mergeCell ref="D85:D89"/>
    <mergeCell ref="C90:D90"/>
    <mergeCell ref="J104:M104"/>
    <mergeCell ref="J105:K105"/>
    <mergeCell ref="N75:AD82"/>
    <mergeCell ref="C77:D77"/>
    <mergeCell ref="J77:L78"/>
    <mergeCell ref="M77:M78"/>
    <mergeCell ref="J79:L80"/>
    <mergeCell ref="M79:M80"/>
    <mergeCell ref="C81:C84"/>
    <mergeCell ref="D81:D84"/>
    <mergeCell ref="J81:L82"/>
    <mergeCell ref="M81:M82"/>
  </mergeCells>
  <dataValidations count="3">
    <dataValidation type="list" allowBlank="1" showInputMessage="1" showErrorMessage="1" sqref="K7:N7" xr:uid="{E02C6FAE-25EB-4CEC-B7DD-25487BCC69FB}">
      <formula1>$T$105:$T$124</formula1>
    </dataValidation>
    <dataValidation type="list" allowBlank="1" showInputMessage="1" showErrorMessage="1" sqref="K8:N8" xr:uid="{9547152A-18B3-43FB-892B-AC82C32D7FED}">
      <formula1>$O$105:$O$107</formula1>
    </dataValidation>
    <dataValidation type="list" allowBlank="1" showInputMessage="1" showErrorMessage="1" sqref="P7:S7" xr:uid="{8A6CF545-EC7F-494F-BD58-F6C9B25A6651}">
      <formula1>$D$105:$D$107</formula1>
    </dataValidation>
  </dataValidations>
  <hyperlinks>
    <hyperlink ref="B2" location="Index!A1" display="Index!A1" xr:uid="{A0F2D9ED-0249-44FB-AE2E-AF355FFDCF59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3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F0DE-3F7B-4594-A65F-BDC5B2DF8D83}">
  <sheetPr>
    <pageSetUpPr fitToPage="1"/>
  </sheetPr>
  <dimension ref="A1:AE248"/>
  <sheetViews>
    <sheetView zoomScaleNormal="100" workbookViewId="0">
      <pane xSplit="7" ySplit="10" topLeftCell="H11" activePane="bottomRight" state="frozen"/>
      <selection pane="topRight" activeCell="H1" sqref="H1"/>
      <selection pane="bottomLeft" activeCell="A11" sqref="A11"/>
      <selection pane="bottomRight" activeCell="P7" sqref="P7:S7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1" ht="8.2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3"/>
    </row>
    <row r="2" spans="1:31" ht="26.25" customHeight="1" x14ac:dyDescent="0.35">
      <c r="A2" s="52"/>
      <c r="B2" s="1">
        <v>2</v>
      </c>
      <c r="C2" s="203" t="s">
        <v>56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5"/>
      <c r="AE2" s="195"/>
    </row>
    <row r="3" spans="1:31" ht="8.25" customHeight="1" x14ac:dyDescent="0.25">
      <c r="A3" s="177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95"/>
    </row>
    <row r="4" spans="1:31" ht="20.100000000000001" customHeight="1" x14ac:dyDescent="0.25">
      <c r="A4" s="53"/>
      <c r="B4" s="45"/>
      <c r="C4" s="184" t="s">
        <v>83</v>
      </c>
      <c r="D4" s="185"/>
      <c r="E4" s="185"/>
      <c r="F4" s="185"/>
      <c r="G4" s="186"/>
      <c r="H4" s="150"/>
      <c r="I4" s="206" t="s">
        <v>84</v>
      </c>
      <c r="J4" s="207"/>
      <c r="K4" s="207"/>
      <c r="L4" s="207"/>
      <c r="M4" s="207"/>
      <c r="N4" s="20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95"/>
    </row>
    <row r="5" spans="1:31" ht="15.75" x14ac:dyDescent="0.25">
      <c r="A5" s="113"/>
      <c r="B5" s="54"/>
      <c r="C5" s="55" t="s">
        <v>2</v>
      </c>
      <c r="D5" s="159"/>
      <c r="E5" s="160"/>
      <c r="F5" s="160"/>
      <c r="G5" s="161"/>
      <c r="H5" s="150"/>
      <c r="I5" s="192" t="s">
        <v>0</v>
      </c>
      <c r="J5" s="193"/>
      <c r="K5" s="201"/>
      <c r="L5" s="201"/>
      <c r="M5" s="201"/>
      <c r="N5" s="201"/>
      <c r="O5" s="79" t="s">
        <v>1</v>
      </c>
      <c r="P5" s="158"/>
      <c r="Q5" s="158"/>
      <c r="R5" s="158"/>
      <c r="S5" s="158"/>
      <c r="T5" s="148" t="s">
        <v>66</v>
      </c>
      <c r="U5" s="148"/>
      <c r="V5" s="132">
        <v>0.3</v>
      </c>
      <c r="W5" s="133"/>
      <c r="X5" s="21"/>
      <c r="Y5" s="139"/>
      <c r="Z5" s="139"/>
      <c r="AA5" s="139"/>
      <c r="AB5" s="139"/>
      <c r="AC5" s="178"/>
      <c r="AD5" s="179"/>
      <c r="AE5" s="195"/>
    </row>
    <row r="6" spans="1:31" ht="15.75" x14ac:dyDescent="0.25">
      <c r="A6" s="113"/>
      <c r="B6" s="54"/>
      <c r="C6" s="55" t="s">
        <v>52</v>
      </c>
      <c r="D6" s="159"/>
      <c r="E6" s="160"/>
      <c r="F6" s="160"/>
      <c r="G6" s="161"/>
      <c r="H6" s="150"/>
      <c r="I6" s="162" t="s">
        <v>3</v>
      </c>
      <c r="J6" s="163"/>
      <c r="K6" s="201"/>
      <c r="L6" s="201"/>
      <c r="M6" s="201"/>
      <c r="N6" s="201"/>
      <c r="O6" s="80" t="s">
        <v>4</v>
      </c>
      <c r="P6" s="158"/>
      <c r="Q6" s="158"/>
      <c r="R6" s="158"/>
      <c r="S6" s="158"/>
      <c r="T6" s="148" t="s">
        <v>70</v>
      </c>
      <c r="U6" s="148"/>
      <c r="V6" s="134">
        <v>8000</v>
      </c>
      <c r="W6" s="135"/>
      <c r="X6" s="22" t="s">
        <v>71</v>
      </c>
      <c r="Y6" s="140"/>
      <c r="Z6" s="140"/>
      <c r="AA6" s="140"/>
      <c r="AB6" s="140"/>
      <c r="AC6" s="180"/>
      <c r="AD6" s="181"/>
      <c r="AE6" s="195"/>
    </row>
    <row r="7" spans="1:31" ht="15.75" x14ac:dyDescent="0.25">
      <c r="A7" s="113"/>
      <c r="B7" s="54"/>
      <c r="C7" s="56" t="s">
        <v>6</v>
      </c>
      <c r="D7" s="189"/>
      <c r="E7" s="189"/>
      <c r="F7" s="189"/>
      <c r="G7" s="189"/>
      <c r="H7" s="150"/>
      <c r="I7" s="162" t="s">
        <v>81</v>
      </c>
      <c r="J7" s="163"/>
      <c r="K7" s="201" t="s">
        <v>76</v>
      </c>
      <c r="L7" s="201"/>
      <c r="M7" s="201"/>
      <c r="N7" s="201"/>
      <c r="O7" s="81" t="s">
        <v>62</v>
      </c>
      <c r="P7" s="158" t="s">
        <v>76</v>
      </c>
      <c r="Q7" s="158"/>
      <c r="R7" s="158"/>
      <c r="S7" s="158"/>
      <c r="T7" s="129" t="s">
        <v>113</v>
      </c>
      <c r="U7" s="129"/>
      <c r="V7" s="202"/>
      <c r="W7" s="202"/>
      <c r="X7" s="202"/>
      <c r="Y7" s="140"/>
      <c r="Z7" s="140"/>
      <c r="AA7" s="140"/>
      <c r="AB7" s="140"/>
      <c r="AC7" s="180"/>
      <c r="AD7" s="181"/>
      <c r="AE7" s="195"/>
    </row>
    <row r="8" spans="1:31" ht="15.75" x14ac:dyDescent="0.25">
      <c r="A8" s="113"/>
      <c r="B8" s="54"/>
      <c r="C8" s="56" t="s">
        <v>111</v>
      </c>
      <c r="D8" s="201"/>
      <c r="E8" s="201"/>
      <c r="F8" s="201"/>
      <c r="G8" s="201"/>
      <c r="H8" s="150"/>
      <c r="I8" s="164" t="s">
        <v>74</v>
      </c>
      <c r="J8" s="165"/>
      <c r="K8" s="200" t="s">
        <v>76</v>
      </c>
      <c r="L8" s="200"/>
      <c r="M8" s="200"/>
      <c r="N8" s="200"/>
      <c r="O8" s="82"/>
      <c r="P8" s="166"/>
      <c r="Q8" s="166"/>
      <c r="R8" s="166"/>
      <c r="S8" s="167"/>
      <c r="T8" s="130"/>
      <c r="U8" s="131"/>
      <c r="V8" s="137"/>
      <c r="W8" s="138"/>
      <c r="X8" s="138"/>
      <c r="Y8" s="141"/>
      <c r="Z8" s="141"/>
      <c r="AA8" s="141"/>
      <c r="AB8" s="141"/>
      <c r="AC8" s="182"/>
      <c r="AD8" s="183"/>
      <c r="AE8" s="195"/>
    </row>
    <row r="9" spans="1:31" ht="8.25" customHeight="1" x14ac:dyDescent="0.25">
      <c r="A9" s="113"/>
      <c r="B9" s="54"/>
      <c r="C9" s="58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195"/>
    </row>
    <row r="10" spans="1:31" ht="15" customHeight="1" x14ac:dyDescent="0.25">
      <c r="A10" s="113"/>
      <c r="B10" s="48"/>
      <c r="C10" s="194" t="s">
        <v>7</v>
      </c>
      <c r="D10" s="194"/>
      <c r="E10" s="60"/>
      <c r="F10" s="60"/>
      <c r="G10" s="61"/>
      <c r="H10" s="87" t="s">
        <v>114</v>
      </c>
      <c r="I10" s="88" t="s">
        <v>150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89">
        <v>2046</v>
      </c>
      <c r="AE10" s="195"/>
    </row>
    <row r="11" spans="1:31" ht="15" customHeight="1" x14ac:dyDescent="0.25">
      <c r="A11" s="113"/>
      <c r="B11" s="49"/>
      <c r="C11" s="190" t="s">
        <v>53</v>
      </c>
      <c r="D11" s="191"/>
      <c r="E11" s="62"/>
      <c r="F11" s="62"/>
      <c r="G11" s="63"/>
      <c r="H11" s="90"/>
      <c r="I11" s="91"/>
      <c r="J11" s="83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195"/>
    </row>
    <row r="12" spans="1:31" ht="15" customHeight="1" x14ac:dyDescent="0.25">
      <c r="A12" s="113"/>
      <c r="B12" s="50">
        <v>661300</v>
      </c>
      <c r="C12" s="199" t="s">
        <v>51</v>
      </c>
      <c r="D12" s="199"/>
      <c r="E12" s="64"/>
      <c r="F12" s="64"/>
      <c r="G12" s="198"/>
      <c r="H12" s="47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95"/>
    </row>
    <row r="13" spans="1:31" x14ac:dyDescent="0.25">
      <c r="A13" s="113"/>
      <c r="B13" s="50">
        <v>661301</v>
      </c>
      <c r="C13" s="116" t="s">
        <v>100</v>
      </c>
      <c r="D13" s="116"/>
      <c r="E13" s="65"/>
      <c r="F13" s="65"/>
      <c r="G13" s="198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95"/>
    </row>
    <row r="14" spans="1:31" x14ac:dyDescent="0.25">
      <c r="A14" s="113"/>
      <c r="B14" s="50">
        <v>661302</v>
      </c>
      <c r="C14" s="116" t="s">
        <v>101</v>
      </c>
      <c r="D14" s="116"/>
      <c r="E14" s="65"/>
      <c r="F14" s="65"/>
      <c r="G14" s="198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95"/>
    </row>
    <row r="15" spans="1:31" x14ac:dyDescent="0.25">
      <c r="A15" s="113"/>
      <c r="B15" s="50">
        <v>661330</v>
      </c>
      <c r="C15" s="116" t="s">
        <v>102</v>
      </c>
      <c r="D15" s="116"/>
      <c r="E15" s="65"/>
      <c r="F15" s="65"/>
      <c r="G15" s="198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95"/>
    </row>
    <row r="16" spans="1:31" x14ac:dyDescent="0.25">
      <c r="A16" s="113"/>
      <c r="B16" s="50">
        <v>661331</v>
      </c>
      <c r="C16" s="116" t="s">
        <v>103</v>
      </c>
      <c r="D16" s="116"/>
      <c r="E16" s="65"/>
      <c r="F16" s="65"/>
      <c r="G16" s="198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95"/>
    </row>
    <row r="17" spans="1:31" x14ac:dyDescent="0.25">
      <c r="A17" s="113"/>
      <c r="B17" s="50">
        <v>661332</v>
      </c>
      <c r="C17" s="116" t="s">
        <v>104</v>
      </c>
      <c r="D17" s="116"/>
      <c r="E17" s="65"/>
      <c r="F17" s="65"/>
      <c r="G17" s="19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95"/>
    </row>
    <row r="18" spans="1:31" x14ac:dyDescent="0.25">
      <c r="A18" s="113"/>
      <c r="B18" s="50">
        <v>661335</v>
      </c>
      <c r="C18" s="116" t="s">
        <v>105</v>
      </c>
      <c r="D18" s="116"/>
      <c r="E18" s="65"/>
      <c r="F18" s="65"/>
      <c r="G18" s="198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95"/>
    </row>
    <row r="19" spans="1:31" x14ac:dyDescent="0.25">
      <c r="A19" s="113"/>
      <c r="B19" s="50">
        <v>661336</v>
      </c>
      <c r="C19" s="116" t="s">
        <v>106</v>
      </c>
      <c r="D19" s="116"/>
      <c r="E19" s="65"/>
      <c r="F19" s="65"/>
      <c r="G19" s="198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95"/>
    </row>
    <row r="20" spans="1:31" x14ac:dyDescent="0.25">
      <c r="A20" s="113"/>
      <c r="B20" s="50">
        <v>661340</v>
      </c>
      <c r="C20" s="116" t="s">
        <v>33</v>
      </c>
      <c r="D20" s="116"/>
      <c r="E20" s="65"/>
      <c r="F20" s="65"/>
      <c r="G20" s="19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95"/>
    </row>
    <row r="21" spans="1:31" x14ac:dyDescent="0.25">
      <c r="A21" s="113"/>
      <c r="B21" s="50">
        <v>661343</v>
      </c>
      <c r="C21" s="116" t="s">
        <v>35</v>
      </c>
      <c r="D21" s="116"/>
      <c r="E21" s="65"/>
      <c r="F21" s="65"/>
      <c r="G21" s="198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95"/>
    </row>
    <row r="22" spans="1:31" x14ac:dyDescent="0.25">
      <c r="A22" s="113"/>
      <c r="B22" s="50">
        <v>661344</v>
      </c>
      <c r="C22" s="116" t="s">
        <v>36</v>
      </c>
      <c r="D22" s="116"/>
      <c r="E22" s="65"/>
      <c r="F22" s="65"/>
      <c r="G22" s="198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95"/>
    </row>
    <row r="23" spans="1:31" x14ac:dyDescent="0.25">
      <c r="A23" s="113"/>
      <c r="B23" s="50">
        <v>661347</v>
      </c>
      <c r="C23" s="116" t="s">
        <v>107</v>
      </c>
      <c r="D23" s="116"/>
      <c r="E23" s="65"/>
      <c r="F23" s="65"/>
      <c r="G23" s="198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95"/>
    </row>
    <row r="24" spans="1:31" x14ac:dyDescent="0.25">
      <c r="A24" s="113"/>
      <c r="B24" s="51">
        <v>661271</v>
      </c>
      <c r="C24" s="116" t="s">
        <v>46</v>
      </c>
      <c r="D24" s="116"/>
      <c r="E24" s="65"/>
      <c r="F24" s="65"/>
      <c r="G24" s="198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95"/>
    </row>
    <row r="25" spans="1:31" x14ac:dyDescent="0.25">
      <c r="A25" s="113"/>
      <c r="B25" s="51">
        <v>661272</v>
      </c>
      <c r="C25" s="116" t="s">
        <v>47</v>
      </c>
      <c r="D25" s="116"/>
      <c r="E25" s="65"/>
      <c r="F25" s="65"/>
      <c r="G25" s="198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95"/>
    </row>
    <row r="26" spans="1:31" x14ac:dyDescent="0.25">
      <c r="A26" s="113"/>
      <c r="B26" s="51">
        <v>661273</v>
      </c>
      <c r="C26" s="116" t="s">
        <v>48</v>
      </c>
      <c r="D26" s="116"/>
      <c r="E26" s="65"/>
      <c r="F26" s="65"/>
      <c r="G26" s="198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95"/>
    </row>
    <row r="27" spans="1:31" x14ac:dyDescent="0.25">
      <c r="A27" s="113"/>
      <c r="B27" s="51">
        <v>661274</v>
      </c>
      <c r="C27" s="116" t="s">
        <v>54</v>
      </c>
      <c r="D27" s="116"/>
      <c r="E27" s="65"/>
      <c r="F27" s="65"/>
      <c r="G27" s="19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95"/>
    </row>
    <row r="28" spans="1:31" x14ac:dyDescent="0.25">
      <c r="A28" s="113"/>
      <c r="B28" s="51">
        <v>669400</v>
      </c>
      <c r="C28" s="144" t="s">
        <v>90</v>
      </c>
      <c r="D28" s="144"/>
      <c r="E28" s="65"/>
      <c r="F28" s="65"/>
      <c r="G28" s="198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95"/>
    </row>
    <row r="29" spans="1:31" x14ac:dyDescent="0.25">
      <c r="A29" s="113"/>
      <c r="B29" s="51">
        <v>669800</v>
      </c>
      <c r="C29" s="144" t="s">
        <v>85</v>
      </c>
      <c r="D29" s="144"/>
      <c r="E29" s="65"/>
      <c r="F29" s="65"/>
      <c r="G29" s="198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95"/>
    </row>
    <row r="30" spans="1:31" x14ac:dyDescent="0.25">
      <c r="A30" s="113"/>
      <c r="B30" s="78"/>
      <c r="C30" s="144" t="s">
        <v>141</v>
      </c>
      <c r="D30" s="144"/>
      <c r="E30" s="65"/>
      <c r="F30" s="65"/>
      <c r="G30" s="198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95"/>
    </row>
    <row r="31" spans="1:31" x14ac:dyDescent="0.25">
      <c r="A31" s="113"/>
      <c r="B31" s="78"/>
      <c r="C31" s="115"/>
      <c r="D31" s="115"/>
      <c r="E31" s="65"/>
      <c r="F31" s="65"/>
      <c r="G31" s="198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95"/>
    </row>
    <row r="32" spans="1:31" x14ac:dyDescent="0.25">
      <c r="A32" s="113"/>
      <c r="B32" s="78"/>
      <c r="C32" s="115"/>
      <c r="D32" s="115"/>
      <c r="E32" s="65"/>
      <c r="F32" s="65"/>
      <c r="G32" s="198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95"/>
    </row>
    <row r="33" spans="1:31" x14ac:dyDescent="0.25">
      <c r="A33" s="113"/>
      <c r="B33" s="78"/>
      <c r="C33" s="115"/>
      <c r="D33" s="115"/>
      <c r="E33" s="65"/>
      <c r="F33" s="65"/>
      <c r="G33" s="198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95"/>
    </row>
    <row r="34" spans="1:31" x14ac:dyDescent="0.25">
      <c r="A34" s="113"/>
      <c r="B34" s="78"/>
      <c r="C34" s="115"/>
      <c r="D34" s="115"/>
      <c r="E34" s="65"/>
      <c r="F34" s="65"/>
      <c r="G34" s="198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95"/>
    </row>
    <row r="35" spans="1:31" x14ac:dyDescent="0.25">
      <c r="A35" s="113"/>
      <c r="B35" s="78"/>
      <c r="C35" s="115"/>
      <c r="D35" s="115"/>
      <c r="E35" s="65"/>
      <c r="F35" s="65"/>
      <c r="G35" s="198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95"/>
    </row>
    <row r="36" spans="1:31" x14ac:dyDescent="0.25">
      <c r="A36" s="113"/>
      <c r="B36" s="78"/>
      <c r="C36" s="115"/>
      <c r="D36" s="115"/>
      <c r="E36" s="65"/>
      <c r="F36" s="65"/>
      <c r="G36" s="198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95"/>
    </row>
    <row r="37" spans="1:31" x14ac:dyDescent="0.25">
      <c r="A37" s="113"/>
      <c r="B37" s="78"/>
      <c r="C37" s="115"/>
      <c r="D37" s="115"/>
      <c r="E37" s="65"/>
      <c r="F37" s="65"/>
      <c r="G37" s="198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95"/>
    </row>
    <row r="38" spans="1:31" x14ac:dyDescent="0.25">
      <c r="A38" s="113"/>
      <c r="B38" s="78"/>
      <c r="C38" s="115"/>
      <c r="D38" s="115"/>
      <c r="E38" s="65"/>
      <c r="F38" s="65"/>
      <c r="G38" s="198"/>
      <c r="H38" s="28"/>
      <c r="I38" s="28"/>
      <c r="J38" s="28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195"/>
    </row>
    <row r="39" spans="1:31" ht="15" customHeight="1" x14ac:dyDescent="0.25">
      <c r="A39" s="113"/>
      <c r="B39" s="78"/>
      <c r="C39" s="115"/>
      <c r="D39" s="115"/>
      <c r="E39" s="65"/>
      <c r="F39" s="65"/>
      <c r="G39" s="198"/>
      <c r="H39" s="28"/>
      <c r="I39" s="28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195"/>
    </row>
    <row r="40" spans="1:31" x14ac:dyDescent="0.25">
      <c r="A40" s="113"/>
      <c r="B40" s="66"/>
      <c r="C40" s="145" t="s">
        <v>55</v>
      </c>
      <c r="D40" s="145"/>
      <c r="E40" s="67" t="s">
        <v>49</v>
      </c>
      <c r="F40" s="67" t="s">
        <v>50</v>
      </c>
      <c r="G40" s="198"/>
      <c r="H40" s="64"/>
      <c r="I40" s="68"/>
      <c r="J40" s="68">
        <f t="shared" ref="J40:AD40" si="0">SUM(J12:J39)</f>
        <v>0</v>
      </c>
      <c r="K40" s="68">
        <f t="shared" si="0"/>
        <v>0</v>
      </c>
      <c r="L40" s="68">
        <f t="shared" si="0"/>
        <v>0</v>
      </c>
      <c r="M40" s="68">
        <f t="shared" si="0"/>
        <v>0</v>
      </c>
      <c r="N40" s="68">
        <f t="shared" si="0"/>
        <v>0</v>
      </c>
      <c r="O40" s="68">
        <f t="shared" si="0"/>
        <v>0</v>
      </c>
      <c r="P40" s="68">
        <f t="shared" si="0"/>
        <v>0</v>
      </c>
      <c r="Q40" s="68">
        <f t="shared" si="0"/>
        <v>0</v>
      </c>
      <c r="R40" s="68">
        <f t="shared" si="0"/>
        <v>0</v>
      </c>
      <c r="S40" s="68">
        <f t="shared" si="0"/>
        <v>0</v>
      </c>
      <c r="T40" s="68">
        <f t="shared" si="0"/>
        <v>0</v>
      </c>
      <c r="U40" s="68">
        <f t="shared" si="0"/>
        <v>0</v>
      </c>
      <c r="V40" s="68">
        <f t="shared" si="0"/>
        <v>0</v>
      </c>
      <c r="W40" s="68">
        <f t="shared" si="0"/>
        <v>0</v>
      </c>
      <c r="X40" s="68">
        <f t="shared" si="0"/>
        <v>0</v>
      </c>
      <c r="Y40" s="68">
        <f t="shared" si="0"/>
        <v>0</v>
      </c>
      <c r="Z40" s="68">
        <f t="shared" si="0"/>
        <v>0</v>
      </c>
      <c r="AA40" s="68">
        <f t="shared" si="0"/>
        <v>0</v>
      </c>
      <c r="AB40" s="68">
        <f t="shared" si="0"/>
        <v>0</v>
      </c>
      <c r="AC40" s="68">
        <f t="shared" si="0"/>
        <v>0</v>
      </c>
      <c r="AD40" s="69">
        <f t="shared" si="0"/>
        <v>0</v>
      </c>
      <c r="AE40" s="195"/>
    </row>
    <row r="41" spans="1:31" x14ac:dyDescent="0.25">
      <c r="A41" s="113"/>
      <c r="B41" s="109"/>
      <c r="C41" s="122"/>
      <c r="D41" s="122"/>
      <c r="E41" s="123"/>
      <c r="F41" s="123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95"/>
    </row>
    <row r="42" spans="1:31" x14ac:dyDescent="0.25">
      <c r="A42" s="113"/>
      <c r="B42" s="110"/>
      <c r="C42" s="142" t="s">
        <v>115</v>
      </c>
      <c r="D42" s="143"/>
      <c r="E42" s="70"/>
      <c r="F42" s="7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95"/>
    </row>
    <row r="43" spans="1:31" x14ac:dyDescent="0.25">
      <c r="A43" s="113"/>
      <c r="B43" s="110"/>
      <c r="C43" s="107" t="s">
        <v>151</v>
      </c>
      <c r="D43" s="108"/>
      <c r="E43" s="86"/>
      <c r="F43" s="86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95"/>
    </row>
    <row r="44" spans="1:31" x14ac:dyDescent="0.25">
      <c r="A44" s="113"/>
      <c r="B44" s="110"/>
      <c r="C44" s="70"/>
      <c r="D44" s="70"/>
      <c r="E44" s="70"/>
      <c r="F44" s="7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95"/>
    </row>
    <row r="45" spans="1:31" ht="15" customHeight="1" x14ac:dyDescent="0.25">
      <c r="A45" s="113"/>
      <c r="B45" s="111"/>
      <c r="C45" s="121" t="s">
        <v>57</v>
      </c>
      <c r="D45" s="121"/>
      <c r="E45" s="71"/>
      <c r="F45" s="71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95"/>
    </row>
    <row r="46" spans="1:31" ht="15.75" customHeight="1" x14ac:dyDescent="0.25">
      <c r="A46" s="113"/>
      <c r="B46" s="111"/>
      <c r="C46" s="121"/>
      <c r="D46" s="121"/>
      <c r="E46" s="72"/>
      <c r="F46" s="72"/>
      <c r="G46" s="150"/>
      <c r="H46" s="150"/>
      <c r="I46" s="157"/>
      <c r="J46" s="153" t="s">
        <v>65</v>
      </c>
      <c r="K46" s="153"/>
      <c r="L46" s="153"/>
      <c r="M46" s="154">
        <f>SUM(I40:AD40)</f>
        <v>0</v>
      </c>
      <c r="N46" s="127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95"/>
    </row>
    <row r="47" spans="1:31" ht="15.75" customHeight="1" x14ac:dyDescent="0.25">
      <c r="A47" s="113"/>
      <c r="B47" s="111"/>
      <c r="C47" s="121"/>
      <c r="D47" s="121"/>
      <c r="E47" s="72"/>
      <c r="F47" s="72"/>
      <c r="G47" s="150"/>
      <c r="H47" s="150"/>
      <c r="I47" s="157"/>
      <c r="J47" s="153"/>
      <c r="K47" s="153"/>
      <c r="L47" s="153"/>
      <c r="M47" s="154"/>
      <c r="N47" s="127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95"/>
    </row>
    <row r="48" spans="1:31" ht="15" customHeight="1" x14ac:dyDescent="0.25">
      <c r="A48" s="113"/>
      <c r="B48" s="111"/>
      <c r="C48" s="197"/>
      <c r="D48" s="197"/>
      <c r="E48" s="72"/>
      <c r="F48" s="72"/>
      <c r="G48" s="150"/>
      <c r="H48" s="150"/>
      <c r="I48" s="157"/>
      <c r="J48" s="153" t="s">
        <v>67</v>
      </c>
      <c r="K48" s="153"/>
      <c r="L48" s="153"/>
      <c r="M48" s="154">
        <f>IF(D5="machinerichtlijn",M76,)+IF(D5="Warenwet",M77,)</f>
        <v>0</v>
      </c>
      <c r="N48" s="127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95"/>
    </row>
    <row r="49" spans="1:31" ht="20.100000000000001" customHeight="1" x14ac:dyDescent="0.25">
      <c r="A49" s="113"/>
      <c r="B49" s="111"/>
      <c r="C49" s="73" t="s">
        <v>58</v>
      </c>
      <c r="D49" s="3"/>
      <c r="E49" s="72"/>
      <c r="F49" s="72"/>
      <c r="G49" s="150"/>
      <c r="H49" s="150"/>
      <c r="I49" s="157"/>
      <c r="J49" s="153"/>
      <c r="K49" s="153"/>
      <c r="L49" s="153"/>
      <c r="M49" s="154"/>
      <c r="N49" s="127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95"/>
    </row>
    <row r="50" spans="1:31" ht="20.100000000000001" customHeight="1" x14ac:dyDescent="0.25">
      <c r="A50" s="113"/>
      <c r="B50" s="111"/>
      <c r="C50" s="73" t="s">
        <v>5</v>
      </c>
      <c r="D50" s="3"/>
      <c r="E50" s="72"/>
      <c r="F50" s="72"/>
      <c r="G50" s="150"/>
      <c r="H50" s="150"/>
      <c r="I50" s="157"/>
      <c r="J50" s="153" t="s">
        <v>68</v>
      </c>
      <c r="K50" s="153"/>
      <c r="L50" s="153"/>
      <c r="M50" s="154">
        <f>IF(K8=1,R77,)+IF(K8=3,R78,)</f>
        <v>0</v>
      </c>
      <c r="N50" s="127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95"/>
    </row>
    <row r="51" spans="1:31" ht="20.100000000000001" customHeight="1" x14ac:dyDescent="0.25">
      <c r="A51" s="113"/>
      <c r="B51" s="111"/>
      <c r="C51" s="73" t="s">
        <v>59</v>
      </c>
      <c r="D51" s="3"/>
      <c r="E51" s="74"/>
      <c r="F51" s="74"/>
      <c r="G51" s="150"/>
      <c r="H51" s="150"/>
      <c r="I51" s="157"/>
      <c r="J51" s="153"/>
      <c r="K51" s="153"/>
      <c r="L51" s="153"/>
      <c r="M51" s="154"/>
      <c r="N51" s="127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95"/>
    </row>
    <row r="52" spans="1:31" ht="15" customHeight="1" x14ac:dyDescent="0.25">
      <c r="A52" s="113"/>
      <c r="B52" s="111"/>
      <c r="C52" s="120" t="s">
        <v>60</v>
      </c>
      <c r="D52" s="117"/>
      <c r="E52" s="75"/>
      <c r="F52" s="75"/>
      <c r="G52" s="150"/>
      <c r="H52" s="150"/>
      <c r="I52" s="157"/>
      <c r="J52" s="153" t="s">
        <v>69</v>
      </c>
      <c r="K52" s="153"/>
      <c r="L52" s="153"/>
      <c r="M52" s="154">
        <f>M46-M48+M50</f>
        <v>0</v>
      </c>
      <c r="N52" s="127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95"/>
    </row>
    <row r="53" spans="1:31" ht="15" customHeight="1" x14ac:dyDescent="0.25">
      <c r="A53" s="113"/>
      <c r="B53" s="111"/>
      <c r="C53" s="120"/>
      <c r="D53" s="118"/>
      <c r="E53" s="76"/>
      <c r="F53" s="76"/>
      <c r="G53" s="150"/>
      <c r="H53" s="150"/>
      <c r="I53" s="157"/>
      <c r="J53" s="153"/>
      <c r="K53" s="153"/>
      <c r="L53" s="153"/>
      <c r="M53" s="154"/>
      <c r="N53" s="127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95"/>
    </row>
    <row r="54" spans="1:31" x14ac:dyDescent="0.25">
      <c r="A54" s="113"/>
      <c r="B54" s="111"/>
      <c r="C54" s="120"/>
      <c r="D54" s="118"/>
      <c r="E54" s="76"/>
      <c r="F54" s="76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95"/>
    </row>
    <row r="55" spans="1:31" x14ac:dyDescent="0.25">
      <c r="A55" s="113"/>
      <c r="B55" s="111"/>
      <c r="C55" s="120"/>
      <c r="D55" s="119"/>
      <c r="E55" s="76"/>
      <c r="F55" s="76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95"/>
    </row>
    <row r="56" spans="1:31" x14ac:dyDescent="0.25">
      <c r="A56" s="113"/>
      <c r="B56" s="111"/>
      <c r="C56" s="120" t="s">
        <v>61</v>
      </c>
      <c r="D56" s="117"/>
      <c r="E56" s="76"/>
      <c r="F56" s="76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95"/>
    </row>
    <row r="57" spans="1:31" x14ac:dyDescent="0.25">
      <c r="A57" s="113"/>
      <c r="B57" s="111"/>
      <c r="C57" s="120"/>
      <c r="D57" s="118"/>
      <c r="E57" s="76"/>
      <c r="F57" s="76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95"/>
    </row>
    <row r="58" spans="1:31" x14ac:dyDescent="0.25">
      <c r="A58" s="113"/>
      <c r="B58" s="111"/>
      <c r="C58" s="120"/>
      <c r="D58" s="118"/>
      <c r="E58" s="76"/>
      <c r="F58" s="76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95"/>
    </row>
    <row r="59" spans="1:31" x14ac:dyDescent="0.25">
      <c r="A59" s="113"/>
      <c r="B59" s="111"/>
      <c r="C59" s="120"/>
      <c r="D59" s="118"/>
      <c r="E59" s="76"/>
      <c r="F59" s="76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95"/>
    </row>
    <row r="60" spans="1:31" x14ac:dyDescent="0.25">
      <c r="A60" s="113"/>
      <c r="B60" s="111"/>
      <c r="C60" s="120"/>
      <c r="D60" s="119"/>
      <c r="E60" s="76"/>
      <c r="F60" s="76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95"/>
    </row>
    <row r="61" spans="1:31" ht="15.75" thickBot="1" x14ac:dyDescent="0.3">
      <c r="A61" s="114"/>
      <c r="B61" s="112"/>
      <c r="C61" s="112"/>
      <c r="D61" s="112"/>
      <c r="E61" s="77"/>
      <c r="F61" s="77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96"/>
    </row>
    <row r="62" spans="1:3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hidden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hidden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hidden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hidden="1" x14ac:dyDescent="0.25">
      <c r="A73" s="4"/>
      <c r="B73" s="4"/>
      <c r="C73" s="4"/>
      <c r="D73" s="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hidden="1" x14ac:dyDescent="0.25">
      <c r="A74" s="4"/>
      <c r="B74" s="4"/>
      <c r="C74" s="4"/>
      <c r="D74" s="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hidden="1" x14ac:dyDescent="0.25">
      <c r="A75" s="4"/>
      <c r="B75" s="4"/>
      <c r="C75" s="4"/>
      <c r="D75" s="6" t="s">
        <v>62</v>
      </c>
      <c r="E75" s="4"/>
      <c r="F75" s="4"/>
      <c r="G75" s="4"/>
      <c r="H75" s="4"/>
      <c r="I75" s="4"/>
      <c r="J75" s="124" t="s">
        <v>75</v>
      </c>
      <c r="K75" s="125"/>
      <c r="L75" s="125"/>
      <c r="M75" s="126"/>
      <c r="N75" s="4"/>
      <c r="O75" s="6" t="s">
        <v>77</v>
      </c>
      <c r="P75" s="6" t="s">
        <v>78</v>
      </c>
      <c r="Q75" s="6" t="s">
        <v>79</v>
      </c>
      <c r="R75" s="7" t="s">
        <v>80</v>
      </c>
      <c r="S75" s="4"/>
      <c r="T75" s="7" t="s">
        <v>82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hidden="1" x14ac:dyDescent="0.25">
      <c r="A76" s="4"/>
      <c r="B76" s="4"/>
      <c r="C76" s="4"/>
      <c r="D76" s="93" t="s">
        <v>76</v>
      </c>
      <c r="E76" s="4"/>
      <c r="F76" s="4"/>
      <c r="G76" s="4"/>
      <c r="H76" s="4"/>
      <c r="I76" s="4"/>
      <c r="J76" s="151" t="s">
        <v>72</v>
      </c>
      <c r="K76" s="152"/>
      <c r="L76" s="9">
        <v>0</v>
      </c>
      <c r="M76" s="10">
        <f>M46*L76</f>
        <v>0</v>
      </c>
      <c r="N76" s="4"/>
      <c r="O76" s="11" t="s">
        <v>76</v>
      </c>
      <c r="P76" s="12"/>
      <c r="Q76" s="12"/>
      <c r="R76" s="12"/>
      <c r="S76" s="4"/>
      <c r="T76" s="11" t="s">
        <v>76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ht="15.75" hidden="1" x14ac:dyDescent="0.25">
      <c r="A77" s="4"/>
      <c r="B77" s="4"/>
      <c r="C77" s="4"/>
      <c r="D77" s="94" t="s">
        <v>63</v>
      </c>
      <c r="E77" s="4"/>
      <c r="F77" s="4"/>
      <c r="G77" s="4"/>
      <c r="H77" s="4"/>
      <c r="I77" s="4"/>
      <c r="J77" s="151" t="s">
        <v>73</v>
      </c>
      <c r="K77" s="152"/>
      <c r="L77" s="9">
        <v>0.1</v>
      </c>
      <c r="M77" s="10">
        <f>M46*L77</f>
        <v>0</v>
      </c>
      <c r="N77" s="4"/>
      <c r="O77" s="14">
        <v>1</v>
      </c>
      <c r="P77" s="14" t="e">
        <f>230*K7</f>
        <v>#VALUE!</v>
      </c>
      <c r="Q77" s="14" t="e">
        <f>P77*$V$6/1000</f>
        <v>#VALUE!</v>
      </c>
      <c r="R77" s="15" t="e">
        <f>$V$5*Q77</f>
        <v>#VALUE!</v>
      </c>
      <c r="S77" s="4"/>
      <c r="T77" s="12">
        <v>6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ht="15.75" hidden="1" x14ac:dyDescent="0.25">
      <c r="A78" s="4"/>
      <c r="B78" s="4"/>
      <c r="C78" s="4"/>
      <c r="D78" s="94" t="s">
        <v>64</v>
      </c>
      <c r="E78" s="4"/>
      <c r="F78" s="4"/>
      <c r="G78" s="4"/>
      <c r="H78" s="4"/>
      <c r="I78" s="4"/>
      <c r="J78" s="146"/>
      <c r="K78" s="147"/>
      <c r="L78" s="17"/>
      <c r="M78" s="18"/>
      <c r="N78" s="4"/>
      <c r="O78" s="19">
        <v>3</v>
      </c>
      <c r="P78" s="19" t="e">
        <f>400*K7*1.7321</f>
        <v>#VALUE!</v>
      </c>
      <c r="Q78" s="19" t="e">
        <f>P78*$V$6/1000</f>
        <v>#VALUE!</v>
      </c>
      <c r="R78" s="20" t="e">
        <f>$V$5*Q78</f>
        <v>#VALUE!</v>
      </c>
      <c r="S78" s="4"/>
      <c r="T78" s="12">
        <v>10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hidden="1" x14ac:dyDescent="0.25">
      <c r="A79" s="4"/>
      <c r="B79" s="4"/>
      <c r="C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12">
        <v>16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hidden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26">
        <v>20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hidden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26">
        <v>25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hidden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26">
        <v>32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hidden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6">
        <v>35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hidden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26">
        <v>50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hidden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6">
        <v>63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hidden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26">
        <v>80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hidden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26">
        <v>100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hidden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26">
        <v>125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hidden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26">
        <v>160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hidden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26">
        <v>200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hidden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6">
        <v>250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hidden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26">
        <v>315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hidden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6">
        <v>400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hidden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26">
        <v>500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hidden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27">
        <v>630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31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31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31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31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31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31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31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31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31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3:24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3:24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</sheetData>
  <sheetProtection algorithmName="SHA-512" hashValue="xOci1b4xk7aFq7igfarpCdT+Ek1NZ1/CgS0NQNDOlGe5x9tEtPMtQCpneejt6+VKMAhMrWOdn4AA/o9fD0+pVw==" saltValue="z/KlUH8tl2y8FD/OsLBPxQ==" spinCount="100000" sheet="1" selectLockedCells="1"/>
  <dataConsolidate/>
  <mergeCells count="94">
    <mergeCell ref="Y5:AB8"/>
    <mergeCell ref="AC5:AD8"/>
    <mergeCell ref="A1:AE1"/>
    <mergeCell ref="C2:AD2"/>
    <mergeCell ref="AE2:AE61"/>
    <mergeCell ref="A3:AD3"/>
    <mergeCell ref="C4:G4"/>
    <mergeCell ref="I4:N4"/>
    <mergeCell ref="O4:AD4"/>
    <mergeCell ref="A5:A61"/>
    <mergeCell ref="D5:G5"/>
    <mergeCell ref="I5:J5"/>
    <mergeCell ref="V6:W6"/>
    <mergeCell ref="K5:N5"/>
    <mergeCell ref="P5:S5"/>
    <mergeCell ref="T5:U5"/>
    <mergeCell ref="V5:W5"/>
    <mergeCell ref="D6:G6"/>
    <mergeCell ref="I6:J6"/>
    <mergeCell ref="K6:N6"/>
    <mergeCell ref="P6:S6"/>
    <mergeCell ref="T6:U6"/>
    <mergeCell ref="H4:H8"/>
    <mergeCell ref="V8:X8"/>
    <mergeCell ref="D7:G7"/>
    <mergeCell ref="I7:J7"/>
    <mergeCell ref="K7:N7"/>
    <mergeCell ref="P7:S7"/>
    <mergeCell ref="T7:U7"/>
    <mergeCell ref="V7:X7"/>
    <mergeCell ref="D8:G8"/>
    <mergeCell ref="I8:J8"/>
    <mergeCell ref="K8:N8"/>
    <mergeCell ref="P8:S8"/>
    <mergeCell ref="T8:U8"/>
    <mergeCell ref="C10:D10"/>
    <mergeCell ref="C11:D11"/>
    <mergeCell ref="C12:D12"/>
    <mergeCell ref="G12:G40"/>
    <mergeCell ref="C13:D13"/>
    <mergeCell ref="C14:D14"/>
    <mergeCell ref="C17:D17"/>
    <mergeCell ref="C18:D18"/>
    <mergeCell ref="C19:D19"/>
    <mergeCell ref="C20:D20"/>
    <mergeCell ref="C15:D15"/>
    <mergeCell ref="C16:D16"/>
    <mergeCell ref="C24:D24"/>
    <mergeCell ref="C25:D25"/>
    <mergeCell ref="C21:D21"/>
    <mergeCell ref="C22:D22"/>
    <mergeCell ref="C23:D23"/>
    <mergeCell ref="C37:D37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G41:AD45"/>
    <mergeCell ref="C45:D47"/>
    <mergeCell ref="G46:I53"/>
    <mergeCell ref="J46:L47"/>
    <mergeCell ref="M46:M47"/>
    <mergeCell ref="N46:AD53"/>
    <mergeCell ref="J48:L49"/>
    <mergeCell ref="M48:M49"/>
    <mergeCell ref="J50:L51"/>
    <mergeCell ref="M50:M51"/>
    <mergeCell ref="J52:L53"/>
    <mergeCell ref="M52:M53"/>
    <mergeCell ref="C38:D38"/>
    <mergeCell ref="C39:D39"/>
    <mergeCell ref="C40:D40"/>
    <mergeCell ref="B41:B61"/>
    <mergeCell ref="C41:F41"/>
    <mergeCell ref="C48:D48"/>
    <mergeCell ref="C52:C55"/>
    <mergeCell ref="D52:D55"/>
    <mergeCell ref="C42:D42"/>
    <mergeCell ref="C43:D43"/>
    <mergeCell ref="J77:K77"/>
    <mergeCell ref="J78:K78"/>
    <mergeCell ref="G54:AD61"/>
    <mergeCell ref="C56:C60"/>
    <mergeCell ref="D56:D60"/>
    <mergeCell ref="C61:D61"/>
    <mergeCell ref="J75:M75"/>
    <mergeCell ref="J76:K76"/>
  </mergeCells>
  <dataValidations count="3">
    <dataValidation type="list" allowBlank="1" showInputMessage="1" showErrorMessage="1" sqref="K7:N7" xr:uid="{BF6B8D61-C175-430E-9870-3BAA0138F03D}">
      <formula1>$T$74:$T$93</formula1>
    </dataValidation>
    <dataValidation type="list" allowBlank="1" showInputMessage="1" showErrorMessage="1" sqref="K8:N8" xr:uid="{99E750AB-471F-4C5C-8759-B770521DB1FB}">
      <formula1>$O$74:$O$76</formula1>
    </dataValidation>
    <dataValidation type="list" allowBlank="1" showInputMessage="1" showErrorMessage="1" sqref="P7:S7" xr:uid="{4803BA2F-B8BC-4386-BD27-845A6C62636C}">
      <formula1>$D$74:$D$76</formula1>
    </dataValidation>
  </dataValidations>
  <hyperlinks>
    <hyperlink ref="B2" location="Index!A1" display="Index!A1" xr:uid="{2765E2FF-C8BF-49F2-9BA2-1D3818CB0D15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4097" r:id="rId4"/>
      </mc:Fallback>
    </mc:AlternateContent>
  </oleObjects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6B63-EA90-4A3C-828C-B670A364E4AA}">
  <sheetPr>
    <pageSetUpPr fitToPage="1"/>
  </sheetPr>
  <dimension ref="A1:AE246"/>
  <sheetViews>
    <sheetView zoomScaleNormal="100" workbookViewId="0">
      <pane xSplit="7" ySplit="10" topLeftCell="H23" activePane="bottomRight" state="frozen"/>
      <selection pane="topRight" activeCell="H1" sqref="H1"/>
      <selection pane="bottomLeft" activeCell="A11" sqref="A11"/>
      <selection pane="bottomRight" activeCell="D47" sqref="D47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1" ht="8.2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3"/>
    </row>
    <row r="2" spans="1:31" ht="26.25" customHeight="1" x14ac:dyDescent="0.35">
      <c r="A2" s="52"/>
      <c r="B2" s="1">
        <v>2</v>
      </c>
      <c r="C2" s="203" t="s">
        <v>56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5"/>
      <c r="AE2" s="195"/>
    </row>
    <row r="3" spans="1:31" ht="8.25" customHeight="1" x14ac:dyDescent="0.25">
      <c r="A3" s="177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95"/>
    </row>
    <row r="4" spans="1:31" ht="20.100000000000001" customHeight="1" x14ac:dyDescent="0.25">
      <c r="A4" s="53"/>
      <c r="B4" s="45"/>
      <c r="C4" s="184" t="s">
        <v>83</v>
      </c>
      <c r="D4" s="185"/>
      <c r="E4" s="185"/>
      <c r="F4" s="185"/>
      <c r="G4" s="186"/>
      <c r="H4" s="150"/>
      <c r="I4" s="206" t="s">
        <v>84</v>
      </c>
      <c r="J4" s="207"/>
      <c r="K4" s="207"/>
      <c r="L4" s="207"/>
      <c r="M4" s="207"/>
      <c r="N4" s="20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95"/>
    </row>
    <row r="5" spans="1:31" ht="15.75" x14ac:dyDescent="0.25">
      <c r="A5" s="113"/>
      <c r="B5" s="54"/>
      <c r="C5" s="55" t="s">
        <v>2</v>
      </c>
      <c r="D5" s="159"/>
      <c r="E5" s="160"/>
      <c r="F5" s="160"/>
      <c r="G5" s="161"/>
      <c r="H5" s="150"/>
      <c r="I5" s="192" t="s">
        <v>0</v>
      </c>
      <c r="J5" s="193"/>
      <c r="K5" s="201"/>
      <c r="L5" s="201"/>
      <c r="M5" s="201"/>
      <c r="N5" s="201"/>
      <c r="O5" s="79" t="s">
        <v>1</v>
      </c>
      <c r="P5" s="158"/>
      <c r="Q5" s="158"/>
      <c r="R5" s="158"/>
      <c r="S5" s="158"/>
      <c r="T5" s="148" t="s">
        <v>66</v>
      </c>
      <c r="U5" s="148"/>
      <c r="V5" s="132">
        <v>0.3</v>
      </c>
      <c r="W5" s="133"/>
      <c r="X5" s="21"/>
      <c r="Y5" s="139"/>
      <c r="Z5" s="139"/>
      <c r="AA5" s="139"/>
      <c r="AB5" s="139"/>
      <c r="AC5" s="178"/>
      <c r="AD5" s="179"/>
      <c r="AE5" s="195"/>
    </row>
    <row r="6" spans="1:31" ht="15.75" x14ac:dyDescent="0.25">
      <c r="A6" s="113"/>
      <c r="B6" s="54"/>
      <c r="C6" s="55" t="s">
        <v>52</v>
      </c>
      <c r="D6" s="159"/>
      <c r="E6" s="160"/>
      <c r="F6" s="160"/>
      <c r="G6" s="161"/>
      <c r="H6" s="150"/>
      <c r="I6" s="162" t="s">
        <v>3</v>
      </c>
      <c r="J6" s="163"/>
      <c r="K6" s="201"/>
      <c r="L6" s="201"/>
      <c r="M6" s="201"/>
      <c r="N6" s="201"/>
      <c r="O6" s="80" t="s">
        <v>4</v>
      </c>
      <c r="P6" s="158"/>
      <c r="Q6" s="158"/>
      <c r="R6" s="158"/>
      <c r="S6" s="158"/>
      <c r="T6" s="148" t="s">
        <v>70</v>
      </c>
      <c r="U6" s="148"/>
      <c r="V6" s="134">
        <v>8000</v>
      </c>
      <c r="W6" s="135"/>
      <c r="X6" s="22" t="s">
        <v>71</v>
      </c>
      <c r="Y6" s="140"/>
      <c r="Z6" s="140"/>
      <c r="AA6" s="140"/>
      <c r="AB6" s="140"/>
      <c r="AC6" s="180"/>
      <c r="AD6" s="181"/>
      <c r="AE6" s="195"/>
    </row>
    <row r="7" spans="1:31" ht="15.75" x14ac:dyDescent="0.25">
      <c r="A7" s="113"/>
      <c r="B7" s="54"/>
      <c r="C7" s="56" t="s">
        <v>6</v>
      </c>
      <c r="D7" s="189"/>
      <c r="E7" s="189"/>
      <c r="F7" s="189"/>
      <c r="G7" s="189"/>
      <c r="H7" s="150"/>
      <c r="I7" s="162" t="s">
        <v>81</v>
      </c>
      <c r="J7" s="163"/>
      <c r="K7" s="201" t="s">
        <v>76</v>
      </c>
      <c r="L7" s="201"/>
      <c r="M7" s="201"/>
      <c r="N7" s="201"/>
      <c r="O7" s="81" t="s">
        <v>62</v>
      </c>
      <c r="P7" s="158" t="s">
        <v>76</v>
      </c>
      <c r="Q7" s="158"/>
      <c r="R7" s="158"/>
      <c r="S7" s="158"/>
      <c r="T7" s="129" t="s">
        <v>113</v>
      </c>
      <c r="U7" s="129"/>
      <c r="V7" s="202"/>
      <c r="W7" s="202"/>
      <c r="X7" s="202"/>
      <c r="Y7" s="140"/>
      <c r="Z7" s="140"/>
      <c r="AA7" s="140"/>
      <c r="AB7" s="140"/>
      <c r="AC7" s="180"/>
      <c r="AD7" s="181"/>
      <c r="AE7" s="195"/>
    </row>
    <row r="8" spans="1:31" ht="15.75" x14ac:dyDescent="0.25">
      <c r="A8" s="113"/>
      <c r="B8" s="54"/>
      <c r="C8" s="56" t="s">
        <v>111</v>
      </c>
      <c r="D8" s="201"/>
      <c r="E8" s="201"/>
      <c r="F8" s="201"/>
      <c r="G8" s="201"/>
      <c r="H8" s="150"/>
      <c r="I8" s="164" t="s">
        <v>74</v>
      </c>
      <c r="J8" s="165"/>
      <c r="K8" s="200" t="s">
        <v>76</v>
      </c>
      <c r="L8" s="200"/>
      <c r="M8" s="200"/>
      <c r="N8" s="200"/>
      <c r="O8" s="82"/>
      <c r="P8" s="166"/>
      <c r="Q8" s="166"/>
      <c r="R8" s="166"/>
      <c r="S8" s="167"/>
      <c r="T8" s="130"/>
      <c r="U8" s="131"/>
      <c r="V8" s="137"/>
      <c r="W8" s="138"/>
      <c r="X8" s="138"/>
      <c r="Y8" s="141"/>
      <c r="Z8" s="141"/>
      <c r="AA8" s="141"/>
      <c r="AB8" s="141"/>
      <c r="AC8" s="182"/>
      <c r="AD8" s="183"/>
      <c r="AE8" s="195"/>
    </row>
    <row r="9" spans="1:31" ht="8.25" customHeight="1" x14ac:dyDescent="0.25">
      <c r="A9" s="113"/>
      <c r="B9" s="54"/>
      <c r="C9" s="58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195"/>
    </row>
    <row r="10" spans="1:31" ht="15" customHeight="1" x14ac:dyDescent="0.25">
      <c r="A10" s="113"/>
      <c r="B10" s="48"/>
      <c r="C10" s="194" t="s">
        <v>7</v>
      </c>
      <c r="D10" s="194"/>
      <c r="E10" s="60"/>
      <c r="F10" s="60"/>
      <c r="G10" s="61"/>
      <c r="H10" s="87" t="s">
        <v>114</v>
      </c>
      <c r="I10" s="88" t="s">
        <v>150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89">
        <v>2046</v>
      </c>
      <c r="AE10" s="195"/>
    </row>
    <row r="11" spans="1:31" ht="15" customHeight="1" x14ac:dyDescent="0.25">
      <c r="A11" s="113"/>
      <c r="B11" s="49"/>
      <c r="C11" s="190" t="s">
        <v>53</v>
      </c>
      <c r="D11" s="191"/>
      <c r="E11" s="62"/>
      <c r="F11" s="62"/>
      <c r="G11" s="63"/>
      <c r="H11" s="90"/>
      <c r="I11" s="91"/>
      <c r="J11" s="83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195"/>
    </row>
    <row r="12" spans="1:31" ht="15" customHeight="1" x14ac:dyDescent="0.25">
      <c r="A12" s="113"/>
      <c r="B12" s="50">
        <v>661400</v>
      </c>
      <c r="C12" s="199" t="s">
        <v>51</v>
      </c>
      <c r="D12" s="199"/>
      <c r="E12" s="64"/>
      <c r="F12" s="64"/>
      <c r="G12" s="198"/>
      <c r="H12" s="47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95"/>
    </row>
    <row r="13" spans="1:31" x14ac:dyDescent="0.25">
      <c r="A13" s="113"/>
      <c r="B13" s="50">
        <v>661401</v>
      </c>
      <c r="C13" s="116" t="s">
        <v>100</v>
      </c>
      <c r="D13" s="116"/>
      <c r="E13" s="65"/>
      <c r="F13" s="65"/>
      <c r="G13" s="198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95"/>
    </row>
    <row r="14" spans="1:31" x14ac:dyDescent="0.25">
      <c r="A14" s="113"/>
      <c r="B14" s="50">
        <v>661402</v>
      </c>
      <c r="C14" s="116" t="s">
        <v>101</v>
      </c>
      <c r="D14" s="116"/>
      <c r="E14" s="65"/>
      <c r="F14" s="65"/>
      <c r="G14" s="198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95"/>
    </row>
    <row r="15" spans="1:31" x14ac:dyDescent="0.25">
      <c r="A15" s="113"/>
      <c r="B15" s="50">
        <v>661404</v>
      </c>
      <c r="C15" s="116" t="s">
        <v>108</v>
      </c>
      <c r="D15" s="116"/>
      <c r="E15" s="65"/>
      <c r="F15" s="65"/>
      <c r="G15" s="198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95"/>
    </row>
    <row r="16" spans="1:31" x14ac:dyDescent="0.25">
      <c r="A16" s="113"/>
      <c r="B16" s="50">
        <v>661430</v>
      </c>
      <c r="C16" s="116" t="s">
        <v>109</v>
      </c>
      <c r="D16" s="116"/>
      <c r="E16" s="65"/>
      <c r="F16" s="65"/>
      <c r="G16" s="198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95"/>
    </row>
    <row r="17" spans="1:31" x14ac:dyDescent="0.25">
      <c r="A17" s="113"/>
      <c r="B17" s="50">
        <v>661440</v>
      </c>
      <c r="C17" s="116" t="s">
        <v>33</v>
      </c>
      <c r="D17" s="116"/>
      <c r="E17" s="65"/>
      <c r="F17" s="65"/>
      <c r="G17" s="19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95"/>
    </row>
    <row r="18" spans="1:31" x14ac:dyDescent="0.25">
      <c r="A18" s="113"/>
      <c r="B18" s="50">
        <v>661443</v>
      </c>
      <c r="C18" s="116" t="s">
        <v>35</v>
      </c>
      <c r="D18" s="116"/>
      <c r="E18" s="65"/>
      <c r="F18" s="65"/>
      <c r="G18" s="198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95"/>
    </row>
    <row r="19" spans="1:31" x14ac:dyDescent="0.25">
      <c r="A19" s="113"/>
      <c r="B19" s="50">
        <v>661444</v>
      </c>
      <c r="C19" s="116" t="s">
        <v>36</v>
      </c>
      <c r="D19" s="116"/>
      <c r="E19" s="65"/>
      <c r="F19" s="65"/>
      <c r="G19" s="198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95"/>
    </row>
    <row r="20" spans="1:31" x14ac:dyDescent="0.25">
      <c r="A20" s="113"/>
      <c r="B20" s="50">
        <v>661447</v>
      </c>
      <c r="C20" s="116" t="s">
        <v>107</v>
      </c>
      <c r="D20" s="116"/>
      <c r="E20" s="65"/>
      <c r="F20" s="65"/>
      <c r="G20" s="19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95"/>
    </row>
    <row r="21" spans="1:31" x14ac:dyDescent="0.25">
      <c r="A21" s="113"/>
      <c r="B21" s="50">
        <v>661448</v>
      </c>
      <c r="C21" s="116" t="s">
        <v>110</v>
      </c>
      <c r="D21" s="116"/>
      <c r="E21" s="65"/>
      <c r="F21" s="65"/>
      <c r="G21" s="198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95"/>
    </row>
    <row r="22" spans="1:31" x14ac:dyDescent="0.25">
      <c r="A22" s="113"/>
      <c r="B22" s="51">
        <v>661471</v>
      </c>
      <c r="C22" s="116" t="s">
        <v>46</v>
      </c>
      <c r="D22" s="116"/>
      <c r="E22" s="65"/>
      <c r="F22" s="65"/>
      <c r="G22" s="198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95"/>
    </row>
    <row r="23" spans="1:31" x14ac:dyDescent="0.25">
      <c r="A23" s="113"/>
      <c r="B23" s="51">
        <v>661272</v>
      </c>
      <c r="C23" s="116" t="s">
        <v>47</v>
      </c>
      <c r="D23" s="116"/>
      <c r="E23" s="65"/>
      <c r="F23" s="65"/>
      <c r="G23" s="198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95"/>
    </row>
    <row r="24" spans="1:31" x14ac:dyDescent="0.25">
      <c r="A24" s="113"/>
      <c r="B24" s="51">
        <v>661273</v>
      </c>
      <c r="C24" s="116" t="s">
        <v>48</v>
      </c>
      <c r="D24" s="116"/>
      <c r="E24" s="65"/>
      <c r="F24" s="65"/>
      <c r="G24" s="198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95"/>
    </row>
    <row r="25" spans="1:31" x14ac:dyDescent="0.25">
      <c r="A25" s="113"/>
      <c r="B25" s="51">
        <v>661274</v>
      </c>
      <c r="C25" s="116" t="s">
        <v>54</v>
      </c>
      <c r="D25" s="116"/>
      <c r="E25" s="65"/>
      <c r="F25" s="65"/>
      <c r="G25" s="198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95"/>
    </row>
    <row r="26" spans="1:31" x14ac:dyDescent="0.25">
      <c r="A26" s="113"/>
      <c r="B26" s="51">
        <v>669400</v>
      </c>
      <c r="C26" s="144" t="s">
        <v>90</v>
      </c>
      <c r="D26" s="144"/>
      <c r="E26" s="65"/>
      <c r="F26" s="65"/>
      <c r="G26" s="198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95"/>
    </row>
    <row r="27" spans="1:31" x14ac:dyDescent="0.25">
      <c r="A27" s="113"/>
      <c r="B27" s="51">
        <v>669800</v>
      </c>
      <c r="C27" s="144" t="s">
        <v>85</v>
      </c>
      <c r="D27" s="144"/>
      <c r="E27" s="65"/>
      <c r="F27" s="65"/>
      <c r="G27" s="19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95"/>
    </row>
    <row r="28" spans="1:31" x14ac:dyDescent="0.25">
      <c r="A28" s="113"/>
      <c r="B28" s="78"/>
      <c r="C28" s="144" t="s">
        <v>141</v>
      </c>
      <c r="D28" s="144"/>
      <c r="E28" s="65"/>
      <c r="F28" s="65"/>
      <c r="G28" s="198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95"/>
    </row>
    <row r="29" spans="1:31" x14ac:dyDescent="0.25">
      <c r="A29" s="113"/>
      <c r="B29" s="78"/>
      <c r="C29" s="115"/>
      <c r="D29" s="115"/>
      <c r="E29" s="65"/>
      <c r="F29" s="65"/>
      <c r="G29" s="198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95"/>
    </row>
    <row r="30" spans="1:31" x14ac:dyDescent="0.25">
      <c r="A30" s="113"/>
      <c r="B30" s="78"/>
      <c r="C30" s="115"/>
      <c r="D30" s="115"/>
      <c r="E30" s="65"/>
      <c r="F30" s="65"/>
      <c r="G30" s="198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95"/>
    </row>
    <row r="31" spans="1:31" x14ac:dyDescent="0.25">
      <c r="A31" s="113"/>
      <c r="B31" s="78"/>
      <c r="C31" s="115"/>
      <c r="D31" s="115"/>
      <c r="E31" s="65"/>
      <c r="F31" s="65"/>
      <c r="G31" s="198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95"/>
    </row>
    <row r="32" spans="1:31" x14ac:dyDescent="0.25">
      <c r="A32" s="113"/>
      <c r="B32" s="78"/>
      <c r="C32" s="115"/>
      <c r="D32" s="115"/>
      <c r="E32" s="65"/>
      <c r="F32" s="65"/>
      <c r="G32" s="198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95"/>
    </row>
    <row r="33" spans="1:31" x14ac:dyDescent="0.25">
      <c r="A33" s="113"/>
      <c r="B33" s="78"/>
      <c r="C33" s="115"/>
      <c r="D33" s="115"/>
      <c r="E33" s="65"/>
      <c r="F33" s="65"/>
      <c r="G33" s="198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95"/>
    </row>
    <row r="34" spans="1:31" x14ac:dyDescent="0.25">
      <c r="A34" s="113"/>
      <c r="B34" s="78"/>
      <c r="C34" s="115"/>
      <c r="D34" s="115"/>
      <c r="E34" s="65"/>
      <c r="F34" s="65"/>
      <c r="G34" s="198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95"/>
    </row>
    <row r="35" spans="1:31" x14ac:dyDescent="0.25">
      <c r="A35" s="113"/>
      <c r="B35" s="78"/>
      <c r="C35" s="115"/>
      <c r="D35" s="115"/>
      <c r="E35" s="65"/>
      <c r="F35" s="65"/>
      <c r="G35" s="198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95"/>
    </row>
    <row r="36" spans="1:31" x14ac:dyDescent="0.25">
      <c r="A36" s="113"/>
      <c r="B36" s="78"/>
      <c r="C36" s="115"/>
      <c r="D36" s="115"/>
      <c r="E36" s="65"/>
      <c r="F36" s="65"/>
      <c r="G36" s="198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95"/>
    </row>
    <row r="37" spans="1:31" ht="15" customHeight="1" x14ac:dyDescent="0.25">
      <c r="A37" s="113"/>
      <c r="B37" s="78"/>
      <c r="C37" s="115"/>
      <c r="D37" s="115"/>
      <c r="E37" s="65"/>
      <c r="F37" s="65"/>
      <c r="G37" s="198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95"/>
    </row>
    <row r="38" spans="1:31" x14ac:dyDescent="0.25">
      <c r="A38" s="113"/>
      <c r="B38" s="66"/>
      <c r="C38" s="145" t="s">
        <v>55</v>
      </c>
      <c r="D38" s="145"/>
      <c r="E38" s="67" t="s">
        <v>49</v>
      </c>
      <c r="F38" s="67" t="s">
        <v>50</v>
      </c>
      <c r="G38" s="198"/>
      <c r="H38" s="64"/>
      <c r="I38" s="68"/>
      <c r="J38" s="68">
        <f t="shared" ref="J38:AD38" si="0">SUM(J12:J37)</f>
        <v>0</v>
      </c>
      <c r="K38" s="68">
        <f t="shared" si="0"/>
        <v>0</v>
      </c>
      <c r="L38" s="68">
        <f t="shared" si="0"/>
        <v>0</v>
      </c>
      <c r="M38" s="68">
        <f t="shared" si="0"/>
        <v>0</v>
      </c>
      <c r="N38" s="68">
        <f t="shared" si="0"/>
        <v>0</v>
      </c>
      <c r="O38" s="68">
        <f t="shared" si="0"/>
        <v>0</v>
      </c>
      <c r="P38" s="68">
        <f t="shared" si="0"/>
        <v>0</v>
      </c>
      <c r="Q38" s="68">
        <f t="shared" si="0"/>
        <v>0</v>
      </c>
      <c r="R38" s="68">
        <f t="shared" si="0"/>
        <v>0</v>
      </c>
      <c r="S38" s="68">
        <f t="shared" si="0"/>
        <v>0</v>
      </c>
      <c r="T38" s="68">
        <f t="shared" si="0"/>
        <v>0</v>
      </c>
      <c r="U38" s="68">
        <f t="shared" si="0"/>
        <v>0</v>
      </c>
      <c r="V38" s="68">
        <f t="shared" si="0"/>
        <v>0</v>
      </c>
      <c r="W38" s="68">
        <f t="shared" si="0"/>
        <v>0</v>
      </c>
      <c r="X38" s="68">
        <f t="shared" si="0"/>
        <v>0</v>
      </c>
      <c r="Y38" s="68">
        <f t="shared" si="0"/>
        <v>0</v>
      </c>
      <c r="Z38" s="68">
        <f t="shared" si="0"/>
        <v>0</v>
      </c>
      <c r="AA38" s="68">
        <f t="shared" si="0"/>
        <v>0</v>
      </c>
      <c r="AB38" s="68">
        <f t="shared" si="0"/>
        <v>0</v>
      </c>
      <c r="AC38" s="68">
        <f t="shared" si="0"/>
        <v>0</v>
      </c>
      <c r="AD38" s="69">
        <f t="shared" si="0"/>
        <v>0</v>
      </c>
      <c r="AE38" s="195"/>
    </row>
    <row r="39" spans="1:31" x14ac:dyDescent="0.25">
      <c r="A39" s="113"/>
      <c r="B39" s="109"/>
      <c r="C39" s="122"/>
      <c r="D39" s="122"/>
      <c r="E39" s="123"/>
      <c r="F39" s="123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95"/>
    </row>
    <row r="40" spans="1:31" x14ac:dyDescent="0.25">
      <c r="A40" s="113"/>
      <c r="B40" s="110"/>
      <c r="C40" s="142" t="s">
        <v>115</v>
      </c>
      <c r="D40" s="143"/>
      <c r="E40" s="70"/>
      <c r="F40" s="7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95"/>
    </row>
    <row r="41" spans="1:31" x14ac:dyDescent="0.25">
      <c r="A41" s="113"/>
      <c r="B41" s="110"/>
      <c r="C41" s="107" t="s">
        <v>151</v>
      </c>
      <c r="D41" s="108"/>
      <c r="E41" s="86"/>
      <c r="F41" s="86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95"/>
    </row>
    <row r="42" spans="1:31" x14ac:dyDescent="0.25">
      <c r="A42" s="113"/>
      <c r="B42" s="110"/>
      <c r="C42" s="70"/>
      <c r="D42" s="70"/>
      <c r="E42" s="70"/>
      <c r="F42" s="7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95"/>
    </row>
    <row r="43" spans="1:31" ht="15" customHeight="1" x14ac:dyDescent="0.25">
      <c r="A43" s="113"/>
      <c r="B43" s="111"/>
      <c r="C43" s="121" t="s">
        <v>57</v>
      </c>
      <c r="D43" s="121"/>
      <c r="E43" s="71"/>
      <c r="F43" s="71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95"/>
    </row>
    <row r="44" spans="1:31" ht="15.75" customHeight="1" x14ac:dyDescent="0.25">
      <c r="A44" s="113"/>
      <c r="B44" s="111"/>
      <c r="C44" s="121"/>
      <c r="D44" s="121"/>
      <c r="E44" s="72"/>
      <c r="F44" s="72"/>
      <c r="G44" s="150"/>
      <c r="H44" s="150"/>
      <c r="I44" s="157"/>
      <c r="J44" s="153" t="s">
        <v>65</v>
      </c>
      <c r="K44" s="153"/>
      <c r="L44" s="153"/>
      <c r="M44" s="154">
        <f>SUM(I38:AD38)</f>
        <v>0</v>
      </c>
      <c r="N44" s="127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95"/>
    </row>
    <row r="45" spans="1:31" ht="15.75" customHeight="1" x14ac:dyDescent="0.25">
      <c r="A45" s="113"/>
      <c r="B45" s="111"/>
      <c r="C45" s="121"/>
      <c r="D45" s="121"/>
      <c r="E45" s="72"/>
      <c r="F45" s="72"/>
      <c r="G45" s="150"/>
      <c r="H45" s="150"/>
      <c r="I45" s="157"/>
      <c r="J45" s="153"/>
      <c r="K45" s="153"/>
      <c r="L45" s="153"/>
      <c r="M45" s="154"/>
      <c r="N45" s="127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95"/>
    </row>
    <row r="46" spans="1:31" ht="15" customHeight="1" x14ac:dyDescent="0.25">
      <c r="A46" s="113"/>
      <c r="B46" s="111"/>
      <c r="C46" s="197"/>
      <c r="D46" s="197"/>
      <c r="E46" s="72"/>
      <c r="F46" s="72"/>
      <c r="G46" s="150"/>
      <c r="H46" s="150"/>
      <c r="I46" s="157"/>
      <c r="J46" s="153" t="s">
        <v>67</v>
      </c>
      <c r="K46" s="153"/>
      <c r="L46" s="153"/>
      <c r="M46" s="154">
        <f>IF(D5="machinerichtlijn",M74,)+IF(D5="Warenwet",M75,)</f>
        <v>0</v>
      </c>
      <c r="N46" s="127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95"/>
    </row>
    <row r="47" spans="1:31" ht="20.100000000000001" customHeight="1" x14ac:dyDescent="0.25">
      <c r="A47" s="113"/>
      <c r="B47" s="111"/>
      <c r="C47" s="73" t="s">
        <v>58</v>
      </c>
      <c r="D47" s="3"/>
      <c r="E47" s="72"/>
      <c r="F47" s="72"/>
      <c r="G47" s="150"/>
      <c r="H47" s="150"/>
      <c r="I47" s="157"/>
      <c r="J47" s="153"/>
      <c r="K47" s="153"/>
      <c r="L47" s="153"/>
      <c r="M47" s="154"/>
      <c r="N47" s="127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95"/>
    </row>
    <row r="48" spans="1:31" ht="20.100000000000001" customHeight="1" x14ac:dyDescent="0.25">
      <c r="A48" s="113"/>
      <c r="B48" s="111"/>
      <c r="C48" s="73" t="s">
        <v>5</v>
      </c>
      <c r="D48" s="3"/>
      <c r="E48" s="72"/>
      <c r="F48" s="72"/>
      <c r="G48" s="150"/>
      <c r="H48" s="150"/>
      <c r="I48" s="157"/>
      <c r="J48" s="153" t="s">
        <v>68</v>
      </c>
      <c r="K48" s="153"/>
      <c r="L48" s="153"/>
      <c r="M48" s="154">
        <f>IF(K8=1,R75,)+IF(K8=3,R76,)</f>
        <v>0</v>
      </c>
      <c r="N48" s="127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95"/>
    </row>
    <row r="49" spans="1:31" ht="20.100000000000001" customHeight="1" x14ac:dyDescent="0.25">
      <c r="A49" s="113"/>
      <c r="B49" s="111"/>
      <c r="C49" s="73" t="s">
        <v>59</v>
      </c>
      <c r="D49" s="3"/>
      <c r="E49" s="74"/>
      <c r="F49" s="74"/>
      <c r="G49" s="150"/>
      <c r="H49" s="150"/>
      <c r="I49" s="157"/>
      <c r="J49" s="153"/>
      <c r="K49" s="153"/>
      <c r="L49" s="153"/>
      <c r="M49" s="154"/>
      <c r="N49" s="127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95"/>
    </row>
    <row r="50" spans="1:31" ht="15" customHeight="1" x14ac:dyDescent="0.25">
      <c r="A50" s="113"/>
      <c r="B50" s="111"/>
      <c r="C50" s="120" t="s">
        <v>60</v>
      </c>
      <c r="D50" s="117"/>
      <c r="E50" s="75"/>
      <c r="F50" s="75"/>
      <c r="G50" s="150"/>
      <c r="H50" s="150"/>
      <c r="I50" s="157"/>
      <c r="J50" s="153" t="s">
        <v>69</v>
      </c>
      <c r="K50" s="153"/>
      <c r="L50" s="153"/>
      <c r="M50" s="154">
        <f>M44-M46+M48</f>
        <v>0</v>
      </c>
      <c r="N50" s="127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95"/>
    </row>
    <row r="51" spans="1:31" ht="15" customHeight="1" x14ac:dyDescent="0.25">
      <c r="A51" s="113"/>
      <c r="B51" s="111"/>
      <c r="C51" s="120"/>
      <c r="D51" s="118"/>
      <c r="E51" s="76"/>
      <c r="F51" s="76"/>
      <c r="G51" s="150"/>
      <c r="H51" s="150"/>
      <c r="I51" s="157"/>
      <c r="J51" s="153"/>
      <c r="K51" s="153"/>
      <c r="L51" s="153"/>
      <c r="M51" s="154"/>
      <c r="N51" s="127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95"/>
    </row>
    <row r="52" spans="1:31" x14ac:dyDescent="0.25">
      <c r="A52" s="113"/>
      <c r="B52" s="111"/>
      <c r="C52" s="120"/>
      <c r="D52" s="118"/>
      <c r="E52" s="76"/>
      <c r="F52" s="76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95"/>
    </row>
    <row r="53" spans="1:31" x14ac:dyDescent="0.25">
      <c r="A53" s="113"/>
      <c r="B53" s="111"/>
      <c r="C53" s="120"/>
      <c r="D53" s="119"/>
      <c r="E53" s="76"/>
      <c r="F53" s="76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95"/>
    </row>
    <row r="54" spans="1:31" x14ac:dyDescent="0.25">
      <c r="A54" s="113"/>
      <c r="B54" s="111"/>
      <c r="C54" s="120" t="s">
        <v>61</v>
      </c>
      <c r="D54" s="117"/>
      <c r="E54" s="76"/>
      <c r="F54" s="76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95"/>
    </row>
    <row r="55" spans="1:31" x14ac:dyDescent="0.25">
      <c r="A55" s="113"/>
      <c r="B55" s="111"/>
      <c r="C55" s="120"/>
      <c r="D55" s="118"/>
      <c r="E55" s="76"/>
      <c r="F55" s="76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95"/>
    </row>
    <row r="56" spans="1:31" x14ac:dyDescent="0.25">
      <c r="A56" s="113"/>
      <c r="B56" s="111"/>
      <c r="C56" s="120"/>
      <c r="D56" s="118"/>
      <c r="E56" s="76"/>
      <c r="F56" s="76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95"/>
    </row>
    <row r="57" spans="1:31" x14ac:dyDescent="0.25">
      <c r="A57" s="113"/>
      <c r="B57" s="111"/>
      <c r="C57" s="120"/>
      <c r="D57" s="118"/>
      <c r="E57" s="76"/>
      <c r="F57" s="76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95"/>
    </row>
    <row r="58" spans="1:31" x14ac:dyDescent="0.25">
      <c r="A58" s="113"/>
      <c r="B58" s="111"/>
      <c r="C58" s="120"/>
      <c r="D58" s="119"/>
      <c r="E58" s="76"/>
      <c r="F58" s="76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95"/>
    </row>
    <row r="59" spans="1:31" ht="15.75" thickBot="1" x14ac:dyDescent="0.3">
      <c r="A59" s="114"/>
      <c r="B59" s="112"/>
      <c r="C59" s="112"/>
      <c r="D59" s="112"/>
      <c r="E59" s="77"/>
      <c r="F59" s="77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96"/>
    </row>
    <row r="60" spans="1:31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31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31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31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3:24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3:24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3:24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3:24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3:24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3:24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3:24" x14ac:dyDescent="0.25">
      <c r="C71" s="4"/>
      <c r="D71" s="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3:24" x14ac:dyDescent="0.25">
      <c r="C72" s="4"/>
      <c r="D72" s="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3:24" hidden="1" x14ac:dyDescent="0.25">
      <c r="D73" s="6" t="s">
        <v>62</v>
      </c>
      <c r="E73" s="4"/>
      <c r="F73" s="4"/>
      <c r="G73" s="4"/>
      <c r="H73" s="4"/>
      <c r="I73" s="4"/>
      <c r="J73" s="124" t="s">
        <v>75</v>
      </c>
      <c r="K73" s="125"/>
      <c r="L73" s="125"/>
      <c r="M73" s="126"/>
      <c r="N73" s="4"/>
      <c r="O73" s="6" t="s">
        <v>77</v>
      </c>
      <c r="P73" s="6" t="s">
        <v>78</v>
      </c>
      <c r="Q73" s="6" t="s">
        <v>79</v>
      </c>
      <c r="R73" s="7" t="s">
        <v>80</v>
      </c>
      <c r="S73" s="4"/>
      <c r="T73" s="7" t="s">
        <v>82</v>
      </c>
      <c r="U73" s="4"/>
      <c r="V73" s="4"/>
      <c r="W73" s="4"/>
      <c r="X73" s="4"/>
    </row>
    <row r="74" spans="3:24" hidden="1" x14ac:dyDescent="0.25">
      <c r="C74" s="4"/>
      <c r="D74" s="8" t="s">
        <v>76</v>
      </c>
      <c r="E74" s="4"/>
      <c r="F74" s="4"/>
      <c r="G74" s="4"/>
      <c r="H74" s="4"/>
      <c r="I74" s="4"/>
      <c r="J74" s="151" t="s">
        <v>72</v>
      </c>
      <c r="K74" s="152"/>
      <c r="L74" s="9">
        <v>0</v>
      </c>
      <c r="M74" s="10">
        <f>M44*L74</f>
        <v>0</v>
      </c>
      <c r="N74" s="4"/>
      <c r="O74" s="11" t="s">
        <v>76</v>
      </c>
      <c r="P74" s="12"/>
      <c r="Q74" s="12"/>
      <c r="R74" s="12"/>
      <c r="S74" s="4"/>
      <c r="T74" s="2" t="s">
        <v>76</v>
      </c>
      <c r="U74" s="4"/>
      <c r="V74" s="4"/>
      <c r="W74" s="4"/>
      <c r="X74" s="4"/>
    </row>
    <row r="75" spans="3:24" ht="15.75" hidden="1" x14ac:dyDescent="0.25">
      <c r="C75" s="4"/>
      <c r="D75" s="13" t="s">
        <v>63</v>
      </c>
      <c r="E75" s="4"/>
      <c r="F75" s="4"/>
      <c r="G75" s="4"/>
      <c r="H75" s="4"/>
      <c r="I75" s="4"/>
      <c r="J75" s="151" t="s">
        <v>73</v>
      </c>
      <c r="K75" s="152"/>
      <c r="L75" s="9">
        <v>0.05</v>
      </c>
      <c r="M75" s="10">
        <f>M44*L75</f>
        <v>0</v>
      </c>
      <c r="N75" s="4"/>
      <c r="O75" s="14">
        <v>1</v>
      </c>
      <c r="P75" s="14" t="e">
        <f>230*K7</f>
        <v>#VALUE!</v>
      </c>
      <c r="Q75" s="14" t="e">
        <f>P75*$V$6/1000</f>
        <v>#VALUE!</v>
      </c>
      <c r="R75" s="15" t="e">
        <f>$V$5*Q75</f>
        <v>#VALUE!</v>
      </c>
      <c r="S75" s="4"/>
      <c r="T75" s="12">
        <v>6</v>
      </c>
      <c r="U75" s="4"/>
      <c r="V75" s="4"/>
      <c r="W75" s="4"/>
      <c r="X75" s="4"/>
    </row>
    <row r="76" spans="3:24" ht="15.75" hidden="1" x14ac:dyDescent="0.25">
      <c r="C76" s="4"/>
      <c r="D76" s="16" t="s">
        <v>64</v>
      </c>
      <c r="E76" s="4"/>
      <c r="F76" s="4"/>
      <c r="G76" s="4"/>
      <c r="H76" s="4"/>
      <c r="I76" s="4"/>
      <c r="J76" s="146"/>
      <c r="K76" s="147"/>
      <c r="L76" s="17"/>
      <c r="M76" s="18"/>
      <c r="N76" s="4"/>
      <c r="O76" s="19">
        <v>3</v>
      </c>
      <c r="P76" s="19" t="e">
        <f>400*K7*1.7321</f>
        <v>#VALUE!</v>
      </c>
      <c r="Q76" s="19" t="e">
        <f>P76*$V$6/1000</f>
        <v>#VALUE!</v>
      </c>
      <c r="R76" s="20" t="e">
        <f>$V$5*Q76</f>
        <v>#VALUE!</v>
      </c>
      <c r="S76" s="4"/>
      <c r="T76" s="12">
        <v>10</v>
      </c>
      <c r="U76" s="4"/>
      <c r="V76" s="4"/>
      <c r="W76" s="4"/>
      <c r="X76" s="4"/>
    </row>
    <row r="77" spans="3:24" hidden="1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12">
        <v>16</v>
      </c>
      <c r="U77" s="4"/>
      <c r="V77" s="4"/>
      <c r="W77" s="4"/>
      <c r="X77" s="4"/>
    </row>
    <row r="78" spans="3:24" hidden="1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26">
        <v>20</v>
      </c>
      <c r="U78" s="4"/>
      <c r="V78" s="4"/>
      <c r="W78" s="4"/>
      <c r="X78" s="4"/>
    </row>
    <row r="79" spans="3:24" hidden="1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26">
        <v>25</v>
      </c>
      <c r="U79" s="4"/>
      <c r="V79" s="4"/>
      <c r="W79" s="4"/>
      <c r="X79" s="4"/>
    </row>
    <row r="80" spans="3:24" hidden="1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26">
        <v>32</v>
      </c>
      <c r="U80" s="4"/>
      <c r="V80" s="4"/>
      <c r="W80" s="4"/>
      <c r="X80" s="4"/>
    </row>
    <row r="81" spans="3:24" hidden="1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26">
        <v>35</v>
      </c>
      <c r="U81" s="4"/>
      <c r="V81" s="4"/>
      <c r="W81" s="4"/>
      <c r="X81" s="4"/>
    </row>
    <row r="82" spans="3:24" hidden="1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26">
        <v>50</v>
      </c>
      <c r="U82" s="4"/>
      <c r="V82" s="4"/>
      <c r="W82" s="4"/>
      <c r="X82" s="4"/>
    </row>
    <row r="83" spans="3:24" hidden="1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6">
        <v>63</v>
      </c>
      <c r="U83" s="4"/>
      <c r="V83" s="4"/>
      <c r="W83" s="4"/>
      <c r="X83" s="4"/>
    </row>
    <row r="84" spans="3:24" hidden="1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26">
        <v>80</v>
      </c>
      <c r="U84" s="4"/>
      <c r="V84" s="4"/>
      <c r="W84" s="4"/>
      <c r="X84" s="4"/>
    </row>
    <row r="85" spans="3:24" hidden="1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6">
        <v>100</v>
      </c>
      <c r="U85" s="4"/>
      <c r="V85" s="4"/>
      <c r="W85" s="4"/>
      <c r="X85" s="4"/>
    </row>
    <row r="86" spans="3:24" hidden="1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26">
        <v>125</v>
      </c>
      <c r="U86" s="4"/>
      <c r="V86" s="4"/>
      <c r="W86" s="4"/>
      <c r="X86" s="4"/>
    </row>
    <row r="87" spans="3:24" hidden="1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26">
        <v>160</v>
      </c>
      <c r="U87" s="4"/>
      <c r="V87" s="4"/>
      <c r="W87" s="4"/>
      <c r="X87" s="4"/>
    </row>
    <row r="88" spans="3:24" hidden="1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26">
        <v>200</v>
      </c>
      <c r="U88" s="4"/>
      <c r="V88" s="4"/>
      <c r="W88" s="4"/>
      <c r="X88" s="4"/>
    </row>
    <row r="89" spans="3:24" hidden="1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26">
        <v>250</v>
      </c>
      <c r="U89" s="4"/>
      <c r="V89" s="4"/>
      <c r="W89" s="4"/>
      <c r="X89" s="4"/>
    </row>
    <row r="90" spans="3:24" hidden="1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26">
        <v>315</v>
      </c>
      <c r="U90" s="4"/>
      <c r="V90" s="4"/>
      <c r="W90" s="4"/>
      <c r="X90" s="4"/>
    </row>
    <row r="91" spans="3:24" hidden="1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6">
        <v>400</v>
      </c>
      <c r="U91" s="4"/>
      <c r="V91" s="4"/>
      <c r="W91" s="4"/>
      <c r="X91" s="4"/>
    </row>
    <row r="92" spans="3:24" hidden="1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26">
        <v>500</v>
      </c>
      <c r="U92" s="4"/>
      <c r="V92" s="4"/>
      <c r="W92" s="4"/>
      <c r="X92" s="4"/>
    </row>
    <row r="93" spans="3:24" hidden="1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7">
        <v>630</v>
      </c>
      <c r="U93" s="4"/>
      <c r="V93" s="4"/>
      <c r="W93" s="4"/>
      <c r="X93" s="4"/>
    </row>
    <row r="94" spans="3:24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3:24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3:24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3:24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3:24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3:24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3:24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3:24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3:24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3:24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3:24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3:24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3:24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3:24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3:24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3:24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3:24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3:24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3:24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3:24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3:24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3:24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3:24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3:24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3:24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3:24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3:24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3:24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3:24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3:24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3:24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3:24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3:24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3:24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3:24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3:24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3:24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3:24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3:24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3:24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3:24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3:24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3:24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3:24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3:24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3:24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3:24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3:24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3:24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3:24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3:24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3:24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3:24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3:24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3:24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3:24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3:24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3:24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3:24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3:24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3:24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3:24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3:24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3:24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3:24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3:24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3:24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</sheetData>
  <sheetProtection algorithmName="SHA-512" hashValue="Uryz3F52/7Esil4Jm1FQ+Zd89llQkh2av588sdRh0o7C2DaRsIClkx7nG+mwGFTlJOijEhqDjDVV43ORMHnLhw==" saltValue="MQKCGronTv9VxomvnhiwpQ==" spinCount="100000" sheet="1" selectLockedCells="1"/>
  <dataConsolidate/>
  <mergeCells count="92">
    <mergeCell ref="Y5:AB8"/>
    <mergeCell ref="AC5:AD8"/>
    <mergeCell ref="A1:AE1"/>
    <mergeCell ref="C2:AD2"/>
    <mergeCell ref="AE2:AE59"/>
    <mergeCell ref="A3:AD3"/>
    <mergeCell ref="C4:G4"/>
    <mergeCell ref="I4:N4"/>
    <mergeCell ref="O4:AD4"/>
    <mergeCell ref="A5:A59"/>
    <mergeCell ref="D5:G5"/>
    <mergeCell ref="I5:J5"/>
    <mergeCell ref="V6:W6"/>
    <mergeCell ref="K5:N5"/>
    <mergeCell ref="P5:S5"/>
    <mergeCell ref="T5:U5"/>
    <mergeCell ref="V5:W5"/>
    <mergeCell ref="D6:G6"/>
    <mergeCell ref="I6:J6"/>
    <mergeCell ref="K6:N6"/>
    <mergeCell ref="P6:S6"/>
    <mergeCell ref="T6:U6"/>
    <mergeCell ref="H4:H8"/>
    <mergeCell ref="V8:X8"/>
    <mergeCell ref="D7:G7"/>
    <mergeCell ref="I7:J7"/>
    <mergeCell ref="K7:N7"/>
    <mergeCell ref="P7:S7"/>
    <mergeCell ref="T7:U7"/>
    <mergeCell ref="V7:X7"/>
    <mergeCell ref="D8:G8"/>
    <mergeCell ref="I8:J8"/>
    <mergeCell ref="K8:N8"/>
    <mergeCell ref="P8:S8"/>
    <mergeCell ref="T8:U8"/>
    <mergeCell ref="C10:D10"/>
    <mergeCell ref="C11:D11"/>
    <mergeCell ref="C12:D12"/>
    <mergeCell ref="G12:G38"/>
    <mergeCell ref="C13:D13"/>
    <mergeCell ref="C14:D14"/>
    <mergeCell ref="C16:D16"/>
    <mergeCell ref="C17:D17"/>
    <mergeCell ref="C18:D18"/>
    <mergeCell ref="C19:D19"/>
    <mergeCell ref="C20:D20"/>
    <mergeCell ref="C22:D22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5:D35"/>
    <mergeCell ref="C36:D36"/>
    <mergeCell ref="C37:D37"/>
    <mergeCell ref="C38:D38"/>
    <mergeCell ref="B39:B59"/>
    <mergeCell ref="C39:F39"/>
    <mergeCell ref="C43:D45"/>
    <mergeCell ref="C40:D40"/>
    <mergeCell ref="G44:I51"/>
    <mergeCell ref="C41:D41"/>
    <mergeCell ref="J44:L45"/>
    <mergeCell ref="M44:M45"/>
    <mergeCell ref="N44:AD51"/>
    <mergeCell ref="C46:D46"/>
    <mergeCell ref="J46:L47"/>
    <mergeCell ref="M46:M47"/>
    <mergeCell ref="J48:L49"/>
    <mergeCell ref="J73:M73"/>
    <mergeCell ref="J74:K74"/>
    <mergeCell ref="J75:K75"/>
    <mergeCell ref="J76:K76"/>
    <mergeCell ref="C15:D15"/>
    <mergeCell ref="C21:D21"/>
    <mergeCell ref="M48:M49"/>
    <mergeCell ref="C50:C53"/>
    <mergeCell ref="D50:D53"/>
    <mergeCell ref="J50:L51"/>
    <mergeCell ref="M50:M51"/>
    <mergeCell ref="G52:AD59"/>
    <mergeCell ref="C54:C58"/>
    <mergeCell ref="D54:D58"/>
    <mergeCell ref="C59:D59"/>
    <mergeCell ref="G39:AD43"/>
  </mergeCells>
  <dataValidations disablePrompts="1" count="3">
    <dataValidation type="list" allowBlank="1" showInputMessage="1" showErrorMessage="1" sqref="K7:N7" xr:uid="{2968AD4B-3C27-41A8-B52D-3A958BD4FF87}">
      <formula1>$T$74:$T$93</formula1>
    </dataValidation>
    <dataValidation type="list" allowBlank="1" showInputMessage="1" showErrorMessage="1" sqref="K8:N8" xr:uid="{2352BDFD-5568-43E8-AB0E-0F1041A707DC}">
      <formula1>$O$74:$O$76</formula1>
    </dataValidation>
    <dataValidation type="list" allowBlank="1" showInputMessage="1" showErrorMessage="1" sqref="P7:S7" xr:uid="{9D511152-8258-4ABC-AD0D-53007A7157C7}">
      <formula1>$D$74:$D$76</formula1>
    </dataValidation>
  </dataValidations>
  <hyperlinks>
    <hyperlink ref="B2" location="Index!A1" display="Index!A1" xr:uid="{BF77601D-F5C2-48E7-9FB7-35424670CEC4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CC51-A9AA-4C6A-A7C5-CCDE850E3767}">
  <sheetPr>
    <pageSetUpPr fitToPage="1"/>
  </sheetPr>
  <dimension ref="A1:AE246"/>
  <sheetViews>
    <sheetView zoomScaleNormal="100" workbookViewId="0">
      <pane xSplit="7" ySplit="10" topLeftCell="H11" activePane="bottomRight" state="frozen"/>
      <selection pane="topRight" activeCell="H1" sqref="H1"/>
      <selection pane="bottomLeft" activeCell="A11" sqref="A11"/>
      <selection pane="bottomRight" activeCell="D47" sqref="D47"/>
    </sheetView>
  </sheetViews>
  <sheetFormatPr defaultRowHeight="15" x14ac:dyDescent="0.25"/>
  <cols>
    <col min="1" max="1" width="1.7109375" customWidth="1"/>
    <col min="2" max="2" width="10.7109375" customWidth="1"/>
    <col min="3" max="3" width="16.140625" customWidth="1"/>
    <col min="4" max="4" width="44.42578125" customWidth="1"/>
    <col min="5" max="6" width="5.28515625" hidden="1" customWidth="1"/>
    <col min="7" max="7" width="1.7109375" customWidth="1"/>
    <col min="8" max="8" width="5.7109375" customWidth="1"/>
    <col min="9" max="30" width="12.7109375" customWidth="1"/>
    <col min="31" max="31" width="1.7109375" customWidth="1"/>
  </cols>
  <sheetData>
    <row r="1" spans="1:31" ht="8.25" customHeight="1" x14ac:dyDescent="0.25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3"/>
    </row>
    <row r="2" spans="1:31" ht="26.25" customHeight="1" x14ac:dyDescent="0.35">
      <c r="A2" s="52"/>
      <c r="B2" s="1">
        <v>2</v>
      </c>
      <c r="C2" s="203" t="s">
        <v>56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5"/>
      <c r="AE2" s="195"/>
    </row>
    <row r="3" spans="1:31" ht="8.25" customHeight="1" x14ac:dyDescent="0.25">
      <c r="A3" s="177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95"/>
    </row>
    <row r="4" spans="1:31" ht="20.100000000000001" customHeight="1" x14ac:dyDescent="0.25">
      <c r="A4" s="53"/>
      <c r="B4" s="45"/>
      <c r="C4" s="184" t="s">
        <v>83</v>
      </c>
      <c r="D4" s="185"/>
      <c r="E4" s="185"/>
      <c r="F4" s="185"/>
      <c r="G4" s="186"/>
      <c r="H4" s="150"/>
      <c r="I4" s="206" t="s">
        <v>84</v>
      </c>
      <c r="J4" s="207"/>
      <c r="K4" s="207"/>
      <c r="L4" s="207"/>
      <c r="M4" s="207"/>
      <c r="N4" s="20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95"/>
    </row>
    <row r="5" spans="1:31" ht="15.75" x14ac:dyDescent="0.25">
      <c r="A5" s="113"/>
      <c r="B5" s="54"/>
      <c r="C5" s="55" t="s">
        <v>2</v>
      </c>
      <c r="D5" s="159"/>
      <c r="E5" s="160"/>
      <c r="F5" s="160"/>
      <c r="G5" s="161"/>
      <c r="H5" s="150"/>
      <c r="I5" s="192" t="s">
        <v>0</v>
      </c>
      <c r="J5" s="193"/>
      <c r="K5" s="201"/>
      <c r="L5" s="201"/>
      <c r="M5" s="201"/>
      <c r="N5" s="201"/>
      <c r="O5" s="79" t="s">
        <v>1</v>
      </c>
      <c r="P5" s="158"/>
      <c r="Q5" s="158"/>
      <c r="R5" s="158"/>
      <c r="S5" s="158"/>
      <c r="T5" s="148" t="s">
        <v>66</v>
      </c>
      <c r="U5" s="148"/>
      <c r="V5" s="132">
        <v>0.3</v>
      </c>
      <c r="W5" s="133"/>
      <c r="X5" s="21"/>
      <c r="Y5" s="139"/>
      <c r="Z5" s="139"/>
      <c r="AA5" s="139"/>
      <c r="AB5" s="139"/>
      <c r="AC5" s="178"/>
      <c r="AD5" s="179"/>
      <c r="AE5" s="195"/>
    </row>
    <row r="6" spans="1:31" ht="15.75" x14ac:dyDescent="0.25">
      <c r="A6" s="113"/>
      <c r="B6" s="54"/>
      <c r="C6" s="55" t="s">
        <v>52</v>
      </c>
      <c r="D6" s="159"/>
      <c r="E6" s="160"/>
      <c r="F6" s="160"/>
      <c r="G6" s="161"/>
      <c r="H6" s="150"/>
      <c r="I6" s="162" t="s">
        <v>3</v>
      </c>
      <c r="J6" s="163"/>
      <c r="K6" s="201"/>
      <c r="L6" s="201"/>
      <c r="M6" s="201"/>
      <c r="N6" s="201"/>
      <c r="O6" s="80" t="s">
        <v>4</v>
      </c>
      <c r="P6" s="158"/>
      <c r="Q6" s="158"/>
      <c r="R6" s="158"/>
      <c r="S6" s="158"/>
      <c r="T6" s="148" t="s">
        <v>70</v>
      </c>
      <c r="U6" s="148"/>
      <c r="V6" s="134">
        <v>8000</v>
      </c>
      <c r="W6" s="135"/>
      <c r="X6" s="22" t="s">
        <v>71</v>
      </c>
      <c r="Y6" s="140"/>
      <c r="Z6" s="140"/>
      <c r="AA6" s="140"/>
      <c r="AB6" s="140"/>
      <c r="AC6" s="180"/>
      <c r="AD6" s="181"/>
      <c r="AE6" s="195"/>
    </row>
    <row r="7" spans="1:31" ht="15.75" x14ac:dyDescent="0.25">
      <c r="A7" s="113"/>
      <c r="B7" s="54"/>
      <c r="C7" s="56" t="s">
        <v>6</v>
      </c>
      <c r="D7" s="189"/>
      <c r="E7" s="189"/>
      <c r="F7" s="189"/>
      <c r="G7" s="189"/>
      <c r="H7" s="150"/>
      <c r="I7" s="162" t="s">
        <v>81</v>
      </c>
      <c r="J7" s="163"/>
      <c r="K7" s="201" t="s">
        <v>76</v>
      </c>
      <c r="L7" s="201"/>
      <c r="M7" s="201"/>
      <c r="N7" s="201"/>
      <c r="O7" s="81" t="s">
        <v>62</v>
      </c>
      <c r="P7" s="158" t="s">
        <v>76</v>
      </c>
      <c r="Q7" s="158"/>
      <c r="R7" s="158"/>
      <c r="S7" s="158"/>
      <c r="T7" s="129" t="s">
        <v>113</v>
      </c>
      <c r="U7" s="129"/>
      <c r="V7" s="202"/>
      <c r="W7" s="202"/>
      <c r="X7" s="202"/>
      <c r="Y7" s="140"/>
      <c r="Z7" s="140"/>
      <c r="AA7" s="140"/>
      <c r="AB7" s="140"/>
      <c r="AC7" s="180"/>
      <c r="AD7" s="181"/>
      <c r="AE7" s="195"/>
    </row>
    <row r="8" spans="1:31" ht="15.75" x14ac:dyDescent="0.25">
      <c r="A8" s="113"/>
      <c r="B8" s="54"/>
      <c r="C8" s="56" t="s">
        <v>111</v>
      </c>
      <c r="D8" s="201"/>
      <c r="E8" s="201"/>
      <c r="F8" s="201"/>
      <c r="G8" s="201"/>
      <c r="H8" s="150"/>
      <c r="I8" s="164" t="s">
        <v>74</v>
      </c>
      <c r="J8" s="165"/>
      <c r="K8" s="200" t="s">
        <v>76</v>
      </c>
      <c r="L8" s="200"/>
      <c r="M8" s="200"/>
      <c r="N8" s="200"/>
      <c r="O8" s="82"/>
      <c r="P8" s="166"/>
      <c r="Q8" s="166"/>
      <c r="R8" s="166"/>
      <c r="S8" s="167"/>
      <c r="T8" s="130"/>
      <c r="U8" s="131"/>
      <c r="V8" s="137"/>
      <c r="W8" s="138"/>
      <c r="X8" s="138"/>
      <c r="Y8" s="141"/>
      <c r="Z8" s="141"/>
      <c r="AA8" s="141"/>
      <c r="AB8" s="141"/>
      <c r="AC8" s="182"/>
      <c r="AD8" s="183"/>
      <c r="AE8" s="195"/>
    </row>
    <row r="9" spans="1:31" ht="8.25" customHeight="1" x14ac:dyDescent="0.25">
      <c r="A9" s="113"/>
      <c r="B9" s="54"/>
      <c r="C9" s="58"/>
      <c r="D9" s="58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195"/>
    </row>
    <row r="10" spans="1:31" ht="15" customHeight="1" x14ac:dyDescent="0.25">
      <c r="A10" s="113"/>
      <c r="B10" s="48"/>
      <c r="C10" s="194" t="s">
        <v>7</v>
      </c>
      <c r="D10" s="194"/>
      <c r="E10" s="60"/>
      <c r="F10" s="60"/>
      <c r="G10" s="61"/>
      <c r="H10" s="87" t="s">
        <v>114</v>
      </c>
      <c r="I10" s="88" t="s">
        <v>150</v>
      </c>
      <c r="J10" s="88">
        <v>2026</v>
      </c>
      <c r="K10" s="88">
        <v>2027</v>
      </c>
      <c r="L10" s="88">
        <v>2028</v>
      </c>
      <c r="M10" s="88">
        <v>2029</v>
      </c>
      <c r="N10" s="88">
        <v>2030</v>
      </c>
      <c r="O10" s="88">
        <v>2031</v>
      </c>
      <c r="P10" s="88">
        <v>2032</v>
      </c>
      <c r="Q10" s="88">
        <v>2033</v>
      </c>
      <c r="R10" s="88">
        <v>2034</v>
      </c>
      <c r="S10" s="88">
        <v>2035</v>
      </c>
      <c r="T10" s="88">
        <v>2036</v>
      </c>
      <c r="U10" s="88">
        <v>2037</v>
      </c>
      <c r="V10" s="88">
        <v>2038</v>
      </c>
      <c r="W10" s="88">
        <v>2039</v>
      </c>
      <c r="X10" s="88">
        <v>2040</v>
      </c>
      <c r="Y10" s="88">
        <v>2041</v>
      </c>
      <c r="Z10" s="88">
        <v>2042</v>
      </c>
      <c r="AA10" s="88">
        <v>2043</v>
      </c>
      <c r="AB10" s="88">
        <v>2044</v>
      </c>
      <c r="AC10" s="88">
        <v>2045</v>
      </c>
      <c r="AD10" s="89">
        <v>2046</v>
      </c>
      <c r="AE10" s="195"/>
    </row>
    <row r="11" spans="1:31" ht="15" customHeight="1" x14ac:dyDescent="0.25">
      <c r="A11" s="113"/>
      <c r="B11" s="49"/>
      <c r="C11" s="190" t="s">
        <v>53</v>
      </c>
      <c r="D11" s="191"/>
      <c r="E11" s="62"/>
      <c r="F11" s="62"/>
      <c r="G11" s="63"/>
      <c r="H11" s="90"/>
      <c r="I11" s="91"/>
      <c r="J11" s="83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195"/>
    </row>
    <row r="12" spans="1:31" ht="15" customHeight="1" x14ac:dyDescent="0.25">
      <c r="A12" s="113"/>
      <c r="B12" s="50">
        <v>661400</v>
      </c>
      <c r="C12" s="199" t="s">
        <v>51</v>
      </c>
      <c r="D12" s="199"/>
      <c r="E12" s="64"/>
      <c r="F12" s="64"/>
      <c r="G12" s="198"/>
      <c r="H12" s="47"/>
      <c r="I12" s="28"/>
      <c r="J12" s="28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195"/>
    </row>
    <row r="13" spans="1:31" x14ac:dyDescent="0.25">
      <c r="A13" s="113"/>
      <c r="B13" s="50">
        <v>661401</v>
      </c>
      <c r="C13" s="116" t="s">
        <v>100</v>
      </c>
      <c r="D13" s="116"/>
      <c r="E13" s="65"/>
      <c r="F13" s="65"/>
      <c r="G13" s="198"/>
      <c r="H13" s="28"/>
      <c r="I13" s="28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195"/>
    </row>
    <row r="14" spans="1:31" x14ac:dyDescent="0.25">
      <c r="A14" s="113"/>
      <c r="B14" s="50">
        <v>661402</v>
      </c>
      <c r="C14" s="116" t="s">
        <v>101</v>
      </c>
      <c r="D14" s="116"/>
      <c r="E14" s="65"/>
      <c r="F14" s="65"/>
      <c r="G14" s="198"/>
      <c r="H14" s="28"/>
      <c r="I14" s="28"/>
      <c r="J14" s="28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195"/>
    </row>
    <row r="15" spans="1:31" x14ac:dyDescent="0.25">
      <c r="A15" s="113"/>
      <c r="B15" s="50">
        <v>661404</v>
      </c>
      <c r="C15" s="116" t="s">
        <v>108</v>
      </c>
      <c r="D15" s="116"/>
      <c r="E15" s="65"/>
      <c r="F15" s="65"/>
      <c r="G15" s="198"/>
      <c r="H15" s="28"/>
      <c r="I15" s="28"/>
      <c r="J15" s="28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195"/>
    </row>
    <row r="16" spans="1:31" x14ac:dyDescent="0.25">
      <c r="A16" s="113"/>
      <c r="B16" s="50">
        <v>661430</v>
      </c>
      <c r="C16" s="116" t="s">
        <v>109</v>
      </c>
      <c r="D16" s="116"/>
      <c r="E16" s="65"/>
      <c r="F16" s="65"/>
      <c r="G16" s="198"/>
      <c r="H16" s="28"/>
      <c r="I16" s="28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195"/>
    </row>
    <row r="17" spans="1:31" x14ac:dyDescent="0.25">
      <c r="A17" s="113"/>
      <c r="B17" s="50">
        <v>661440</v>
      </c>
      <c r="C17" s="116" t="s">
        <v>33</v>
      </c>
      <c r="D17" s="116"/>
      <c r="E17" s="65"/>
      <c r="F17" s="65"/>
      <c r="G17" s="19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195"/>
    </row>
    <row r="18" spans="1:31" x14ac:dyDescent="0.25">
      <c r="A18" s="113"/>
      <c r="B18" s="50">
        <v>661443</v>
      </c>
      <c r="C18" s="116" t="s">
        <v>35</v>
      </c>
      <c r="D18" s="116"/>
      <c r="E18" s="65"/>
      <c r="F18" s="65"/>
      <c r="G18" s="198"/>
      <c r="H18" s="28"/>
      <c r="I18" s="28"/>
      <c r="J18" s="28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195"/>
    </row>
    <row r="19" spans="1:31" x14ac:dyDescent="0.25">
      <c r="A19" s="113"/>
      <c r="B19" s="50">
        <v>661444</v>
      </c>
      <c r="C19" s="116" t="s">
        <v>36</v>
      </c>
      <c r="D19" s="116"/>
      <c r="E19" s="65"/>
      <c r="F19" s="65"/>
      <c r="G19" s="198"/>
      <c r="H19" s="28"/>
      <c r="I19" s="28"/>
      <c r="J19" s="28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195"/>
    </row>
    <row r="20" spans="1:31" x14ac:dyDescent="0.25">
      <c r="A20" s="113"/>
      <c r="B20" s="50">
        <v>661447</v>
      </c>
      <c r="C20" s="116" t="s">
        <v>107</v>
      </c>
      <c r="D20" s="116"/>
      <c r="E20" s="65"/>
      <c r="F20" s="65"/>
      <c r="G20" s="198"/>
      <c r="H20" s="28"/>
      <c r="I20" s="28"/>
      <c r="J20" s="28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95"/>
    </row>
    <row r="21" spans="1:31" x14ac:dyDescent="0.25">
      <c r="A21" s="113"/>
      <c r="B21" s="50">
        <v>661448</v>
      </c>
      <c r="C21" s="116" t="s">
        <v>110</v>
      </c>
      <c r="D21" s="116"/>
      <c r="E21" s="65"/>
      <c r="F21" s="65"/>
      <c r="G21" s="198"/>
      <c r="H21" s="28"/>
      <c r="I21" s="28"/>
      <c r="J21" s="28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195"/>
    </row>
    <row r="22" spans="1:31" x14ac:dyDescent="0.25">
      <c r="A22" s="113"/>
      <c r="B22" s="51">
        <v>661471</v>
      </c>
      <c r="C22" s="116" t="s">
        <v>46</v>
      </c>
      <c r="D22" s="116"/>
      <c r="E22" s="65"/>
      <c r="F22" s="65"/>
      <c r="G22" s="198"/>
      <c r="H22" s="28"/>
      <c r="I22" s="28"/>
      <c r="J22" s="2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195"/>
    </row>
    <row r="23" spans="1:31" x14ac:dyDescent="0.25">
      <c r="A23" s="113"/>
      <c r="B23" s="51">
        <v>661272</v>
      </c>
      <c r="C23" s="116" t="s">
        <v>47</v>
      </c>
      <c r="D23" s="116"/>
      <c r="E23" s="65"/>
      <c r="F23" s="65"/>
      <c r="G23" s="198"/>
      <c r="H23" s="28"/>
      <c r="I23" s="28"/>
      <c r="J23" s="2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195"/>
    </row>
    <row r="24" spans="1:31" x14ac:dyDescent="0.25">
      <c r="A24" s="113"/>
      <c r="B24" s="51">
        <v>661273</v>
      </c>
      <c r="C24" s="116" t="s">
        <v>48</v>
      </c>
      <c r="D24" s="116"/>
      <c r="E24" s="65"/>
      <c r="F24" s="65"/>
      <c r="G24" s="198"/>
      <c r="H24" s="28"/>
      <c r="I24" s="28"/>
      <c r="J24" s="2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195"/>
    </row>
    <row r="25" spans="1:31" x14ac:dyDescent="0.25">
      <c r="A25" s="113"/>
      <c r="B25" s="51">
        <v>661274</v>
      </c>
      <c r="C25" s="116" t="s">
        <v>54</v>
      </c>
      <c r="D25" s="116"/>
      <c r="E25" s="65"/>
      <c r="F25" s="65"/>
      <c r="G25" s="198"/>
      <c r="H25" s="28"/>
      <c r="I25" s="28"/>
      <c r="J25" s="28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195"/>
    </row>
    <row r="26" spans="1:31" x14ac:dyDescent="0.25">
      <c r="A26" s="113"/>
      <c r="B26" s="51">
        <v>669400</v>
      </c>
      <c r="C26" s="144" t="s">
        <v>90</v>
      </c>
      <c r="D26" s="144"/>
      <c r="E26" s="65"/>
      <c r="F26" s="65"/>
      <c r="G26" s="198"/>
      <c r="H26" s="28"/>
      <c r="I26" s="28"/>
      <c r="J26" s="28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95"/>
    </row>
    <row r="27" spans="1:31" x14ac:dyDescent="0.25">
      <c r="A27" s="113"/>
      <c r="B27" s="51">
        <v>669800</v>
      </c>
      <c r="C27" s="144" t="s">
        <v>85</v>
      </c>
      <c r="D27" s="144"/>
      <c r="E27" s="65"/>
      <c r="F27" s="65"/>
      <c r="G27" s="198"/>
      <c r="H27" s="28"/>
      <c r="I27" s="28"/>
      <c r="J27" s="28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195"/>
    </row>
    <row r="28" spans="1:31" x14ac:dyDescent="0.25">
      <c r="A28" s="113"/>
      <c r="B28" s="78"/>
      <c r="C28" s="144" t="s">
        <v>141</v>
      </c>
      <c r="D28" s="144"/>
      <c r="E28" s="65"/>
      <c r="F28" s="65"/>
      <c r="G28" s="198"/>
      <c r="H28" s="28"/>
      <c r="I28" s="28"/>
      <c r="J28" s="28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95"/>
    </row>
    <row r="29" spans="1:31" x14ac:dyDescent="0.25">
      <c r="A29" s="113"/>
      <c r="B29" s="78"/>
      <c r="C29" s="115"/>
      <c r="D29" s="115"/>
      <c r="E29" s="65"/>
      <c r="F29" s="65"/>
      <c r="G29" s="198"/>
      <c r="H29" s="28"/>
      <c r="I29" s="28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195"/>
    </row>
    <row r="30" spans="1:31" x14ac:dyDescent="0.25">
      <c r="A30" s="113"/>
      <c r="B30" s="78"/>
      <c r="C30" s="115"/>
      <c r="D30" s="115"/>
      <c r="E30" s="65"/>
      <c r="F30" s="65"/>
      <c r="G30" s="198"/>
      <c r="H30" s="28"/>
      <c r="I30" s="28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195"/>
    </row>
    <row r="31" spans="1:31" x14ac:dyDescent="0.25">
      <c r="A31" s="113"/>
      <c r="B31" s="78"/>
      <c r="C31" s="115"/>
      <c r="D31" s="115"/>
      <c r="E31" s="65"/>
      <c r="F31" s="65"/>
      <c r="G31" s="198"/>
      <c r="H31" s="28"/>
      <c r="I31" s="28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195"/>
    </row>
    <row r="32" spans="1:31" x14ac:dyDescent="0.25">
      <c r="A32" s="113"/>
      <c r="B32" s="78"/>
      <c r="C32" s="115"/>
      <c r="D32" s="115"/>
      <c r="E32" s="65"/>
      <c r="F32" s="65"/>
      <c r="G32" s="198"/>
      <c r="H32" s="28"/>
      <c r="I32" s="28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195"/>
    </row>
    <row r="33" spans="1:31" x14ac:dyDescent="0.25">
      <c r="A33" s="113"/>
      <c r="B33" s="78"/>
      <c r="C33" s="115"/>
      <c r="D33" s="115"/>
      <c r="E33" s="65"/>
      <c r="F33" s="65"/>
      <c r="G33" s="198"/>
      <c r="H33" s="28"/>
      <c r="I33" s="28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195"/>
    </row>
    <row r="34" spans="1:31" x14ac:dyDescent="0.25">
      <c r="A34" s="113"/>
      <c r="B34" s="78"/>
      <c r="C34" s="115"/>
      <c r="D34" s="115"/>
      <c r="E34" s="65"/>
      <c r="F34" s="65"/>
      <c r="G34" s="198"/>
      <c r="H34" s="28"/>
      <c r="I34" s="28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195"/>
    </row>
    <row r="35" spans="1:31" x14ac:dyDescent="0.25">
      <c r="A35" s="113"/>
      <c r="B35" s="78"/>
      <c r="C35" s="115"/>
      <c r="D35" s="115"/>
      <c r="E35" s="65"/>
      <c r="F35" s="65"/>
      <c r="G35" s="198"/>
      <c r="H35" s="28"/>
      <c r="I35" s="28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95"/>
    </row>
    <row r="36" spans="1:31" x14ac:dyDescent="0.25">
      <c r="A36" s="113"/>
      <c r="B36" s="78"/>
      <c r="C36" s="115"/>
      <c r="D36" s="115"/>
      <c r="E36" s="65"/>
      <c r="F36" s="65"/>
      <c r="G36" s="198"/>
      <c r="H36" s="28"/>
      <c r="I36" s="28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195"/>
    </row>
    <row r="37" spans="1:31" ht="15" customHeight="1" x14ac:dyDescent="0.25">
      <c r="A37" s="113"/>
      <c r="B37" s="78"/>
      <c r="C37" s="115"/>
      <c r="D37" s="115"/>
      <c r="E37" s="65"/>
      <c r="F37" s="65"/>
      <c r="G37" s="198"/>
      <c r="H37" s="28"/>
      <c r="I37" s="28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195"/>
    </row>
    <row r="38" spans="1:31" x14ac:dyDescent="0.25">
      <c r="A38" s="113"/>
      <c r="B38" s="66"/>
      <c r="C38" s="145" t="s">
        <v>55</v>
      </c>
      <c r="D38" s="145"/>
      <c r="E38" s="67" t="s">
        <v>49</v>
      </c>
      <c r="F38" s="67" t="s">
        <v>50</v>
      </c>
      <c r="G38" s="198"/>
      <c r="H38" s="64"/>
      <c r="I38" s="68"/>
      <c r="J38" s="68">
        <f t="shared" ref="J38:AD38" si="0">SUM(J12:J37)</f>
        <v>0</v>
      </c>
      <c r="K38" s="68">
        <f t="shared" si="0"/>
        <v>0</v>
      </c>
      <c r="L38" s="68">
        <f t="shared" si="0"/>
        <v>0</v>
      </c>
      <c r="M38" s="68">
        <f t="shared" si="0"/>
        <v>0</v>
      </c>
      <c r="N38" s="68">
        <f t="shared" si="0"/>
        <v>0</v>
      </c>
      <c r="O38" s="68">
        <f t="shared" si="0"/>
        <v>0</v>
      </c>
      <c r="P38" s="68">
        <f t="shared" si="0"/>
        <v>0</v>
      </c>
      <c r="Q38" s="68">
        <f t="shared" si="0"/>
        <v>0</v>
      </c>
      <c r="R38" s="68">
        <f t="shared" si="0"/>
        <v>0</v>
      </c>
      <c r="S38" s="68">
        <f t="shared" si="0"/>
        <v>0</v>
      </c>
      <c r="T38" s="68">
        <f t="shared" si="0"/>
        <v>0</v>
      </c>
      <c r="U38" s="68">
        <f t="shared" si="0"/>
        <v>0</v>
      </c>
      <c r="V38" s="68">
        <f t="shared" si="0"/>
        <v>0</v>
      </c>
      <c r="W38" s="68">
        <f t="shared" si="0"/>
        <v>0</v>
      </c>
      <c r="X38" s="68">
        <f t="shared" si="0"/>
        <v>0</v>
      </c>
      <c r="Y38" s="68">
        <f t="shared" si="0"/>
        <v>0</v>
      </c>
      <c r="Z38" s="68">
        <f t="shared" si="0"/>
        <v>0</v>
      </c>
      <c r="AA38" s="68">
        <f t="shared" si="0"/>
        <v>0</v>
      </c>
      <c r="AB38" s="68">
        <f t="shared" si="0"/>
        <v>0</v>
      </c>
      <c r="AC38" s="68">
        <f t="shared" si="0"/>
        <v>0</v>
      </c>
      <c r="AD38" s="69">
        <f t="shared" si="0"/>
        <v>0</v>
      </c>
      <c r="AE38" s="195"/>
    </row>
    <row r="39" spans="1:31" x14ac:dyDescent="0.25">
      <c r="A39" s="113"/>
      <c r="B39" s="110"/>
      <c r="C39" s="209"/>
      <c r="D39" s="209"/>
      <c r="E39" s="209"/>
      <c r="F39" s="209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95"/>
    </row>
    <row r="40" spans="1:31" x14ac:dyDescent="0.25">
      <c r="A40" s="113"/>
      <c r="B40" s="110"/>
      <c r="C40" s="142" t="s">
        <v>115</v>
      </c>
      <c r="D40" s="143"/>
      <c r="E40" s="70"/>
      <c r="F40" s="7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95"/>
    </row>
    <row r="41" spans="1:31" x14ac:dyDescent="0.25">
      <c r="A41" s="113"/>
      <c r="B41" s="110"/>
      <c r="C41" s="107" t="s">
        <v>151</v>
      </c>
      <c r="D41" s="108"/>
      <c r="E41" s="86"/>
      <c r="F41" s="86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95"/>
    </row>
    <row r="42" spans="1:31" x14ac:dyDescent="0.25">
      <c r="A42" s="113"/>
      <c r="B42" s="110"/>
      <c r="C42" s="70"/>
      <c r="D42" s="70"/>
      <c r="E42" s="70"/>
      <c r="F42" s="7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95"/>
    </row>
    <row r="43" spans="1:31" ht="15" customHeight="1" x14ac:dyDescent="0.25">
      <c r="A43" s="113"/>
      <c r="B43" s="111"/>
      <c r="C43" s="121" t="s">
        <v>57</v>
      </c>
      <c r="D43" s="121"/>
      <c r="E43" s="71"/>
      <c r="F43" s="71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95"/>
    </row>
    <row r="44" spans="1:31" ht="15.75" customHeight="1" x14ac:dyDescent="0.25">
      <c r="A44" s="113"/>
      <c r="B44" s="111"/>
      <c r="C44" s="121"/>
      <c r="D44" s="121"/>
      <c r="E44" s="72"/>
      <c r="F44" s="72"/>
      <c r="G44" s="150"/>
      <c r="H44" s="150"/>
      <c r="I44" s="157"/>
      <c r="J44" s="153" t="s">
        <v>65</v>
      </c>
      <c r="K44" s="153"/>
      <c r="L44" s="153"/>
      <c r="M44" s="154">
        <f>SUM(I38:AD38)</f>
        <v>0</v>
      </c>
      <c r="N44" s="127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95"/>
    </row>
    <row r="45" spans="1:31" ht="15.75" customHeight="1" x14ac:dyDescent="0.25">
      <c r="A45" s="113"/>
      <c r="B45" s="111"/>
      <c r="C45" s="121"/>
      <c r="D45" s="121"/>
      <c r="E45" s="72"/>
      <c r="F45" s="72"/>
      <c r="G45" s="150"/>
      <c r="H45" s="150"/>
      <c r="I45" s="157"/>
      <c r="J45" s="153"/>
      <c r="K45" s="153"/>
      <c r="L45" s="153"/>
      <c r="M45" s="154"/>
      <c r="N45" s="127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95"/>
    </row>
    <row r="46" spans="1:31" ht="15" customHeight="1" x14ac:dyDescent="0.25">
      <c r="A46" s="113"/>
      <c r="B46" s="111"/>
      <c r="C46" s="197"/>
      <c r="D46" s="197"/>
      <c r="E46" s="72"/>
      <c r="F46" s="72"/>
      <c r="G46" s="150"/>
      <c r="H46" s="150"/>
      <c r="I46" s="157"/>
      <c r="J46" s="153" t="s">
        <v>67</v>
      </c>
      <c r="K46" s="153"/>
      <c r="L46" s="153"/>
      <c r="M46" s="154">
        <f>IF(P7="machinerichtlijn",M74,)+IF(P7="Warenwet",M75,)</f>
        <v>0</v>
      </c>
      <c r="N46" s="127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95"/>
    </row>
    <row r="47" spans="1:31" ht="20.100000000000001" customHeight="1" x14ac:dyDescent="0.25">
      <c r="A47" s="113"/>
      <c r="B47" s="111"/>
      <c r="C47" s="73" t="s">
        <v>58</v>
      </c>
      <c r="D47" s="3"/>
      <c r="E47" s="72"/>
      <c r="F47" s="72"/>
      <c r="G47" s="150"/>
      <c r="H47" s="150"/>
      <c r="I47" s="157"/>
      <c r="J47" s="153"/>
      <c r="K47" s="153"/>
      <c r="L47" s="153"/>
      <c r="M47" s="154"/>
      <c r="N47" s="127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95"/>
    </row>
    <row r="48" spans="1:31" ht="20.100000000000001" customHeight="1" x14ac:dyDescent="0.25">
      <c r="A48" s="113"/>
      <c r="B48" s="111"/>
      <c r="C48" s="73" t="s">
        <v>5</v>
      </c>
      <c r="D48" s="3"/>
      <c r="E48" s="72"/>
      <c r="F48" s="72"/>
      <c r="G48" s="150"/>
      <c r="H48" s="150"/>
      <c r="I48" s="157"/>
      <c r="J48" s="153" t="s">
        <v>68</v>
      </c>
      <c r="K48" s="153"/>
      <c r="L48" s="153"/>
      <c r="M48" s="154">
        <f>IF(K8=1,R75,)+IF(K8=3,R76,)</f>
        <v>0</v>
      </c>
      <c r="N48" s="127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95"/>
    </row>
    <row r="49" spans="1:31" ht="20.100000000000001" customHeight="1" x14ac:dyDescent="0.25">
      <c r="A49" s="113"/>
      <c r="B49" s="111"/>
      <c r="C49" s="73" t="s">
        <v>59</v>
      </c>
      <c r="D49" s="3"/>
      <c r="E49" s="74"/>
      <c r="F49" s="74"/>
      <c r="G49" s="150"/>
      <c r="H49" s="150"/>
      <c r="I49" s="157"/>
      <c r="J49" s="153"/>
      <c r="K49" s="153"/>
      <c r="L49" s="153"/>
      <c r="M49" s="154"/>
      <c r="N49" s="127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95"/>
    </row>
    <row r="50" spans="1:31" ht="15" customHeight="1" x14ac:dyDescent="0.25">
      <c r="A50" s="113"/>
      <c r="B50" s="111"/>
      <c r="C50" s="120" t="s">
        <v>60</v>
      </c>
      <c r="D50" s="117"/>
      <c r="E50" s="75"/>
      <c r="F50" s="75"/>
      <c r="G50" s="150"/>
      <c r="H50" s="150"/>
      <c r="I50" s="157"/>
      <c r="J50" s="153" t="s">
        <v>69</v>
      </c>
      <c r="K50" s="153"/>
      <c r="L50" s="153"/>
      <c r="M50" s="154">
        <f>M44-M46+M48</f>
        <v>0</v>
      </c>
      <c r="N50" s="127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95"/>
    </row>
    <row r="51" spans="1:31" ht="15" customHeight="1" x14ac:dyDescent="0.25">
      <c r="A51" s="113"/>
      <c r="B51" s="111"/>
      <c r="C51" s="120"/>
      <c r="D51" s="118"/>
      <c r="E51" s="76"/>
      <c r="F51" s="76"/>
      <c r="G51" s="150"/>
      <c r="H51" s="150"/>
      <c r="I51" s="157"/>
      <c r="J51" s="153"/>
      <c r="K51" s="153"/>
      <c r="L51" s="153"/>
      <c r="M51" s="154"/>
      <c r="N51" s="127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95"/>
    </row>
    <row r="52" spans="1:31" x14ac:dyDescent="0.25">
      <c r="A52" s="113"/>
      <c r="B52" s="111"/>
      <c r="C52" s="120"/>
      <c r="D52" s="118"/>
      <c r="E52" s="76"/>
      <c r="F52" s="76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95"/>
    </row>
    <row r="53" spans="1:31" x14ac:dyDescent="0.25">
      <c r="A53" s="113"/>
      <c r="B53" s="111"/>
      <c r="C53" s="120"/>
      <c r="D53" s="119"/>
      <c r="E53" s="76"/>
      <c r="F53" s="76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95"/>
    </row>
    <row r="54" spans="1:31" x14ac:dyDescent="0.25">
      <c r="A54" s="113"/>
      <c r="B54" s="111"/>
      <c r="C54" s="120" t="s">
        <v>61</v>
      </c>
      <c r="D54" s="117"/>
      <c r="E54" s="76"/>
      <c r="F54" s="76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95"/>
    </row>
    <row r="55" spans="1:31" x14ac:dyDescent="0.25">
      <c r="A55" s="113"/>
      <c r="B55" s="111"/>
      <c r="C55" s="120"/>
      <c r="D55" s="118"/>
      <c r="E55" s="76"/>
      <c r="F55" s="76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95"/>
    </row>
    <row r="56" spans="1:31" x14ac:dyDescent="0.25">
      <c r="A56" s="113"/>
      <c r="B56" s="111"/>
      <c r="C56" s="120"/>
      <c r="D56" s="118"/>
      <c r="E56" s="76"/>
      <c r="F56" s="76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95"/>
    </row>
    <row r="57" spans="1:31" x14ac:dyDescent="0.25">
      <c r="A57" s="113"/>
      <c r="B57" s="111"/>
      <c r="C57" s="120"/>
      <c r="D57" s="118"/>
      <c r="E57" s="76"/>
      <c r="F57" s="76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95"/>
    </row>
    <row r="58" spans="1:31" x14ac:dyDescent="0.25">
      <c r="A58" s="113"/>
      <c r="B58" s="111"/>
      <c r="C58" s="120"/>
      <c r="D58" s="119"/>
      <c r="E58" s="76"/>
      <c r="F58" s="76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95"/>
    </row>
    <row r="59" spans="1:31" ht="15.75" thickBot="1" x14ac:dyDescent="0.3">
      <c r="A59" s="114"/>
      <c r="B59" s="112"/>
      <c r="C59" s="112"/>
      <c r="D59" s="112"/>
      <c r="E59" s="77"/>
      <c r="F59" s="77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96"/>
    </row>
    <row r="60" spans="1:31" x14ac:dyDescent="0.2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31" x14ac:dyDescent="0.2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31" x14ac:dyDescent="0.2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31" x14ac:dyDescent="0.2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31" x14ac:dyDescent="0.2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3:24" x14ac:dyDescent="0.2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3:24" x14ac:dyDescent="0.2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3:24" x14ac:dyDescent="0.2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3:24" x14ac:dyDescent="0.2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3:24" x14ac:dyDescent="0.2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3:24" x14ac:dyDescent="0.2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3:24" x14ac:dyDescent="0.25">
      <c r="C71" s="4"/>
      <c r="D71" s="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3:24" x14ac:dyDescent="0.25">
      <c r="C72" s="4"/>
      <c r="D72" s="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3:24" hidden="1" x14ac:dyDescent="0.25">
      <c r="D73" s="6" t="s">
        <v>62</v>
      </c>
      <c r="E73" s="4"/>
      <c r="F73" s="4"/>
      <c r="G73" s="4"/>
      <c r="H73" s="4"/>
      <c r="I73" s="4"/>
      <c r="J73" s="124" t="s">
        <v>75</v>
      </c>
      <c r="K73" s="125"/>
      <c r="L73" s="125"/>
      <c r="M73" s="126"/>
      <c r="N73" s="4"/>
      <c r="O73" s="6" t="s">
        <v>77</v>
      </c>
      <c r="P73" s="6" t="s">
        <v>78</v>
      </c>
      <c r="Q73" s="6" t="s">
        <v>79</v>
      </c>
      <c r="R73" s="7" t="s">
        <v>80</v>
      </c>
      <c r="S73" s="4"/>
      <c r="T73" s="7" t="s">
        <v>82</v>
      </c>
      <c r="U73" s="4"/>
      <c r="V73" s="4"/>
      <c r="W73" s="4"/>
      <c r="X73" s="4"/>
    </row>
    <row r="74" spans="3:24" hidden="1" x14ac:dyDescent="0.25">
      <c r="C74" s="4"/>
      <c r="D74" s="8" t="s">
        <v>76</v>
      </c>
      <c r="E74" s="4"/>
      <c r="F74" s="4"/>
      <c r="G74" s="4"/>
      <c r="H74" s="4"/>
      <c r="I74" s="4"/>
      <c r="J74" s="151" t="s">
        <v>72</v>
      </c>
      <c r="K74" s="152"/>
      <c r="L74" s="9">
        <v>0</v>
      </c>
      <c r="M74" s="10">
        <f>M44*L74</f>
        <v>0</v>
      </c>
      <c r="N74" s="4"/>
      <c r="O74" s="11" t="s">
        <v>76</v>
      </c>
      <c r="P74" s="12"/>
      <c r="Q74" s="12"/>
      <c r="R74" s="12"/>
      <c r="S74" s="4"/>
      <c r="T74" s="2" t="s">
        <v>76</v>
      </c>
      <c r="U74" s="4"/>
      <c r="V74" s="4"/>
      <c r="W74" s="4"/>
      <c r="X74" s="4"/>
    </row>
    <row r="75" spans="3:24" ht="15.75" hidden="1" x14ac:dyDescent="0.25">
      <c r="C75" s="4"/>
      <c r="D75" s="13" t="s">
        <v>63</v>
      </c>
      <c r="E75" s="4"/>
      <c r="F75" s="4"/>
      <c r="G75" s="4"/>
      <c r="H75" s="4"/>
      <c r="I75" s="4"/>
      <c r="J75" s="151" t="s">
        <v>73</v>
      </c>
      <c r="K75" s="152"/>
      <c r="L75" s="9">
        <v>0.05</v>
      </c>
      <c r="M75" s="10">
        <f>M44*L75</f>
        <v>0</v>
      </c>
      <c r="N75" s="4"/>
      <c r="O75" s="14">
        <v>1</v>
      </c>
      <c r="P75" s="14" t="e">
        <f>230*K7</f>
        <v>#VALUE!</v>
      </c>
      <c r="Q75" s="14" t="e">
        <f>P75*$V$6/1000</f>
        <v>#VALUE!</v>
      </c>
      <c r="R75" s="15" t="e">
        <f>$V$5*Q75</f>
        <v>#VALUE!</v>
      </c>
      <c r="S75" s="4"/>
      <c r="T75" s="12">
        <v>6</v>
      </c>
      <c r="U75" s="4"/>
      <c r="V75" s="4"/>
      <c r="W75" s="4"/>
      <c r="X75" s="4"/>
    </row>
    <row r="76" spans="3:24" ht="15.75" hidden="1" x14ac:dyDescent="0.25">
      <c r="C76" s="4"/>
      <c r="D76" s="16" t="s">
        <v>64</v>
      </c>
      <c r="E76" s="4"/>
      <c r="F76" s="4"/>
      <c r="G76" s="4"/>
      <c r="H76" s="4"/>
      <c r="I76" s="4"/>
      <c r="J76" s="146"/>
      <c r="K76" s="147"/>
      <c r="L76" s="17"/>
      <c r="M76" s="18"/>
      <c r="N76" s="4"/>
      <c r="O76" s="19">
        <v>3</v>
      </c>
      <c r="P76" s="19" t="e">
        <f>400*K7*1.7321</f>
        <v>#VALUE!</v>
      </c>
      <c r="Q76" s="19" t="e">
        <f>P76*$V$6/1000</f>
        <v>#VALUE!</v>
      </c>
      <c r="R76" s="20" t="e">
        <f>$V$5*Q76</f>
        <v>#VALUE!</v>
      </c>
      <c r="S76" s="4"/>
      <c r="T76" s="12">
        <v>10</v>
      </c>
      <c r="U76" s="4"/>
      <c r="V76" s="4"/>
      <c r="W76" s="4"/>
      <c r="X76" s="4"/>
    </row>
    <row r="77" spans="3:24" hidden="1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12">
        <v>16</v>
      </c>
      <c r="U77" s="4"/>
      <c r="V77" s="4"/>
      <c r="W77" s="4"/>
      <c r="X77" s="4"/>
    </row>
    <row r="78" spans="3:24" hidden="1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26">
        <v>20</v>
      </c>
      <c r="U78" s="4"/>
      <c r="V78" s="4"/>
      <c r="W78" s="4"/>
      <c r="X78" s="4"/>
    </row>
    <row r="79" spans="3:24" hidden="1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26">
        <v>25</v>
      </c>
      <c r="U79" s="4"/>
      <c r="V79" s="4"/>
      <c r="W79" s="4"/>
      <c r="X79" s="4"/>
    </row>
    <row r="80" spans="3:24" hidden="1" x14ac:dyDescent="0.2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26">
        <v>32</v>
      </c>
      <c r="U80" s="4"/>
      <c r="V80" s="4"/>
      <c r="W80" s="4"/>
      <c r="X80" s="4"/>
    </row>
    <row r="81" spans="3:24" hidden="1" x14ac:dyDescent="0.2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26">
        <v>35</v>
      </c>
      <c r="U81" s="4"/>
      <c r="V81" s="4"/>
      <c r="W81" s="4"/>
      <c r="X81" s="4"/>
    </row>
    <row r="82" spans="3:24" hidden="1" x14ac:dyDescent="0.2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26">
        <v>50</v>
      </c>
      <c r="U82" s="4"/>
      <c r="V82" s="4"/>
      <c r="W82" s="4"/>
      <c r="X82" s="4"/>
    </row>
    <row r="83" spans="3:24" hidden="1" x14ac:dyDescent="0.2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26">
        <v>63</v>
      </c>
      <c r="U83" s="4"/>
      <c r="V83" s="4"/>
      <c r="W83" s="4"/>
      <c r="X83" s="4"/>
    </row>
    <row r="84" spans="3:24" hidden="1" x14ac:dyDescent="0.2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26">
        <v>80</v>
      </c>
      <c r="U84" s="4"/>
      <c r="V84" s="4"/>
      <c r="W84" s="4"/>
      <c r="X84" s="4"/>
    </row>
    <row r="85" spans="3:24" hidden="1" x14ac:dyDescent="0.2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26">
        <v>100</v>
      </c>
      <c r="U85" s="4"/>
      <c r="V85" s="4"/>
      <c r="W85" s="4"/>
      <c r="X85" s="4"/>
    </row>
    <row r="86" spans="3:24" hidden="1" x14ac:dyDescent="0.2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26">
        <v>125</v>
      </c>
      <c r="U86" s="4"/>
      <c r="V86" s="4"/>
      <c r="W86" s="4"/>
      <c r="X86" s="4"/>
    </row>
    <row r="87" spans="3:24" hidden="1" x14ac:dyDescent="0.2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26">
        <v>160</v>
      </c>
      <c r="U87" s="4"/>
      <c r="V87" s="4"/>
      <c r="W87" s="4"/>
      <c r="X87" s="4"/>
    </row>
    <row r="88" spans="3:24" hidden="1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26">
        <v>200</v>
      </c>
      <c r="U88" s="4"/>
      <c r="V88" s="4"/>
      <c r="W88" s="4"/>
      <c r="X88" s="4"/>
    </row>
    <row r="89" spans="3:24" hidden="1" x14ac:dyDescent="0.2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26">
        <v>250</v>
      </c>
      <c r="U89" s="4"/>
      <c r="V89" s="4"/>
      <c r="W89" s="4"/>
      <c r="X89" s="4"/>
    </row>
    <row r="90" spans="3:24" hidden="1" x14ac:dyDescent="0.2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26">
        <v>315</v>
      </c>
      <c r="U90" s="4"/>
      <c r="V90" s="4"/>
      <c r="W90" s="4"/>
      <c r="X90" s="4"/>
    </row>
    <row r="91" spans="3:24" hidden="1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26">
        <v>400</v>
      </c>
      <c r="U91" s="4"/>
      <c r="V91" s="4"/>
      <c r="W91" s="4"/>
      <c r="X91" s="4"/>
    </row>
    <row r="92" spans="3:24" hidden="1" x14ac:dyDescent="0.2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26">
        <v>500</v>
      </c>
      <c r="U92" s="4"/>
      <c r="V92" s="4"/>
      <c r="W92" s="4"/>
      <c r="X92" s="4"/>
    </row>
    <row r="93" spans="3:24" hidden="1" x14ac:dyDescent="0.2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7">
        <v>630</v>
      </c>
      <c r="U93" s="4"/>
      <c r="V93" s="4"/>
      <c r="W93" s="4"/>
      <c r="X93" s="4"/>
    </row>
    <row r="94" spans="3:24" x14ac:dyDescent="0.2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3:24" x14ac:dyDescent="0.2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3:24" x14ac:dyDescent="0.2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3:24" x14ac:dyDescent="0.2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3:24" x14ac:dyDescent="0.2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3:24" x14ac:dyDescent="0.2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3:24" x14ac:dyDescent="0.2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3:24" x14ac:dyDescent="0.2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3:24" x14ac:dyDescent="0.2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3:24" x14ac:dyDescent="0.2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3:24" x14ac:dyDescent="0.2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3:24" x14ac:dyDescent="0.2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3:24" x14ac:dyDescent="0.2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3:24" x14ac:dyDescent="0.2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3:24" x14ac:dyDescent="0.2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3:24" x14ac:dyDescent="0.2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3:24" x14ac:dyDescent="0.2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3:24" x14ac:dyDescent="0.2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3:24" x14ac:dyDescent="0.2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3:24" x14ac:dyDescent="0.2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3:24" x14ac:dyDescent="0.2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3:24" x14ac:dyDescent="0.2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3:24" x14ac:dyDescent="0.2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3:24" x14ac:dyDescent="0.2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3:24" x14ac:dyDescent="0.2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3:24" x14ac:dyDescent="0.2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3:24" x14ac:dyDescent="0.2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3:24" x14ac:dyDescent="0.2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3:24" x14ac:dyDescent="0.2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3:24" x14ac:dyDescent="0.2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3:24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3:24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3:24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3:24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3:24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3:24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3:24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3:24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3:24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3:24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3:24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3:24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3:24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3:24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3:24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3:24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3:24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3:24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3:24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3:24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3:24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3:24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3:24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3:24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3:24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3:24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3:24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3:24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3:24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3:24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3:24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3:24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3:24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3:24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3:24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3:24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3:24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3:24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3:24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3:24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3:24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3:24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3:24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3:24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3:24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3:24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3:24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3:24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3:24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3:24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3:24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3:24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3:24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3:24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3:24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3:24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3:24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3:24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3:24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3:24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3:24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3:24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3:24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3:24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3:24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3:24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3:24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3:24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3:24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3:24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3:24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3:24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3:24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3:24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3:24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3:24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3:24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3:24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3:24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3:24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3:24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3:24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3:24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3:24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3:24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3:24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3:24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3:24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3:24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3:24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3:24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3:24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3:24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3:24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3:24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3:24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3:24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3:24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3:24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3:24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3:24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3:24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3:24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3:24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3:24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3:24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3:24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3:24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3:24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3:24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3:24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3:24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3:24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3:24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3:24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3:24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3:24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3:24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3:24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3:24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3:24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3:24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3:24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</sheetData>
  <sheetProtection algorithmName="SHA-512" hashValue="SD6CfXPPtVCz1wyktivx+tfMZUBk72SRcdUrpsJkinpUmacGayRTaafErKJX7grRM5qjgfCSB/JOcslSAowt7A==" saltValue="w6SsFQs9t4c7Qm63OYftpQ==" spinCount="100000" sheet="1" selectLockedCells="1"/>
  <dataConsolidate/>
  <mergeCells count="92">
    <mergeCell ref="Y5:AB8"/>
    <mergeCell ref="AC5:AD8"/>
    <mergeCell ref="A1:AE1"/>
    <mergeCell ref="C2:AD2"/>
    <mergeCell ref="AE2:AE59"/>
    <mergeCell ref="A3:AD3"/>
    <mergeCell ref="C4:G4"/>
    <mergeCell ref="I4:N4"/>
    <mergeCell ref="O4:AD4"/>
    <mergeCell ref="A5:A59"/>
    <mergeCell ref="P7:S7"/>
    <mergeCell ref="I5:J5"/>
    <mergeCell ref="V6:W6"/>
    <mergeCell ref="K5:N5"/>
    <mergeCell ref="P5:S5"/>
    <mergeCell ref="T5:U5"/>
    <mergeCell ref="V5:W5"/>
    <mergeCell ref="D6:G6"/>
    <mergeCell ref="I6:J6"/>
    <mergeCell ref="K6:N6"/>
    <mergeCell ref="P6:S6"/>
    <mergeCell ref="T6:U6"/>
    <mergeCell ref="H4:H8"/>
    <mergeCell ref="V8:X8"/>
    <mergeCell ref="D7:G7"/>
    <mergeCell ref="I7:J7"/>
    <mergeCell ref="K7:N7"/>
    <mergeCell ref="T7:U7"/>
    <mergeCell ref="V7:X7"/>
    <mergeCell ref="D8:G8"/>
    <mergeCell ref="I8:J8"/>
    <mergeCell ref="K8:N8"/>
    <mergeCell ref="P8:S8"/>
    <mergeCell ref="T8:U8"/>
    <mergeCell ref="C24:D24"/>
    <mergeCell ref="C10:D10"/>
    <mergeCell ref="C11:D11"/>
    <mergeCell ref="C12:D12"/>
    <mergeCell ref="G12:G38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M50:M51"/>
    <mergeCell ref="G52:AD59"/>
    <mergeCell ref="C37:D37"/>
    <mergeCell ref="C38:D38"/>
    <mergeCell ref="B39:B59"/>
    <mergeCell ref="C39:F39"/>
    <mergeCell ref="G39:AD43"/>
    <mergeCell ref="C43:D45"/>
    <mergeCell ref="G44:I51"/>
    <mergeCell ref="J44:L45"/>
    <mergeCell ref="M44:M45"/>
    <mergeCell ref="N44:AD51"/>
    <mergeCell ref="C40:D40"/>
    <mergeCell ref="C41:D41"/>
    <mergeCell ref="J76:K76"/>
    <mergeCell ref="D5:G5"/>
    <mergeCell ref="C54:C58"/>
    <mergeCell ref="D54:D58"/>
    <mergeCell ref="C59:D59"/>
    <mergeCell ref="J73:M73"/>
    <mergeCell ref="J74:K74"/>
    <mergeCell ref="J75:K75"/>
    <mergeCell ref="C46:D46"/>
    <mergeCell ref="J46:L47"/>
    <mergeCell ref="M46:M47"/>
    <mergeCell ref="J48:L49"/>
    <mergeCell ref="M48:M49"/>
    <mergeCell ref="C50:C53"/>
    <mergeCell ref="D50:D53"/>
    <mergeCell ref="J50:L51"/>
  </mergeCells>
  <dataValidations count="3">
    <dataValidation type="list" allowBlank="1" showInputMessage="1" showErrorMessage="1" sqref="P7:S7" xr:uid="{824107FE-41AE-4AD1-AB77-81D7ABB46792}">
      <formula1>$D$74:$D$76</formula1>
    </dataValidation>
    <dataValidation type="list" allowBlank="1" showInputMessage="1" showErrorMessage="1" sqref="K8:N8" xr:uid="{D033CE4C-468F-4AA1-B7DA-4087D8F2A816}">
      <formula1>$O$74:$O$76</formula1>
    </dataValidation>
    <dataValidation type="list" allowBlank="1" showInputMessage="1" showErrorMessage="1" sqref="K7:N7" xr:uid="{FF4FC440-F0C0-4BCB-9F63-017D2258627A}">
      <formula1>$T$74:$T$93</formula1>
    </dataValidation>
  </dataValidations>
  <hyperlinks>
    <hyperlink ref="B2" location="Index!A1" display="Index!A1" xr:uid="{372E9228-22CD-4D01-AA2B-B33BF5FB88B3}"/>
  </hyperlinks>
  <printOptions horizontalCentered="1" verticalCentered="1" gridLines="1"/>
  <pageMargins left="0.70866141732283472" right="0.70866141732283472" top="0.11811023622047245" bottom="0.11811023622047245" header="0" footer="0"/>
  <pageSetup paperSize="9" scale="37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28</xdr:col>
                <xdr:colOff>352425</xdr:colOff>
                <xdr:row>4</xdr:row>
                <xdr:rowOff>47625</xdr:rowOff>
              </from>
              <to>
                <xdr:col>29</xdr:col>
                <xdr:colOff>581025</xdr:colOff>
                <xdr:row>7</xdr:row>
                <xdr:rowOff>152400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D A A B Q S w M E F A A C A A g A U J i s W o 1 Q 3 3 6 l A A A A 9 w A A A B I A H A B D b 2 5 m a W c v U G F j a 2 F n Z S 5 4 b W w g o h g A K K A U A A A A A A A A A A A A A A A A A A A A A A A A A A A A h Y 9 B D o I w F E S v Q r q n L d U Y Q z 5 l 4 R a M i Y l x S 2 q F R v g Y W i x 3 c + G R v I I Y R d 2 5 n D d v M X O / 3 i A d m j q 4 6 M 6 a F h M S U U 4 C j a o 9 G C w T 0 r t j u C S p h E 2 h T k W p g 1 F G G w / 2 k J D K u X P M m P e e + h l t u 5 I J z i O 2 z 7 O t q n R T k I 9 s / s u h Q e s K V J p I 2 L 3 G S E E j s a B i z g X l w C Y K u c G v I c b B z / Y H w q q v X d 9 p i X W 4 z o B N E d j 7 h H w A U E s D B B Q A A g A I A F C Y r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m K x a V 2 W L L 7 M A A A C g A Q A A E w A c A E Z v c m 1 1 b G F z L 1 N l Y 3 R p b 2 4 x L m 0 g o h g A K K A U A A A A A A A A A A A A A A A A A A A A A A A A A A A A 1 Y + 7 D o J A E E V 7 k v 2 H y d J A Q k i w N T Q S K x M b S S w I B Y 8 R k d 0 d s y w R J f y 7 S 7 C w 8 Q O c Z p p z 7 s z t s T I t K T i t O 9 o y h z n 9 t d B Y Q 1 q U K C K I Q a B h D t j Z a Y v G s B 8 r F G E y a I 3 K n E l 3 J V H n + V N 2 L C T G f P V 4 P m c J K W O R P F h 1 l 6 f P O 0 K D j / b 2 a p u a 2 y w L C w x T X a j + Q l o m J A a p F q z 3 l m v B N P E D C Z I R D 8 A s t s H R z L P P n F b 9 S P 3 u 4 H 6 + A W / j 8 z + s 8 g Z Q S w E C L Q A U A A I A C A B Q m K x a j V D f f q U A A A D 3 A A A A E g A A A A A A A A A A A A A A A A A A A A A A Q 2 9 u Z m l n L 1 B h Y 2 t h Z 2 U u e G 1 s U E s B A i 0 A F A A C A A g A U J i s W g / K 6 a u k A A A A 6 Q A A A B M A A A A A A A A A A A A A A A A A 8 Q A A A F t D b 2 5 0 Z W 5 0 X 1 R 5 c G V z X S 5 4 b W x Q S w E C L Q A U A A I A C A B Q m K x a V 2 W L L 7 M A A A C g A Q A A E w A A A A A A A A A A A A A A A A D i A Q A A R m 9 y b X V s Y X M v U 2 V j d G l v b j E u b V B L B Q Y A A A A A A w A D A M I A A A D i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D g A A A A A A A K k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Q z O T M 5 O G M t N D V h Y i 0 0 N D I 4 L T l l N j g t N 2 R m M D F k Y W E 3 Y W E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D N U M T A 6 M T g 6 M z Q u M D Q 3 O T U z N V o i I C 8 + P E V u d H J 5 I F R 5 c G U 9 I k Z p b G x D b 2 x 1 b W 5 U e X B l c y I g V m F s d W U 9 I n N C Z z 0 9 I i A v P j x F b n R y e S B U e X B l P S J G a W x s Q 2 9 s d W 1 u T m F t Z X M i I F Z h b H V l P S J z W y Z x d W 9 0 O 0 t v b G 9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B d X R v U m V t b 3 Z l Z E N v b H V t b n M x L n t L b 2 x v b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w x L 0 F 1 d G 9 S Z W 1 v d m V k Q 2 9 s d W 1 u c z E u e 0 t v b G 9 t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Z i Y m I y O T M 3 L W E 2 N m Q t N D U y M i 1 i O D k w L W R m Z T M 1 M T g 4 Z T B k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y V D E 3 O j A x O j Q 1 L j g w N z Q 0 N z F a I i A v P j x F b n R y e S B U e X B l P S J G a W x s Q 2 9 s d W 1 u V H l w Z X M i I F Z h b H V l P S J z Q m c 9 P S I g L z 4 8 R W 5 0 c n k g V H l w Z T 0 i R m l s b E N v b H V t b k 5 h b W V z I i B W Y W x 1 Z T 0 i c 1 s m c X V v d D t L b 2 x v b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D E g K D I p L 0 F 1 d G 9 S Z W 1 v d m V k Q 2 9 s d W 1 u c z E u e 0 t v b G 9 t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D E g K D I p L 0 F 1 d G 9 S Z W 1 v d m V k Q 2 9 s d W 1 u c z E u e 0 t v b G 9 t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x J T I w K D I p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l M j A o M i k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m d T H R L + v 7 T b a 2 X + z C m I g c A A A A A A I A A A A A A A N m A A D A A A A A E A A A A J r l d 5 E Z v a V d 8 g + / S m W a G 1 k A A A A A B I A A A K A A A A A Q A A A A d Q P A x L E 6 A P 7 o Z j v F y n G F w V A A A A D O / W t K b I S v x i n B T F 1 t I b N J S x 2 V P 3 Q b 9 X w O 6 C 5 i I K S h j l b A v 1 i 6 J / g 5 l b Q + 8 K 2 R c P B K C 5 X e D / X u S / Y 9 7 A T 8 k Z p G F p I H u f 9 x 3 2 D G 8 0 m + C 0 m E v B Q A A A B V x m I P k 1 i J D r S X A B n N p p e g S m 1 w x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AFF174-9660-4B3B-8AD8-429192171DC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680D534-363B-401C-B8C7-F07ACE038AF1}"/>
</file>

<file path=customXml/itemProps3.xml><?xml version="1.0" encoding="utf-8"?>
<ds:datastoreItem xmlns:ds="http://schemas.openxmlformats.org/officeDocument/2006/customXml" ds:itemID="{5D7C84E1-C3CC-4773-9AE8-72DFD3E62F25}"/>
</file>

<file path=customXml/itemProps4.xml><?xml version="1.0" encoding="utf-8"?>
<ds:datastoreItem xmlns:ds="http://schemas.openxmlformats.org/officeDocument/2006/customXml" ds:itemID="{408AFDF0-B73F-41F7-9734-745B7FC2A0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Producteisen</vt:lpstr>
      <vt:lpstr>Tractie</vt:lpstr>
      <vt:lpstr>Hydraulisch</vt:lpstr>
      <vt:lpstr>Traplift</vt:lpstr>
      <vt:lpstr>Heftableau</vt:lpstr>
      <vt:lpstr>Heftableau piston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2025-01-03T07:57:52Z</dcterms:created>
  <dcterms:modified xsi:type="dcterms:W3CDTF">2025-05-13T12:16:55Z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</Properties>
</file>