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worksheets/sheet6.xml" ContentType="application/vnd.openxmlformats-officedocument.spreadsheetml.worksheet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4.xml" ContentType="application/vnd.openxmlformats-officedocument.drawing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a_goossens_utrecht_nl/Documents/2025/Aanbestedingen/12 mei/"/>
    </mc:Choice>
  </mc:AlternateContent>
  <xr:revisionPtr revIDLastSave="20" documentId="8_{D40E5414-8C81-4CDD-90B1-CB4FB1A50B84}" xr6:coauthVersionLast="47" xr6:coauthVersionMax="47" xr10:uidLastSave="{99B0AE0F-60C9-4FF0-A85F-A8815AEB46D3}"/>
  <bookViews>
    <workbookView xWindow="-120" yWindow="-120" windowWidth="29040" windowHeight="15840" activeTab="1" xr2:uid="{0FAFA507-A8E2-4230-8BF6-DC4B76C0761C}"/>
  </bookViews>
  <sheets>
    <sheet name="Producteisen" sheetId="2" r:id="rId1"/>
    <sheet name="Tractie" sheetId="1" r:id="rId2"/>
    <sheet name="Hydraulisch" sheetId="3" r:id="rId3"/>
    <sheet name="Traplift" sheetId="4" r:id="rId4"/>
    <sheet name="Heftableau" sheetId="5" r:id="rId5"/>
    <sheet name="Heftableau pisto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8" i="6" l="1"/>
  <c r="Z40" i="4"/>
  <c r="Z38" i="5"/>
  <c r="Z69" i="3"/>
  <c r="Z72" i="1"/>
  <c r="P76" i="6"/>
  <c r="Q76" i="6" s="1"/>
  <c r="R76" i="6" s="1"/>
  <c r="P75" i="6"/>
  <c r="Q75" i="6" s="1"/>
  <c r="R75" i="6" s="1"/>
  <c r="M48" i="6"/>
  <c r="AD38" i="6"/>
  <c r="AC38" i="6"/>
  <c r="AB38" i="6"/>
  <c r="AA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M44" i="6"/>
  <c r="P76" i="5"/>
  <c r="Q76" i="5" s="1"/>
  <c r="R76" i="5" s="1"/>
  <c r="P75" i="5"/>
  <c r="Q75" i="5" s="1"/>
  <c r="R75" i="5" s="1"/>
  <c r="M48" i="5"/>
  <c r="M46" i="5"/>
  <c r="AD38" i="5"/>
  <c r="AC38" i="5"/>
  <c r="AB38" i="5"/>
  <c r="AA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M44" i="5"/>
  <c r="P78" i="4"/>
  <c r="Q78" i="4" s="1"/>
  <c r="R78" i="4" s="1"/>
  <c r="P77" i="4"/>
  <c r="Q77" i="4" s="1"/>
  <c r="R77" i="4" s="1"/>
  <c r="M50" i="4"/>
  <c r="M48" i="4"/>
  <c r="AD40" i="4"/>
  <c r="AC40" i="4"/>
  <c r="AB40" i="4"/>
  <c r="AA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M46" i="4"/>
  <c r="P107" i="3"/>
  <c r="Q107" i="3" s="1"/>
  <c r="R107" i="3" s="1"/>
  <c r="P106" i="3"/>
  <c r="Q106" i="3" s="1"/>
  <c r="R106" i="3" s="1"/>
  <c r="M79" i="3"/>
  <c r="AD69" i="3"/>
  <c r="AC69" i="3"/>
  <c r="AB69" i="3"/>
  <c r="AA69" i="3"/>
  <c r="Y69" i="3"/>
  <c r="X69" i="3"/>
  <c r="W69" i="3"/>
  <c r="V69" i="3"/>
  <c r="U69" i="3"/>
  <c r="T69" i="3"/>
  <c r="S69" i="3"/>
  <c r="R69" i="3"/>
  <c r="Q69" i="3"/>
  <c r="P69" i="3"/>
  <c r="O69" i="3"/>
  <c r="N69" i="3"/>
  <c r="M69" i="3"/>
  <c r="L69" i="3"/>
  <c r="K69" i="3"/>
  <c r="J69" i="3"/>
  <c r="M75" i="3"/>
  <c r="P110" i="1"/>
  <c r="P109" i="1"/>
  <c r="M75" i="6" l="1"/>
  <c r="M46" i="6" s="1"/>
  <c r="M74" i="6"/>
  <c r="M50" i="6"/>
  <c r="M75" i="5"/>
  <c r="M74" i="5"/>
  <c r="M50" i="5"/>
  <c r="M77" i="4"/>
  <c r="M76" i="4"/>
  <c r="M52" i="4"/>
  <c r="M106" i="3"/>
  <c r="M105" i="3"/>
  <c r="Q109" i="1"/>
  <c r="R109" i="1" s="1"/>
  <c r="Q110" i="1"/>
  <c r="R110" i="1" s="1"/>
  <c r="M77" i="3" l="1"/>
  <c r="M81" i="3" s="1"/>
  <c r="M8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AA72" i="1"/>
  <c r="AB72" i="1"/>
  <c r="AC72" i="1"/>
  <c r="AD72" i="1"/>
  <c r="M78" i="1" l="1"/>
  <c r="M110" i="1" s="1"/>
  <c r="M109" i="1"/>
  <c r="M108" i="1"/>
  <c r="M80" i="1" l="1"/>
  <c r="M8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6FD133-ACDA-48C1-8612-843E6C16FC53}" keepAlive="1" name="Query - Tabel1" description="Verbinding maken met de query Tabel1 in de werkmap." type="5" refreshedVersion="0" background="1" saveData="1">
    <dbPr connection="Provider=Microsoft.Mashup.OleDb.1;Data Source=$Workbook$;Location=Tabel1;Extended Properties=&quot;&quot;" command="SELECT * FROM [Tabel1]"/>
  </connection>
</connections>
</file>

<file path=xl/sharedStrings.xml><?xml version="1.0" encoding="utf-8"?>
<sst xmlns="http://schemas.openxmlformats.org/spreadsheetml/2006/main" count="463" uniqueCount="160">
  <si>
    <t>Fabricaat</t>
  </si>
  <si>
    <t>Type</t>
  </si>
  <si>
    <t>Adres</t>
  </si>
  <si>
    <t>Hefvermogen (kg)</t>
  </si>
  <si>
    <t>Bouwjaar</t>
  </si>
  <si>
    <t>Datum</t>
  </si>
  <si>
    <t>Liftcode GU</t>
  </si>
  <si>
    <t>Componenten</t>
  </si>
  <si>
    <t xml:space="preserve">Kooi compleet met hangraamframe en vanginstallatie </t>
  </si>
  <si>
    <t xml:space="preserve">Cabinetableau 'geboden toegang' </t>
  </si>
  <si>
    <t xml:space="preserve">Kooibekleding </t>
  </si>
  <si>
    <t>Leidrollen kooi</t>
  </si>
  <si>
    <t>Kooiverlichting</t>
  </si>
  <si>
    <t>Noodverlichting kooi</t>
  </si>
  <si>
    <t>Accupack noodverlichting kooi</t>
  </si>
  <si>
    <t>Kooideur compleet</t>
  </si>
  <si>
    <t>Kooideur aandrijving</t>
  </si>
  <si>
    <t>Deurrevisie, vervangen van de sloffen, rollen, brugstukken en contacten</t>
  </si>
  <si>
    <t>Sensorlijst</t>
  </si>
  <si>
    <t xml:space="preserve">Leider opstelling </t>
  </si>
  <si>
    <t xml:space="preserve">Buffer kooi </t>
  </si>
  <si>
    <t>Buffer tegengewicht</t>
  </si>
  <si>
    <t>Elektra schacht</t>
  </si>
  <si>
    <t>Elektra liftmachinekamer</t>
  </si>
  <si>
    <t>Noodverlichting liftmachinekamer, kooidak en liftput</t>
  </si>
  <si>
    <t>Accupack noodverlichting liftmachinekamer, kooidak en liftput</t>
  </si>
  <si>
    <t>Aandrijfmachine</t>
  </si>
  <si>
    <t xml:space="preserve">Tractieschijf + staalkabels </t>
  </si>
  <si>
    <t>Tandaandrijving met Belt</t>
  </si>
  <si>
    <t>Spindel</t>
  </si>
  <si>
    <t xml:space="preserve">Olie </t>
  </si>
  <si>
    <t>Pulsesysteem</t>
  </si>
  <si>
    <t>Wandelmoer inclusief aandrijfsnaar</t>
  </si>
  <si>
    <t xml:space="preserve">Besturing </t>
  </si>
  <si>
    <t>Frequentieregelaar</t>
  </si>
  <si>
    <t>Hoofdstroomrelais</t>
  </si>
  <si>
    <t>Hulpstroomrelais</t>
  </si>
  <si>
    <t>Schachttableau geboden toegang</t>
  </si>
  <si>
    <t>Stand aanwijzing</t>
  </si>
  <si>
    <t>Tacho regelaar + relais</t>
  </si>
  <si>
    <t>Soepele hangkabel</t>
  </si>
  <si>
    <t xml:space="preserve">Snelheidsbegrenzer </t>
  </si>
  <si>
    <t>Snelheidsbegrenzer spangewicht</t>
  </si>
  <si>
    <t>Tegengewicht sloffen</t>
  </si>
  <si>
    <t>Schachtdeur compleet inclusief muurkap</t>
  </si>
  <si>
    <t>Dompelpomp</t>
  </si>
  <si>
    <t>ARBO gebrekspunten</t>
  </si>
  <si>
    <t>Installatietechnische keuringspunten</t>
  </si>
  <si>
    <t>Bouwtechnische keuringspunten</t>
  </si>
  <si>
    <t>tot</t>
  </si>
  <si>
    <t>tot_o</t>
  </si>
  <si>
    <t xml:space="preserve">Installatie compleet vervangen </t>
  </si>
  <si>
    <t>Liftnaam</t>
  </si>
  <si>
    <t>Kleinplanmatig onderhoudsjaar (1 jaar aankruisen)</t>
  </si>
  <si>
    <t>Modificatiekeuringen</t>
  </si>
  <si>
    <t>Subtotalen</t>
  </si>
  <si>
    <t>PRIJSINVULFORMULIER TRANSPORTINSTALLATIE TCO (voor de periode van 2026 t/m 2046)</t>
  </si>
  <si>
    <t>De inschrijver verklaart dat er een prijs ia afgegeven voor het totale onderhoud voor de aangegeven periode. Kosten die niet zijn vermeld vallen onder de contractdekking.</t>
  </si>
  <si>
    <t>Gedaan te</t>
  </si>
  <si>
    <t>De inschrijver</t>
  </si>
  <si>
    <t>Handtekening</t>
  </si>
  <si>
    <t>Firmastempel</t>
  </si>
  <si>
    <t>Norm</t>
  </si>
  <si>
    <t>Machinerichtlijn</t>
  </si>
  <si>
    <t>Warenwet</t>
  </si>
  <si>
    <t>TCO prijs over 21 jaar</t>
  </si>
  <si>
    <t>Leveringstarief elektra</t>
  </si>
  <si>
    <t>Fictieve korting t.b.v. gunning</t>
  </si>
  <si>
    <t>Fictieve energiekosten</t>
  </si>
  <si>
    <t>Fictieveprijs t.b.v. gunning</t>
  </si>
  <si>
    <t>Fictieve draaiuren</t>
  </si>
  <si>
    <t>uur</t>
  </si>
  <si>
    <t>Korting machinerichtlijn</t>
  </si>
  <si>
    <t>Korting warenwet</t>
  </si>
  <si>
    <t>Aantal fase</t>
  </si>
  <si>
    <t>korting t.b.v. gunning</t>
  </si>
  <si>
    <t>vul in</t>
  </si>
  <si>
    <t>aantal fase</t>
  </si>
  <si>
    <t>Vermogen</t>
  </si>
  <si>
    <t>kWh</t>
  </si>
  <si>
    <t>energiekost.</t>
  </si>
  <si>
    <t>Afzekerwaarde (A)</t>
  </si>
  <si>
    <t>afzekerwaarde</t>
  </si>
  <si>
    <t xml:space="preserve">Alle gele cellen invullen </t>
  </si>
  <si>
    <t>Alle onderhoudskosten invullen in de blauwe cellen</t>
  </si>
  <si>
    <t>Preventief onderhoud</t>
  </si>
  <si>
    <t>Leidsloffen kooi</t>
  </si>
  <si>
    <t>Spreekluisterverbinding (GSM module directielevering)</t>
  </si>
  <si>
    <t>UPS verlichting</t>
  </si>
  <si>
    <t>UPS besturing</t>
  </si>
  <si>
    <t>Periodieke keuringen</t>
  </si>
  <si>
    <t>ETS schachtschakelaars</t>
  </si>
  <si>
    <t>Hydraulische unit</t>
  </si>
  <si>
    <t>Cylinder</t>
  </si>
  <si>
    <t xml:space="preserve">Manchet cylinder </t>
  </si>
  <si>
    <t>Leidingbreukventiel</t>
  </si>
  <si>
    <t>Omleidwiel juk cylinder + staalkabels</t>
  </si>
  <si>
    <t>Oliemonster hydraulisch systeem</t>
  </si>
  <si>
    <t>Softstarter</t>
  </si>
  <si>
    <t>Print (besturing)</t>
  </si>
  <si>
    <t>Plateau met frame</t>
  </si>
  <si>
    <t>Bedieningstableau</t>
  </si>
  <si>
    <t>Aandrijving ketting</t>
  </si>
  <si>
    <t>Aandrijving hydraulisch</t>
  </si>
  <si>
    <t>Aandrijving spindel</t>
  </si>
  <si>
    <t>Olie</t>
  </si>
  <si>
    <t>Oliemonster nemen</t>
  </si>
  <si>
    <t>Eindschakelaars</t>
  </si>
  <si>
    <t>Leidrollen frame</t>
  </si>
  <si>
    <t xml:space="preserve">Aandrijving </t>
  </si>
  <si>
    <t>Knellijsten</t>
  </si>
  <si>
    <t>Liftcode OP</t>
  </si>
  <si>
    <t>Korting tractielift</t>
  </si>
  <si>
    <t>Onderaannemer</t>
  </si>
  <si>
    <t>CY</t>
  </si>
  <si>
    <t>CY = Levenscyclus van het component</t>
  </si>
  <si>
    <t>Producteisen</t>
  </si>
  <si>
    <t>Omschrijving</t>
  </si>
  <si>
    <t>Bouwnorm</t>
  </si>
  <si>
    <t>Hefvermogen</t>
  </si>
  <si>
    <t>Hefsnelheid</t>
  </si>
  <si>
    <t>Stopplaatsen</t>
  </si>
  <si>
    <t>Schachttoegangen</t>
  </si>
  <si>
    <t>Kooitoegangen</t>
  </si>
  <si>
    <t>Brandweerlift</t>
  </si>
  <si>
    <t>Spreekluistertoestel</t>
  </si>
  <si>
    <t>Kooiafmetingen</t>
  </si>
  <si>
    <t>Schachtdeuren</t>
  </si>
  <si>
    <t>Deurbeveiligingen</t>
  </si>
  <si>
    <t>Muurplaten</t>
  </si>
  <si>
    <t>Kooiafwerkingen</t>
  </si>
  <si>
    <t>Warenwet liften en voorzien van een typecertificaat</t>
  </si>
  <si>
    <t>630 kg (minimaal)</t>
  </si>
  <si>
    <t>0,63 m/s (minimaal)</t>
  </si>
  <si>
    <t>Nee</t>
  </si>
  <si>
    <t>Directielevering, Besturing dient voorbereid te zijn op een SLV van het merk EDNL</t>
  </si>
  <si>
    <t>Rolstoeltoegankelijk, minimaal 1.350 x 1.050 mm</t>
  </si>
  <si>
    <t>De schuifdeuren moeten telescopisch automatisch openen. De deuren dienen te worden uitgevoerd met 1,6 mm plaat en in dezelfde RAL kleur als de muurplaten</t>
  </si>
  <si>
    <t>2D sensorlijst</t>
  </si>
  <si>
    <t>Muurplaten dienen in nader te bepalen RAL kleur te worden uitgevoerd</t>
  </si>
  <si>
    <t>Installatienummer</t>
  </si>
  <si>
    <t>0021-T1</t>
  </si>
  <si>
    <t>Item</t>
  </si>
  <si>
    <t>Schachtafmetingen</t>
  </si>
  <si>
    <t>Als bestaand</t>
  </si>
  <si>
    <t>Eisen toegankelijkheid</t>
  </si>
  <si>
    <t>Demontage oude installatie</t>
  </si>
  <si>
    <t xml:space="preserve">- Bedieningstableau's  op een hoogte tussen 900 en 1200 mm
- Bedieningstableau in de liftkooi ten minste 500 mm buiten de inwendige hoek
- Opklapbaar stoeltje in de liftkooi 
- Spiegel op de achterwand van de kooi op een hoogte vanaf 1000 tot 1950 mm 
- Beide zijwanden voorzien van een RVS leuning op een hoogte tussen 850 en 950 
</t>
  </si>
  <si>
    <t>- Plafond in Perstrop uitvoering met LED verlichting
- Vloerafwerking in Altro uitvoering. 
- Kooiwanden uitvoeren in krasvaste volkern bekleding, type Perstorp
- Beide zijwanden voorzien van stootranden
- Rondom op de vloer houten plinten met RVS bekleed. Afmetingen, h=200 mm, b=25 mm
- RVS dagstukken in de kooi</t>
  </si>
  <si>
    <t>Urenteller</t>
  </si>
  <si>
    <t>Ja</t>
  </si>
  <si>
    <t>Type aandrijving</t>
  </si>
  <si>
    <t>Geen spindel</t>
  </si>
  <si>
    <t>verv. waarde</t>
  </si>
  <si>
    <t>verv. waarde = vervangingswaarde van het component</t>
  </si>
  <si>
    <t>Zundert</t>
  </si>
  <si>
    <t>Goossens producties</t>
  </si>
  <si>
    <t>Leidrollen, -sloffen kooi</t>
  </si>
  <si>
    <t>- Alle kleuren nader te bepalen door de opdrachtgever</t>
  </si>
  <si>
    <t>- Nieuwe lift is ter vervanging van hydraulische lift. Documentatie oude lift staat in bijlage 6A-case1_gegevens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</si>
</sst>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413]d\ mmmm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20"/>
      <name val="Times New Roman"/>
      <family val="1"/>
    </font>
    <font>
      <sz val="2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9"/>
      <color theme="1"/>
      <name val="Lucida Sans Unicode"/>
      <family val="2"/>
    </font>
    <font>
      <sz val="9"/>
      <color rgb="FF000000"/>
      <name val="Lucida Sans Unicode"/>
      <family val="2"/>
    </font>
    <font>
      <sz val="10"/>
      <name val="Lucida Sans Unicode"/>
      <family val="2"/>
    </font>
    <font>
      <sz val="9"/>
      <name val="Lucida Sans Unicode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Symbol"/>
      <family val="1"/>
      <charset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16">
    <xf numFmtId="0" fontId="0" fillId="0" borderId="0" xfId="0"/>
    <xf numFmtId="0" fontId="3" fillId="3" borderId="0" xfId="1" applyFill="1" applyAlignment="1" applyProtection="1">
      <alignment vertical="center"/>
    </xf>
    <xf numFmtId="0" fontId="17" fillId="0" borderId="28" xfId="0" applyFont="1" applyBorder="1" applyAlignment="1">
      <alignment horizontal="center" vertical="center"/>
    </xf>
    <xf numFmtId="0" fontId="2" fillId="5" borderId="25" xfId="0" applyFont="1" applyFill="1" applyBorder="1" applyAlignment="1" applyProtection="1">
      <alignment horizontal="left" vertical="center"/>
      <protection locked="0"/>
    </xf>
    <xf numFmtId="0" fontId="0" fillId="0" borderId="0" xfId="0" applyProtection="1"/>
    <xf numFmtId="0" fontId="17" fillId="0" borderId="0" xfId="0" applyFont="1" applyProtection="1"/>
    <xf numFmtId="0" fontId="0" fillId="0" borderId="27" xfId="0" applyBorder="1" applyAlignment="1" applyProtection="1">
      <alignment horizontal="center" vertical="center"/>
    </xf>
    <xf numFmtId="0" fontId="0" fillId="0" borderId="27" xfId="0" applyFill="1" applyBorder="1" applyAlignment="1" applyProtection="1">
      <alignment horizontal="center" vertical="center"/>
    </xf>
    <xf numFmtId="0" fontId="17" fillId="0" borderId="28" xfId="0" applyFont="1" applyFill="1" applyBorder="1" applyProtection="1"/>
    <xf numFmtId="10" fontId="0" fillId="0" borderId="0" xfId="0" applyNumberFormat="1" applyBorder="1" applyProtection="1"/>
    <xf numFmtId="44" fontId="0" fillId="0" borderId="19" xfId="0" applyNumberFormat="1" applyBorder="1" applyProtection="1"/>
    <xf numFmtId="0" fontId="17" fillId="0" borderId="28" xfId="0" applyFont="1" applyBorder="1" applyAlignment="1" applyProtection="1">
      <alignment horizontal="center" vertical="center"/>
    </xf>
    <xf numFmtId="0" fontId="0" fillId="0" borderId="28" xfId="0" applyBorder="1" applyProtection="1"/>
    <xf numFmtId="0" fontId="16" fillId="0" borderId="28" xfId="0" applyFont="1" applyFill="1" applyBorder="1" applyProtection="1"/>
    <xf numFmtId="0" fontId="0" fillId="0" borderId="28" xfId="0" applyBorder="1" applyAlignment="1" applyProtection="1">
      <alignment horizontal="center" vertical="center"/>
    </xf>
    <xf numFmtId="44" fontId="0" fillId="0" borderId="28" xfId="0" applyNumberFormat="1" applyBorder="1" applyAlignment="1" applyProtection="1">
      <alignment horizontal="center" vertical="center"/>
    </xf>
    <xf numFmtId="0" fontId="16" fillId="0" borderId="29" xfId="0" applyFont="1" applyFill="1" applyBorder="1" applyProtection="1"/>
    <xf numFmtId="2" fontId="0" fillId="0" borderId="15" xfId="0" applyNumberFormat="1" applyBorder="1" applyProtection="1"/>
    <xf numFmtId="0" fontId="0" fillId="0" borderId="20" xfId="0" applyBorder="1" applyProtection="1"/>
    <xf numFmtId="0" fontId="0" fillId="0" borderId="29" xfId="0" applyBorder="1" applyAlignment="1" applyProtection="1">
      <alignment horizontal="center" vertical="center"/>
    </xf>
    <xf numFmtId="44" fontId="0" fillId="0" borderId="29" xfId="0" applyNumberFormat="1" applyBorder="1" applyAlignment="1" applyProtection="1">
      <alignment horizontal="center" vertical="center"/>
    </xf>
    <xf numFmtId="44" fontId="7" fillId="0" borderId="26" xfId="0" applyNumberFormat="1" applyFont="1" applyBorder="1" applyAlignment="1" applyProtection="1">
      <alignment vertical="center"/>
    </xf>
    <xf numFmtId="0" fontId="7" fillId="0" borderId="26" xfId="0" applyFont="1" applyBorder="1" applyAlignment="1" applyProtection="1">
      <alignment vertical="center"/>
    </xf>
    <xf numFmtId="0" fontId="6" fillId="0" borderId="9" xfId="0" applyFont="1" applyBorder="1" applyProtection="1"/>
    <xf numFmtId="0" fontId="6" fillId="0" borderId="12" xfId="0" applyFont="1" applyBorder="1" applyProtection="1"/>
    <xf numFmtId="0" fontId="6" fillId="0" borderId="14" xfId="0" applyFont="1" applyBorder="1" applyAlignment="1" applyProtection="1">
      <alignment horizontal="left"/>
    </xf>
    <xf numFmtId="0" fontId="0" fillId="0" borderId="28" xfId="0" applyFill="1" applyBorder="1" applyProtection="1"/>
    <xf numFmtId="0" fontId="0" fillId="0" borderId="29" xfId="0" applyFill="1" applyBorder="1" applyProtection="1"/>
    <xf numFmtId="44" fontId="2" fillId="7" borderId="25" xfId="0" applyNumberFormat="1" applyFont="1" applyFill="1" applyBorder="1" applyAlignment="1" applyProtection="1">
      <alignment horizontal="center" vertical="center"/>
      <protection locked="0"/>
    </xf>
    <xf numFmtId="44" fontId="2" fillId="8" borderId="25" xfId="0" applyNumberFormat="1" applyFont="1" applyFill="1" applyBorder="1" applyAlignment="1" applyProtection="1">
      <alignment horizontal="center" vertical="center"/>
      <protection locked="0"/>
    </xf>
    <xf numFmtId="10" fontId="0" fillId="0" borderId="15" xfId="0" applyNumberFormat="1" applyBorder="1" applyProtection="1"/>
    <xf numFmtId="44" fontId="0" fillId="0" borderId="20" xfId="0" applyNumberFormat="1" applyBorder="1" applyProtection="1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vertical="top"/>
    </xf>
    <xf numFmtId="0" fontId="21" fillId="0" borderId="0" xfId="0" applyFont="1" applyAlignment="1">
      <alignment wrapText="1"/>
    </xf>
    <xf numFmtId="0" fontId="0" fillId="4" borderId="8" xfId="0" applyFill="1" applyBorder="1"/>
    <xf numFmtId="0" fontId="19" fillId="4" borderId="8" xfId="0" applyFont="1" applyFill="1" applyBorder="1"/>
    <xf numFmtId="0" fontId="19" fillId="0" borderId="25" xfId="0" applyFont="1" applyBorder="1"/>
    <xf numFmtId="0" fontId="19" fillId="0" borderId="25" xfId="0" applyFont="1" applyBorder="1" applyAlignment="1">
      <alignment vertical="center"/>
    </xf>
    <xf numFmtId="0" fontId="19" fillId="0" borderId="25" xfId="0" applyFont="1" applyBorder="1" applyAlignment="1">
      <alignment horizontal="left" vertical="center" wrapText="1"/>
    </xf>
    <xf numFmtId="0" fontId="19" fillId="0" borderId="25" xfId="0" applyFont="1" applyBorder="1" applyAlignment="1">
      <alignment vertical="top"/>
    </xf>
    <xf numFmtId="0" fontId="20" fillId="0" borderId="26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8" fillId="3" borderId="0" xfId="0" applyFont="1" applyFill="1" applyAlignment="1" applyProtection="1">
      <alignment horizontal="center"/>
    </xf>
    <xf numFmtId="49" fontId="19" fillId="0" borderId="25" xfId="0" applyNumberFormat="1" applyFont="1" applyBorder="1" applyAlignment="1">
      <alignment vertical="top" wrapText="1"/>
    </xf>
    <xf numFmtId="0" fontId="11" fillId="7" borderId="25" xfId="0" applyNumberFormat="1" applyFont="1" applyFill="1" applyBorder="1" applyAlignment="1" applyProtection="1">
      <alignment horizontal="center" vertical="center"/>
      <protection locked="0"/>
    </xf>
    <xf numFmtId="0" fontId="11" fillId="8" borderId="25" xfId="0" applyNumberFormat="1" applyFont="1" applyFill="1" applyBorder="1" applyAlignment="1" applyProtection="1">
      <alignment horizontal="center" vertical="center"/>
      <protection locked="0"/>
    </xf>
    <xf numFmtId="1" fontId="2" fillId="7" borderId="25" xfId="0" applyNumberFormat="1" applyFont="1" applyFill="1" applyBorder="1" applyAlignment="1" applyProtection="1">
      <alignment horizontal="center" vertical="center"/>
      <protection locked="0"/>
    </xf>
    <xf numFmtId="0" fontId="11" fillId="0" borderId="25" xfId="0" applyFont="1" applyFill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12" fillId="0" borderId="25" xfId="0" applyFont="1" applyBorder="1" applyAlignment="1" applyProtection="1">
      <alignment horizontal="center" vertical="center"/>
    </xf>
    <xf numFmtId="0" fontId="9" fillId="0" borderId="25" xfId="0" applyFont="1" applyBorder="1" applyAlignment="1" applyProtection="1">
      <alignment horizontal="center" vertical="center" wrapText="1"/>
    </xf>
    <xf numFmtId="0" fontId="2" fillId="3" borderId="4" xfId="0" applyFont="1" applyFill="1" applyBorder="1" applyProtection="1"/>
    <xf numFmtId="0" fontId="8" fillId="3" borderId="4" xfId="0" applyFont="1" applyFill="1" applyBorder="1" applyAlignment="1" applyProtection="1">
      <alignment horizontal="center"/>
    </xf>
    <xf numFmtId="0" fontId="2" fillId="3" borderId="0" xfId="0" applyFont="1" applyFill="1" applyAlignment="1" applyProtection="1">
      <alignment horizontal="center"/>
    </xf>
    <xf numFmtId="0" fontId="6" fillId="0" borderId="12" xfId="2" applyFont="1" applyBorder="1" applyAlignment="1" applyProtection="1">
      <alignment vertical="center"/>
    </xf>
    <xf numFmtId="0" fontId="6" fillId="0" borderId="14" xfId="2" applyFont="1" applyBorder="1" applyAlignment="1" applyProtection="1">
      <alignment vertical="center"/>
    </xf>
    <xf numFmtId="0" fontId="6" fillId="0" borderId="9" xfId="2" applyFont="1" applyBorder="1" applyAlignment="1" applyProtection="1">
      <alignment vertical="center"/>
    </xf>
    <xf numFmtId="0" fontId="8" fillId="3" borderId="0" xfId="0" applyFont="1" applyFill="1" applyProtection="1"/>
    <xf numFmtId="0" fontId="2" fillId="3" borderId="0" xfId="0" applyFont="1" applyFill="1" applyProtection="1"/>
    <xf numFmtId="0" fontId="8" fillId="0" borderId="10" xfId="0" applyFont="1" applyBorder="1" applyAlignment="1" applyProtection="1">
      <alignment horizontal="center"/>
    </xf>
    <xf numFmtId="0" fontId="8" fillId="0" borderId="10" xfId="0" applyFont="1" applyBorder="1" applyAlignment="1" applyProtection="1"/>
    <xf numFmtId="0" fontId="8" fillId="0" borderId="10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/>
    </xf>
    <xf numFmtId="0" fontId="8" fillId="0" borderId="6" xfId="0" applyFont="1" applyBorder="1" applyAlignment="1" applyProtection="1"/>
    <xf numFmtId="0" fontId="8" fillId="0" borderId="0" xfId="0" applyFont="1" applyBorder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1" fontId="2" fillId="0" borderId="15" xfId="0" applyNumberFormat="1" applyFont="1" applyBorder="1" applyAlignment="1" applyProtection="1">
      <alignment horizontal="center" vertical="center"/>
    </xf>
    <xf numFmtId="44" fontId="14" fillId="0" borderId="0" xfId="0" applyNumberFormat="1" applyFont="1" applyBorder="1" applyAlignment="1" applyProtection="1">
      <alignment horizontal="center" vertical="center"/>
    </xf>
    <xf numFmtId="44" fontId="14" fillId="0" borderId="19" xfId="0" applyNumberFormat="1" applyFont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top"/>
    </xf>
    <xf numFmtId="0" fontId="8" fillId="0" borderId="10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0" borderId="25" xfId="0" applyFont="1" applyBorder="1" applyAlignment="1" applyProtection="1">
      <alignment vertical="center"/>
    </xf>
    <xf numFmtId="0" fontId="2" fillId="0" borderId="16" xfId="0" applyFont="1" applyBorder="1" applyAlignment="1" applyProtection="1">
      <alignment vertical="top"/>
    </xf>
    <xf numFmtId="0" fontId="2" fillId="0" borderId="21" xfId="0" applyFont="1" applyBorder="1" applyAlignment="1" applyProtection="1"/>
    <xf numFmtId="0" fontId="2" fillId="0" borderId="0" xfId="0" applyFont="1" applyAlignment="1" applyProtection="1"/>
    <xf numFmtId="0" fontId="2" fillId="2" borderId="23" xfId="0" applyFont="1" applyFill="1" applyBorder="1" applyProtection="1"/>
    <xf numFmtId="0" fontId="9" fillId="0" borderId="12" xfId="0" applyFont="1" applyBorder="1" applyAlignment="1" applyProtection="1">
      <alignment horizontal="center" vertical="center" wrapText="1"/>
    </xf>
    <xf numFmtId="0" fontId="6" fillId="0" borderId="10" xfId="0" applyFont="1" applyBorder="1" applyProtection="1"/>
    <xf numFmtId="0" fontId="6" fillId="0" borderId="0" xfId="0" applyFont="1" applyBorder="1" applyProtection="1"/>
    <xf numFmtId="0" fontId="6" fillId="0" borderId="10" xfId="2" applyFont="1" applyBorder="1" applyAlignment="1" applyProtection="1">
      <alignment vertical="center"/>
    </xf>
    <xf numFmtId="0" fontId="6" fillId="0" borderId="15" xfId="0" applyFont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center" vertical="top"/>
    </xf>
    <xf numFmtId="0" fontId="8" fillId="0" borderId="10" xfId="0" applyFont="1" applyBorder="1" applyAlignment="1" applyProtection="1">
      <alignment horizontal="center"/>
    </xf>
    <xf numFmtId="0" fontId="11" fillId="0" borderId="25" xfId="0" applyNumberFormat="1" applyFont="1" applyFill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/>
    </xf>
    <xf numFmtId="165" fontId="2" fillId="5" borderId="25" xfId="0" applyNumberFormat="1" applyFont="1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>
      <alignment horizontal="center"/>
    </xf>
    <xf numFmtId="0" fontId="19" fillId="0" borderId="27" xfId="0" applyFont="1" applyBorder="1" applyAlignment="1">
      <alignment vertical="top"/>
    </xf>
    <xf numFmtId="49" fontId="19" fillId="0" borderId="27" xfId="0" applyNumberFormat="1" applyFont="1" applyBorder="1" applyAlignment="1">
      <alignment horizontal="left" vertical="top" wrapText="1"/>
    </xf>
    <xf numFmtId="0" fontId="0" fillId="0" borderId="14" xfId="0" applyBorder="1"/>
    <xf numFmtId="0" fontId="0" fillId="0" borderId="20" xfId="0" applyBorder="1"/>
    <xf numFmtId="0" fontId="18" fillId="0" borderId="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19" fillId="4" borderId="0" xfId="0" applyFont="1" applyFill="1" applyBorder="1" applyAlignment="1">
      <alignment horizontal="center"/>
    </xf>
    <xf numFmtId="49" fontId="19" fillId="0" borderId="12" xfId="0" applyNumberFormat="1" applyFont="1" applyBorder="1" applyAlignment="1">
      <alignment horizontal="left" vertical="top"/>
    </xf>
    <xf numFmtId="49" fontId="19" fillId="0" borderId="19" xfId="0" applyNumberFormat="1" applyFont="1" applyBorder="1" applyAlignment="1">
      <alignment horizontal="left" vertical="top"/>
    </xf>
    <xf numFmtId="49" fontId="19" fillId="0" borderId="9" xfId="0" applyNumberFormat="1" applyFont="1" applyBorder="1" applyAlignment="1">
      <alignment horizontal="left" vertical="center"/>
    </xf>
    <xf numFmtId="49" fontId="19" fillId="0" borderId="18" xfId="0" applyNumberFormat="1" applyFont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0" fontId="8" fillId="3" borderId="4" xfId="0" applyFont="1" applyFill="1" applyBorder="1" applyAlignment="1" applyProtection="1">
      <alignment horizontal="center"/>
    </xf>
    <xf numFmtId="0" fontId="8" fillId="3" borderId="0" xfId="0" applyFont="1" applyFill="1" applyAlignment="1" applyProtection="1">
      <alignment horizontal="center"/>
    </xf>
    <xf numFmtId="0" fontId="6" fillId="0" borderId="10" xfId="0" applyFont="1" applyBorder="1" applyAlignment="1" applyProtection="1">
      <alignment horizontal="center"/>
    </xf>
    <xf numFmtId="0" fontId="6" fillId="0" borderId="11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13" xfId="0" applyFont="1" applyBorder="1" applyAlignment="1" applyProtection="1">
      <alignment horizontal="center"/>
    </xf>
    <xf numFmtId="0" fontId="6" fillId="0" borderId="16" xfId="0" applyFont="1" applyBorder="1" applyAlignment="1" applyProtection="1">
      <alignment horizontal="center"/>
    </xf>
    <xf numFmtId="0" fontId="6" fillId="0" borderId="17" xfId="0" applyFont="1" applyBorder="1" applyAlignment="1" applyProtection="1">
      <alignment horizontal="center"/>
    </xf>
    <xf numFmtId="0" fontId="8" fillId="6" borderId="5" xfId="0" applyFont="1" applyFill="1" applyBorder="1" applyAlignment="1" applyProtection="1">
      <alignment horizontal="center"/>
    </xf>
    <xf numFmtId="0" fontId="8" fillId="6" borderId="6" xfId="0" applyFont="1" applyFill="1" applyBorder="1" applyAlignment="1" applyProtection="1">
      <alignment horizontal="center"/>
    </xf>
    <xf numFmtId="0" fontId="8" fillId="6" borderId="26" xfId="0" applyFont="1" applyFill="1" applyBorder="1" applyAlignment="1" applyProtection="1">
      <alignment horizontal="center"/>
    </xf>
    <xf numFmtId="0" fontId="8" fillId="9" borderId="15" xfId="0" applyFont="1" applyFill="1" applyBorder="1" applyAlignment="1" applyProtection="1">
      <alignment horizontal="center"/>
    </xf>
    <xf numFmtId="0" fontId="0" fillId="4" borderId="15" xfId="0" applyFill="1" applyBorder="1" applyAlignment="1" applyProtection="1">
      <alignment horizontal="center"/>
    </xf>
    <xf numFmtId="0" fontId="10" fillId="0" borderId="25" xfId="0" applyFont="1" applyBorder="1" applyAlignment="1" applyProtection="1">
      <alignment horizontal="left" vertical="center" wrapText="1"/>
    </xf>
    <xf numFmtId="0" fontId="7" fillId="5" borderId="25" xfId="0" applyFont="1" applyFill="1" applyBorder="1" applyAlignment="1" applyProtection="1">
      <alignment horizontal="left" vertical="center"/>
      <protection locked="0"/>
    </xf>
    <xf numFmtId="0" fontId="7" fillId="11" borderId="5" xfId="0" applyFont="1" applyFill="1" applyBorder="1" applyAlignment="1" applyProtection="1">
      <alignment horizontal="left" vertical="center"/>
      <protection locked="0"/>
    </xf>
    <xf numFmtId="0" fontId="7" fillId="11" borderId="6" xfId="0" applyFont="1" applyFill="1" applyBorder="1" applyAlignment="1" applyProtection="1">
      <alignment horizontal="left" vertical="center"/>
      <protection locked="0"/>
    </xf>
    <xf numFmtId="0" fontId="7" fillId="11" borderId="26" xfId="0" applyFont="1" applyFill="1" applyBorder="1" applyAlignment="1" applyProtection="1">
      <alignment horizontal="left" vertical="center"/>
      <protection locked="0"/>
    </xf>
    <xf numFmtId="0" fontId="7" fillId="11" borderId="25" xfId="0" applyFont="1" applyFill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 vertical="center"/>
    </xf>
    <xf numFmtId="0" fontId="13" fillId="0" borderId="26" xfId="0" applyFont="1" applyBorder="1" applyAlignment="1" applyProtection="1">
      <alignment horizontal="left" vertical="center"/>
    </xf>
    <xf numFmtId="0" fontId="6" fillId="0" borderId="9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/>
    </xf>
    <xf numFmtId="0" fontId="8" fillId="0" borderId="10" xfId="0" applyFont="1" applyBorder="1" applyAlignment="1" applyProtection="1">
      <alignment horizontal="center"/>
    </xf>
    <xf numFmtId="0" fontId="5" fillId="3" borderId="8" xfId="0" applyFont="1" applyFill="1" applyBorder="1" applyAlignment="1" applyProtection="1">
      <alignment horizontal="center"/>
    </xf>
    <xf numFmtId="0" fontId="5" fillId="3" borderId="24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 vertical="top"/>
    </xf>
    <xf numFmtId="0" fontId="8" fillId="0" borderId="0" xfId="0" applyFont="1" applyBorder="1" applyAlignment="1" applyProtection="1">
      <alignment horizontal="center" vertical="center"/>
    </xf>
    <xf numFmtId="0" fontId="7" fillId="5" borderId="25" xfId="0" applyFont="1" applyFill="1" applyBorder="1" applyAlignment="1" applyProtection="1">
      <protection locked="0"/>
    </xf>
    <xf numFmtId="0" fontId="7" fillId="0" borderId="15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horizontal="left" vertical="center"/>
    </xf>
    <xf numFmtId="0" fontId="8" fillId="3" borderId="0" xfId="0" applyFont="1" applyFill="1" applyBorder="1" applyAlignment="1" applyProtection="1">
      <alignment horizontal="center"/>
    </xf>
    <xf numFmtId="0" fontId="8" fillId="3" borderId="15" xfId="0" applyFont="1" applyFill="1" applyBorder="1" applyAlignment="1" applyProtection="1">
      <alignment horizontal="center"/>
    </xf>
    <xf numFmtId="0" fontId="9" fillId="0" borderId="25" xfId="0" applyFont="1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left"/>
    </xf>
    <xf numFmtId="0" fontId="0" fillId="0" borderId="15" xfId="0" applyBorder="1" applyAlignment="1" applyProtection="1">
      <alignment horizontal="left"/>
    </xf>
    <xf numFmtId="0" fontId="6" fillId="0" borderId="25" xfId="0" applyFont="1" applyBorder="1" applyAlignment="1" applyProtection="1">
      <alignment horizontal="left" vertical="center"/>
    </xf>
    <xf numFmtId="0" fontId="8" fillId="3" borderId="10" xfId="0" applyFont="1" applyFill="1" applyBorder="1" applyAlignment="1" applyProtection="1">
      <alignment horizontal="center"/>
    </xf>
    <xf numFmtId="0" fontId="0" fillId="0" borderId="12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164" fontId="6" fillId="0" borderId="25" xfId="0" applyNumberFormat="1" applyFont="1" applyBorder="1" applyAlignment="1" applyProtection="1">
      <alignment horizontal="center" vertical="center"/>
    </xf>
    <xf numFmtId="44" fontId="2" fillId="0" borderId="25" xfId="0" applyNumberFormat="1" applyFont="1" applyBorder="1" applyAlignment="1" applyProtection="1">
      <alignment horizontal="center" vertical="center"/>
    </xf>
    <xf numFmtId="0" fontId="8" fillId="3" borderId="23" xfId="0" applyFont="1" applyFill="1" applyBorder="1" applyAlignment="1" applyProtection="1">
      <alignment horizontal="center"/>
    </xf>
    <xf numFmtId="0" fontId="8" fillId="3" borderId="19" xfId="0" applyFont="1" applyFill="1" applyBorder="1" applyAlignment="1" applyProtection="1">
      <alignment horizontal="center"/>
    </xf>
    <xf numFmtId="0" fontId="6" fillId="0" borderId="12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6" fillId="0" borderId="14" xfId="0" applyFont="1" applyBorder="1" applyAlignment="1" applyProtection="1">
      <alignment horizontal="left"/>
    </xf>
    <xf numFmtId="0" fontId="6" fillId="0" borderId="15" xfId="0" applyFont="1" applyBorder="1" applyAlignment="1" applyProtection="1">
      <alignment horizontal="left"/>
    </xf>
    <xf numFmtId="0" fontId="10" fillId="11" borderId="25" xfId="0" applyFont="1" applyFill="1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44" fontId="2" fillId="4" borderId="12" xfId="0" applyNumberFormat="1" applyFont="1" applyFill="1" applyBorder="1" applyAlignment="1" applyProtection="1">
      <alignment horizontal="center" vertical="center"/>
    </xf>
    <xf numFmtId="44" fontId="2" fillId="4" borderId="0" xfId="0" applyNumberFormat="1" applyFont="1" applyFill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left"/>
    </xf>
    <xf numFmtId="0" fontId="7" fillId="0" borderId="14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44" fontId="7" fillId="0" borderId="5" xfId="0" applyNumberFormat="1" applyFont="1" applyBorder="1" applyAlignment="1" applyProtection="1">
      <alignment horizontal="center" vertical="center"/>
    </xf>
    <xf numFmtId="44" fontId="7" fillId="0" borderId="6" xfId="0" applyNumberFormat="1" applyFont="1" applyBorder="1" applyAlignment="1" applyProtection="1">
      <alignment horizontal="center" vertical="center"/>
    </xf>
    <xf numFmtId="3" fontId="7" fillId="0" borderId="5" xfId="0" applyNumberFormat="1" applyFont="1" applyBorder="1" applyAlignment="1" applyProtection="1">
      <alignment horizontal="right" vertical="center"/>
    </xf>
    <xf numFmtId="3" fontId="7" fillId="0" borderId="6" xfId="0" applyNumberFormat="1" applyFont="1" applyBorder="1" applyAlignment="1" applyProtection="1">
      <alignment horizontal="right" vertical="center"/>
    </xf>
    <xf numFmtId="0" fontId="6" fillId="5" borderId="25" xfId="0" applyFont="1" applyFill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44" fontId="7" fillId="0" borderId="10" xfId="0" applyNumberFormat="1" applyFont="1" applyBorder="1" applyAlignment="1" applyProtection="1">
      <alignment horizontal="center" vertical="center"/>
    </xf>
    <xf numFmtId="44" fontId="7" fillId="0" borderId="0" xfId="0" applyNumberFormat="1" applyFont="1" applyBorder="1" applyAlignment="1" applyProtection="1">
      <alignment horizontal="center" vertical="center"/>
    </xf>
    <xf numFmtId="44" fontId="7" fillId="0" borderId="15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left" vertical="center"/>
    </xf>
    <xf numFmtId="0" fontId="2" fillId="0" borderId="18" xfId="0" applyFont="1" applyFill="1" applyBorder="1" applyAlignment="1" applyProtection="1">
      <alignment horizontal="left" vertical="center"/>
    </xf>
    <xf numFmtId="0" fontId="10" fillId="0" borderId="25" xfId="0" applyFont="1" applyFill="1" applyBorder="1" applyAlignment="1" applyProtection="1">
      <alignment horizontal="left" vertical="center" wrapText="1"/>
    </xf>
    <xf numFmtId="0" fontId="15" fillId="0" borderId="15" xfId="0" applyFont="1" applyBorder="1" applyAlignment="1" applyProtection="1">
      <alignment horizontal="right" vertical="center" wrapText="1"/>
    </xf>
    <xf numFmtId="0" fontId="2" fillId="0" borderId="14" xfId="0" applyFont="1" applyFill="1" applyBorder="1" applyAlignment="1" applyProtection="1">
      <alignment horizontal="left" vertical="center"/>
    </xf>
    <xf numFmtId="0" fontId="2" fillId="0" borderId="20" xfId="0" applyFont="1" applyFill="1" applyBorder="1" applyAlignment="1" applyProtection="1">
      <alignment horizontal="left" vertical="center"/>
    </xf>
    <xf numFmtId="0" fontId="2" fillId="3" borderId="10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2" fillId="3" borderId="0" xfId="0" applyFont="1" applyFill="1" applyAlignment="1" applyProtection="1">
      <alignment horizontal="center"/>
    </xf>
    <xf numFmtId="0" fontId="2" fillId="3" borderId="23" xfId="0" applyFont="1" applyFill="1" applyBorder="1" applyAlignment="1" applyProtection="1">
      <alignment horizontal="center"/>
    </xf>
    <xf numFmtId="0" fontId="2" fillId="3" borderId="4" xfId="0" applyFont="1" applyFill="1" applyBorder="1" applyAlignment="1" applyProtection="1">
      <alignment horizontal="center"/>
    </xf>
    <xf numFmtId="0" fontId="2" fillId="3" borderId="22" xfId="0" applyFont="1" applyFill="1" applyBorder="1" applyAlignment="1" applyProtection="1">
      <alignment horizontal="center"/>
    </xf>
    <xf numFmtId="0" fontId="2" fillId="5" borderId="27" xfId="0" applyFont="1" applyFill="1" applyBorder="1" applyAlignment="1" applyProtection="1">
      <alignment horizontal="center"/>
      <protection locked="0"/>
    </xf>
    <xf numFmtId="0" fontId="2" fillId="5" borderId="28" xfId="0" applyFont="1" applyFill="1" applyBorder="1" applyAlignment="1" applyProtection="1">
      <alignment horizontal="center"/>
      <protection locked="0"/>
    </xf>
    <xf numFmtId="0" fontId="2" fillId="5" borderId="29" xfId="0" applyFont="1" applyFill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left" vertical="top"/>
    </xf>
    <xf numFmtId="0" fontId="2" fillId="0" borderId="25" xfId="0" applyFont="1" applyBorder="1" applyAlignment="1" applyProtection="1">
      <alignment horizontal="left" vertical="center" wrapText="1"/>
    </xf>
    <xf numFmtId="0" fontId="2" fillId="3" borderId="0" xfId="0" applyFont="1" applyFill="1" applyBorder="1" applyAlignment="1" applyProtection="1">
      <alignment horizontal="center" vertical="top"/>
    </xf>
    <xf numFmtId="0" fontId="2" fillId="3" borderId="15" xfId="0" applyFont="1" applyFill="1" applyBorder="1" applyAlignment="1" applyProtection="1">
      <alignment horizontal="center" vertical="top"/>
    </xf>
    <xf numFmtId="0" fontId="4" fillId="0" borderId="5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center"/>
    </xf>
    <xf numFmtId="0" fontId="8" fillId="9" borderId="5" xfId="0" applyFont="1" applyFill="1" applyBorder="1" applyAlignment="1" applyProtection="1">
      <alignment horizontal="center"/>
    </xf>
    <xf numFmtId="0" fontId="8" fillId="9" borderId="6" xfId="0" applyFont="1" applyFill="1" applyBorder="1" applyAlignment="1" applyProtection="1">
      <alignment horizontal="center"/>
    </xf>
    <xf numFmtId="0" fontId="8" fillId="9" borderId="26" xfId="0" applyFont="1" applyFill="1" applyBorder="1" applyAlignment="1" applyProtection="1">
      <alignment horizontal="center"/>
    </xf>
    <xf numFmtId="0" fontId="7" fillId="5" borderId="25" xfId="0" applyFont="1" applyFill="1" applyBorder="1" applyAlignment="1" applyProtection="1">
      <alignment horizontal="center"/>
      <protection locked="0"/>
    </xf>
    <xf numFmtId="0" fontId="7" fillId="5" borderId="25" xfId="0" applyFont="1" applyFill="1" applyBorder="1" applyAlignment="1" applyProtection="1">
      <alignment horizontal="center" vertical="center"/>
      <protection locked="0"/>
    </xf>
    <xf numFmtId="0" fontId="6" fillId="5" borderId="25" xfId="0" applyFont="1" applyFill="1" applyBorder="1" applyAlignment="1" applyProtection="1">
      <alignment horizontal="center" vertical="center"/>
      <protection locked="0"/>
    </xf>
    <xf numFmtId="0" fontId="10" fillId="10" borderId="25" xfId="0" applyFont="1" applyFill="1" applyBorder="1" applyAlignment="1" applyProtection="1">
      <alignment horizontal="left" vertical="center" wrapText="1"/>
    </xf>
    <xf numFmtId="0" fontId="2" fillId="3" borderId="10" xfId="0" applyFont="1" applyFill="1" applyBorder="1" applyAlignment="1" applyProtection="1">
      <alignment horizontal="center" vertical="top"/>
    </xf>
  </cellXfs>
  <cellStyles count="3">
    <cellStyle name="Hyperlink" xfId="1" builtinId="8"/>
    <cellStyle name="Standaard" xfId="0" builtinId="0"/>
    <cellStyle name="Standaard 2" xfId="2" xr:uid="{B9660591-9C45-4C0C-9265-86B658157D5C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352425</xdr:colOff>
          <xdr:row>4</xdr:row>
          <xdr:rowOff>47625</xdr:rowOff>
        </xdr:from>
        <xdr:to>
          <xdr:col>29</xdr:col>
          <xdr:colOff>581025</xdr:colOff>
          <xdr:row>7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352425</xdr:colOff>
          <xdr:row>4</xdr:row>
          <xdr:rowOff>47625</xdr:rowOff>
        </xdr:from>
        <xdr:to>
          <xdr:col>29</xdr:col>
          <xdr:colOff>581025</xdr:colOff>
          <xdr:row>7</xdr:row>
          <xdr:rowOff>152400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352425</xdr:colOff>
          <xdr:row>4</xdr:row>
          <xdr:rowOff>47625</xdr:rowOff>
        </xdr:from>
        <xdr:to>
          <xdr:col>29</xdr:col>
          <xdr:colOff>581025</xdr:colOff>
          <xdr:row>7</xdr:row>
          <xdr:rowOff>152400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352425</xdr:colOff>
          <xdr:row>4</xdr:row>
          <xdr:rowOff>47625</xdr:rowOff>
        </xdr:from>
        <xdr:to>
          <xdr:col>29</xdr:col>
          <xdr:colOff>581025</xdr:colOff>
          <xdr:row>7</xdr:row>
          <xdr:rowOff>152400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352425</xdr:colOff>
          <xdr:row>4</xdr:row>
          <xdr:rowOff>47625</xdr:rowOff>
        </xdr:from>
        <xdr:to>
          <xdr:col>29</xdr:col>
          <xdr:colOff>581025</xdr:colOff>
          <xdr:row>7</xdr:row>
          <xdr:rowOff>152400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B1D86-A2E6-447A-BCB5-198740E590FC}">
  <dimension ref="A1:AO840"/>
  <sheetViews>
    <sheetView showGridLines="0" workbookViewId="0">
      <selection activeCell="B23" sqref="B23"/>
    </sheetView>
  </sheetViews>
  <sheetFormatPr defaultRowHeight="15" x14ac:dyDescent="0.25"/>
  <cols>
    <col min="1" max="1" width="2.7109375" customWidth="1"/>
    <col min="2" max="2" width="27" bestFit="1" customWidth="1"/>
    <col min="3" max="3" width="83.85546875" customWidth="1"/>
    <col min="4" max="4" width="2.7109375" customWidth="1"/>
  </cols>
  <sheetData>
    <row r="1" spans="1:41" x14ac:dyDescent="0.25">
      <c r="A1" s="99"/>
      <c r="B1" s="100"/>
      <c r="C1" s="100"/>
      <c r="D1" s="101"/>
    </row>
    <row r="2" spans="1:41" x14ac:dyDescent="0.25">
      <c r="A2" s="102"/>
      <c r="B2" s="103"/>
      <c r="C2" s="103"/>
      <c r="D2" s="104"/>
    </row>
    <row r="3" spans="1:41" ht="26.25" x14ac:dyDescent="0.25">
      <c r="A3" s="102"/>
      <c r="B3" s="97" t="s">
        <v>116</v>
      </c>
      <c r="C3" s="98"/>
      <c r="D3" s="36"/>
    </row>
    <row r="4" spans="1:41" ht="12" customHeight="1" x14ac:dyDescent="0.25">
      <c r="A4" s="102"/>
      <c r="B4" s="108"/>
      <c r="C4" s="108"/>
      <c r="D4" s="37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</row>
    <row r="5" spans="1:41" ht="15.75" x14ac:dyDescent="0.25">
      <c r="A5" s="102"/>
      <c r="B5" s="43" t="s">
        <v>142</v>
      </c>
      <c r="C5" s="42" t="s">
        <v>117</v>
      </c>
      <c r="D5" s="37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</row>
    <row r="6" spans="1:41" x14ac:dyDescent="0.25">
      <c r="A6" s="102"/>
      <c r="B6" s="38" t="s">
        <v>140</v>
      </c>
      <c r="C6" s="38" t="s">
        <v>141</v>
      </c>
      <c r="D6" s="37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</row>
    <row r="7" spans="1:41" x14ac:dyDescent="0.25">
      <c r="A7" s="102"/>
      <c r="B7" s="39" t="s">
        <v>118</v>
      </c>
      <c r="C7" s="40" t="s">
        <v>131</v>
      </c>
      <c r="D7" s="37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</row>
    <row r="8" spans="1:41" x14ac:dyDescent="0.25">
      <c r="A8" s="102"/>
      <c r="B8" s="39" t="s">
        <v>143</v>
      </c>
      <c r="C8" s="40" t="s">
        <v>144</v>
      </c>
      <c r="D8" s="37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</row>
    <row r="9" spans="1:41" x14ac:dyDescent="0.25">
      <c r="A9" s="102"/>
      <c r="B9" s="39" t="s">
        <v>126</v>
      </c>
      <c r="C9" s="40" t="s">
        <v>136</v>
      </c>
      <c r="D9" s="37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</row>
    <row r="10" spans="1:41" x14ac:dyDescent="0.25">
      <c r="A10" s="102"/>
      <c r="B10" s="39" t="s">
        <v>151</v>
      </c>
      <c r="C10" s="40" t="s">
        <v>152</v>
      </c>
      <c r="D10" s="37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</row>
    <row r="11" spans="1:41" x14ac:dyDescent="0.25">
      <c r="A11" s="102"/>
      <c r="B11" s="39" t="s">
        <v>119</v>
      </c>
      <c r="C11" s="40" t="s">
        <v>132</v>
      </c>
      <c r="D11" s="37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</row>
    <row r="12" spans="1:41" x14ac:dyDescent="0.25">
      <c r="A12" s="102"/>
      <c r="B12" s="39" t="s">
        <v>120</v>
      </c>
      <c r="C12" s="40" t="s">
        <v>133</v>
      </c>
      <c r="D12" s="37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</row>
    <row r="13" spans="1:41" x14ac:dyDescent="0.25">
      <c r="A13" s="102"/>
      <c r="B13" s="39" t="s">
        <v>121</v>
      </c>
      <c r="C13" s="40">
        <v>2</v>
      </c>
      <c r="D13" s="37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</row>
    <row r="14" spans="1:41" x14ac:dyDescent="0.25">
      <c r="A14" s="102"/>
      <c r="B14" s="39" t="s">
        <v>122</v>
      </c>
      <c r="C14" s="40">
        <v>2</v>
      </c>
      <c r="D14" s="37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</row>
    <row r="15" spans="1:41" x14ac:dyDescent="0.25">
      <c r="A15" s="102"/>
      <c r="B15" s="39" t="s">
        <v>123</v>
      </c>
      <c r="C15" s="40">
        <v>1</v>
      </c>
      <c r="D15" s="37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</row>
    <row r="16" spans="1:41" x14ac:dyDescent="0.25">
      <c r="A16" s="102"/>
      <c r="B16" s="39" t="s">
        <v>149</v>
      </c>
      <c r="C16" s="40" t="s">
        <v>150</v>
      </c>
      <c r="D16" s="37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</row>
    <row r="17" spans="1:41" x14ac:dyDescent="0.25">
      <c r="A17" s="102"/>
      <c r="B17" s="39" t="s">
        <v>124</v>
      </c>
      <c r="C17" s="40" t="s">
        <v>134</v>
      </c>
      <c r="D17" s="37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</row>
    <row r="18" spans="1:41" ht="28.5" x14ac:dyDescent="0.25">
      <c r="A18" s="102"/>
      <c r="B18" s="39" t="s">
        <v>127</v>
      </c>
      <c r="C18" s="40" t="s">
        <v>137</v>
      </c>
      <c r="D18" s="37"/>
      <c r="E18" s="32"/>
      <c r="F18" s="32"/>
      <c r="G18" s="32"/>
      <c r="H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</row>
    <row r="19" spans="1:41" x14ac:dyDescent="0.25">
      <c r="A19" s="102"/>
      <c r="B19" s="39" t="s">
        <v>128</v>
      </c>
      <c r="C19" s="40" t="s">
        <v>138</v>
      </c>
      <c r="D19" s="37"/>
      <c r="E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</row>
    <row r="20" spans="1:41" x14ac:dyDescent="0.25">
      <c r="A20" s="102"/>
      <c r="B20" s="39" t="s">
        <v>129</v>
      </c>
      <c r="C20" s="40" t="s">
        <v>139</v>
      </c>
      <c r="D20" s="37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</row>
    <row r="21" spans="1:41" x14ac:dyDescent="0.25">
      <c r="A21" s="102"/>
      <c r="B21" s="39" t="s">
        <v>125</v>
      </c>
      <c r="C21" s="40" t="s">
        <v>135</v>
      </c>
      <c r="D21" s="37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</row>
    <row r="22" spans="1:41" ht="85.5" x14ac:dyDescent="0.25">
      <c r="A22" s="102"/>
      <c r="B22" s="41" t="s">
        <v>145</v>
      </c>
      <c r="C22" s="46" t="s">
        <v>147</v>
      </c>
      <c r="D22" s="37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</row>
    <row r="23" spans="1:41" ht="99.75" x14ac:dyDescent="0.25">
      <c r="A23" s="102"/>
      <c r="B23" s="93" t="s">
        <v>130</v>
      </c>
      <c r="C23" s="94" t="s">
        <v>148</v>
      </c>
      <c r="D23" s="37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</row>
    <row r="24" spans="1:41" x14ac:dyDescent="0.25">
      <c r="A24" s="92"/>
      <c r="B24" s="111" t="s">
        <v>158</v>
      </c>
      <c r="C24" s="112"/>
      <c r="D24" s="37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</row>
    <row r="25" spans="1:41" x14ac:dyDescent="0.25">
      <c r="A25" s="92"/>
      <c r="B25" s="109" t="s">
        <v>159</v>
      </c>
      <c r="C25" s="110"/>
      <c r="D25" s="37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</row>
    <row r="26" spans="1:41" x14ac:dyDescent="0.25">
      <c r="A26" s="44"/>
      <c r="B26" s="95"/>
      <c r="C26" s="96"/>
      <c r="D26" s="37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</row>
    <row r="27" spans="1:41" ht="15.75" thickBot="1" x14ac:dyDescent="0.3">
      <c r="A27" s="105"/>
      <c r="B27" s="106"/>
      <c r="C27" s="106"/>
      <c r="D27" s="107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</row>
    <row r="28" spans="1:41" x14ac:dyDescent="0.25">
      <c r="B28" s="32"/>
      <c r="C28" s="34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</row>
    <row r="29" spans="1:41" x14ac:dyDescent="0.25">
      <c r="B29" s="32"/>
      <c r="C29" s="34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</row>
    <row r="30" spans="1:41" x14ac:dyDescent="0.25">
      <c r="B30" s="32"/>
      <c r="C30" s="34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</row>
    <row r="31" spans="1:41" x14ac:dyDescent="0.25">
      <c r="B31" s="32"/>
      <c r="C31" s="34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</row>
    <row r="32" spans="1:41" x14ac:dyDescent="0.25">
      <c r="B32" s="32"/>
      <c r="C32" s="34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</row>
    <row r="33" spans="2:41" x14ac:dyDescent="0.25">
      <c r="B33" s="32"/>
      <c r="C33" s="34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</row>
    <row r="34" spans="2:41" x14ac:dyDescent="0.25">
      <c r="B34" s="32"/>
      <c r="C34" s="33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</row>
    <row r="35" spans="2:41" x14ac:dyDescent="0.25">
      <c r="B35" s="32"/>
      <c r="C35" s="33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</row>
    <row r="36" spans="2:41" x14ac:dyDescent="0.25">
      <c r="B36" s="32"/>
      <c r="C36" s="35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</row>
    <row r="37" spans="2:41" x14ac:dyDescent="0.25">
      <c r="B37" s="32"/>
      <c r="C37" s="33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</row>
    <row r="38" spans="2:41" x14ac:dyDescent="0.25">
      <c r="B38" s="32"/>
      <c r="C38" s="33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</row>
    <row r="39" spans="2:41" x14ac:dyDescent="0.25">
      <c r="B39" s="32"/>
      <c r="C39" s="33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</row>
    <row r="40" spans="2:41" x14ac:dyDescent="0.25">
      <c r="B40" s="32"/>
      <c r="C40" s="33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</row>
    <row r="41" spans="2:41" x14ac:dyDescent="0.25">
      <c r="B41" s="32"/>
      <c r="C41" s="33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</row>
    <row r="42" spans="2:41" x14ac:dyDescent="0.25">
      <c r="B42" s="32"/>
      <c r="C42" s="33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</row>
    <row r="43" spans="2:41" x14ac:dyDescent="0.25">
      <c r="B43" s="32"/>
      <c r="C43" s="33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</row>
    <row r="44" spans="2:41" x14ac:dyDescent="0.25">
      <c r="B44" s="32"/>
      <c r="C44" s="33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</row>
    <row r="45" spans="2:41" x14ac:dyDescent="0.25">
      <c r="B45" s="32"/>
      <c r="C45" s="33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</row>
    <row r="46" spans="2:41" x14ac:dyDescent="0.25">
      <c r="B46" s="32"/>
      <c r="C46" s="33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</row>
    <row r="47" spans="2:41" x14ac:dyDescent="0.25">
      <c r="B47" s="32"/>
      <c r="C47" s="33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</row>
    <row r="48" spans="2:41" x14ac:dyDescent="0.25">
      <c r="B48" s="32"/>
      <c r="C48" s="33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</row>
    <row r="49" spans="2:41" x14ac:dyDescent="0.25">
      <c r="B49" s="32"/>
      <c r="C49" s="33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</row>
    <row r="50" spans="2:41" x14ac:dyDescent="0.25">
      <c r="B50" s="32"/>
      <c r="C50" s="33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</row>
    <row r="51" spans="2:41" x14ac:dyDescent="0.25">
      <c r="B51" s="32"/>
      <c r="C51" s="33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</row>
    <row r="52" spans="2:41" x14ac:dyDescent="0.25">
      <c r="B52" s="32"/>
      <c r="C52" s="33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</row>
    <row r="53" spans="2:41" x14ac:dyDescent="0.25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</row>
    <row r="54" spans="2:41" x14ac:dyDescent="0.25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</row>
    <row r="55" spans="2:41" x14ac:dyDescent="0.25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</row>
    <row r="56" spans="2:41" x14ac:dyDescent="0.25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</row>
    <row r="57" spans="2:41" x14ac:dyDescent="0.25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</row>
    <row r="58" spans="2:41" x14ac:dyDescent="0.25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</row>
    <row r="59" spans="2:41" x14ac:dyDescent="0.25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</row>
    <row r="60" spans="2:41" x14ac:dyDescent="0.25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</row>
    <row r="61" spans="2:41" x14ac:dyDescent="0.25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</row>
    <row r="62" spans="2:41" x14ac:dyDescent="0.25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</row>
    <row r="63" spans="2:41" x14ac:dyDescent="0.25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</row>
    <row r="64" spans="2:41" x14ac:dyDescent="0.25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</row>
    <row r="65" spans="2:41" x14ac:dyDescent="0.25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</row>
    <row r="66" spans="2:41" x14ac:dyDescent="0.25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</row>
    <row r="67" spans="2:41" x14ac:dyDescent="0.25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</row>
    <row r="68" spans="2:41" x14ac:dyDescent="0.25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</row>
    <row r="69" spans="2:41" x14ac:dyDescent="0.25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</row>
    <row r="70" spans="2:41" x14ac:dyDescent="0.25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</row>
    <row r="71" spans="2:41" x14ac:dyDescent="0.25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</row>
    <row r="72" spans="2:41" x14ac:dyDescent="0.25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</row>
    <row r="73" spans="2:41" x14ac:dyDescent="0.25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</row>
    <row r="74" spans="2:41" x14ac:dyDescent="0.25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</row>
    <row r="75" spans="2:41" x14ac:dyDescent="0.25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</row>
    <row r="76" spans="2:41" x14ac:dyDescent="0.25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</row>
    <row r="77" spans="2:41" x14ac:dyDescent="0.25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</row>
    <row r="78" spans="2:41" x14ac:dyDescent="0.25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</row>
    <row r="79" spans="2:41" x14ac:dyDescent="0.25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</row>
    <row r="80" spans="2:41" x14ac:dyDescent="0.25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</row>
    <row r="81" spans="2:41" x14ac:dyDescent="0.25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</row>
    <row r="82" spans="2:41" x14ac:dyDescent="0.25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</row>
    <row r="83" spans="2:41" x14ac:dyDescent="0.25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</row>
    <row r="84" spans="2:41" x14ac:dyDescent="0.25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</row>
    <row r="85" spans="2:41" x14ac:dyDescent="0.25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</row>
    <row r="86" spans="2:41" x14ac:dyDescent="0.25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</row>
    <row r="87" spans="2:41" x14ac:dyDescent="0.25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</row>
    <row r="88" spans="2:41" x14ac:dyDescent="0.25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</row>
    <row r="89" spans="2:41" x14ac:dyDescent="0.25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</row>
    <row r="90" spans="2:41" x14ac:dyDescent="0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</row>
    <row r="91" spans="2:41" x14ac:dyDescent="0.25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</row>
    <row r="92" spans="2:41" x14ac:dyDescent="0.25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</row>
    <row r="93" spans="2:41" x14ac:dyDescent="0.25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</row>
    <row r="94" spans="2:41" x14ac:dyDescent="0.25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</row>
    <row r="95" spans="2:41" x14ac:dyDescent="0.25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</row>
    <row r="96" spans="2:41" x14ac:dyDescent="0.25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</row>
    <row r="97" spans="2:41" x14ac:dyDescent="0.25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</row>
    <row r="98" spans="2:41" x14ac:dyDescent="0.25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</row>
    <row r="99" spans="2:41" x14ac:dyDescent="0.25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</row>
    <row r="100" spans="2:41" x14ac:dyDescent="0.25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</row>
    <row r="101" spans="2:41" x14ac:dyDescent="0.25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</row>
    <row r="102" spans="2:41" x14ac:dyDescent="0.25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</row>
    <row r="103" spans="2:41" x14ac:dyDescent="0.25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</row>
    <row r="104" spans="2:41" x14ac:dyDescent="0.25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</row>
    <row r="105" spans="2:41" x14ac:dyDescent="0.25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</row>
    <row r="106" spans="2:41" x14ac:dyDescent="0.25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</row>
    <row r="107" spans="2:41" x14ac:dyDescent="0.25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</row>
    <row r="108" spans="2:41" x14ac:dyDescent="0.25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</row>
    <row r="109" spans="2:41" x14ac:dyDescent="0.25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</row>
    <row r="110" spans="2:41" x14ac:dyDescent="0.25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</row>
    <row r="111" spans="2:41" x14ac:dyDescent="0.25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</row>
    <row r="112" spans="2:41" x14ac:dyDescent="0.25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</row>
    <row r="113" spans="2:41" x14ac:dyDescent="0.25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</row>
    <row r="114" spans="2:41" x14ac:dyDescent="0.25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</row>
    <row r="115" spans="2:41" x14ac:dyDescent="0.25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</row>
    <row r="116" spans="2:41" x14ac:dyDescent="0.25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</row>
    <row r="117" spans="2:41" x14ac:dyDescent="0.25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</row>
    <row r="118" spans="2:41" x14ac:dyDescent="0.25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</row>
    <row r="119" spans="2:41" x14ac:dyDescent="0.25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</row>
    <row r="120" spans="2:41" x14ac:dyDescent="0.25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</row>
    <row r="121" spans="2:41" x14ac:dyDescent="0.25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</row>
    <row r="122" spans="2:41" x14ac:dyDescent="0.25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</row>
    <row r="123" spans="2:41" x14ac:dyDescent="0.25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</row>
    <row r="124" spans="2:41" x14ac:dyDescent="0.25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</row>
    <row r="125" spans="2:41" x14ac:dyDescent="0.25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</row>
    <row r="126" spans="2:41" x14ac:dyDescent="0.25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</row>
    <row r="127" spans="2:41" x14ac:dyDescent="0.25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</row>
    <row r="128" spans="2:41" x14ac:dyDescent="0.25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</row>
    <row r="129" spans="2:41" x14ac:dyDescent="0.25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</row>
    <row r="130" spans="2:41" x14ac:dyDescent="0.25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</row>
    <row r="131" spans="2:41" x14ac:dyDescent="0.25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</row>
    <row r="132" spans="2:41" x14ac:dyDescent="0.25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</row>
    <row r="133" spans="2:41" x14ac:dyDescent="0.25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</row>
    <row r="134" spans="2:41" x14ac:dyDescent="0.25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</row>
    <row r="135" spans="2:41" x14ac:dyDescent="0.25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</row>
    <row r="136" spans="2:41" x14ac:dyDescent="0.25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</row>
    <row r="137" spans="2:41" x14ac:dyDescent="0.25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</row>
    <row r="138" spans="2:41" x14ac:dyDescent="0.25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</row>
    <row r="139" spans="2:41" x14ac:dyDescent="0.25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</row>
    <row r="140" spans="2:41" x14ac:dyDescent="0.25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</row>
    <row r="141" spans="2:41" x14ac:dyDescent="0.25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</row>
    <row r="142" spans="2:41" x14ac:dyDescent="0.25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</row>
    <row r="143" spans="2:41" x14ac:dyDescent="0.25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</row>
    <row r="144" spans="2:41" x14ac:dyDescent="0.25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</row>
    <row r="145" spans="2:41" x14ac:dyDescent="0.25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</row>
    <row r="146" spans="2:41" x14ac:dyDescent="0.25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</row>
    <row r="147" spans="2:41" x14ac:dyDescent="0.25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</row>
    <row r="148" spans="2:41" x14ac:dyDescent="0.25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</row>
    <row r="149" spans="2:41" x14ac:dyDescent="0.25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</row>
    <row r="150" spans="2:41" x14ac:dyDescent="0.25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</row>
    <row r="151" spans="2:41" x14ac:dyDescent="0.25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</row>
    <row r="152" spans="2:41" x14ac:dyDescent="0.25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</row>
    <row r="153" spans="2:41" x14ac:dyDescent="0.25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</row>
    <row r="154" spans="2:41" x14ac:dyDescent="0.25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</row>
    <row r="155" spans="2:41" x14ac:dyDescent="0.25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</row>
    <row r="156" spans="2:41" x14ac:dyDescent="0.25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</row>
    <row r="157" spans="2:41" x14ac:dyDescent="0.25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</row>
    <row r="158" spans="2:41" x14ac:dyDescent="0.25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</row>
    <row r="159" spans="2:41" x14ac:dyDescent="0.25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</row>
    <row r="160" spans="2:41" x14ac:dyDescent="0.25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</row>
    <row r="161" spans="2:41" x14ac:dyDescent="0.25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</row>
    <row r="162" spans="2:41" x14ac:dyDescent="0.25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</row>
    <row r="163" spans="2:41" x14ac:dyDescent="0.25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</row>
    <row r="164" spans="2:41" x14ac:dyDescent="0.25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</row>
    <row r="165" spans="2:41" x14ac:dyDescent="0.25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</row>
    <row r="166" spans="2:41" x14ac:dyDescent="0.25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</row>
    <row r="167" spans="2:41" x14ac:dyDescent="0.25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</row>
    <row r="168" spans="2:41" x14ac:dyDescent="0.25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</row>
    <row r="169" spans="2:41" x14ac:dyDescent="0.25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</row>
    <row r="170" spans="2:41" x14ac:dyDescent="0.25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</row>
    <row r="171" spans="2:41" x14ac:dyDescent="0.25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</row>
    <row r="172" spans="2:41" x14ac:dyDescent="0.25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</row>
    <row r="173" spans="2:41" x14ac:dyDescent="0.25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</row>
    <row r="174" spans="2:41" x14ac:dyDescent="0.25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</row>
    <row r="175" spans="2:41" x14ac:dyDescent="0.25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</row>
    <row r="176" spans="2:41" x14ac:dyDescent="0.25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</row>
    <row r="177" spans="2:41" x14ac:dyDescent="0.25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</row>
    <row r="178" spans="2:41" x14ac:dyDescent="0.25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</row>
    <row r="179" spans="2:41" x14ac:dyDescent="0.25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</row>
    <row r="180" spans="2:41" x14ac:dyDescent="0.25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</row>
    <row r="181" spans="2:41" x14ac:dyDescent="0.25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</row>
    <row r="182" spans="2:41" x14ac:dyDescent="0.25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</row>
    <row r="183" spans="2:41" x14ac:dyDescent="0.25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</row>
    <row r="184" spans="2:41" x14ac:dyDescent="0.25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</row>
    <row r="185" spans="2:41" x14ac:dyDescent="0.25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</row>
    <row r="186" spans="2:41" x14ac:dyDescent="0.25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</row>
    <row r="187" spans="2:41" x14ac:dyDescent="0.25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</row>
    <row r="188" spans="2:41" x14ac:dyDescent="0.25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</row>
    <row r="189" spans="2:41" x14ac:dyDescent="0.25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</row>
    <row r="190" spans="2:41" x14ac:dyDescent="0.25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</row>
    <row r="191" spans="2:41" x14ac:dyDescent="0.25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</row>
    <row r="192" spans="2:41" x14ac:dyDescent="0.25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</row>
    <row r="193" spans="2:41" x14ac:dyDescent="0.25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</row>
    <row r="194" spans="2:41" x14ac:dyDescent="0.25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</row>
    <row r="195" spans="2:41" x14ac:dyDescent="0.25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</row>
    <row r="196" spans="2:41" x14ac:dyDescent="0.25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</row>
    <row r="197" spans="2:41" x14ac:dyDescent="0.25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</row>
    <row r="198" spans="2:41" x14ac:dyDescent="0.25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</row>
    <row r="199" spans="2:41" x14ac:dyDescent="0.25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</row>
    <row r="200" spans="2:41" x14ac:dyDescent="0.25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</row>
    <row r="201" spans="2:41" x14ac:dyDescent="0.25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</row>
    <row r="202" spans="2:41" x14ac:dyDescent="0.25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</row>
    <row r="203" spans="2:41" x14ac:dyDescent="0.25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</row>
    <row r="204" spans="2:41" x14ac:dyDescent="0.25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</row>
    <row r="205" spans="2:41" x14ac:dyDescent="0.25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</row>
    <row r="206" spans="2:41" x14ac:dyDescent="0.25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</row>
    <row r="207" spans="2:41" x14ac:dyDescent="0.25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</row>
    <row r="208" spans="2:41" x14ac:dyDescent="0.25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</row>
    <row r="209" spans="2:41" x14ac:dyDescent="0.25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</row>
    <row r="210" spans="2:41" x14ac:dyDescent="0.25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</row>
    <row r="211" spans="2:41" x14ac:dyDescent="0.25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</row>
    <row r="212" spans="2:41" x14ac:dyDescent="0.25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</row>
    <row r="213" spans="2:41" x14ac:dyDescent="0.25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</row>
    <row r="214" spans="2:41" x14ac:dyDescent="0.25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</row>
    <row r="215" spans="2:41" x14ac:dyDescent="0.25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</row>
    <row r="216" spans="2:41" x14ac:dyDescent="0.25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</row>
    <row r="217" spans="2:41" x14ac:dyDescent="0.25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</row>
    <row r="218" spans="2:41" x14ac:dyDescent="0.25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</row>
    <row r="219" spans="2:41" x14ac:dyDescent="0.25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</row>
    <row r="220" spans="2:41" x14ac:dyDescent="0.25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</row>
    <row r="221" spans="2:41" x14ac:dyDescent="0.25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</row>
    <row r="222" spans="2:41" x14ac:dyDescent="0.25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</row>
    <row r="223" spans="2:41" x14ac:dyDescent="0.25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</row>
    <row r="224" spans="2:41" x14ac:dyDescent="0.25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</row>
    <row r="225" spans="2:41" x14ac:dyDescent="0.25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</row>
    <row r="226" spans="2:41" x14ac:dyDescent="0.25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</row>
    <row r="227" spans="2:41" x14ac:dyDescent="0.25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</row>
    <row r="228" spans="2:41" x14ac:dyDescent="0.25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</row>
    <row r="229" spans="2:41" x14ac:dyDescent="0.25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</row>
    <row r="230" spans="2:41" x14ac:dyDescent="0.25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</row>
    <row r="231" spans="2:41" x14ac:dyDescent="0.25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</row>
    <row r="232" spans="2:41" x14ac:dyDescent="0.25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</row>
    <row r="233" spans="2:41" x14ac:dyDescent="0.25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</row>
    <row r="234" spans="2:41" x14ac:dyDescent="0.25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</row>
    <row r="235" spans="2:41" x14ac:dyDescent="0.25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</row>
    <row r="236" spans="2:41" x14ac:dyDescent="0.25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</row>
    <row r="237" spans="2:41" x14ac:dyDescent="0.25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</row>
    <row r="238" spans="2:41" x14ac:dyDescent="0.25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</row>
    <row r="239" spans="2:41" x14ac:dyDescent="0.25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</row>
    <row r="240" spans="2:41" x14ac:dyDescent="0.25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</row>
    <row r="241" spans="2:41" x14ac:dyDescent="0.25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</row>
    <row r="242" spans="2:41" x14ac:dyDescent="0.25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</row>
    <row r="243" spans="2:41" x14ac:dyDescent="0.25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</row>
    <row r="244" spans="2:41" x14ac:dyDescent="0.25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</row>
    <row r="245" spans="2:41" x14ac:dyDescent="0.25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</row>
    <row r="246" spans="2:41" x14ac:dyDescent="0.25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</row>
    <row r="247" spans="2:41" x14ac:dyDescent="0.25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</row>
    <row r="248" spans="2:41" x14ac:dyDescent="0.25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</row>
    <row r="249" spans="2:41" x14ac:dyDescent="0.25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</row>
    <row r="250" spans="2:41" x14ac:dyDescent="0.25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</row>
    <row r="251" spans="2:41" x14ac:dyDescent="0.25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</row>
    <row r="252" spans="2:41" x14ac:dyDescent="0.25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</row>
    <row r="253" spans="2:41" x14ac:dyDescent="0.25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</row>
    <row r="254" spans="2:41" x14ac:dyDescent="0.25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</row>
    <row r="255" spans="2:41" x14ac:dyDescent="0.25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</row>
    <row r="256" spans="2:41" x14ac:dyDescent="0.25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</row>
    <row r="257" spans="2:41" x14ac:dyDescent="0.25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</row>
    <row r="258" spans="2:41" x14ac:dyDescent="0.25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</row>
    <row r="259" spans="2:41" x14ac:dyDescent="0.25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</row>
    <row r="260" spans="2:41" x14ac:dyDescent="0.25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</row>
    <row r="261" spans="2:41" x14ac:dyDescent="0.25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</row>
    <row r="262" spans="2:41" x14ac:dyDescent="0.25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</row>
    <row r="263" spans="2:41" x14ac:dyDescent="0.25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</row>
    <row r="264" spans="2:41" x14ac:dyDescent="0.25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</row>
    <row r="265" spans="2:41" x14ac:dyDescent="0.25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</row>
    <row r="266" spans="2:41" x14ac:dyDescent="0.25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</row>
    <row r="267" spans="2:41" x14ac:dyDescent="0.25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</row>
    <row r="268" spans="2:41" x14ac:dyDescent="0.25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</row>
    <row r="269" spans="2:41" x14ac:dyDescent="0.25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</row>
    <row r="270" spans="2:41" x14ac:dyDescent="0.25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</row>
    <row r="271" spans="2:41" x14ac:dyDescent="0.25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</row>
    <row r="272" spans="2:41" x14ac:dyDescent="0.25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</row>
    <row r="273" spans="2:41" x14ac:dyDescent="0.25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</row>
    <row r="274" spans="2:41" x14ac:dyDescent="0.25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</row>
    <row r="275" spans="2:41" x14ac:dyDescent="0.25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</row>
    <row r="276" spans="2:41" x14ac:dyDescent="0.25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</row>
    <row r="277" spans="2:41" x14ac:dyDescent="0.25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</row>
    <row r="278" spans="2:41" x14ac:dyDescent="0.25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</row>
    <row r="279" spans="2:41" x14ac:dyDescent="0.25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</row>
    <row r="280" spans="2:41" x14ac:dyDescent="0.25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</row>
    <row r="281" spans="2:41" x14ac:dyDescent="0.25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</row>
    <row r="282" spans="2:41" x14ac:dyDescent="0.25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</row>
    <row r="283" spans="2:41" x14ac:dyDescent="0.25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</row>
    <row r="284" spans="2:41" x14ac:dyDescent="0.25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</row>
    <row r="285" spans="2:41" x14ac:dyDescent="0.25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</row>
    <row r="286" spans="2:41" x14ac:dyDescent="0.25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</row>
    <row r="287" spans="2:41" x14ac:dyDescent="0.25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</row>
    <row r="288" spans="2:41" x14ac:dyDescent="0.25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</row>
    <row r="289" spans="2:41" x14ac:dyDescent="0.25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</row>
    <row r="290" spans="2:41" x14ac:dyDescent="0.25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</row>
    <row r="291" spans="2:41" x14ac:dyDescent="0.25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</row>
    <row r="292" spans="2:41" x14ac:dyDescent="0.25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</row>
    <row r="293" spans="2:41" x14ac:dyDescent="0.25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</row>
    <row r="294" spans="2:41" x14ac:dyDescent="0.25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</row>
    <row r="295" spans="2:41" x14ac:dyDescent="0.25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</row>
    <row r="296" spans="2:41" x14ac:dyDescent="0.25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</row>
    <row r="297" spans="2:41" x14ac:dyDescent="0.25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</row>
    <row r="298" spans="2:41" x14ac:dyDescent="0.25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</row>
    <row r="299" spans="2:41" x14ac:dyDescent="0.25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</row>
    <row r="300" spans="2:41" x14ac:dyDescent="0.25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</row>
    <row r="301" spans="2:41" x14ac:dyDescent="0.25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</row>
    <row r="302" spans="2:41" x14ac:dyDescent="0.25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</row>
    <row r="303" spans="2:41" x14ac:dyDescent="0.25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</row>
    <row r="304" spans="2:41" x14ac:dyDescent="0.25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</row>
    <row r="305" spans="2:41" x14ac:dyDescent="0.25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</row>
    <row r="306" spans="2:41" x14ac:dyDescent="0.25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</row>
    <row r="307" spans="2:41" x14ac:dyDescent="0.25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</row>
    <row r="308" spans="2:41" x14ac:dyDescent="0.25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</row>
    <row r="309" spans="2:41" x14ac:dyDescent="0.25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</row>
    <row r="310" spans="2:41" x14ac:dyDescent="0.25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</row>
    <row r="311" spans="2:41" x14ac:dyDescent="0.25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</row>
    <row r="312" spans="2:41" x14ac:dyDescent="0.25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</row>
    <row r="313" spans="2:41" x14ac:dyDescent="0.25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</row>
    <row r="314" spans="2:41" x14ac:dyDescent="0.25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</row>
    <row r="315" spans="2:41" x14ac:dyDescent="0.25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</row>
    <row r="316" spans="2:41" x14ac:dyDescent="0.25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</row>
    <row r="317" spans="2:41" x14ac:dyDescent="0.25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</row>
    <row r="318" spans="2:41" x14ac:dyDescent="0.25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</row>
    <row r="319" spans="2:41" x14ac:dyDescent="0.25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</row>
    <row r="320" spans="2:41" x14ac:dyDescent="0.25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</row>
    <row r="321" spans="2:41" x14ac:dyDescent="0.25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</row>
    <row r="322" spans="2:41" x14ac:dyDescent="0.25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</row>
    <row r="323" spans="2:41" x14ac:dyDescent="0.25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</row>
    <row r="324" spans="2:41" x14ac:dyDescent="0.25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</row>
    <row r="325" spans="2:41" x14ac:dyDescent="0.25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</row>
    <row r="326" spans="2:41" x14ac:dyDescent="0.25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</row>
    <row r="327" spans="2:41" x14ac:dyDescent="0.25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</row>
    <row r="328" spans="2:41" x14ac:dyDescent="0.25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</row>
    <row r="329" spans="2:41" x14ac:dyDescent="0.25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</row>
    <row r="330" spans="2:41" x14ac:dyDescent="0.25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</row>
    <row r="331" spans="2:41" x14ac:dyDescent="0.25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</row>
    <row r="332" spans="2:41" x14ac:dyDescent="0.25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</row>
    <row r="333" spans="2:41" x14ac:dyDescent="0.25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</row>
    <row r="334" spans="2:41" x14ac:dyDescent="0.25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</row>
    <row r="335" spans="2:41" x14ac:dyDescent="0.25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</row>
    <row r="336" spans="2:41" x14ac:dyDescent="0.25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</row>
    <row r="337" spans="2:41" x14ac:dyDescent="0.25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</row>
    <row r="338" spans="2:41" x14ac:dyDescent="0.25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</row>
    <row r="339" spans="2:41" x14ac:dyDescent="0.25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</row>
    <row r="340" spans="2:41" x14ac:dyDescent="0.25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</row>
    <row r="341" spans="2:41" x14ac:dyDescent="0.25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</row>
    <row r="342" spans="2:41" x14ac:dyDescent="0.25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</row>
    <row r="343" spans="2:41" x14ac:dyDescent="0.25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</row>
    <row r="344" spans="2:41" x14ac:dyDescent="0.25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</row>
    <row r="345" spans="2:41" x14ac:dyDescent="0.25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</row>
    <row r="346" spans="2:41" x14ac:dyDescent="0.25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</row>
    <row r="347" spans="2:41" x14ac:dyDescent="0.25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</row>
    <row r="348" spans="2:41" x14ac:dyDescent="0.25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</row>
    <row r="349" spans="2:41" x14ac:dyDescent="0.25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</row>
    <row r="350" spans="2:41" x14ac:dyDescent="0.25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</row>
    <row r="351" spans="2:41" x14ac:dyDescent="0.25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</row>
    <row r="352" spans="2:41" x14ac:dyDescent="0.25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</row>
    <row r="353" spans="2:41" x14ac:dyDescent="0.25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</row>
    <row r="354" spans="2:41" x14ac:dyDescent="0.25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</row>
    <row r="355" spans="2:41" x14ac:dyDescent="0.25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</row>
    <row r="356" spans="2:41" x14ac:dyDescent="0.25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</row>
    <row r="357" spans="2:41" x14ac:dyDescent="0.25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</row>
    <row r="358" spans="2:41" x14ac:dyDescent="0.25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</row>
    <row r="359" spans="2:41" x14ac:dyDescent="0.25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</row>
    <row r="360" spans="2:41" x14ac:dyDescent="0.25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</row>
    <row r="361" spans="2:41" x14ac:dyDescent="0.25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</row>
    <row r="362" spans="2:41" x14ac:dyDescent="0.25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</row>
    <row r="363" spans="2:41" x14ac:dyDescent="0.25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</row>
    <row r="364" spans="2:41" x14ac:dyDescent="0.25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</row>
    <row r="365" spans="2:41" x14ac:dyDescent="0.25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</row>
    <row r="366" spans="2:41" x14ac:dyDescent="0.25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</row>
    <row r="367" spans="2:41" x14ac:dyDescent="0.25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</row>
    <row r="368" spans="2:41" x14ac:dyDescent="0.25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</row>
    <row r="369" spans="2:41" x14ac:dyDescent="0.25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</row>
    <row r="370" spans="2:41" x14ac:dyDescent="0.25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</row>
    <row r="371" spans="2:41" x14ac:dyDescent="0.25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</row>
    <row r="372" spans="2:41" x14ac:dyDescent="0.25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</row>
    <row r="373" spans="2:41" x14ac:dyDescent="0.25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</row>
    <row r="374" spans="2:41" x14ac:dyDescent="0.25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</row>
    <row r="375" spans="2:41" x14ac:dyDescent="0.25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</row>
    <row r="376" spans="2:41" x14ac:dyDescent="0.25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</row>
    <row r="377" spans="2:41" x14ac:dyDescent="0.25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</row>
    <row r="378" spans="2:41" x14ac:dyDescent="0.25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</row>
    <row r="379" spans="2:41" x14ac:dyDescent="0.25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</row>
    <row r="380" spans="2:41" x14ac:dyDescent="0.25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</row>
    <row r="381" spans="2:41" x14ac:dyDescent="0.25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</row>
    <row r="382" spans="2:41" x14ac:dyDescent="0.25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</row>
    <row r="383" spans="2:41" x14ac:dyDescent="0.25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</row>
    <row r="384" spans="2:41" x14ac:dyDescent="0.25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</row>
    <row r="385" spans="2:41" x14ac:dyDescent="0.25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</row>
    <row r="386" spans="2:41" x14ac:dyDescent="0.25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</row>
    <row r="387" spans="2:41" x14ac:dyDescent="0.25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</row>
    <row r="388" spans="2:41" x14ac:dyDescent="0.25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</row>
    <row r="389" spans="2:41" x14ac:dyDescent="0.25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</row>
    <row r="390" spans="2:41" x14ac:dyDescent="0.25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</row>
    <row r="391" spans="2:41" x14ac:dyDescent="0.25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</row>
    <row r="392" spans="2:41" x14ac:dyDescent="0.25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</row>
    <row r="393" spans="2:41" x14ac:dyDescent="0.25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</row>
    <row r="394" spans="2:41" x14ac:dyDescent="0.25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</row>
    <row r="395" spans="2:41" x14ac:dyDescent="0.25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</row>
    <row r="396" spans="2:41" x14ac:dyDescent="0.25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</row>
    <row r="397" spans="2:41" x14ac:dyDescent="0.25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</row>
    <row r="398" spans="2:41" x14ac:dyDescent="0.25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</row>
    <row r="399" spans="2:41" x14ac:dyDescent="0.25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</row>
    <row r="400" spans="2:41" x14ac:dyDescent="0.25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</row>
    <row r="401" spans="2:41" x14ac:dyDescent="0.25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</row>
    <row r="402" spans="2:41" x14ac:dyDescent="0.25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</row>
    <row r="403" spans="2:41" x14ac:dyDescent="0.25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</row>
    <row r="404" spans="2:41" x14ac:dyDescent="0.25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</row>
    <row r="405" spans="2:41" x14ac:dyDescent="0.25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</row>
    <row r="406" spans="2:41" x14ac:dyDescent="0.25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</row>
    <row r="407" spans="2:41" x14ac:dyDescent="0.25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</row>
    <row r="408" spans="2:41" x14ac:dyDescent="0.25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</row>
    <row r="409" spans="2:41" x14ac:dyDescent="0.25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</row>
    <row r="410" spans="2:41" x14ac:dyDescent="0.25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</row>
    <row r="411" spans="2:41" x14ac:dyDescent="0.25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</row>
    <row r="412" spans="2:41" x14ac:dyDescent="0.25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</row>
    <row r="413" spans="2:41" x14ac:dyDescent="0.25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</row>
    <row r="414" spans="2:41" x14ac:dyDescent="0.25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</row>
    <row r="415" spans="2:41" x14ac:dyDescent="0.25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</row>
    <row r="416" spans="2:41" x14ac:dyDescent="0.25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</row>
    <row r="417" spans="2:41" x14ac:dyDescent="0.25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</row>
    <row r="418" spans="2:41" x14ac:dyDescent="0.25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</row>
    <row r="419" spans="2:41" x14ac:dyDescent="0.25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</row>
    <row r="420" spans="2:41" x14ac:dyDescent="0.25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</row>
    <row r="421" spans="2:41" x14ac:dyDescent="0.25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</row>
    <row r="422" spans="2:41" x14ac:dyDescent="0.25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</row>
    <row r="423" spans="2:41" x14ac:dyDescent="0.25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</row>
    <row r="424" spans="2:41" x14ac:dyDescent="0.25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</row>
    <row r="425" spans="2:41" x14ac:dyDescent="0.25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</row>
    <row r="426" spans="2:41" x14ac:dyDescent="0.25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</row>
    <row r="427" spans="2:41" x14ac:dyDescent="0.25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</row>
    <row r="428" spans="2:41" x14ac:dyDescent="0.25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</row>
    <row r="429" spans="2:41" x14ac:dyDescent="0.25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</row>
    <row r="430" spans="2:41" x14ac:dyDescent="0.25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</row>
    <row r="431" spans="2:41" x14ac:dyDescent="0.25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</row>
    <row r="432" spans="2:41" x14ac:dyDescent="0.25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</row>
    <row r="433" spans="2:41" x14ac:dyDescent="0.25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</row>
    <row r="434" spans="2:41" x14ac:dyDescent="0.25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</row>
    <row r="435" spans="2:41" x14ac:dyDescent="0.25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</row>
    <row r="436" spans="2:41" x14ac:dyDescent="0.25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</row>
    <row r="437" spans="2:41" x14ac:dyDescent="0.25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</row>
    <row r="438" spans="2:41" x14ac:dyDescent="0.25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</row>
    <row r="439" spans="2:41" x14ac:dyDescent="0.25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</row>
    <row r="440" spans="2:41" x14ac:dyDescent="0.25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</row>
    <row r="441" spans="2:41" x14ac:dyDescent="0.25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</row>
    <row r="442" spans="2:41" x14ac:dyDescent="0.25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</row>
    <row r="443" spans="2:41" x14ac:dyDescent="0.25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</row>
    <row r="444" spans="2:41" x14ac:dyDescent="0.25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</row>
    <row r="445" spans="2:41" x14ac:dyDescent="0.25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</row>
    <row r="446" spans="2:41" x14ac:dyDescent="0.25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</row>
    <row r="447" spans="2:41" x14ac:dyDescent="0.25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</row>
    <row r="448" spans="2:41" x14ac:dyDescent="0.25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</row>
    <row r="449" spans="2:41" x14ac:dyDescent="0.25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</row>
    <row r="450" spans="2:41" x14ac:dyDescent="0.25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</row>
    <row r="451" spans="2:41" x14ac:dyDescent="0.25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</row>
    <row r="452" spans="2:41" x14ac:dyDescent="0.25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</row>
    <row r="453" spans="2:41" x14ac:dyDescent="0.25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</row>
    <row r="454" spans="2:41" x14ac:dyDescent="0.25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</row>
    <row r="455" spans="2:41" x14ac:dyDescent="0.25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</row>
    <row r="456" spans="2:41" x14ac:dyDescent="0.25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</row>
    <row r="457" spans="2:41" x14ac:dyDescent="0.25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</row>
    <row r="458" spans="2:41" x14ac:dyDescent="0.25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</row>
    <row r="459" spans="2:41" x14ac:dyDescent="0.25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</row>
    <row r="460" spans="2:41" x14ac:dyDescent="0.25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</row>
    <row r="461" spans="2:41" x14ac:dyDescent="0.25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</row>
    <row r="462" spans="2:41" x14ac:dyDescent="0.25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</row>
    <row r="463" spans="2:41" x14ac:dyDescent="0.25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</row>
    <row r="464" spans="2:41" x14ac:dyDescent="0.25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</row>
    <row r="465" spans="2:41" x14ac:dyDescent="0.25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</row>
    <row r="466" spans="2:41" x14ac:dyDescent="0.25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</row>
    <row r="467" spans="2:41" x14ac:dyDescent="0.25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</row>
    <row r="468" spans="2:41" x14ac:dyDescent="0.25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</row>
    <row r="469" spans="2:41" x14ac:dyDescent="0.25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</row>
    <row r="470" spans="2:41" x14ac:dyDescent="0.25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</row>
    <row r="471" spans="2:41" x14ac:dyDescent="0.25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</row>
    <row r="472" spans="2:41" x14ac:dyDescent="0.25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</row>
    <row r="473" spans="2:41" x14ac:dyDescent="0.25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</row>
    <row r="474" spans="2:41" x14ac:dyDescent="0.25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</row>
    <row r="475" spans="2:41" x14ac:dyDescent="0.25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</row>
    <row r="476" spans="2:41" x14ac:dyDescent="0.25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</row>
    <row r="477" spans="2:41" x14ac:dyDescent="0.25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</row>
    <row r="478" spans="2:41" x14ac:dyDescent="0.25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</row>
    <row r="479" spans="2:41" x14ac:dyDescent="0.25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</row>
    <row r="480" spans="2:41" x14ac:dyDescent="0.25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</row>
    <row r="481" spans="2:41" x14ac:dyDescent="0.25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</row>
    <row r="482" spans="2:41" x14ac:dyDescent="0.25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</row>
    <row r="483" spans="2:41" x14ac:dyDescent="0.25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</row>
    <row r="484" spans="2:41" x14ac:dyDescent="0.25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</row>
    <row r="485" spans="2:41" x14ac:dyDescent="0.25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</row>
    <row r="486" spans="2:41" x14ac:dyDescent="0.25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</row>
    <row r="487" spans="2:41" x14ac:dyDescent="0.25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</row>
    <row r="488" spans="2:41" x14ac:dyDescent="0.25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</row>
    <row r="489" spans="2:41" x14ac:dyDescent="0.25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</row>
    <row r="490" spans="2:41" x14ac:dyDescent="0.25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</row>
    <row r="491" spans="2:41" x14ac:dyDescent="0.25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</row>
    <row r="492" spans="2:41" x14ac:dyDescent="0.25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</row>
    <row r="493" spans="2:41" x14ac:dyDescent="0.25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</row>
    <row r="494" spans="2:41" x14ac:dyDescent="0.25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</row>
    <row r="495" spans="2:41" x14ac:dyDescent="0.25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</row>
    <row r="496" spans="2:41" x14ac:dyDescent="0.25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</row>
    <row r="497" spans="2:41" x14ac:dyDescent="0.25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</row>
    <row r="498" spans="2:41" x14ac:dyDescent="0.25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</row>
    <row r="499" spans="2:41" x14ac:dyDescent="0.25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</row>
    <row r="500" spans="2:41" x14ac:dyDescent="0.25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</row>
    <row r="501" spans="2:41" x14ac:dyDescent="0.25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</row>
    <row r="502" spans="2:41" x14ac:dyDescent="0.25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</row>
    <row r="503" spans="2:41" x14ac:dyDescent="0.25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</row>
    <row r="504" spans="2:41" x14ac:dyDescent="0.25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</row>
    <row r="505" spans="2:41" x14ac:dyDescent="0.25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</row>
    <row r="506" spans="2:41" x14ac:dyDescent="0.25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</row>
    <row r="507" spans="2:41" x14ac:dyDescent="0.25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</row>
    <row r="508" spans="2:41" x14ac:dyDescent="0.25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</row>
    <row r="509" spans="2:41" x14ac:dyDescent="0.25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</row>
    <row r="510" spans="2:41" x14ac:dyDescent="0.25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</row>
    <row r="511" spans="2:41" x14ac:dyDescent="0.25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</row>
    <row r="512" spans="2:41" x14ac:dyDescent="0.25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</row>
    <row r="513" spans="2:41" x14ac:dyDescent="0.25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</row>
    <row r="514" spans="2:41" x14ac:dyDescent="0.25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</row>
    <row r="515" spans="2:41" x14ac:dyDescent="0.25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</row>
    <row r="516" spans="2:41" x14ac:dyDescent="0.25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</row>
    <row r="517" spans="2:41" x14ac:dyDescent="0.25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</row>
    <row r="518" spans="2:41" x14ac:dyDescent="0.25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</row>
    <row r="519" spans="2:41" x14ac:dyDescent="0.25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</row>
    <row r="520" spans="2:41" x14ac:dyDescent="0.25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</row>
    <row r="521" spans="2:41" x14ac:dyDescent="0.25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</row>
    <row r="522" spans="2:41" x14ac:dyDescent="0.25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</row>
    <row r="523" spans="2:41" x14ac:dyDescent="0.25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</row>
    <row r="524" spans="2:41" x14ac:dyDescent="0.25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</row>
    <row r="525" spans="2:41" x14ac:dyDescent="0.25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</row>
    <row r="526" spans="2:41" x14ac:dyDescent="0.25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</row>
    <row r="527" spans="2:41" x14ac:dyDescent="0.25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</row>
    <row r="528" spans="2:41" x14ac:dyDescent="0.25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</row>
    <row r="529" spans="2:41" x14ac:dyDescent="0.25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</row>
    <row r="530" spans="2:41" x14ac:dyDescent="0.25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</row>
    <row r="531" spans="2:41" x14ac:dyDescent="0.25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</row>
    <row r="532" spans="2:41" x14ac:dyDescent="0.25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</row>
    <row r="533" spans="2:41" x14ac:dyDescent="0.25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</row>
    <row r="534" spans="2:41" x14ac:dyDescent="0.25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</row>
    <row r="535" spans="2:41" x14ac:dyDescent="0.25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</row>
    <row r="536" spans="2:41" x14ac:dyDescent="0.25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</row>
    <row r="537" spans="2:41" x14ac:dyDescent="0.25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</row>
    <row r="538" spans="2:41" x14ac:dyDescent="0.25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</row>
    <row r="539" spans="2:41" x14ac:dyDescent="0.25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</row>
    <row r="540" spans="2:41" x14ac:dyDescent="0.25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</row>
    <row r="541" spans="2:41" x14ac:dyDescent="0.25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</row>
    <row r="542" spans="2:41" x14ac:dyDescent="0.25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</row>
    <row r="543" spans="2:41" x14ac:dyDescent="0.25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</row>
    <row r="544" spans="2:41" x14ac:dyDescent="0.25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</row>
    <row r="545" spans="2:41" x14ac:dyDescent="0.25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</row>
    <row r="546" spans="2:41" x14ac:dyDescent="0.25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</row>
    <row r="547" spans="2:41" x14ac:dyDescent="0.25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</row>
    <row r="548" spans="2:41" x14ac:dyDescent="0.25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</row>
    <row r="549" spans="2:41" x14ac:dyDescent="0.25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</row>
    <row r="550" spans="2:41" x14ac:dyDescent="0.25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</row>
    <row r="551" spans="2:41" x14ac:dyDescent="0.25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</row>
    <row r="552" spans="2:41" x14ac:dyDescent="0.25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</row>
    <row r="553" spans="2:41" x14ac:dyDescent="0.25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</row>
    <row r="554" spans="2:41" x14ac:dyDescent="0.25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</row>
    <row r="555" spans="2:41" x14ac:dyDescent="0.25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</row>
    <row r="556" spans="2:41" x14ac:dyDescent="0.25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</row>
    <row r="557" spans="2:41" x14ac:dyDescent="0.25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</row>
    <row r="558" spans="2:41" x14ac:dyDescent="0.25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</row>
    <row r="559" spans="2:41" x14ac:dyDescent="0.25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</row>
    <row r="560" spans="2:41" x14ac:dyDescent="0.25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</row>
    <row r="561" spans="2:41" x14ac:dyDescent="0.25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</row>
    <row r="562" spans="2:41" x14ac:dyDescent="0.25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</row>
    <row r="563" spans="2:41" x14ac:dyDescent="0.25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</row>
    <row r="564" spans="2:41" x14ac:dyDescent="0.25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</row>
    <row r="565" spans="2:41" x14ac:dyDescent="0.25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</row>
    <row r="566" spans="2:41" x14ac:dyDescent="0.25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</row>
    <row r="567" spans="2:41" x14ac:dyDescent="0.25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</row>
    <row r="568" spans="2:41" x14ac:dyDescent="0.25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</row>
    <row r="569" spans="2:41" x14ac:dyDescent="0.25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</row>
    <row r="570" spans="2:41" x14ac:dyDescent="0.25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</row>
    <row r="571" spans="2:41" x14ac:dyDescent="0.25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</row>
    <row r="572" spans="2:41" x14ac:dyDescent="0.25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</row>
    <row r="573" spans="2:41" x14ac:dyDescent="0.25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</row>
    <row r="574" spans="2:41" x14ac:dyDescent="0.25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</row>
    <row r="575" spans="2:41" x14ac:dyDescent="0.25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</row>
    <row r="576" spans="2:41" x14ac:dyDescent="0.25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</row>
    <row r="577" spans="2:41" x14ac:dyDescent="0.25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</row>
    <row r="578" spans="2:41" x14ac:dyDescent="0.25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</row>
    <row r="579" spans="2:41" x14ac:dyDescent="0.25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</row>
    <row r="580" spans="2:41" x14ac:dyDescent="0.25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</row>
    <row r="581" spans="2:41" x14ac:dyDescent="0.25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</row>
    <row r="582" spans="2:41" x14ac:dyDescent="0.25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</row>
    <row r="583" spans="2:41" x14ac:dyDescent="0.25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</row>
    <row r="584" spans="2:41" x14ac:dyDescent="0.25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</row>
    <row r="585" spans="2:41" x14ac:dyDescent="0.25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</row>
    <row r="586" spans="2:41" x14ac:dyDescent="0.25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</row>
    <row r="587" spans="2:41" x14ac:dyDescent="0.25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</row>
    <row r="588" spans="2:41" x14ac:dyDescent="0.25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</row>
    <row r="589" spans="2:41" x14ac:dyDescent="0.25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</row>
    <row r="590" spans="2:41" x14ac:dyDescent="0.25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</row>
    <row r="591" spans="2:41" x14ac:dyDescent="0.25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</row>
    <row r="592" spans="2:41" x14ac:dyDescent="0.25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</row>
    <row r="593" spans="2:41" x14ac:dyDescent="0.25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</row>
    <row r="594" spans="2:41" x14ac:dyDescent="0.25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</row>
    <row r="595" spans="2:41" x14ac:dyDescent="0.25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</row>
    <row r="596" spans="2:41" x14ac:dyDescent="0.25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</row>
    <row r="597" spans="2:41" x14ac:dyDescent="0.25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</row>
    <row r="598" spans="2:41" x14ac:dyDescent="0.25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</row>
    <row r="599" spans="2:41" x14ac:dyDescent="0.25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</row>
    <row r="600" spans="2:41" x14ac:dyDescent="0.25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</row>
    <row r="601" spans="2:41" x14ac:dyDescent="0.25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</row>
    <row r="602" spans="2:41" x14ac:dyDescent="0.25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</row>
    <row r="603" spans="2:41" x14ac:dyDescent="0.25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  <c r="AK603" s="32"/>
      <c r="AL603" s="32"/>
      <c r="AM603" s="32"/>
      <c r="AN603" s="32"/>
      <c r="AO603" s="32"/>
    </row>
    <row r="604" spans="2:41" x14ac:dyDescent="0.25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  <c r="AK604" s="32"/>
      <c r="AL604" s="32"/>
      <c r="AM604" s="32"/>
      <c r="AN604" s="32"/>
      <c r="AO604" s="32"/>
    </row>
    <row r="605" spans="2:41" x14ac:dyDescent="0.25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  <c r="AO605" s="32"/>
    </row>
    <row r="606" spans="2:41" x14ac:dyDescent="0.25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  <c r="AO606" s="32"/>
    </row>
    <row r="607" spans="2:41" x14ac:dyDescent="0.25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  <c r="AK607" s="32"/>
      <c r="AL607" s="32"/>
      <c r="AM607" s="32"/>
      <c r="AN607" s="32"/>
      <c r="AO607" s="32"/>
    </row>
    <row r="608" spans="2:41" x14ac:dyDescent="0.25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  <c r="AK608" s="32"/>
      <c r="AL608" s="32"/>
      <c r="AM608" s="32"/>
      <c r="AN608" s="32"/>
      <c r="AO608" s="32"/>
    </row>
    <row r="609" spans="2:41" x14ac:dyDescent="0.25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  <c r="AO609" s="32"/>
    </row>
    <row r="610" spans="2:41" x14ac:dyDescent="0.25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  <c r="AK610" s="32"/>
      <c r="AL610" s="32"/>
      <c r="AM610" s="32"/>
      <c r="AN610" s="32"/>
      <c r="AO610" s="32"/>
    </row>
    <row r="611" spans="2:41" x14ac:dyDescent="0.25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</row>
    <row r="612" spans="2:41" x14ac:dyDescent="0.25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  <c r="AO612" s="32"/>
    </row>
    <row r="613" spans="2:41" x14ac:dyDescent="0.25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  <c r="AO613" s="32"/>
    </row>
    <row r="614" spans="2:41" x14ac:dyDescent="0.25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  <c r="AO614" s="32"/>
    </row>
    <row r="615" spans="2:41" x14ac:dyDescent="0.25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  <c r="AK615" s="32"/>
      <c r="AL615" s="32"/>
      <c r="AM615" s="32"/>
      <c r="AN615" s="32"/>
      <c r="AO615" s="32"/>
    </row>
    <row r="616" spans="2:41" x14ac:dyDescent="0.25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</row>
    <row r="617" spans="2:41" x14ac:dyDescent="0.25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  <c r="AO617" s="32"/>
    </row>
    <row r="618" spans="2:41" x14ac:dyDescent="0.25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  <c r="AO618" s="32"/>
    </row>
    <row r="619" spans="2:41" x14ac:dyDescent="0.25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</row>
    <row r="620" spans="2:41" x14ac:dyDescent="0.25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</row>
    <row r="621" spans="2:41" x14ac:dyDescent="0.25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</row>
    <row r="622" spans="2:41" x14ac:dyDescent="0.25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  <c r="AK622" s="32"/>
      <c r="AL622" s="32"/>
      <c r="AM622" s="32"/>
      <c r="AN622" s="32"/>
      <c r="AO622" s="32"/>
    </row>
    <row r="623" spans="2:41" x14ac:dyDescent="0.25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  <c r="AO623" s="32"/>
    </row>
    <row r="624" spans="2:41" x14ac:dyDescent="0.25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  <c r="AK624" s="32"/>
      <c r="AL624" s="32"/>
      <c r="AM624" s="32"/>
      <c r="AN624" s="32"/>
      <c r="AO624" s="32"/>
    </row>
    <row r="625" spans="2:41" x14ac:dyDescent="0.25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  <c r="AK625" s="32"/>
      <c r="AL625" s="32"/>
      <c r="AM625" s="32"/>
      <c r="AN625" s="32"/>
      <c r="AO625" s="32"/>
    </row>
    <row r="626" spans="2:41" x14ac:dyDescent="0.25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</row>
    <row r="627" spans="2:41" x14ac:dyDescent="0.25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  <c r="AK627" s="32"/>
      <c r="AL627" s="32"/>
      <c r="AM627" s="32"/>
      <c r="AN627" s="32"/>
      <c r="AO627" s="32"/>
    </row>
    <row r="628" spans="2:41" x14ac:dyDescent="0.25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  <c r="AO628" s="32"/>
    </row>
    <row r="629" spans="2:41" x14ac:dyDescent="0.25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  <c r="AK629" s="32"/>
      <c r="AL629" s="32"/>
      <c r="AM629" s="32"/>
      <c r="AN629" s="32"/>
      <c r="AO629" s="32"/>
    </row>
    <row r="630" spans="2:41" x14ac:dyDescent="0.25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  <c r="AK630" s="32"/>
      <c r="AL630" s="32"/>
      <c r="AM630" s="32"/>
      <c r="AN630" s="32"/>
      <c r="AO630" s="32"/>
    </row>
    <row r="631" spans="2:41" x14ac:dyDescent="0.25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  <c r="AO631" s="32"/>
    </row>
    <row r="632" spans="2:41" x14ac:dyDescent="0.25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  <c r="AK632" s="32"/>
      <c r="AL632" s="32"/>
      <c r="AM632" s="32"/>
      <c r="AN632" s="32"/>
      <c r="AO632" s="32"/>
    </row>
    <row r="633" spans="2:41" x14ac:dyDescent="0.25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  <c r="AK633" s="32"/>
      <c r="AL633" s="32"/>
      <c r="AM633" s="32"/>
      <c r="AN633" s="32"/>
      <c r="AO633" s="32"/>
    </row>
    <row r="634" spans="2:41" x14ac:dyDescent="0.25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  <c r="AK634" s="32"/>
      <c r="AL634" s="32"/>
      <c r="AM634" s="32"/>
      <c r="AN634" s="32"/>
      <c r="AO634" s="32"/>
    </row>
    <row r="635" spans="2:41" x14ac:dyDescent="0.25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32"/>
      <c r="AN635" s="32"/>
      <c r="AO635" s="32"/>
    </row>
    <row r="636" spans="2:41" x14ac:dyDescent="0.25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  <c r="AK636" s="32"/>
      <c r="AL636" s="32"/>
      <c r="AM636" s="32"/>
      <c r="AN636" s="32"/>
      <c r="AO636" s="32"/>
    </row>
    <row r="637" spans="2:41" x14ac:dyDescent="0.25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  <c r="AO637" s="32"/>
    </row>
    <row r="638" spans="2:41" x14ac:dyDescent="0.25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</row>
    <row r="639" spans="2:41" x14ac:dyDescent="0.25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  <c r="AK639" s="32"/>
      <c r="AL639" s="32"/>
      <c r="AM639" s="32"/>
      <c r="AN639" s="32"/>
      <c r="AO639" s="32"/>
    </row>
    <row r="640" spans="2:41" x14ac:dyDescent="0.25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  <c r="AK640" s="32"/>
      <c r="AL640" s="32"/>
      <c r="AM640" s="32"/>
      <c r="AN640" s="32"/>
      <c r="AO640" s="32"/>
    </row>
    <row r="641" spans="2:41" x14ac:dyDescent="0.25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  <c r="AO641" s="32"/>
    </row>
    <row r="642" spans="2:41" x14ac:dyDescent="0.25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  <c r="AK642" s="32"/>
      <c r="AL642" s="32"/>
      <c r="AM642" s="32"/>
      <c r="AN642" s="32"/>
      <c r="AO642" s="32"/>
    </row>
    <row r="643" spans="2:41" x14ac:dyDescent="0.25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</row>
    <row r="644" spans="2:41" x14ac:dyDescent="0.25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</row>
    <row r="645" spans="2:41" x14ac:dyDescent="0.25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</row>
    <row r="646" spans="2:41" x14ac:dyDescent="0.25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  <c r="AO646" s="32"/>
    </row>
    <row r="647" spans="2:41" x14ac:dyDescent="0.25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  <c r="AO647" s="32"/>
    </row>
    <row r="648" spans="2:41" x14ac:dyDescent="0.25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  <c r="AO648" s="32"/>
    </row>
    <row r="649" spans="2:41" x14ac:dyDescent="0.25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  <c r="AO649" s="32"/>
    </row>
    <row r="650" spans="2:41" x14ac:dyDescent="0.25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  <c r="AC650" s="32"/>
      <c r="AD650" s="32"/>
      <c r="AE650" s="32"/>
      <c r="AF650" s="32"/>
      <c r="AG650" s="32"/>
      <c r="AH650" s="32"/>
      <c r="AI650" s="32"/>
      <c r="AJ650" s="32"/>
      <c r="AK650" s="32"/>
      <c r="AL650" s="32"/>
      <c r="AM650" s="32"/>
      <c r="AN650" s="32"/>
      <c r="AO650" s="32"/>
    </row>
    <row r="651" spans="2:41" x14ac:dyDescent="0.25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  <c r="AC651" s="32"/>
      <c r="AD651" s="32"/>
      <c r="AE651" s="32"/>
      <c r="AF651" s="32"/>
      <c r="AG651" s="32"/>
      <c r="AH651" s="32"/>
      <c r="AI651" s="32"/>
      <c r="AJ651" s="32"/>
      <c r="AK651" s="32"/>
      <c r="AL651" s="32"/>
      <c r="AM651" s="32"/>
      <c r="AN651" s="32"/>
      <c r="AO651" s="32"/>
    </row>
    <row r="652" spans="2:41" x14ac:dyDescent="0.25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</row>
    <row r="653" spans="2:41" x14ac:dyDescent="0.25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  <c r="AC653" s="32"/>
      <c r="AD653" s="32"/>
      <c r="AE653" s="32"/>
      <c r="AF653" s="32"/>
      <c r="AG653" s="32"/>
      <c r="AH653" s="32"/>
      <c r="AI653" s="32"/>
      <c r="AJ653" s="32"/>
      <c r="AK653" s="32"/>
      <c r="AL653" s="32"/>
      <c r="AM653" s="32"/>
      <c r="AN653" s="32"/>
      <c r="AO653" s="32"/>
    </row>
    <row r="654" spans="2:41" x14ac:dyDescent="0.25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  <c r="AK654" s="32"/>
      <c r="AL654" s="32"/>
      <c r="AM654" s="32"/>
      <c r="AN654" s="32"/>
      <c r="AO654" s="32"/>
    </row>
    <row r="655" spans="2:41" x14ac:dyDescent="0.25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  <c r="AK655" s="32"/>
      <c r="AL655" s="32"/>
      <c r="AM655" s="32"/>
      <c r="AN655" s="32"/>
      <c r="AO655" s="32"/>
    </row>
    <row r="656" spans="2:41" x14ac:dyDescent="0.25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32"/>
      <c r="AN656" s="32"/>
      <c r="AO656" s="32"/>
    </row>
    <row r="657" spans="2:41" x14ac:dyDescent="0.25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  <c r="AO657" s="32"/>
    </row>
    <row r="658" spans="2:41" x14ac:dyDescent="0.25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  <c r="AK658" s="32"/>
      <c r="AL658" s="32"/>
      <c r="AM658" s="32"/>
      <c r="AN658" s="32"/>
      <c r="AO658" s="32"/>
    </row>
    <row r="659" spans="2:41" x14ac:dyDescent="0.25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B659" s="32"/>
      <c r="AC659" s="32"/>
      <c r="AD659" s="32"/>
      <c r="AE659" s="32"/>
      <c r="AF659" s="32"/>
      <c r="AG659" s="32"/>
      <c r="AH659" s="32"/>
      <c r="AI659" s="32"/>
      <c r="AJ659" s="32"/>
      <c r="AK659" s="32"/>
      <c r="AL659" s="32"/>
      <c r="AM659" s="32"/>
      <c r="AN659" s="32"/>
      <c r="AO659" s="32"/>
    </row>
    <row r="660" spans="2:41" x14ac:dyDescent="0.25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  <c r="AC660" s="32"/>
      <c r="AD660" s="32"/>
      <c r="AE660" s="32"/>
      <c r="AF660" s="32"/>
      <c r="AG660" s="32"/>
      <c r="AH660" s="32"/>
      <c r="AI660" s="32"/>
      <c r="AJ660" s="32"/>
      <c r="AK660" s="32"/>
      <c r="AL660" s="32"/>
      <c r="AM660" s="32"/>
      <c r="AN660" s="32"/>
      <c r="AO660" s="32"/>
    </row>
    <row r="661" spans="2:41" x14ac:dyDescent="0.25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B661" s="32"/>
      <c r="AC661" s="32"/>
      <c r="AD661" s="32"/>
      <c r="AE661" s="32"/>
      <c r="AF661" s="32"/>
      <c r="AG661" s="32"/>
      <c r="AH661" s="32"/>
      <c r="AI661" s="32"/>
      <c r="AJ661" s="32"/>
      <c r="AK661" s="32"/>
      <c r="AL661" s="32"/>
      <c r="AM661" s="32"/>
      <c r="AN661" s="32"/>
      <c r="AO661" s="32"/>
    </row>
    <row r="662" spans="2:41" x14ac:dyDescent="0.25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</row>
    <row r="663" spans="2:41" x14ac:dyDescent="0.25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  <c r="AK663" s="32"/>
      <c r="AL663" s="32"/>
      <c r="AM663" s="32"/>
      <c r="AN663" s="32"/>
      <c r="AO663" s="32"/>
    </row>
    <row r="664" spans="2:41" x14ac:dyDescent="0.25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  <c r="AB664" s="32"/>
      <c r="AC664" s="32"/>
      <c r="AD664" s="32"/>
      <c r="AE664" s="32"/>
      <c r="AF664" s="32"/>
      <c r="AG664" s="32"/>
      <c r="AH664" s="32"/>
      <c r="AI664" s="32"/>
      <c r="AJ664" s="32"/>
      <c r="AK664" s="32"/>
      <c r="AL664" s="32"/>
      <c r="AM664" s="32"/>
      <c r="AN664" s="32"/>
      <c r="AO664" s="32"/>
    </row>
    <row r="665" spans="2:41" x14ac:dyDescent="0.25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  <c r="AO665" s="32"/>
    </row>
    <row r="666" spans="2:41" x14ac:dyDescent="0.25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  <c r="AB666" s="32"/>
      <c r="AC666" s="32"/>
      <c r="AD666" s="32"/>
      <c r="AE666" s="32"/>
      <c r="AF666" s="32"/>
      <c r="AG666" s="32"/>
      <c r="AH666" s="32"/>
      <c r="AI666" s="32"/>
      <c r="AJ666" s="32"/>
      <c r="AK666" s="32"/>
      <c r="AL666" s="32"/>
      <c r="AM666" s="32"/>
      <c r="AN666" s="32"/>
      <c r="AO666" s="32"/>
    </row>
    <row r="667" spans="2:41" x14ac:dyDescent="0.25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  <c r="AK667" s="32"/>
      <c r="AL667" s="32"/>
      <c r="AM667" s="32"/>
      <c r="AN667" s="32"/>
      <c r="AO667" s="32"/>
    </row>
    <row r="668" spans="2:41" x14ac:dyDescent="0.25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  <c r="AB668" s="32"/>
      <c r="AC668" s="32"/>
      <c r="AD668" s="32"/>
      <c r="AE668" s="32"/>
      <c r="AF668" s="32"/>
      <c r="AG668" s="32"/>
      <c r="AH668" s="32"/>
      <c r="AI668" s="32"/>
      <c r="AJ668" s="32"/>
      <c r="AK668" s="32"/>
      <c r="AL668" s="32"/>
      <c r="AM668" s="32"/>
      <c r="AN668" s="32"/>
      <c r="AO668" s="32"/>
    </row>
    <row r="669" spans="2:41" x14ac:dyDescent="0.25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  <c r="AB669" s="32"/>
      <c r="AC669" s="32"/>
      <c r="AD669" s="32"/>
      <c r="AE669" s="32"/>
      <c r="AF669" s="32"/>
      <c r="AG669" s="32"/>
      <c r="AH669" s="32"/>
      <c r="AI669" s="32"/>
      <c r="AJ669" s="32"/>
      <c r="AK669" s="32"/>
      <c r="AL669" s="32"/>
      <c r="AM669" s="32"/>
      <c r="AN669" s="32"/>
      <c r="AO669" s="32"/>
    </row>
    <row r="670" spans="2:41" x14ac:dyDescent="0.25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  <c r="AB670" s="32"/>
      <c r="AC670" s="32"/>
      <c r="AD670" s="32"/>
      <c r="AE670" s="32"/>
      <c r="AF670" s="32"/>
      <c r="AG670" s="32"/>
      <c r="AH670" s="32"/>
      <c r="AI670" s="32"/>
      <c r="AJ670" s="32"/>
      <c r="AK670" s="32"/>
      <c r="AL670" s="32"/>
      <c r="AM670" s="32"/>
      <c r="AN670" s="32"/>
      <c r="AO670" s="32"/>
    </row>
    <row r="671" spans="2:41" x14ac:dyDescent="0.25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  <c r="AB671" s="32"/>
      <c r="AC671" s="32"/>
      <c r="AD671" s="32"/>
      <c r="AE671" s="32"/>
      <c r="AF671" s="32"/>
      <c r="AG671" s="32"/>
      <c r="AH671" s="32"/>
      <c r="AI671" s="32"/>
      <c r="AJ671" s="32"/>
      <c r="AK671" s="32"/>
      <c r="AL671" s="32"/>
      <c r="AM671" s="32"/>
      <c r="AN671" s="32"/>
      <c r="AO671" s="32"/>
    </row>
    <row r="672" spans="2:41" x14ac:dyDescent="0.25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  <c r="AB672" s="32"/>
      <c r="AC672" s="32"/>
      <c r="AD672" s="32"/>
      <c r="AE672" s="32"/>
      <c r="AF672" s="32"/>
      <c r="AG672" s="32"/>
      <c r="AH672" s="32"/>
      <c r="AI672" s="32"/>
      <c r="AJ672" s="32"/>
      <c r="AK672" s="32"/>
      <c r="AL672" s="32"/>
      <c r="AM672" s="32"/>
      <c r="AN672" s="32"/>
      <c r="AO672" s="32"/>
    </row>
    <row r="673" spans="2:41" x14ac:dyDescent="0.25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  <c r="AC673" s="32"/>
      <c r="AD673" s="32"/>
      <c r="AE673" s="32"/>
      <c r="AF673" s="32"/>
      <c r="AG673" s="32"/>
      <c r="AH673" s="32"/>
      <c r="AI673" s="32"/>
      <c r="AJ673" s="32"/>
      <c r="AK673" s="32"/>
      <c r="AL673" s="32"/>
      <c r="AM673" s="32"/>
      <c r="AN673" s="32"/>
      <c r="AO673" s="32"/>
    </row>
    <row r="674" spans="2:41" x14ac:dyDescent="0.25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  <c r="AK674" s="32"/>
      <c r="AL674" s="32"/>
      <c r="AM674" s="32"/>
      <c r="AN674" s="32"/>
      <c r="AO674" s="32"/>
    </row>
    <row r="675" spans="2:41" x14ac:dyDescent="0.25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  <c r="AC675" s="32"/>
      <c r="AD675" s="32"/>
      <c r="AE675" s="32"/>
      <c r="AF675" s="32"/>
      <c r="AG675" s="32"/>
      <c r="AH675" s="32"/>
      <c r="AI675" s="32"/>
      <c r="AJ675" s="32"/>
      <c r="AK675" s="32"/>
      <c r="AL675" s="32"/>
      <c r="AM675" s="32"/>
      <c r="AN675" s="32"/>
      <c r="AO675" s="32"/>
    </row>
    <row r="676" spans="2:41" x14ac:dyDescent="0.25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  <c r="AK676" s="32"/>
      <c r="AL676" s="32"/>
      <c r="AM676" s="32"/>
      <c r="AN676" s="32"/>
      <c r="AO676" s="32"/>
    </row>
    <row r="677" spans="2:41" x14ac:dyDescent="0.25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E677" s="32"/>
      <c r="AF677" s="32"/>
      <c r="AG677" s="32"/>
      <c r="AH677" s="32"/>
      <c r="AI677" s="32"/>
      <c r="AJ677" s="32"/>
      <c r="AK677" s="32"/>
      <c r="AL677" s="32"/>
      <c r="AM677" s="32"/>
      <c r="AN677" s="32"/>
      <c r="AO677" s="32"/>
    </row>
    <row r="678" spans="2:41" x14ac:dyDescent="0.25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  <c r="AK678" s="32"/>
      <c r="AL678" s="32"/>
      <c r="AM678" s="32"/>
      <c r="AN678" s="32"/>
      <c r="AO678" s="32"/>
    </row>
    <row r="679" spans="2:41" x14ac:dyDescent="0.25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B679" s="32"/>
      <c r="AC679" s="32"/>
      <c r="AD679" s="32"/>
      <c r="AE679" s="32"/>
      <c r="AF679" s="32"/>
      <c r="AG679" s="32"/>
      <c r="AH679" s="32"/>
      <c r="AI679" s="32"/>
      <c r="AJ679" s="32"/>
      <c r="AK679" s="32"/>
      <c r="AL679" s="32"/>
      <c r="AM679" s="32"/>
      <c r="AN679" s="32"/>
      <c r="AO679" s="32"/>
    </row>
    <row r="680" spans="2:41" x14ac:dyDescent="0.25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  <c r="AC680" s="32"/>
      <c r="AD680" s="32"/>
      <c r="AE680" s="32"/>
      <c r="AF680" s="32"/>
      <c r="AG680" s="32"/>
      <c r="AH680" s="32"/>
      <c r="AI680" s="32"/>
      <c r="AJ680" s="32"/>
      <c r="AK680" s="32"/>
      <c r="AL680" s="32"/>
      <c r="AM680" s="32"/>
      <c r="AN680" s="32"/>
      <c r="AO680" s="32"/>
    </row>
    <row r="681" spans="2:41" x14ac:dyDescent="0.25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  <c r="AC681" s="32"/>
      <c r="AD681" s="32"/>
      <c r="AE681" s="32"/>
      <c r="AF681" s="32"/>
      <c r="AG681" s="32"/>
      <c r="AH681" s="32"/>
      <c r="AI681" s="32"/>
      <c r="AJ681" s="32"/>
      <c r="AK681" s="32"/>
      <c r="AL681" s="32"/>
      <c r="AM681" s="32"/>
      <c r="AN681" s="32"/>
      <c r="AO681" s="32"/>
    </row>
    <row r="682" spans="2:41" x14ac:dyDescent="0.25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  <c r="AC682" s="32"/>
      <c r="AD682" s="32"/>
      <c r="AE682" s="32"/>
      <c r="AF682" s="32"/>
      <c r="AG682" s="32"/>
      <c r="AH682" s="32"/>
      <c r="AI682" s="32"/>
      <c r="AJ682" s="32"/>
      <c r="AK682" s="32"/>
      <c r="AL682" s="32"/>
      <c r="AM682" s="32"/>
      <c r="AN682" s="32"/>
      <c r="AO682" s="32"/>
    </row>
    <row r="683" spans="2:41" x14ac:dyDescent="0.25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  <c r="AF683" s="32"/>
      <c r="AG683" s="32"/>
      <c r="AH683" s="32"/>
      <c r="AI683" s="32"/>
      <c r="AJ683" s="32"/>
      <c r="AK683" s="32"/>
      <c r="AL683" s="32"/>
      <c r="AM683" s="32"/>
      <c r="AN683" s="32"/>
      <c r="AO683" s="32"/>
    </row>
    <row r="684" spans="2:41" x14ac:dyDescent="0.25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  <c r="AC684" s="32"/>
      <c r="AD684" s="32"/>
      <c r="AE684" s="32"/>
      <c r="AF684" s="32"/>
      <c r="AG684" s="32"/>
      <c r="AH684" s="32"/>
      <c r="AI684" s="32"/>
      <c r="AJ684" s="32"/>
      <c r="AK684" s="32"/>
      <c r="AL684" s="32"/>
      <c r="AM684" s="32"/>
      <c r="AN684" s="32"/>
      <c r="AO684" s="32"/>
    </row>
    <row r="685" spans="2:41" x14ac:dyDescent="0.25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  <c r="AK685" s="32"/>
      <c r="AL685" s="32"/>
      <c r="AM685" s="32"/>
      <c r="AN685" s="32"/>
      <c r="AO685" s="32"/>
    </row>
    <row r="686" spans="2:41" x14ac:dyDescent="0.25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  <c r="AF686" s="32"/>
      <c r="AG686" s="32"/>
      <c r="AH686" s="32"/>
      <c r="AI686" s="32"/>
      <c r="AJ686" s="32"/>
      <c r="AK686" s="32"/>
      <c r="AL686" s="32"/>
      <c r="AM686" s="32"/>
      <c r="AN686" s="32"/>
      <c r="AO686" s="32"/>
    </row>
    <row r="687" spans="2:41" x14ac:dyDescent="0.25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  <c r="AF687" s="32"/>
      <c r="AG687" s="32"/>
      <c r="AH687" s="32"/>
      <c r="AI687" s="32"/>
      <c r="AJ687" s="32"/>
      <c r="AK687" s="32"/>
      <c r="AL687" s="32"/>
      <c r="AM687" s="32"/>
      <c r="AN687" s="32"/>
      <c r="AO687" s="32"/>
    </row>
    <row r="688" spans="2:41" x14ac:dyDescent="0.25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  <c r="AF688" s="32"/>
      <c r="AG688" s="32"/>
      <c r="AH688" s="32"/>
      <c r="AI688" s="32"/>
      <c r="AJ688" s="32"/>
      <c r="AK688" s="32"/>
      <c r="AL688" s="32"/>
      <c r="AM688" s="32"/>
      <c r="AN688" s="32"/>
      <c r="AO688" s="32"/>
    </row>
    <row r="689" spans="2:41" x14ac:dyDescent="0.25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32"/>
      <c r="AG689" s="32"/>
      <c r="AH689" s="32"/>
      <c r="AI689" s="32"/>
      <c r="AJ689" s="32"/>
      <c r="AK689" s="32"/>
      <c r="AL689" s="32"/>
      <c r="AM689" s="32"/>
      <c r="AN689" s="32"/>
      <c r="AO689" s="32"/>
    </row>
    <row r="690" spans="2:41" x14ac:dyDescent="0.25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  <c r="AF690" s="32"/>
      <c r="AG690" s="32"/>
      <c r="AH690" s="32"/>
      <c r="AI690" s="32"/>
      <c r="AJ690" s="32"/>
      <c r="AK690" s="32"/>
      <c r="AL690" s="32"/>
      <c r="AM690" s="32"/>
      <c r="AN690" s="32"/>
      <c r="AO690" s="32"/>
    </row>
    <row r="691" spans="2:41" x14ac:dyDescent="0.25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32"/>
      <c r="AG691" s="32"/>
      <c r="AH691" s="32"/>
      <c r="AI691" s="32"/>
      <c r="AJ691" s="32"/>
      <c r="AK691" s="32"/>
      <c r="AL691" s="32"/>
      <c r="AM691" s="32"/>
      <c r="AN691" s="32"/>
      <c r="AO691" s="32"/>
    </row>
    <row r="692" spans="2:41" x14ac:dyDescent="0.25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  <c r="AK692" s="32"/>
      <c r="AL692" s="32"/>
      <c r="AM692" s="32"/>
      <c r="AN692" s="32"/>
      <c r="AO692" s="32"/>
    </row>
    <row r="693" spans="2:41" x14ac:dyDescent="0.25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  <c r="AK693" s="32"/>
      <c r="AL693" s="32"/>
      <c r="AM693" s="32"/>
      <c r="AN693" s="32"/>
      <c r="AO693" s="32"/>
    </row>
    <row r="694" spans="2:41" x14ac:dyDescent="0.25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  <c r="AC694" s="32"/>
      <c r="AD694" s="32"/>
      <c r="AE694" s="32"/>
      <c r="AF694" s="32"/>
      <c r="AG694" s="32"/>
      <c r="AH694" s="32"/>
      <c r="AI694" s="32"/>
      <c r="AJ694" s="32"/>
      <c r="AK694" s="32"/>
      <c r="AL694" s="32"/>
      <c r="AM694" s="32"/>
      <c r="AN694" s="32"/>
      <c r="AO694" s="32"/>
    </row>
    <row r="695" spans="2:41" x14ac:dyDescent="0.25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  <c r="AK695" s="32"/>
      <c r="AL695" s="32"/>
      <c r="AM695" s="32"/>
      <c r="AN695" s="32"/>
      <c r="AO695" s="32"/>
    </row>
    <row r="696" spans="2:41" x14ac:dyDescent="0.25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  <c r="AK696" s="32"/>
      <c r="AL696" s="32"/>
      <c r="AM696" s="32"/>
      <c r="AN696" s="32"/>
      <c r="AO696" s="32"/>
    </row>
    <row r="697" spans="2:41" x14ac:dyDescent="0.25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  <c r="AK697" s="32"/>
      <c r="AL697" s="32"/>
      <c r="AM697" s="32"/>
      <c r="AN697" s="32"/>
      <c r="AO697" s="32"/>
    </row>
    <row r="698" spans="2:41" x14ac:dyDescent="0.25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  <c r="AK698" s="32"/>
      <c r="AL698" s="32"/>
      <c r="AM698" s="32"/>
      <c r="AN698" s="32"/>
      <c r="AO698" s="32"/>
    </row>
    <row r="699" spans="2:41" x14ac:dyDescent="0.25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  <c r="AK699" s="32"/>
      <c r="AL699" s="32"/>
      <c r="AM699" s="32"/>
      <c r="AN699" s="32"/>
      <c r="AO699" s="32"/>
    </row>
    <row r="700" spans="2:41" x14ac:dyDescent="0.25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  <c r="AB700" s="32"/>
      <c r="AC700" s="32"/>
      <c r="AD700" s="32"/>
      <c r="AE700" s="32"/>
      <c r="AF700" s="32"/>
      <c r="AG700" s="32"/>
      <c r="AH700" s="32"/>
      <c r="AI700" s="32"/>
      <c r="AJ700" s="32"/>
      <c r="AK700" s="32"/>
      <c r="AL700" s="32"/>
      <c r="AM700" s="32"/>
      <c r="AN700" s="32"/>
      <c r="AO700" s="32"/>
    </row>
    <row r="701" spans="2:41" x14ac:dyDescent="0.25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  <c r="AB701" s="32"/>
      <c r="AC701" s="32"/>
      <c r="AD701" s="32"/>
      <c r="AE701" s="32"/>
      <c r="AF701" s="32"/>
      <c r="AG701" s="32"/>
      <c r="AH701" s="32"/>
      <c r="AI701" s="32"/>
      <c r="AJ701" s="32"/>
      <c r="AK701" s="32"/>
      <c r="AL701" s="32"/>
      <c r="AM701" s="32"/>
      <c r="AN701" s="32"/>
      <c r="AO701" s="32"/>
    </row>
    <row r="702" spans="2:41" x14ac:dyDescent="0.25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  <c r="AB702" s="32"/>
      <c r="AC702" s="32"/>
      <c r="AD702" s="32"/>
      <c r="AE702" s="32"/>
      <c r="AF702" s="32"/>
      <c r="AG702" s="32"/>
      <c r="AH702" s="32"/>
      <c r="AI702" s="32"/>
      <c r="AJ702" s="32"/>
      <c r="AK702" s="32"/>
      <c r="AL702" s="32"/>
      <c r="AM702" s="32"/>
      <c r="AN702" s="32"/>
      <c r="AO702" s="32"/>
    </row>
    <row r="703" spans="2:41" x14ac:dyDescent="0.25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  <c r="AB703" s="32"/>
      <c r="AC703" s="32"/>
      <c r="AD703" s="32"/>
      <c r="AE703" s="32"/>
      <c r="AF703" s="32"/>
      <c r="AG703" s="32"/>
      <c r="AH703" s="32"/>
      <c r="AI703" s="32"/>
      <c r="AJ703" s="32"/>
      <c r="AK703" s="32"/>
      <c r="AL703" s="32"/>
      <c r="AM703" s="32"/>
      <c r="AN703" s="32"/>
      <c r="AO703" s="32"/>
    </row>
    <row r="704" spans="2:41" x14ac:dyDescent="0.25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  <c r="AK704" s="32"/>
      <c r="AL704" s="32"/>
      <c r="AM704" s="32"/>
      <c r="AN704" s="32"/>
      <c r="AO704" s="32"/>
    </row>
    <row r="705" spans="2:41" x14ac:dyDescent="0.25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  <c r="AK705" s="32"/>
      <c r="AL705" s="32"/>
      <c r="AM705" s="32"/>
      <c r="AN705" s="32"/>
      <c r="AO705" s="32"/>
    </row>
    <row r="706" spans="2:41" x14ac:dyDescent="0.25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  <c r="AB706" s="32"/>
      <c r="AC706" s="32"/>
      <c r="AD706" s="32"/>
      <c r="AE706" s="32"/>
      <c r="AF706" s="32"/>
      <c r="AG706" s="32"/>
      <c r="AH706" s="32"/>
      <c r="AI706" s="32"/>
      <c r="AJ706" s="32"/>
      <c r="AK706" s="32"/>
      <c r="AL706" s="32"/>
      <c r="AM706" s="32"/>
      <c r="AN706" s="32"/>
      <c r="AO706" s="32"/>
    </row>
    <row r="707" spans="2:41" x14ac:dyDescent="0.25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  <c r="AB707" s="32"/>
      <c r="AC707" s="32"/>
      <c r="AD707" s="32"/>
      <c r="AE707" s="32"/>
      <c r="AF707" s="32"/>
      <c r="AG707" s="32"/>
      <c r="AH707" s="32"/>
      <c r="AI707" s="32"/>
      <c r="AJ707" s="32"/>
      <c r="AK707" s="32"/>
      <c r="AL707" s="32"/>
      <c r="AM707" s="32"/>
      <c r="AN707" s="32"/>
      <c r="AO707" s="32"/>
    </row>
    <row r="708" spans="2:41" x14ac:dyDescent="0.25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  <c r="AB708" s="32"/>
      <c r="AC708" s="32"/>
      <c r="AD708" s="32"/>
      <c r="AE708" s="32"/>
      <c r="AF708" s="32"/>
      <c r="AG708" s="32"/>
      <c r="AH708" s="32"/>
      <c r="AI708" s="32"/>
      <c r="AJ708" s="32"/>
      <c r="AK708" s="32"/>
      <c r="AL708" s="32"/>
      <c r="AM708" s="32"/>
      <c r="AN708" s="32"/>
      <c r="AO708" s="32"/>
    </row>
    <row r="709" spans="2:41" x14ac:dyDescent="0.25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  <c r="AB709" s="32"/>
      <c r="AC709" s="32"/>
      <c r="AD709" s="32"/>
      <c r="AE709" s="32"/>
      <c r="AF709" s="32"/>
      <c r="AG709" s="32"/>
      <c r="AH709" s="32"/>
      <c r="AI709" s="32"/>
      <c r="AJ709" s="32"/>
      <c r="AK709" s="32"/>
      <c r="AL709" s="32"/>
      <c r="AM709" s="32"/>
      <c r="AN709" s="32"/>
      <c r="AO709" s="32"/>
    </row>
    <row r="710" spans="2:41" x14ac:dyDescent="0.25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  <c r="AB710" s="32"/>
      <c r="AC710" s="32"/>
      <c r="AD710" s="32"/>
      <c r="AE710" s="32"/>
      <c r="AF710" s="32"/>
      <c r="AG710" s="32"/>
      <c r="AH710" s="32"/>
      <c r="AI710" s="32"/>
      <c r="AJ710" s="32"/>
      <c r="AK710" s="32"/>
      <c r="AL710" s="32"/>
      <c r="AM710" s="32"/>
      <c r="AN710" s="32"/>
      <c r="AO710" s="32"/>
    </row>
    <row r="711" spans="2:41" x14ac:dyDescent="0.25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  <c r="AB711" s="32"/>
      <c r="AC711" s="32"/>
      <c r="AD711" s="32"/>
      <c r="AE711" s="32"/>
      <c r="AF711" s="32"/>
      <c r="AG711" s="32"/>
      <c r="AH711" s="32"/>
      <c r="AI711" s="32"/>
      <c r="AJ711" s="32"/>
      <c r="AK711" s="32"/>
      <c r="AL711" s="32"/>
      <c r="AM711" s="32"/>
      <c r="AN711" s="32"/>
      <c r="AO711" s="32"/>
    </row>
    <row r="712" spans="2:41" x14ac:dyDescent="0.25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  <c r="AC712" s="32"/>
      <c r="AD712" s="32"/>
      <c r="AE712" s="32"/>
      <c r="AF712" s="32"/>
      <c r="AG712" s="32"/>
      <c r="AH712" s="32"/>
      <c r="AI712" s="32"/>
      <c r="AJ712" s="32"/>
      <c r="AK712" s="32"/>
      <c r="AL712" s="32"/>
      <c r="AM712" s="32"/>
      <c r="AN712" s="32"/>
      <c r="AO712" s="32"/>
    </row>
    <row r="713" spans="2:41" x14ac:dyDescent="0.25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  <c r="AC713" s="32"/>
      <c r="AD713" s="32"/>
      <c r="AE713" s="32"/>
      <c r="AF713" s="32"/>
      <c r="AG713" s="32"/>
      <c r="AH713" s="32"/>
      <c r="AI713" s="32"/>
      <c r="AJ713" s="32"/>
      <c r="AK713" s="32"/>
      <c r="AL713" s="32"/>
      <c r="AM713" s="32"/>
      <c r="AN713" s="32"/>
      <c r="AO713" s="32"/>
    </row>
    <row r="714" spans="2:41" x14ac:dyDescent="0.25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  <c r="AB714" s="32"/>
      <c r="AC714" s="32"/>
      <c r="AD714" s="32"/>
      <c r="AE714" s="32"/>
      <c r="AF714" s="32"/>
      <c r="AG714" s="32"/>
      <c r="AH714" s="32"/>
      <c r="AI714" s="32"/>
      <c r="AJ714" s="32"/>
      <c r="AK714" s="32"/>
      <c r="AL714" s="32"/>
      <c r="AM714" s="32"/>
      <c r="AN714" s="32"/>
      <c r="AO714" s="32"/>
    </row>
    <row r="715" spans="2:41" x14ac:dyDescent="0.25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  <c r="AB715" s="32"/>
      <c r="AC715" s="32"/>
      <c r="AD715" s="32"/>
      <c r="AE715" s="32"/>
      <c r="AF715" s="32"/>
      <c r="AG715" s="32"/>
      <c r="AH715" s="32"/>
      <c r="AI715" s="32"/>
      <c r="AJ715" s="32"/>
      <c r="AK715" s="32"/>
      <c r="AL715" s="32"/>
      <c r="AM715" s="32"/>
      <c r="AN715" s="32"/>
      <c r="AO715" s="32"/>
    </row>
    <row r="716" spans="2:41" x14ac:dyDescent="0.25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  <c r="AB716" s="32"/>
      <c r="AC716" s="32"/>
      <c r="AD716" s="32"/>
      <c r="AE716" s="32"/>
      <c r="AF716" s="32"/>
      <c r="AG716" s="32"/>
      <c r="AH716" s="32"/>
      <c r="AI716" s="32"/>
      <c r="AJ716" s="32"/>
      <c r="AK716" s="32"/>
      <c r="AL716" s="32"/>
      <c r="AM716" s="32"/>
      <c r="AN716" s="32"/>
      <c r="AO716" s="32"/>
    </row>
    <row r="717" spans="2:41" x14ac:dyDescent="0.25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  <c r="AB717" s="32"/>
      <c r="AC717" s="32"/>
      <c r="AD717" s="32"/>
      <c r="AE717" s="32"/>
      <c r="AF717" s="32"/>
      <c r="AG717" s="32"/>
      <c r="AH717" s="32"/>
      <c r="AI717" s="32"/>
      <c r="AJ717" s="32"/>
      <c r="AK717" s="32"/>
      <c r="AL717" s="32"/>
      <c r="AM717" s="32"/>
      <c r="AN717" s="32"/>
      <c r="AO717" s="32"/>
    </row>
    <row r="718" spans="2:41" x14ac:dyDescent="0.25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  <c r="AB718" s="32"/>
      <c r="AC718" s="32"/>
      <c r="AD718" s="32"/>
      <c r="AE718" s="32"/>
      <c r="AF718" s="32"/>
      <c r="AG718" s="32"/>
      <c r="AH718" s="32"/>
      <c r="AI718" s="32"/>
      <c r="AJ718" s="32"/>
      <c r="AK718" s="32"/>
      <c r="AL718" s="32"/>
      <c r="AM718" s="32"/>
      <c r="AN718" s="32"/>
      <c r="AO718" s="32"/>
    </row>
    <row r="719" spans="2:41" x14ac:dyDescent="0.25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  <c r="AK719" s="32"/>
      <c r="AL719" s="32"/>
      <c r="AM719" s="32"/>
      <c r="AN719" s="32"/>
      <c r="AO719" s="32"/>
    </row>
    <row r="720" spans="2:41" x14ac:dyDescent="0.25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  <c r="AB720" s="32"/>
      <c r="AC720" s="32"/>
      <c r="AD720" s="32"/>
      <c r="AE720" s="32"/>
      <c r="AF720" s="32"/>
      <c r="AG720" s="32"/>
      <c r="AH720" s="32"/>
      <c r="AI720" s="32"/>
      <c r="AJ720" s="32"/>
      <c r="AK720" s="32"/>
      <c r="AL720" s="32"/>
      <c r="AM720" s="32"/>
      <c r="AN720" s="32"/>
      <c r="AO720" s="32"/>
    </row>
    <row r="721" spans="2:41" x14ac:dyDescent="0.25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  <c r="AC721" s="32"/>
      <c r="AD721" s="32"/>
      <c r="AE721" s="32"/>
      <c r="AF721" s="32"/>
      <c r="AG721" s="32"/>
      <c r="AH721" s="32"/>
      <c r="AI721" s="32"/>
      <c r="AJ721" s="32"/>
      <c r="AK721" s="32"/>
      <c r="AL721" s="32"/>
      <c r="AM721" s="32"/>
      <c r="AN721" s="32"/>
      <c r="AO721" s="32"/>
    </row>
    <row r="722" spans="2:41" x14ac:dyDescent="0.25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  <c r="AC722" s="32"/>
      <c r="AD722" s="32"/>
      <c r="AE722" s="32"/>
      <c r="AF722" s="32"/>
      <c r="AG722" s="32"/>
      <c r="AH722" s="32"/>
      <c r="AI722" s="32"/>
      <c r="AJ722" s="32"/>
      <c r="AK722" s="32"/>
      <c r="AL722" s="32"/>
      <c r="AM722" s="32"/>
      <c r="AN722" s="32"/>
      <c r="AO722" s="32"/>
    </row>
    <row r="723" spans="2:41" x14ac:dyDescent="0.25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  <c r="AK723" s="32"/>
      <c r="AL723" s="32"/>
      <c r="AM723" s="32"/>
      <c r="AN723" s="32"/>
      <c r="AO723" s="32"/>
    </row>
    <row r="724" spans="2:41" x14ac:dyDescent="0.25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  <c r="AF724" s="32"/>
      <c r="AG724" s="32"/>
      <c r="AH724" s="32"/>
      <c r="AI724" s="32"/>
      <c r="AJ724" s="32"/>
      <c r="AK724" s="32"/>
      <c r="AL724" s="32"/>
      <c r="AM724" s="32"/>
      <c r="AN724" s="32"/>
      <c r="AO724" s="32"/>
    </row>
    <row r="725" spans="2:41" x14ac:dyDescent="0.25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  <c r="AO725" s="32"/>
    </row>
    <row r="726" spans="2:41" x14ac:dyDescent="0.25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  <c r="AK726" s="32"/>
      <c r="AL726" s="32"/>
      <c r="AM726" s="32"/>
      <c r="AN726" s="32"/>
      <c r="AO726" s="32"/>
    </row>
    <row r="727" spans="2:41" x14ac:dyDescent="0.25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  <c r="AC727" s="32"/>
      <c r="AD727" s="32"/>
      <c r="AE727" s="32"/>
      <c r="AF727" s="32"/>
      <c r="AG727" s="32"/>
      <c r="AH727" s="32"/>
      <c r="AI727" s="32"/>
      <c r="AJ727" s="32"/>
      <c r="AK727" s="32"/>
      <c r="AL727" s="32"/>
      <c r="AM727" s="32"/>
      <c r="AN727" s="32"/>
      <c r="AO727" s="32"/>
    </row>
    <row r="728" spans="2:41" x14ac:dyDescent="0.25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  <c r="AF728" s="32"/>
      <c r="AG728" s="32"/>
      <c r="AH728" s="32"/>
      <c r="AI728" s="32"/>
      <c r="AJ728" s="32"/>
      <c r="AK728" s="32"/>
      <c r="AL728" s="32"/>
      <c r="AM728" s="32"/>
      <c r="AN728" s="32"/>
      <c r="AO728" s="32"/>
    </row>
    <row r="729" spans="2:41" x14ac:dyDescent="0.25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  <c r="AK729" s="32"/>
      <c r="AL729" s="32"/>
      <c r="AM729" s="32"/>
      <c r="AN729" s="32"/>
      <c r="AO729" s="32"/>
    </row>
    <row r="730" spans="2:41" x14ac:dyDescent="0.25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  <c r="AK730" s="32"/>
      <c r="AL730" s="32"/>
      <c r="AM730" s="32"/>
      <c r="AN730" s="32"/>
      <c r="AO730" s="32"/>
    </row>
    <row r="731" spans="2:41" x14ac:dyDescent="0.25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  <c r="AC731" s="32"/>
      <c r="AD731" s="32"/>
      <c r="AE731" s="32"/>
      <c r="AF731" s="32"/>
      <c r="AG731" s="32"/>
      <c r="AH731" s="32"/>
      <c r="AI731" s="32"/>
      <c r="AJ731" s="32"/>
      <c r="AK731" s="32"/>
      <c r="AL731" s="32"/>
      <c r="AM731" s="32"/>
      <c r="AN731" s="32"/>
      <c r="AO731" s="32"/>
    </row>
    <row r="732" spans="2:41" x14ac:dyDescent="0.25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  <c r="AK732" s="32"/>
      <c r="AL732" s="32"/>
      <c r="AM732" s="32"/>
      <c r="AN732" s="32"/>
      <c r="AO732" s="32"/>
    </row>
    <row r="733" spans="2:41" x14ac:dyDescent="0.25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  <c r="AC733" s="32"/>
      <c r="AD733" s="32"/>
      <c r="AE733" s="32"/>
      <c r="AF733" s="32"/>
      <c r="AG733" s="32"/>
      <c r="AH733" s="32"/>
      <c r="AI733" s="32"/>
      <c r="AJ733" s="32"/>
      <c r="AK733" s="32"/>
      <c r="AL733" s="32"/>
      <c r="AM733" s="32"/>
      <c r="AN733" s="32"/>
      <c r="AO733" s="32"/>
    </row>
    <row r="734" spans="2:41" x14ac:dyDescent="0.25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  <c r="AB734" s="32"/>
      <c r="AC734" s="32"/>
      <c r="AD734" s="32"/>
      <c r="AE734" s="32"/>
      <c r="AF734" s="32"/>
      <c r="AG734" s="32"/>
      <c r="AH734" s="32"/>
      <c r="AI734" s="32"/>
      <c r="AJ734" s="32"/>
      <c r="AK734" s="32"/>
      <c r="AL734" s="32"/>
      <c r="AM734" s="32"/>
      <c r="AN734" s="32"/>
      <c r="AO734" s="32"/>
    </row>
    <row r="735" spans="2:41" x14ac:dyDescent="0.25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  <c r="AB735" s="32"/>
      <c r="AC735" s="32"/>
      <c r="AD735" s="32"/>
      <c r="AE735" s="32"/>
      <c r="AF735" s="32"/>
      <c r="AG735" s="32"/>
      <c r="AH735" s="32"/>
      <c r="AI735" s="32"/>
      <c r="AJ735" s="32"/>
      <c r="AK735" s="32"/>
      <c r="AL735" s="32"/>
      <c r="AM735" s="32"/>
      <c r="AN735" s="32"/>
      <c r="AO735" s="32"/>
    </row>
    <row r="736" spans="2:41" x14ac:dyDescent="0.25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  <c r="AO736" s="32"/>
    </row>
    <row r="737" spans="2:41" x14ac:dyDescent="0.25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  <c r="AB737" s="32"/>
      <c r="AC737" s="32"/>
      <c r="AD737" s="32"/>
      <c r="AE737" s="32"/>
      <c r="AF737" s="32"/>
      <c r="AG737" s="32"/>
      <c r="AH737" s="32"/>
      <c r="AI737" s="32"/>
      <c r="AJ737" s="32"/>
      <c r="AK737" s="32"/>
      <c r="AL737" s="32"/>
      <c r="AM737" s="32"/>
      <c r="AN737" s="32"/>
      <c r="AO737" s="32"/>
    </row>
    <row r="738" spans="2:41" x14ac:dyDescent="0.25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  <c r="AB738" s="32"/>
      <c r="AC738" s="32"/>
      <c r="AD738" s="32"/>
      <c r="AE738" s="32"/>
      <c r="AF738" s="32"/>
      <c r="AG738" s="32"/>
      <c r="AH738" s="32"/>
      <c r="AI738" s="32"/>
      <c r="AJ738" s="32"/>
      <c r="AK738" s="32"/>
      <c r="AL738" s="32"/>
      <c r="AM738" s="32"/>
      <c r="AN738" s="32"/>
      <c r="AO738" s="32"/>
    </row>
    <row r="739" spans="2:41" x14ac:dyDescent="0.25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  <c r="AB739" s="32"/>
      <c r="AC739" s="32"/>
      <c r="AD739" s="32"/>
      <c r="AE739" s="32"/>
      <c r="AF739" s="32"/>
      <c r="AG739" s="32"/>
      <c r="AH739" s="32"/>
      <c r="AI739" s="32"/>
      <c r="AJ739" s="32"/>
      <c r="AK739" s="32"/>
      <c r="AL739" s="32"/>
      <c r="AM739" s="32"/>
      <c r="AN739" s="32"/>
      <c r="AO739" s="32"/>
    </row>
    <row r="740" spans="2:41" x14ac:dyDescent="0.25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  <c r="AB740" s="32"/>
      <c r="AC740" s="32"/>
      <c r="AD740" s="32"/>
      <c r="AE740" s="32"/>
      <c r="AF740" s="32"/>
      <c r="AG740" s="32"/>
      <c r="AH740" s="32"/>
      <c r="AI740" s="32"/>
      <c r="AJ740" s="32"/>
      <c r="AK740" s="32"/>
      <c r="AL740" s="32"/>
      <c r="AM740" s="32"/>
      <c r="AN740" s="32"/>
      <c r="AO740" s="32"/>
    </row>
    <row r="741" spans="2:41" x14ac:dyDescent="0.25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  <c r="AB741" s="32"/>
      <c r="AC741" s="32"/>
      <c r="AD741" s="32"/>
      <c r="AE741" s="32"/>
      <c r="AF741" s="32"/>
      <c r="AG741" s="32"/>
      <c r="AH741" s="32"/>
      <c r="AI741" s="32"/>
      <c r="AJ741" s="32"/>
      <c r="AK741" s="32"/>
      <c r="AL741" s="32"/>
      <c r="AM741" s="32"/>
      <c r="AN741" s="32"/>
      <c r="AO741" s="32"/>
    </row>
    <row r="742" spans="2:41" x14ac:dyDescent="0.25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  <c r="AB742" s="32"/>
      <c r="AC742" s="32"/>
      <c r="AD742" s="32"/>
      <c r="AE742" s="32"/>
      <c r="AF742" s="32"/>
      <c r="AG742" s="32"/>
      <c r="AH742" s="32"/>
      <c r="AI742" s="32"/>
      <c r="AJ742" s="32"/>
      <c r="AK742" s="32"/>
      <c r="AL742" s="32"/>
      <c r="AM742" s="32"/>
      <c r="AN742" s="32"/>
      <c r="AO742" s="32"/>
    </row>
    <row r="743" spans="2:41" x14ac:dyDescent="0.25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  <c r="AB743" s="32"/>
      <c r="AC743" s="32"/>
      <c r="AD743" s="32"/>
      <c r="AE743" s="32"/>
      <c r="AF743" s="32"/>
      <c r="AG743" s="32"/>
      <c r="AH743" s="32"/>
      <c r="AI743" s="32"/>
      <c r="AJ743" s="32"/>
      <c r="AK743" s="32"/>
      <c r="AL743" s="32"/>
      <c r="AM743" s="32"/>
      <c r="AN743" s="32"/>
      <c r="AO743" s="32"/>
    </row>
    <row r="744" spans="2:41" x14ac:dyDescent="0.25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  <c r="AB744" s="32"/>
      <c r="AC744" s="32"/>
      <c r="AD744" s="32"/>
      <c r="AE744" s="32"/>
      <c r="AF744" s="32"/>
      <c r="AG744" s="32"/>
      <c r="AH744" s="32"/>
      <c r="AI744" s="32"/>
      <c r="AJ744" s="32"/>
      <c r="AK744" s="32"/>
      <c r="AL744" s="32"/>
      <c r="AM744" s="32"/>
      <c r="AN744" s="32"/>
      <c r="AO744" s="32"/>
    </row>
    <row r="745" spans="2:41" x14ac:dyDescent="0.25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  <c r="AB745" s="32"/>
      <c r="AC745" s="32"/>
      <c r="AD745" s="32"/>
      <c r="AE745" s="32"/>
      <c r="AF745" s="32"/>
      <c r="AG745" s="32"/>
      <c r="AH745" s="32"/>
      <c r="AI745" s="32"/>
      <c r="AJ745" s="32"/>
      <c r="AK745" s="32"/>
      <c r="AL745" s="32"/>
      <c r="AM745" s="32"/>
      <c r="AN745" s="32"/>
      <c r="AO745" s="32"/>
    </row>
    <row r="746" spans="2:41" x14ac:dyDescent="0.25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  <c r="AK746" s="32"/>
      <c r="AL746" s="32"/>
      <c r="AM746" s="32"/>
      <c r="AN746" s="32"/>
      <c r="AO746" s="32"/>
    </row>
    <row r="747" spans="2:41" x14ac:dyDescent="0.25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  <c r="AK747" s="32"/>
      <c r="AL747" s="32"/>
      <c r="AM747" s="32"/>
      <c r="AN747" s="32"/>
      <c r="AO747" s="32"/>
    </row>
    <row r="748" spans="2:41" x14ac:dyDescent="0.25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  <c r="AK748" s="32"/>
      <c r="AL748" s="32"/>
      <c r="AM748" s="32"/>
      <c r="AN748" s="32"/>
      <c r="AO748" s="32"/>
    </row>
    <row r="749" spans="2:41" x14ac:dyDescent="0.25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  <c r="AB749" s="32"/>
      <c r="AC749" s="32"/>
      <c r="AD749" s="32"/>
      <c r="AE749" s="32"/>
      <c r="AF749" s="32"/>
      <c r="AG749" s="32"/>
      <c r="AH749" s="32"/>
      <c r="AI749" s="32"/>
      <c r="AJ749" s="32"/>
      <c r="AK749" s="32"/>
      <c r="AL749" s="32"/>
      <c r="AM749" s="32"/>
      <c r="AN749" s="32"/>
      <c r="AO749" s="32"/>
    </row>
    <row r="750" spans="2:41" x14ac:dyDescent="0.25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  <c r="AO750" s="32"/>
    </row>
    <row r="751" spans="2:41" x14ac:dyDescent="0.25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  <c r="AB751" s="32"/>
      <c r="AC751" s="32"/>
      <c r="AD751" s="32"/>
      <c r="AE751" s="32"/>
      <c r="AF751" s="32"/>
      <c r="AG751" s="32"/>
      <c r="AH751" s="32"/>
      <c r="AI751" s="32"/>
      <c r="AJ751" s="32"/>
      <c r="AK751" s="32"/>
      <c r="AL751" s="32"/>
      <c r="AM751" s="32"/>
      <c r="AN751" s="32"/>
      <c r="AO751" s="32"/>
    </row>
    <row r="752" spans="2:41" x14ac:dyDescent="0.25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  <c r="AK752" s="32"/>
      <c r="AL752" s="32"/>
      <c r="AM752" s="32"/>
      <c r="AN752" s="32"/>
      <c r="AO752" s="32"/>
    </row>
    <row r="753" spans="2:41" x14ac:dyDescent="0.25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  <c r="AK753" s="32"/>
      <c r="AL753" s="32"/>
      <c r="AM753" s="32"/>
      <c r="AN753" s="32"/>
      <c r="AO753" s="32"/>
    </row>
    <row r="754" spans="2:41" x14ac:dyDescent="0.25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  <c r="AB754" s="32"/>
      <c r="AC754" s="32"/>
      <c r="AD754" s="32"/>
      <c r="AE754" s="32"/>
      <c r="AF754" s="32"/>
      <c r="AG754" s="32"/>
      <c r="AH754" s="32"/>
      <c r="AI754" s="32"/>
      <c r="AJ754" s="32"/>
      <c r="AK754" s="32"/>
      <c r="AL754" s="32"/>
      <c r="AM754" s="32"/>
      <c r="AN754" s="32"/>
      <c r="AO754" s="32"/>
    </row>
    <row r="755" spans="2:41" x14ac:dyDescent="0.25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  <c r="AB755" s="32"/>
      <c r="AC755" s="32"/>
      <c r="AD755" s="32"/>
      <c r="AE755" s="32"/>
      <c r="AF755" s="32"/>
      <c r="AG755" s="32"/>
      <c r="AH755" s="32"/>
      <c r="AI755" s="32"/>
      <c r="AJ755" s="32"/>
      <c r="AK755" s="32"/>
      <c r="AL755" s="32"/>
      <c r="AM755" s="32"/>
      <c r="AN755" s="32"/>
      <c r="AO755" s="32"/>
    </row>
    <row r="756" spans="2:41" x14ac:dyDescent="0.25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  <c r="AB756" s="32"/>
      <c r="AC756" s="32"/>
      <c r="AD756" s="32"/>
      <c r="AE756" s="32"/>
      <c r="AF756" s="32"/>
      <c r="AG756" s="32"/>
      <c r="AH756" s="32"/>
      <c r="AI756" s="32"/>
      <c r="AJ756" s="32"/>
      <c r="AK756" s="32"/>
      <c r="AL756" s="32"/>
      <c r="AM756" s="32"/>
      <c r="AN756" s="32"/>
      <c r="AO756" s="32"/>
    </row>
    <row r="757" spans="2:41" x14ac:dyDescent="0.25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  <c r="AB757" s="32"/>
      <c r="AC757" s="32"/>
      <c r="AD757" s="32"/>
      <c r="AE757" s="32"/>
      <c r="AF757" s="32"/>
      <c r="AG757" s="32"/>
      <c r="AH757" s="32"/>
      <c r="AI757" s="32"/>
      <c r="AJ757" s="32"/>
      <c r="AK757" s="32"/>
      <c r="AL757" s="32"/>
      <c r="AM757" s="32"/>
      <c r="AN757" s="32"/>
      <c r="AO757" s="32"/>
    </row>
    <row r="758" spans="2:41" x14ac:dyDescent="0.25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  <c r="AB758" s="32"/>
      <c r="AC758" s="32"/>
      <c r="AD758" s="32"/>
      <c r="AE758" s="32"/>
      <c r="AF758" s="32"/>
      <c r="AG758" s="32"/>
      <c r="AH758" s="32"/>
      <c r="AI758" s="32"/>
      <c r="AJ758" s="32"/>
      <c r="AK758" s="32"/>
      <c r="AL758" s="32"/>
      <c r="AM758" s="32"/>
      <c r="AN758" s="32"/>
      <c r="AO758" s="32"/>
    </row>
    <row r="759" spans="2:41" x14ac:dyDescent="0.25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  <c r="AB759" s="32"/>
      <c r="AC759" s="32"/>
      <c r="AD759" s="32"/>
      <c r="AE759" s="32"/>
      <c r="AF759" s="32"/>
      <c r="AG759" s="32"/>
      <c r="AH759" s="32"/>
      <c r="AI759" s="32"/>
      <c r="AJ759" s="32"/>
      <c r="AK759" s="32"/>
      <c r="AL759" s="32"/>
      <c r="AM759" s="32"/>
      <c r="AN759" s="32"/>
      <c r="AO759" s="32"/>
    </row>
    <row r="760" spans="2:41" x14ac:dyDescent="0.25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  <c r="AB760" s="32"/>
      <c r="AC760" s="32"/>
      <c r="AD760" s="32"/>
      <c r="AE760" s="32"/>
      <c r="AF760" s="32"/>
      <c r="AG760" s="32"/>
      <c r="AH760" s="32"/>
      <c r="AI760" s="32"/>
      <c r="AJ760" s="32"/>
      <c r="AK760" s="32"/>
      <c r="AL760" s="32"/>
      <c r="AM760" s="32"/>
      <c r="AN760" s="32"/>
      <c r="AO760" s="32"/>
    </row>
    <row r="761" spans="2:41" x14ac:dyDescent="0.25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  <c r="AI761" s="32"/>
      <c r="AJ761" s="32"/>
      <c r="AK761" s="32"/>
      <c r="AL761" s="32"/>
      <c r="AM761" s="32"/>
      <c r="AN761" s="32"/>
      <c r="AO761" s="32"/>
    </row>
    <row r="762" spans="2:41" x14ac:dyDescent="0.25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  <c r="AC762" s="32"/>
      <c r="AD762" s="32"/>
      <c r="AE762" s="32"/>
      <c r="AF762" s="32"/>
      <c r="AG762" s="32"/>
      <c r="AH762" s="32"/>
      <c r="AI762" s="32"/>
      <c r="AJ762" s="32"/>
      <c r="AK762" s="32"/>
      <c r="AL762" s="32"/>
      <c r="AM762" s="32"/>
      <c r="AN762" s="32"/>
      <c r="AO762" s="32"/>
    </row>
    <row r="763" spans="2:41" x14ac:dyDescent="0.25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  <c r="AK763" s="32"/>
      <c r="AL763" s="32"/>
      <c r="AM763" s="32"/>
      <c r="AN763" s="32"/>
      <c r="AO763" s="32"/>
    </row>
    <row r="764" spans="2:41" x14ac:dyDescent="0.25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  <c r="AC764" s="32"/>
      <c r="AD764" s="32"/>
      <c r="AE764" s="32"/>
      <c r="AF764" s="32"/>
      <c r="AG764" s="32"/>
      <c r="AH764" s="32"/>
      <c r="AI764" s="32"/>
      <c r="AJ764" s="32"/>
      <c r="AK764" s="32"/>
      <c r="AL764" s="32"/>
      <c r="AM764" s="32"/>
      <c r="AN764" s="32"/>
      <c r="AO764" s="32"/>
    </row>
    <row r="765" spans="2:41" x14ac:dyDescent="0.25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  <c r="AH765" s="32"/>
      <c r="AI765" s="32"/>
      <c r="AJ765" s="32"/>
      <c r="AK765" s="32"/>
      <c r="AL765" s="32"/>
      <c r="AM765" s="32"/>
      <c r="AN765" s="32"/>
      <c r="AO765" s="32"/>
    </row>
    <row r="766" spans="2:41" x14ac:dyDescent="0.25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  <c r="AC766" s="32"/>
      <c r="AD766" s="32"/>
      <c r="AE766" s="32"/>
      <c r="AF766" s="32"/>
      <c r="AG766" s="32"/>
      <c r="AH766" s="32"/>
      <c r="AI766" s="32"/>
      <c r="AJ766" s="32"/>
      <c r="AK766" s="32"/>
      <c r="AL766" s="32"/>
      <c r="AM766" s="32"/>
      <c r="AN766" s="32"/>
      <c r="AO766" s="32"/>
    </row>
    <row r="767" spans="2:41" x14ac:dyDescent="0.25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  <c r="AC767" s="32"/>
      <c r="AD767" s="32"/>
      <c r="AE767" s="32"/>
      <c r="AF767" s="32"/>
      <c r="AG767" s="32"/>
      <c r="AH767" s="32"/>
      <c r="AI767" s="32"/>
      <c r="AJ767" s="32"/>
      <c r="AK767" s="32"/>
      <c r="AL767" s="32"/>
      <c r="AM767" s="32"/>
      <c r="AN767" s="32"/>
      <c r="AO767" s="32"/>
    </row>
    <row r="768" spans="2:41" x14ac:dyDescent="0.25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  <c r="AB768" s="32"/>
      <c r="AC768" s="32"/>
      <c r="AD768" s="32"/>
      <c r="AE768" s="32"/>
      <c r="AF768" s="32"/>
      <c r="AG768" s="32"/>
      <c r="AH768" s="32"/>
      <c r="AI768" s="32"/>
      <c r="AJ768" s="32"/>
      <c r="AK768" s="32"/>
      <c r="AL768" s="32"/>
      <c r="AM768" s="32"/>
      <c r="AN768" s="32"/>
      <c r="AO768" s="32"/>
    </row>
    <row r="769" spans="2:41" x14ac:dyDescent="0.25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  <c r="AC769" s="32"/>
      <c r="AD769" s="32"/>
      <c r="AE769" s="32"/>
      <c r="AF769" s="32"/>
      <c r="AG769" s="32"/>
      <c r="AH769" s="32"/>
      <c r="AI769" s="32"/>
      <c r="AJ769" s="32"/>
      <c r="AK769" s="32"/>
      <c r="AL769" s="32"/>
      <c r="AM769" s="32"/>
      <c r="AN769" s="32"/>
      <c r="AO769" s="32"/>
    </row>
    <row r="770" spans="2:41" x14ac:dyDescent="0.25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  <c r="AC770" s="32"/>
      <c r="AD770" s="32"/>
      <c r="AE770" s="32"/>
      <c r="AF770" s="32"/>
      <c r="AG770" s="32"/>
      <c r="AH770" s="32"/>
      <c r="AI770" s="32"/>
      <c r="AJ770" s="32"/>
      <c r="AK770" s="32"/>
      <c r="AL770" s="32"/>
      <c r="AM770" s="32"/>
      <c r="AN770" s="32"/>
      <c r="AO770" s="32"/>
    </row>
    <row r="771" spans="2:41" x14ac:dyDescent="0.25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  <c r="AC771" s="32"/>
      <c r="AD771" s="32"/>
      <c r="AE771" s="32"/>
      <c r="AF771" s="32"/>
      <c r="AG771" s="32"/>
      <c r="AH771" s="32"/>
      <c r="AI771" s="32"/>
      <c r="AJ771" s="32"/>
      <c r="AK771" s="32"/>
      <c r="AL771" s="32"/>
      <c r="AM771" s="32"/>
      <c r="AN771" s="32"/>
      <c r="AO771" s="32"/>
    </row>
    <row r="772" spans="2:41" x14ac:dyDescent="0.25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  <c r="AC772" s="32"/>
      <c r="AD772" s="32"/>
      <c r="AE772" s="32"/>
      <c r="AF772" s="32"/>
      <c r="AG772" s="32"/>
      <c r="AH772" s="32"/>
      <c r="AI772" s="32"/>
      <c r="AJ772" s="32"/>
      <c r="AK772" s="32"/>
      <c r="AL772" s="32"/>
      <c r="AM772" s="32"/>
      <c r="AN772" s="32"/>
      <c r="AO772" s="32"/>
    </row>
    <row r="773" spans="2:41" x14ac:dyDescent="0.25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  <c r="AF773" s="32"/>
      <c r="AG773" s="32"/>
      <c r="AH773" s="32"/>
      <c r="AI773" s="32"/>
      <c r="AJ773" s="32"/>
      <c r="AK773" s="32"/>
      <c r="AL773" s="32"/>
      <c r="AM773" s="32"/>
      <c r="AN773" s="32"/>
      <c r="AO773" s="32"/>
    </row>
    <row r="774" spans="2:41" x14ac:dyDescent="0.25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  <c r="AC774" s="32"/>
      <c r="AD774" s="32"/>
      <c r="AE774" s="32"/>
      <c r="AF774" s="32"/>
      <c r="AG774" s="32"/>
      <c r="AH774" s="32"/>
      <c r="AI774" s="32"/>
      <c r="AJ774" s="32"/>
      <c r="AK774" s="32"/>
      <c r="AL774" s="32"/>
      <c r="AM774" s="32"/>
      <c r="AN774" s="32"/>
      <c r="AO774" s="32"/>
    </row>
    <row r="775" spans="2:41" x14ac:dyDescent="0.25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  <c r="AB775" s="32"/>
      <c r="AC775" s="32"/>
      <c r="AD775" s="32"/>
      <c r="AE775" s="32"/>
      <c r="AF775" s="32"/>
      <c r="AG775" s="32"/>
      <c r="AH775" s="32"/>
      <c r="AI775" s="32"/>
      <c r="AJ775" s="32"/>
      <c r="AK775" s="32"/>
      <c r="AL775" s="32"/>
      <c r="AM775" s="32"/>
      <c r="AN775" s="32"/>
      <c r="AO775" s="32"/>
    </row>
    <row r="776" spans="2:41" x14ac:dyDescent="0.25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  <c r="AB776" s="32"/>
      <c r="AC776" s="32"/>
      <c r="AD776" s="32"/>
      <c r="AE776" s="32"/>
      <c r="AF776" s="32"/>
      <c r="AG776" s="32"/>
      <c r="AH776" s="32"/>
      <c r="AI776" s="32"/>
      <c r="AJ776" s="32"/>
      <c r="AK776" s="32"/>
      <c r="AL776" s="32"/>
      <c r="AM776" s="32"/>
      <c r="AN776" s="32"/>
      <c r="AO776" s="32"/>
    </row>
    <row r="777" spans="2:41" x14ac:dyDescent="0.25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  <c r="AB777" s="32"/>
      <c r="AC777" s="32"/>
      <c r="AD777" s="32"/>
      <c r="AE777" s="32"/>
      <c r="AF777" s="32"/>
      <c r="AG777" s="32"/>
      <c r="AH777" s="32"/>
      <c r="AI777" s="32"/>
      <c r="AJ777" s="32"/>
      <c r="AK777" s="32"/>
      <c r="AL777" s="32"/>
      <c r="AM777" s="32"/>
      <c r="AN777" s="32"/>
      <c r="AO777" s="32"/>
    </row>
    <row r="778" spans="2:41" x14ac:dyDescent="0.25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  <c r="AB778" s="32"/>
      <c r="AC778" s="32"/>
      <c r="AD778" s="32"/>
      <c r="AE778" s="32"/>
      <c r="AF778" s="32"/>
      <c r="AG778" s="32"/>
      <c r="AH778" s="32"/>
      <c r="AI778" s="32"/>
      <c r="AJ778" s="32"/>
      <c r="AK778" s="32"/>
      <c r="AL778" s="32"/>
      <c r="AM778" s="32"/>
      <c r="AN778" s="32"/>
      <c r="AO778" s="32"/>
    </row>
    <row r="779" spans="2:41" x14ac:dyDescent="0.25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  <c r="AB779" s="32"/>
      <c r="AC779" s="32"/>
      <c r="AD779" s="32"/>
      <c r="AE779" s="32"/>
      <c r="AF779" s="32"/>
      <c r="AG779" s="32"/>
      <c r="AH779" s="32"/>
      <c r="AI779" s="32"/>
      <c r="AJ779" s="32"/>
      <c r="AK779" s="32"/>
      <c r="AL779" s="32"/>
      <c r="AM779" s="32"/>
      <c r="AN779" s="32"/>
      <c r="AO779" s="32"/>
    </row>
    <row r="780" spans="2:41" x14ac:dyDescent="0.25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  <c r="AK780" s="32"/>
      <c r="AL780" s="32"/>
      <c r="AM780" s="32"/>
      <c r="AN780" s="32"/>
      <c r="AO780" s="32"/>
    </row>
    <row r="781" spans="2:41" x14ac:dyDescent="0.25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  <c r="AB781" s="32"/>
      <c r="AC781" s="32"/>
      <c r="AD781" s="32"/>
      <c r="AE781" s="32"/>
      <c r="AF781" s="32"/>
      <c r="AG781" s="32"/>
      <c r="AH781" s="32"/>
      <c r="AI781" s="32"/>
      <c r="AJ781" s="32"/>
      <c r="AK781" s="32"/>
      <c r="AL781" s="32"/>
      <c r="AM781" s="32"/>
      <c r="AN781" s="32"/>
      <c r="AO781" s="32"/>
    </row>
    <row r="782" spans="2:41" x14ac:dyDescent="0.25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  <c r="AK782" s="32"/>
      <c r="AL782" s="32"/>
      <c r="AM782" s="32"/>
      <c r="AN782" s="32"/>
      <c r="AO782" s="32"/>
    </row>
    <row r="783" spans="2:41" x14ac:dyDescent="0.25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B783" s="32"/>
      <c r="AC783" s="32"/>
      <c r="AD783" s="32"/>
      <c r="AE783" s="32"/>
      <c r="AF783" s="32"/>
      <c r="AG783" s="32"/>
      <c r="AH783" s="32"/>
      <c r="AI783" s="32"/>
      <c r="AJ783" s="32"/>
      <c r="AK783" s="32"/>
      <c r="AL783" s="32"/>
      <c r="AM783" s="32"/>
      <c r="AN783" s="32"/>
      <c r="AO783" s="32"/>
    </row>
    <row r="784" spans="2:41" x14ac:dyDescent="0.25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B784" s="32"/>
      <c r="AC784" s="32"/>
      <c r="AD784" s="32"/>
      <c r="AE784" s="32"/>
      <c r="AF784" s="32"/>
      <c r="AG784" s="32"/>
      <c r="AH784" s="32"/>
      <c r="AI784" s="32"/>
      <c r="AJ784" s="32"/>
      <c r="AK784" s="32"/>
      <c r="AL784" s="32"/>
      <c r="AM784" s="32"/>
      <c r="AN784" s="32"/>
      <c r="AO784" s="32"/>
    </row>
    <row r="785" spans="2:41" x14ac:dyDescent="0.25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B785" s="32"/>
      <c r="AC785" s="32"/>
      <c r="AD785" s="32"/>
      <c r="AE785" s="32"/>
      <c r="AF785" s="32"/>
      <c r="AG785" s="32"/>
      <c r="AH785" s="32"/>
      <c r="AI785" s="32"/>
      <c r="AJ785" s="32"/>
      <c r="AK785" s="32"/>
      <c r="AL785" s="32"/>
      <c r="AM785" s="32"/>
      <c r="AN785" s="32"/>
      <c r="AO785" s="32"/>
    </row>
    <row r="786" spans="2:41" x14ac:dyDescent="0.25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  <c r="AB786" s="32"/>
      <c r="AC786" s="32"/>
      <c r="AD786" s="32"/>
      <c r="AE786" s="32"/>
      <c r="AF786" s="32"/>
      <c r="AG786" s="32"/>
      <c r="AH786" s="32"/>
      <c r="AI786" s="32"/>
      <c r="AJ786" s="32"/>
      <c r="AK786" s="32"/>
      <c r="AL786" s="32"/>
      <c r="AM786" s="32"/>
      <c r="AN786" s="32"/>
      <c r="AO786" s="32"/>
    </row>
    <row r="787" spans="2:41" x14ac:dyDescent="0.25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  <c r="AB787" s="32"/>
      <c r="AC787" s="32"/>
      <c r="AD787" s="32"/>
      <c r="AE787" s="32"/>
      <c r="AF787" s="32"/>
      <c r="AG787" s="32"/>
      <c r="AH787" s="32"/>
      <c r="AI787" s="32"/>
      <c r="AJ787" s="32"/>
      <c r="AK787" s="32"/>
      <c r="AL787" s="32"/>
      <c r="AM787" s="32"/>
      <c r="AN787" s="32"/>
      <c r="AO787" s="32"/>
    </row>
    <row r="788" spans="2:41" x14ac:dyDescent="0.25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  <c r="AF788" s="32"/>
      <c r="AG788" s="32"/>
      <c r="AH788" s="32"/>
      <c r="AI788" s="32"/>
      <c r="AJ788" s="32"/>
      <c r="AK788" s="32"/>
      <c r="AL788" s="32"/>
      <c r="AM788" s="32"/>
      <c r="AN788" s="32"/>
      <c r="AO788" s="32"/>
    </row>
    <row r="789" spans="2:41" x14ac:dyDescent="0.25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  <c r="AB789" s="32"/>
      <c r="AC789" s="32"/>
      <c r="AD789" s="32"/>
      <c r="AE789" s="32"/>
      <c r="AF789" s="32"/>
      <c r="AG789" s="32"/>
      <c r="AH789" s="32"/>
      <c r="AI789" s="32"/>
      <c r="AJ789" s="32"/>
      <c r="AK789" s="32"/>
      <c r="AL789" s="32"/>
      <c r="AM789" s="32"/>
      <c r="AN789" s="32"/>
      <c r="AO789" s="32"/>
    </row>
    <row r="790" spans="2:41" x14ac:dyDescent="0.25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  <c r="AB790" s="32"/>
      <c r="AC790" s="32"/>
      <c r="AD790" s="32"/>
      <c r="AE790" s="32"/>
      <c r="AF790" s="32"/>
      <c r="AG790" s="32"/>
      <c r="AH790" s="32"/>
      <c r="AI790" s="32"/>
      <c r="AJ790" s="32"/>
      <c r="AK790" s="32"/>
      <c r="AL790" s="32"/>
      <c r="AM790" s="32"/>
      <c r="AN790" s="32"/>
      <c r="AO790" s="32"/>
    </row>
    <row r="791" spans="2:41" x14ac:dyDescent="0.25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  <c r="AF791" s="32"/>
      <c r="AG791" s="32"/>
      <c r="AH791" s="32"/>
      <c r="AI791" s="32"/>
      <c r="AJ791" s="32"/>
      <c r="AK791" s="32"/>
      <c r="AL791" s="32"/>
      <c r="AM791" s="32"/>
      <c r="AN791" s="32"/>
      <c r="AO791" s="32"/>
    </row>
    <row r="792" spans="2:41" x14ac:dyDescent="0.25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  <c r="AB792" s="32"/>
      <c r="AC792" s="32"/>
      <c r="AD792" s="32"/>
      <c r="AE792" s="32"/>
      <c r="AF792" s="32"/>
      <c r="AG792" s="32"/>
      <c r="AH792" s="32"/>
      <c r="AI792" s="32"/>
      <c r="AJ792" s="32"/>
      <c r="AK792" s="32"/>
      <c r="AL792" s="32"/>
      <c r="AM792" s="32"/>
      <c r="AN792" s="32"/>
      <c r="AO792" s="32"/>
    </row>
    <row r="793" spans="2:41" x14ac:dyDescent="0.25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  <c r="AB793" s="32"/>
      <c r="AC793" s="32"/>
      <c r="AD793" s="32"/>
      <c r="AE793" s="32"/>
      <c r="AF793" s="32"/>
      <c r="AG793" s="32"/>
      <c r="AH793" s="32"/>
      <c r="AI793" s="32"/>
      <c r="AJ793" s="32"/>
      <c r="AK793" s="32"/>
      <c r="AL793" s="32"/>
      <c r="AM793" s="32"/>
      <c r="AN793" s="32"/>
      <c r="AO793" s="32"/>
    </row>
    <row r="794" spans="2:41" x14ac:dyDescent="0.25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  <c r="AF794" s="32"/>
      <c r="AG794" s="32"/>
      <c r="AH794" s="32"/>
      <c r="AI794" s="32"/>
      <c r="AJ794" s="32"/>
      <c r="AK794" s="32"/>
      <c r="AL794" s="32"/>
      <c r="AM794" s="32"/>
      <c r="AN794" s="32"/>
      <c r="AO794" s="32"/>
    </row>
    <row r="795" spans="2:41" x14ac:dyDescent="0.25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  <c r="AB795" s="32"/>
      <c r="AC795" s="32"/>
      <c r="AD795" s="32"/>
      <c r="AE795" s="32"/>
      <c r="AF795" s="32"/>
      <c r="AG795" s="32"/>
      <c r="AH795" s="32"/>
      <c r="AI795" s="32"/>
      <c r="AJ795" s="32"/>
      <c r="AK795" s="32"/>
      <c r="AL795" s="32"/>
      <c r="AM795" s="32"/>
      <c r="AN795" s="32"/>
      <c r="AO795" s="32"/>
    </row>
    <row r="796" spans="2:41" x14ac:dyDescent="0.25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  <c r="AB796" s="32"/>
      <c r="AC796" s="32"/>
      <c r="AD796" s="32"/>
      <c r="AE796" s="32"/>
      <c r="AF796" s="32"/>
      <c r="AG796" s="32"/>
      <c r="AH796" s="32"/>
      <c r="AI796" s="32"/>
      <c r="AJ796" s="32"/>
      <c r="AK796" s="32"/>
      <c r="AL796" s="32"/>
      <c r="AM796" s="32"/>
      <c r="AN796" s="32"/>
      <c r="AO796" s="32"/>
    </row>
    <row r="797" spans="2:41" x14ac:dyDescent="0.25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  <c r="AB797" s="32"/>
      <c r="AC797" s="32"/>
      <c r="AD797" s="32"/>
      <c r="AE797" s="32"/>
      <c r="AF797" s="32"/>
      <c r="AG797" s="32"/>
      <c r="AH797" s="32"/>
      <c r="AI797" s="32"/>
      <c r="AJ797" s="32"/>
      <c r="AK797" s="32"/>
      <c r="AL797" s="32"/>
      <c r="AM797" s="32"/>
      <c r="AN797" s="32"/>
      <c r="AO797" s="32"/>
    </row>
    <row r="798" spans="2:41" x14ac:dyDescent="0.25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  <c r="AB798" s="32"/>
      <c r="AC798" s="32"/>
      <c r="AD798" s="32"/>
      <c r="AE798" s="32"/>
      <c r="AF798" s="32"/>
      <c r="AG798" s="32"/>
      <c r="AH798" s="32"/>
      <c r="AI798" s="32"/>
      <c r="AJ798" s="32"/>
      <c r="AK798" s="32"/>
      <c r="AL798" s="32"/>
      <c r="AM798" s="32"/>
      <c r="AN798" s="32"/>
      <c r="AO798" s="32"/>
    </row>
    <row r="799" spans="2:41" x14ac:dyDescent="0.25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  <c r="AF799" s="32"/>
      <c r="AG799" s="32"/>
      <c r="AH799" s="32"/>
      <c r="AI799" s="32"/>
      <c r="AJ799" s="32"/>
      <c r="AK799" s="32"/>
      <c r="AL799" s="32"/>
      <c r="AM799" s="32"/>
      <c r="AN799" s="32"/>
      <c r="AO799" s="32"/>
    </row>
    <row r="800" spans="2:41" x14ac:dyDescent="0.25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  <c r="AB800" s="32"/>
      <c r="AC800" s="32"/>
      <c r="AD800" s="32"/>
      <c r="AE800" s="32"/>
      <c r="AF800" s="32"/>
      <c r="AG800" s="32"/>
      <c r="AH800" s="32"/>
      <c r="AI800" s="32"/>
      <c r="AJ800" s="32"/>
      <c r="AK800" s="32"/>
      <c r="AL800" s="32"/>
      <c r="AM800" s="32"/>
      <c r="AN800" s="32"/>
      <c r="AO800" s="32"/>
    </row>
    <row r="801" spans="2:41" x14ac:dyDescent="0.25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  <c r="AF801" s="32"/>
      <c r="AG801" s="32"/>
      <c r="AH801" s="32"/>
      <c r="AI801" s="32"/>
      <c r="AJ801" s="32"/>
      <c r="AK801" s="32"/>
      <c r="AL801" s="32"/>
      <c r="AM801" s="32"/>
      <c r="AN801" s="32"/>
      <c r="AO801" s="32"/>
    </row>
    <row r="802" spans="2:41" x14ac:dyDescent="0.25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  <c r="AC802" s="32"/>
      <c r="AD802" s="32"/>
      <c r="AE802" s="32"/>
      <c r="AF802" s="32"/>
      <c r="AG802" s="32"/>
      <c r="AH802" s="32"/>
      <c r="AI802" s="32"/>
      <c r="AJ802" s="32"/>
      <c r="AK802" s="32"/>
      <c r="AL802" s="32"/>
      <c r="AM802" s="32"/>
      <c r="AN802" s="32"/>
      <c r="AO802" s="32"/>
    </row>
    <row r="803" spans="2:41" x14ac:dyDescent="0.25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  <c r="AC803" s="32"/>
      <c r="AD803" s="32"/>
      <c r="AE803" s="32"/>
      <c r="AF803" s="32"/>
      <c r="AG803" s="32"/>
      <c r="AH803" s="32"/>
      <c r="AI803" s="32"/>
      <c r="AJ803" s="32"/>
      <c r="AK803" s="32"/>
      <c r="AL803" s="32"/>
      <c r="AM803" s="32"/>
      <c r="AN803" s="32"/>
      <c r="AO803" s="32"/>
    </row>
    <row r="804" spans="2:41" x14ac:dyDescent="0.25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  <c r="AC804" s="32"/>
      <c r="AD804" s="32"/>
      <c r="AE804" s="32"/>
      <c r="AF804" s="32"/>
      <c r="AG804" s="32"/>
      <c r="AH804" s="32"/>
      <c r="AI804" s="32"/>
      <c r="AJ804" s="32"/>
      <c r="AK804" s="32"/>
      <c r="AL804" s="32"/>
      <c r="AM804" s="32"/>
      <c r="AN804" s="32"/>
      <c r="AO804" s="32"/>
    </row>
    <row r="805" spans="2:41" x14ac:dyDescent="0.25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  <c r="AC805" s="32"/>
      <c r="AD805" s="32"/>
      <c r="AE805" s="32"/>
      <c r="AF805" s="32"/>
      <c r="AG805" s="32"/>
      <c r="AH805" s="32"/>
      <c r="AI805" s="32"/>
      <c r="AJ805" s="32"/>
      <c r="AK805" s="32"/>
      <c r="AL805" s="32"/>
      <c r="AM805" s="32"/>
      <c r="AN805" s="32"/>
      <c r="AO805" s="32"/>
    </row>
    <row r="806" spans="2:41" x14ac:dyDescent="0.25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  <c r="AC806" s="32"/>
      <c r="AD806" s="32"/>
      <c r="AE806" s="32"/>
      <c r="AF806" s="32"/>
      <c r="AG806" s="32"/>
      <c r="AH806" s="32"/>
      <c r="AI806" s="32"/>
      <c r="AJ806" s="32"/>
      <c r="AK806" s="32"/>
      <c r="AL806" s="32"/>
      <c r="AM806" s="32"/>
      <c r="AN806" s="32"/>
      <c r="AO806" s="32"/>
    </row>
    <row r="807" spans="2:41" x14ac:dyDescent="0.25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  <c r="AK807" s="32"/>
      <c r="AL807" s="32"/>
      <c r="AM807" s="32"/>
      <c r="AN807" s="32"/>
      <c r="AO807" s="32"/>
    </row>
    <row r="808" spans="2:41" x14ac:dyDescent="0.25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  <c r="AC808" s="32"/>
      <c r="AD808" s="32"/>
      <c r="AE808" s="32"/>
      <c r="AF808" s="32"/>
      <c r="AG808" s="32"/>
      <c r="AH808" s="32"/>
      <c r="AI808" s="32"/>
      <c r="AJ808" s="32"/>
      <c r="AK808" s="32"/>
      <c r="AL808" s="32"/>
      <c r="AM808" s="32"/>
      <c r="AN808" s="32"/>
      <c r="AO808" s="32"/>
    </row>
    <row r="809" spans="2:41" x14ac:dyDescent="0.25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  <c r="AH809" s="32"/>
      <c r="AI809" s="32"/>
      <c r="AJ809" s="32"/>
      <c r="AK809" s="32"/>
      <c r="AL809" s="32"/>
      <c r="AM809" s="32"/>
      <c r="AN809" s="32"/>
      <c r="AO809" s="32"/>
    </row>
    <row r="810" spans="2:41" x14ac:dyDescent="0.25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  <c r="AB810" s="32"/>
      <c r="AC810" s="32"/>
      <c r="AD810" s="32"/>
      <c r="AE810" s="32"/>
      <c r="AF810" s="32"/>
      <c r="AG810" s="32"/>
      <c r="AH810" s="32"/>
      <c r="AI810" s="32"/>
      <c r="AJ810" s="32"/>
      <c r="AK810" s="32"/>
      <c r="AL810" s="32"/>
      <c r="AM810" s="32"/>
      <c r="AN810" s="32"/>
      <c r="AO810" s="32"/>
    </row>
    <row r="811" spans="2:41" x14ac:dyDescent="0.25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  <c r="AB811" s="32"/>
      <c r="AC811" s="32"/>
      <c r="AD811" s="32"/>
      <c r="AE811" s="32"/>
      <c r="AF811" s="32"/>
      <c r="AG811" s="32"/>
      <c r="AH811" s="32"/>
      <c r="AI811" s="32"/>
      <c r="AJ811" s="32"/>
      <c r="AK811" s="32"/>
      <c r="AL811" s="32"/>
      <c r="AM811" s="32"/>
      <c r="AN811" s="32"/>
      <c r="AO811" s="32"/>
    </row>
    <row r="812" spans="2:41" x14ac:dyDescent="0.25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  <c r="AB812" s="32"/>
      <c r="AC812" s="32"/>
      <c r="AD812" s="32"/>
      <c r="AE812" s="32"/>
      <c r="AF812" s="32"/>
      <c r="AG812" s="32"/>
      <c r="AH812" s="32"/>
      <c r="AI812" s="32"/>
      <c r="AJ812" s="32"/>
      <c r="AK812" s="32"/>
      <c r="AL812" s="32"/>
      <c r="AM812" s="32"/>
      <c r="AN812" s="32"/>
      <c r="AO812" s="32"/>
    </row>
    <row r="813" spans="2:41" x14ac:dyDescent="0.25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  <c r="AF813" s="32"/>
      <c r="AG813" s="32"/>
      <c r="AH813" s="32"/>
      <c r="AI813" s="32"/>
      <c r="AJ813" s="32"/>
      <c r="AK813" s="32"/>
      <c r="AL813" s="32"/>
      <c r="AM813" s="32"/>
      <c r="AN813" s="32"/>
      <c r="AO813" s="32"/>
    </row>
    <row r="814" spans="2:41" x14ac:dyDescent="0.25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  <c r="AB814" s="32"/>
      <c r="AC814" s="32"/>
      <c r="AD814" s="32"/>
      <c r="AE814" s="32"/>
      <c r="AF814" s="32"/>
      <c r="AG814" s="32"/>
      <c r="AH814" s="32"/>
      <c r="AI814" s="32"/>
      <c r="AJ814" s="32"/>
      <c r="AK814" s="32"/>
      <c r="AL814" s="32"/>
      <c r="AM814" s="32"/>
      <c r="AN814" s="32"/>
      <c r="AO814" s="32"/>
    </row>
    <row r="815" spans="2:41" x14ac:dyDescent="0.25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  <c r="AB815" s="32"/>
      <c r="AC815" s="32"/>
      <c r="AD815" s="32"/>
      <c r="AE815" s="32"/>
      <c r="AF815" s="32"/>
      <c r="AG815" s="32"/>
      <c r="AH815" s="32"/>
      <c r="AI815" s="32"/>
      <c r="AJ815" s="32"/>
      <c r="AK815" s="32"/>
      <c r="AL815" s="32"/>
      <c r="AM815" s="32"/>
      <c r="AN815" s="32"/>
      <c r="AO815" s="32"/>
    </row>
    <row r="816" spans="2:41" x14ac:dyDescent="0.25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  <c r="AB816" s="32"/>
      <c r="AC816" s="32"/>
      <c r="AD816" s="32"/>
      <c r="AE816" s="32"/>
      <c r="AF816" s="32"/>
      <c r="AG816" s="32"/>
      <c r="AH816" s="32"/>
      <c r="AI816" s="32"/>
      <c r="AJ816" s="32"/>
      <c r="AK816" s="32"/>
      <c r="AL816" s="32"/>
      <c r="AM816" s="32"/>
      <c r="AN816" s="32"/>
      <c r="AO816" s="32"/>
    </row>
    <row r="817" spans="2:41" x14ac:dyDescent="0.25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  <c r="AB817" s="32"/>
      <c r="AC817" s="32"/>
      <c r="AD817" s="32"/>
      <c r="AE817" s="32"/>
      <c r="AF817" s="32"/>
      <c r="AG817" s="32"/>
      <c r="AH817" s="32"/>
      <c r="AI817" s="32"/>
      <c r="AJ817" s="32"/>
      <c r="AK817" s="32"/>
      <c r="AL817" s="32"/>
      <c r="AM817" s="32"/>
      <c r="AN817" s="32"/>
      <c r="AO817" s="32"/>
    </row>
    <row r="818" spans="2:41" x14ac:dyDescent="0.25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  <c r="AB818" s="32"/>
      <c r="AC818" s="32"/>
      <c r="AD818" s="32"/>
      <c r="AE818" s="32"/>
      <c r="AF818" s="32"/>
      <c r="AG818" s="32"/>
      <c r="AH818" s="32"/>
      <c r="AI818" s="32"/>
      <c r="AJ818" s="32"/>
      <c r="AK818" s="32"/>
      <c r="AL818" s="32"/>
      <c r="AM818" s="32"/>
      <c r="AN818" s="32"/>
      <c r="AO818" s="32"/>
    </row>
    <row r="819" spans="2:41" x14ac:dyDescent="0.25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  <c r="AB819" s="32"/>
      <c r="AC819" s="32"/>
      <c r="AD819" s="32"/>
      <c r="AE819" s="32"/>
      <c r="AF819" s="32"/>
      <c r="AG819" s="32"/>
      <c r="AH819" s="32"/>
      <c r="AI819" s="32"/>
      <c r="AJ819" s="32"/>
      <c r="AK819" s="32"/>
      <c r="AL819" s="32"/>
      <c r="AM819" s="32"/>
      <c r="AN819" s="32"/>
      <c r="AO819" s="32"/>
    </row>
    <row r="820" spans="2:41" x14ac:dyDescent="0.25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  <c r="AF820" s="32"/>
      <c r="AG820" s="32"/>
      <c r="AH820" s="32"/>
      <c r="AI820" s="32"/>
      <c r="AJ820" s="32"/>
      <c r="AK820" s="32"/>
      <c r="AL820" s="32"/>
      <c r="AM820" s="32"/>
      <c r="AN820" s="32"/>
      <c r="AO820" s="32"/>
    </row>
    <row r="821" spans="2:41" x14ac:dyDescent="0.25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  <c r="AB821" s="32"/>
      <c r="AC821" s="32"/>
      <c r="AD821" s="32"/>
      <c r="AE821" s="32"/>
      <c r="AF821" s="32"/>
      <c r="AG821" s="32"/>
      <c r="AH821" s="32"/>
      <c r="AI821" s="32"/>
      <c r="AJ821" s="32"/>
      <c r="AK821" s="32"/>
      <c r="AL821" s="32"/>
      <c r="AM821" s="32"/>
      <c r="AN821" s="32"/>
      <c r="AO821" s="32"/>
    </row>
    <row r="822" spans="2:41" x14ac:dyDescent="0.25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  <c r="AB822" s="32"/>
      <c r="AC822" s="32"/>
      <c r="AD822" s="32"/>
      <c r="AE822" s="32"/>
      <c r="AF822" s="32"/>
      <c r="AG822" s="32"/>
      <c r="AH822" s="32"/>
      <c r="AI822" s="32"/>
      <c r="AJ822" s="32"/>
      <c r="AK822" s="32"/>
      <c r="AL822" s="32"/>
      <c r="AM822" s="32"/>
      <c r="AN822" s="32"/>
      <c r="AO822" s="32"/>
    </row>
    <row r="823" spans="2:41" x14ac:dyDescent="0.25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  <c r="AB823" s="32"/>
      <c r="AC823" s="32"/>
      <c r="AD823" s="32"/>
      <c r="AE823" s="32"/>
      <c r="AF823" s="32"/>
      <c r="AG823" s="32"/>
      <c r="AH823" s="32"/>
      <c r="AI823" s="32"/>
      <c r="AJ823" s="32"/>
      <c r="AK823" s="32"/>
      <c r="AL823" s="32"/>
      <c r="AM823" s="32"/>
      <c r="AN823" s="32"/>
      <c r="AO823" s="32"/>
    </row>
    <row r="824" spans="2:41" x14ac:dyDescent="0.25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  <c r="AC824" s="32"/>
      <c r="AD824" s="32"/>
      <c r="AE824" s="32"/>
      <c r="AF824" s="32"/>
      <c r="AG824" s="32"/>
      <c r="AH824" s="32"/>
      <c r="AI824" s="32"/>
      <c r="AJ824" s="32"/>
      <c r="AK824" s="32"/>
      <c r="AL824" s="32"/>
      <c r="AM824" s="32"/>
      <c r="AN824" s="32"/>
      <c r="AO824" s="32"/>
    </row>
    <row r="825" spans="2:41" x14ac:dyDescent="0.25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  <c r="AB825" s="32"/>
      <c r="AC825" s="32"/>
      <c r="AD825" s="32"/>
      <c r="AE825" s="32"/>
      <c r="AF825" s="32"/>
      <c r="AG825" s="32"/>
      <c r="AH825" s="32"/>
      <c r="AI825" s="32"/>
      <c r="AJ825" s="32"/>
      <c r="AK825" s="32"/>
      <c r="AL825" s="32"/>
      <c r="AM825" s="32"/>
      <c r="AN825" s="32"/>
      <c r="AO825" s="32"/>
    </row>
    <row r="826" spans="2:41" x14ac:dyDescent="0.25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  <c r="AB826" s="32"/>
      <c r="AC826" s="32"/>
      <c r="AD826" s="32"/>
      <c r="AE826" s="32"/>
      <c r="AF826" s="32"/>
      <c r="AG826" s="32"/>
      <c r="AH826" s="32"/>
      <c r="AI826" s="32"/>
      <c r="AJ826" s="32"/>
      <c r="AK826" s="32"/>
      <c r="AL826" s="32"/>
      <c r="AM826" s="32"/>
      <c r="AN826" s="32"/>
      <c r="AO826" s="32"/>
    </row>
    <row r="827" spans="2:41" x14ac:dyDescent="0.25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  <c r="AB827" s="32"/>
      <c r="AC827" s="32"/>
      <c r="AD827" s="32"/>
      <c r="AE827" s="32"/>
      <c r="AF827" s="32"/>
      <c r="AG827" s="32"/>
      <c r="AH827" s="32"/>
      <c r="AI827" s="32"/>
      <c r="AJ827" s="32"/>
      <c r="AK827" s="32"/>
      <c r="AL827" s="32"/>
      <c r="AM827" s="32"/>
      <c r="AN827" s="32"/>
      <c r="AO827" s="32"/>
    </row>
    <row r="828" spans="2:41" x14ac:dyDescent="0.25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  <c r="AB828" s="32"/>
      <c r="AC828" s="32"/>
      <c r="AD828" s="32"/>
      <c r="AE828" s="32"/>
      <c r="AF828" s="32"/>
      <c r="AG828" s="32"/>
      <c r="AH828" s="32"/>
      <c r="AI828" s="32"/>
      <c r="AJ828" s="32"/>
      <c r="AK828" s="32"/>
      <c r="AL828" s="32"/>
      <c r="AM828" s="32"/>
      <c r="AN828" s="32"/>
      <c r="AO828" s="32"/>
    </row>
    <row r="829" spans="2:41" x14ac:dyDescent="0.25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  <c r="AB829" s="32"/>
      <c r="AC829" s="32"/>
      <c r="AD829" s="32"/>
      <c r="AE829" s="32"/>
      <c r="AF829" s="32"/>
      <c r="AG829" s="32"/>
      <c r="AH829" s="32"/>
      <c r="AI829" s="32"/>
      <c r="AJ829" s="32"/>
      <c r="AK829" s="32"/>
      <c r="AL829" s="32"/>
      <c r="AM829" s="32"/>
      <c r="AN829" s="32"/>
      <c r="AO829" s="32"/>
    </row>
    <row r="830" spans="2:41" x14ac:dyDescent="0.25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  <c r="AB830" s="32"/>
      <c r="AC830" s="32"/>
      <c r="AD830" s="32"/>
      <c r="AE830" s="32"/>
      <c r="AF830" s="32"/>
      <c r="AG830" s="32"/>
      <c r="AH830" s="32"/>
      <c r="AI830" s="32"/>
      <c r="AJ830" s="32"/>
      <c r="AK830" s="32"/>
      <c r="AL830" s="32"/>
      <c r="AM830" s="32"/>
      <c r="AN830" s="32"/>
      <c r="AO830" s="32"/>
    </row>
    <row r="831" spans="2:41" x14ac:dyDescent="0.25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  <c r="AB831" s="32"/>
      <c r="AC831" s="32"/>
      <c r="AD831" s="32"/>
      <c r="AE831" s="32"/>
      <c r="AF831" s="32"/>
      <c r="AG831" s="32"/>
      <c r="AH831" s="32"/>
      <c r="AI831" s="32"/>
      <c r="AJ831" s="32"/>
      <c r="AK831" s="32"/>
      <c r="AL831" s="32"/>
      <c r="AM831" s="32"/>
      <c r="AN831" s="32"/>
      <c r="AO831" s="32"/>
    </row>
    <row r="832" spans="2:41" x14ac:dyDescent="0.25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  <c r="AB832" s="32"/>
      <c r="AC832" s="32"/>
      <c r="AD832" s="32"/>
      <c r="AE832" s="32"/>
      <c r="AF832" s="32"/>
      <c r="AG832" s="32"/>
      <c r="AH832" s="32"/>
      <c r="AI832" s="32"/>
      <c r="AJ832" s="32"/>
      <c r="AK832" s="32"/>
      <c r="AL832" s="32"/>
      <c r="AM832" s="32"/>
      <c r="AN832" s="32"/>
      <c r="AO832" s="32"/>
    </row>
    <row r="833" spans="2:41" x14ac:dyDescent="0.25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  <c r="AC833" s="32"/>
      <c r="AD833" s="32"/>
      <c r="AE833" s="32"/>
      <c r="AF833" s="32"/>
      <c r="AG833" s="32"/>
      <c r="AH833" s="32"/>
      <c r="AI833" s="32"/>
      <c r="AJ833" s="32"/>
      <c r="AK833" s="32"/>
      <c r="AL833" s="32"/>
      <c r="AM833" s="32"/>
      <c r="AN833" s="32"/>
      <c r="AO833" s="32"/>
    </row>
    <row r="834" spans="2:41" x14ac:dyDescent="0.25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  <c r="AB834" s="32"/>
      <c r="AC834" s="32"/>
      <c r="AD834" s="32"/>
      <c r="AE834" s="32"/>
      <c r="AF834" s="32"/>
      <c r="AG834" s="32"/>
      <c r="AH834" s="32"/>
      <c r="AI834" s="32"/>
      <c r="AJ834" s="32"/>
      <c r="AK834" s="32"/>
      <c r="AL834" s="32"/>
      <c r="AM834" s="32"/>
      <c r="AN834" s="32"/>
      <c r="AO834" s="32"/>
    </row>
    <row r="835" spans="2:41" x14ac:dyDescent="0.25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  <c r="AB835" s="32"/>
      <c r="AC835" s="32"/>
      <c r="AD835" s="32"/>
      <c r="AE835" s="32"/>
      <c r="AF835" s="32"/>
      <c r="AG835" s="32"/>
      <c r="AH835" s="32"/>
      <c r="AI835" s="32"/>
      <c r="AJ835" s="32"/>
      <c r="AK835" s="32"/>
      <c r="AL835" s="32"/>
      <c r="AM835" s="32"/>
      <c r="AN835" s="32"/>
      <c r="AO835" s="32"/>
    </row>
    <row r="836" spans="2:41" x14ac:dyDescent="0.25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  <c r="AB836" s="32"/>
      <c r="AC836" s="32"/>
      <c r="AD836" s="32"/>
      <c r="AE836" s="32"/>
      <c r="AF836" s="32"/>
      <c r="AG836" s="32"/>
      <c r="AH836" s="32"/>
      <c r="AI836" s="32"/>
      <c r="AJ836" s="32"/>
      <c r="AK836" s="32"/>
      <c r="AL836" s="32"/>
      <c r="AM836" s="32"/>
      <c r="AN836" s="32"/>
      <c r="AO836" s="32"/>
    </row>
    <row r="837" spans="2:41" x14ac:dyDescent="0.25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  <c r="AB837" s="32"/>
      <c r="AC837" s="32"/>
      <c r="AD837" s="32"/>
      <c r="AE837" s="32"/>
      <c r="AF837" s="32"/>
      <c r="AG837" s="32"/>
      <c r="AH837" s="32"/>
      <c r="AI837" s="32"/>
      <c r="AJ837" s="32"/>
      <c r="AK837" s="32"/>
      <c r="AL837" s="32"/>
      <c r="AM837" s="32"/>
      <c r="AN837" s="32"/>
      <c r="AO837" s="32"/>
    </row>
    <row r="838" spans="2:41" x14ac:dyDescent="0.25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  <c r="AB838" s="32"/>
      <c r="AC838" s="32"/>
      <c r="AD838" s="32"/>
      <c r="AE838" s="32"/>
      <c r="AF838" s="32"/>
      <c r="AG838" s="32"/>
      <c r="AH838" s="32"/>
      <c r="AI838" s="32"/>
      <c r="AJ838" s="32"/>
      <c r="AK838" s="32"/>
      <c r="AL838" s="32"/>
      <c r="AM838" s="32"/>
      <c r="AN838" s="32"/>
      <c r="AO838" s="32"/>
    </row>
    <row r="839" spans="2:41" x14ac:dyDescent="0.25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  <c r="AB839" s="32"/>
      <c r="AC839" s="32"/>
      <c r="AD839" s="32"/>
      <c r="AE839" s="32"/>
      <c r="AF839" s="32"/>
      <c r="AG839" s="32"/>
      <c r="AH839" s="32"/>
      <c r="AI839" s="32"/>
      <c r="AJ839" s="32"/>
      <c r="AK839" s="32"/>
      <c r="AL839" s="32"/>
      <c r="AM839" s="32"/>
      <c r="AN839" s="32"/>
      <c r="AO839" s="32"/>
    </row>
    <row r="840" spans="2:41" x14ac:dyDescent="0.25"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  <c r="AB840" s="32"/>
      <c r="AC840" s="32"/>
      <c r="AD840" s="32"/>
      <c r="AE840" s="32"/>
      <c r="AF840" s="32"/>
      <c r="AG840" s="32"/>
      <c r="AH840" s="32"/>
      <c r="AI840" s="32"/>
      <c r="AJ840" s="32"/>
      <c r="AK840" s="32"/>
      <c r="AL840" s="32"/>
      <c r="AM840" s="32"/>
      <c r="AN840" s="32"/>
      <c r="AO840" s="32"/>
    </row>
  </sheetData>
  <sheetProtection algorithmName="SHA-512" hashValue="PK48dzQksJ0YHICXoAZpXFRqgI/U5ym/MiNfGk44O1yOcZvNqpM/cQGLFivy6cOXgKLIpkickCBnrkEunSwqpQ==" saltValue="KdxQ8kg1yqYmoaJwEEJIzg==" spinCount="100000" sheet="1" objects="1" scenarios="1"/>
  <mergeCells count="7">
    <mergeCell ref="B3:C3"/>
    <mergeCell ref="A1:D2"/>
    <mergeCell ref="A3:A23"/>
    <mergeCell ref="A27:D27"/>
    <mergeCell ref="B4:C4"/>
    <mergeCell ref="B25:C25"/>
    <mergeCell ref="B24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5CD64-2424-4455-80AE-323B9060D5BB}">
  <sheetPr codeName="Blad1">
    <pageSetUpPr fitToPage="1"/>
  </sheetPr>
  <dimension ref="A1:AF280"/>
  <sheetViews>
    <sheetView tabSelected="1" zoomScaleNormal="100" workbookViewId="0">
      <pane xSplit="7" ySplit="10" topLeftCell="I11" activePane="bottomRight" state="frozen"/>
      <selection pane="topRight" activeCell="H1" sqref="H1"/>
      <selection pane="bottomLeft" activeCell="A11" sqref="A11"/>
      <selection pane="bottomRight" activeCell="K23" sqref="K23"/>
    </sheetView>
  </sheetViews>
  <sheetFormatPr defaultRowHeight="15" x14ac:dyDescent="0.25"/>
  <cols>
    <col min="1" max="1" width="1.7109375" customWidth="1"/>
    <col min="2" max="2" width="10.7109375" customWidth="1"/>
    <col min="3" max="3" width="16.140625" customWidth="1"/>
    <col min="4" max="4" width="44.42578125" customWidth="1"/>
    <col min="5" max="6" width="5.28515625" hidden="1" customWidth="1"/>
    <col min="7" max="7" width="1.7109375" customWidth="1"/>
    <col min="8" max="8" width="5.7109375" customWidth="1"/>
    <col min="9" max="9" width="12.85546875" bestFit="1" customWidth="1"/>
    <col min="10" max="30" width="12.7109375" customWidth="1"/>
    <col min="31" max="31" width="1.7109375" customWidth="1"/>
  </cols>
  <sheetData>
    <row r="1" spans="1:32" ht="8.25" customHeight="1" x14ac:dyDescent="0.25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5"/>
      <c r="AF1" s="4"/>
    </row>
    <row r="2" spans="1:32" ht="26.25" customHeight="1" x14ac:dyDescent="0.35">
      <c r="A2" s="55"/>
      <c r="B2" s="1">
        <v>1</v>
      </c>
      <c r="C2" s="116" t="s">
        <v>56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8"/>
      <c r="AE2" s="143"/>
      <c r="AF2" s="4"/>
    </row>
    <row r="3" spans="1:32" ht="8.25" customHeight="1" x14ac:dyDescent="0.25">
      <c r="A3" s="119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43"/>
      <c r="AF3" s="4"/>
    </row>
    <row r="4" spans="1:32" ht="20.100000000000001" customHeight="1" x14ac:dyDescent="0.25">
      <c r="A4" s="56"/>
      <c r="B4" s="45"/>
      <c r="C4" s="127" t="s">
        <v>83</v>
      </c>
      <c r="D4" s="128"/>
      <c r="E4" s="128"/>
      <c r="F4" s="128"/>
      <c r="G4" s="129"/>
      <c r="H4" s="150"/>
      <c r="I4" s="130" t="s">
        <v>84</v>
      </c>
      <c r="J4" s="130"/>
      <c r="K4" s="130"/>
      <c r="L4" s="130"/>
      <c r="M4" s="130"/>
      <c r="N4" s="130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43"/>
      <c r="AF4" s="4"/>
    </row>
    <row r="5" spans="1:32" ht="15.75" x14ac:dyDescent="0.25">
      <c r="A5" s="196"/>
      <c r="B5" s="57"/>
      <c r="C5" s="58" t="s">
        <v>2</v>
      </c>
      <c r="D5" s="134"/>
      <c r="E5" s="135"/>
      <c r="F5" s="135"/>
      <c r="G5" s="136"/>
      <c r="H5" s="150"/>
      <c r="I5" s="140" t="s">
        <v>0</v>
      </c>
      <c r="J5" s="141"/>
      <c r="K5" s="133"/>
      <c r="L5" s="133"/>
      <c r="M5" s="133"/>
      <c r="N5" s="133"/>
      <c r="O5" s="23" t="s">
        <v>1</v>
      </c>
      <c r="P5" s="147"/>
      <c r="Q5" s="147"/>
      <c r="R5" s="147"/>
      <c r="S5" s="147"/>
      <c r="T5" s="155" t="s">
        <v>66</v>
      </c>
      <c r="U5" s="155"/>
      <c r="V5" s="176">
        <v>0.3</v>
      </c>
      <c r="W5" s="177"/>
      <c r="X5" s="21"/>
      <c r="Y5" s="183"/>
      <c r="Z5" s="183"/>
      <c r="AA5" s="183"/>
      <c r="AB5" s="183"/>
      <c r="AC5" s="121"/>
      <c r="AD5" s="122"/>
      <c r="AE5" s="143"/>
      <c r="AF5" s="4"/>
    </row>
    <row r="6" spans="1:32" ht="15.75" x14ac:dyDescent="0.25">
      <c r="A6" s="196"/>
      <c r="B6" s="57"/>
      <c r="C6" s="58" t="s">
        <v>52</v>
      </c>
      <c r="D6" s="134"/>
      <c r="E6" s="135"/>
      <c r="F6" s="135"/>
      <c r="G6" s="136"/>
      <c r="H6" s="150"/>
      <c r="I6" s="163" t="s">
        <v>3</v>
      </c>
      <c r="J6" s="164"/>
      <c r="K6" s="133"/>
      <c r="L6" s="133"/>
      <c r="M6" s="133"/>
      <c r="N6" s="133"/>
      <c r="O6" s="24" t="s">
        <v>4</v>
      </c>
      <c r="P6" s="133"/>
      <c r="Q6" s="133"/>
      <c r="R6" s="133"/>
      <c r="S6" s="133"/>
      <c r="T6" s="155" t="s">
        <v>70</v>
      </c>
      <c r="U6" s="155"/>
      <c r="V6" s="178">
        <v>8000</v>
      </c>
      <c r="W6" s="179"/>
      <c r="X6" s="22" t="s">
        <v>71</v>
      </c>
      <c r="Y6" s="184"/>
      <c r="Z6" s="184"/>
      <c r="AA6" s="184"/>
      <c r="AB6" s="184"/>
      <c r="AC6" s="123"/>
      <c r="AD6" s="124"/>
      <c r="AE6" s="143"/>
      <c r="AF6" s="4"/>
    </row>
    <row r="7" spans="1:32" ht="15.75" x14ac:dyDescent="0.25">
      <c r="A7" s="196"/>
      <c r="B7" s="57"/>
      <c r="C7" s="59" t="s">
        <v>6</v>
      </c>
      <c r="D7" s="137"/>
      <c r="E7" s="137"/>
      <c r="F7" s="137"/>
      <c r="G7" s="137"/>
      <c r="H7" s="150"/>
      <c r="I7" s="163" t="s">
        <v>81</v>
      </c>
      <c r="J7" s="164"/>
      <c r="K7" s="133" t="s">
        <v>76</v>
      </c>
      <c r="L7" s="133"/>
      <c r="M7" s="133"/>
      <c r="N7" s="133"/>
      <c r="O7" s="60" t="s">
        <v>62</v>
      </c>
      <c r="P7" s="147" t="s">
        <v>76</v>
      </c>
      <c r="Q7" s="147"/>
      <c r="R7" s="147"/>
      <c r="S7" s="147"/>
      <c r="T7" s="173" t="s">
        <v>113</v>
      </c>
      <c r="U7" s="173"/>
      <c r="V7" s="180"/>
      <c r="W7" s="180"/>
      <c r="X7" s="180"/>
      <c r="Y7" s="184"/>
      <c r="Z7" s="184"/>
      <c r="AA7" s="184"/>
      <c r="AB7" s="184"/>
      <c r="AC7" s="123"/>
      <c r="AD7" s="124"/>
      <c r="AE7" s="143"/>
      <c r="AF7" s="4"/>
    </row>
    <row r="8" spans="1:32" ht="15.75" x14ac:dyDescent="0.25">
      <c r="A8" s="196"/>
      <c r="B8" s="57"/>
      <c r="C8" s="59" t="s">
        <v>111</v>
      </c>
      <c r="D8" s="133"/>
      <c r="E8" s="133"/>
      <c r="F8" s="133"/>
      <c r="G8" s="133"/>
      <c r="H8" s="151"/>
      <c r="I8" s="165" t="s">
        <v>74</v>
      </c>
      <c r="J8" s="166"/>
      <c r="K8" s="133" t="s">
        <v>76</v>
      </c>
      <c r="L8" s="133"/>
      <c r="M8" s="133"/>
      <c r="N8" s="133"/>
      <c r="O8" s="25"/>
      <c r="P8" s="148"/>
      <c r="Q8" s="148"/>
      <c r="R8" s="148"/>
      <c r="S8" s="149"/>
      <c r="T8" s="174"/>
      <c r="U8" s="175"/>
      <c r="V8" s="181"/>
      <c r="W8" s="182"/>
      <c r="X8" s="182"/>
      <c r="Y8" s="185"/>
      <c r="Z8" s="185"/>
      <c r="AA8" s="185"/>
      <c r="AB8" s="185"/>
      <c r="AC8" s="125"/>
      <c r="AD8" s="126"/>
      <c r="AE8" s="143"/>
      <c r="AF8" s="4"/>
    </row>
    <row r="9" spans="1:32" ht="8.25" customHeight="1" x14ac:dyDescent="0.25">
      <c r="A9" s="196"/>
      <c r="B9" s="57"/>
      <c r="C9" s="61"/>
      <c r="D9" s="61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143"/>
      <c r="AF9" s="4"/>
    </row>
    <row r="10" spans="1:32" ht="15" customHeight="1" x14ac:dyDescent="0.25">
      <c r="A10" s="196"/>
      <c r="B10" s="51"/>
      <c r="C10" s="142" t="s">
        <v>7</v>
      </c>
      <c r="D10" s="142"/>
      <c r="E10" s="63"/>
      <c r="F10" s="63"/>
      <c r="G10" s="64"/>
      <c r="H10" s="65" t="s">
        <v>114</v>
      </c>
      <c r="I10" s="63" t="s">
        <v>153</v>
      </c>
      <c r="J10" s="63">
        <v>2026</v>
      </c>
      <c r="K10" s="63">
        <v>2027</v>
      </c>
      <c r="L10" s="88">
        <v>2028</v>
      </c>
      <c r="M10" s="88">
        <v>2029</v>
      </c>
      <c r="N10" s="88">
        <v>2030</v>
      </c>
      <c r="O10" s="88">
        <v>2031</v>
      </c>
      <c r="P10" s="88">
        <v>2032</v>
      </c>
      <c r="Q10" s="88">
        <v>2033</v>
      </c>
      <c r="R10" s="88">
        <v>2034</v>
      </c>
      <c r="S10" s="88">
        <v>2035</v>
      </c>
      <c r="T10" s="88">
        <v>2036</v>
      </c>
      <c r="U10" s="88">
        <v>2037</v>
      </c>
      <c r="V10" s="88">
        <v>2038</v>
      </c>
      <c r="W10" s="88">
        <v>2039</v>
      </c>
      <c r="X10" s="88">
        <v>2040</v>
      </c>
      <c r="Y10" s="88">
        <v>2041</v>
      </c>
      <c r="Z10" s="88">
        <v>2042</v>
      </c>
      <c r="AA10" s="88">
        <v>2043</v>
      </c>
      <c r="AB10" s="88">
        <v>2044</v>
      </c>
      <c r="AC10" s="88">
        <v>2045</v>
      </c>
      <c r="AD10" s="90">
        <v>2046</v>
      </c>
      <c r="AE10" s="143"/>
      <c r="AF10" s="4"/>
    </row>
    <row r="11" spans="1:32" ht="15" customHeight="1" x14ac:dyDescent="0.25">
      <c r="A11" s="196"/>
      <c r="B11" s="52"/>
      <c r="C11" s="138" t="s">
        <v>53</v>
      </c>
      <c r="D11" s="139"/>
      <c r="E11" s="66"/>
      <c r="F11" s="66"/>
      <c r="G11" s="67"/>
      <c r="H11" s="50"/>
      <c r="I11" s="89"/>
      <c r="J11" s="47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143"/>
      <c r="AF11" s="4"/>
    </row>
    <row r="12" spans="1:32" ht="15" customHeight="1" x14ac:dyDescent="0.25">
      <c r="A12" s="196"/>
      <c r="B12" s="53">
        <v>661100</v>
      </c>
      <c r="C12" s="132" t="s">
        <v>51</v>
      </c>
      <c r="D12" s="132"/>
      <c r="E12" s="68"/>
      <c r="F12" s="68"/>
      <c r="G12" s="146"/>
      <c r="H12" s="49"/>
      <c r="I12" s="28"/>
      <c r="J12" s="28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143"/>
      <c r="AF12" s="4"/>
    </row>
    <row r="13" spans="1:32" x14ac:dyDescent="0.25">
      <c r="A13" s="196"/>
      <c r="B13" s="54">
        <v>661101</v>
      </c>
      <c r="C13" s="132" t="s">
        <v>8</v>
      </c>
      <c r="D13" s="132"/>
      <c r="E13" s="69"/>
      <c r="F13" s="69"/>
      <c r="G13" s="146"/>
      <c r="H13" s="28"/>
      <c r="I13" s="28"/>
      <c r="J13" s="28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143"/>
      <c r="AF13" s="4"/>
    </row>
    <row r="14" spans="1:32" x14ac:dyDescent="0.25">
      <c r="A14" s="196"/>
      <c r="B14" s="54">
        <v>661102</v>
      </c>
      <c r="C14" s="132" t="s">
        <v>9</v>
      </c>
      <c r="D14" s="132"/>
      <c r="E14" s="69"/>
      <c r="F14" s="69"/>
      <c r="G14" s="146"/>
      <c r="H14" s="28"/>
      <c r="I14" s="28"/>
      <c r="J14" s="28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143"/>
      <c r="AF14" s="4"/>
    </row>
    <row r="15" spans="1:32" x14ac:dyDescent="0.25">
      <c r="A15" s="196"/>
      <c r="B15" s="54">
        <v>661103</v>
      </c>
      <c r="C15" s="132" t="s">
        <v>10</v>
      </c>
      <c r="D15" s="132"/>
      <c r="E15" s="69"/>
      <c r="F15" s="69"/>
      <c r="G15" s="146"/>
      <c r="H15" s="28"/>
      <c r="I15" s="28"/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143"/>
      <c r="AF15" s="4"/>
    </row>
    <row r="16" spans="1:32" x14ac:dyDescent="0.25">
      <c r="A16" s="196"/>
      <c r="B16" s="54">
        <v>661104</v>
      </c>
      <c r="C16" s="132" t="s">
        <v>157</v>
      </c>
      <c r="D16" s="132"/>
      <c r="E16" s="69"/>
      <c r="F16" s="69"/>
      <c r="G16" s="146"/>
      <c r="H16" s="28"/>
      <c r="I16" s="28"/>
      <c r="J16" s="28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143"/>
      <c r="AF16" s="4"/>
    </row>
    <row r="17" spans="1:32" x14ac:dyDescent="0.25">
      <c r="A17" s="196"/>
      <c r="B17" s="54">
        <v>661106</v>
      </c>
      <c r="C17" s="132" t="s">
        <v>12</v>
      </c>
      <c r="D17" s="132"/>
      <c r="E17" s="69"/>
      <c r="F17" s="69"/>
      <c r="G17" s="146"/>
      <c r="H17" s="28"/>
      <c r="I17" s="28"/>
      <c r="J17" s="28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143"/>
      <c r="AF17" s="4"/>
    </row>
    <row r="18" spans="1:32" x14ac:dyDescent="0.25">
      <c r="A18" s="196"/>
      <c r="B18" s="54">
        <v>661107</v>
      </c>
      <c r="C18" s="132" t="s">
        <v>13</v>
      </c>
      <c r="D18" s="132"/>
      <c r="E18" s="69"/>
      <c r="F18" s="69"/>
      <c r="G18" s="146"/>
      <c r="H18" s="28"/>
      <c r="I18" s="28"/>
      <c r="J18" s="28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143"/>
      <c r="AF18" s="4"/>
    </row>
    <row r="19" spans="1:32" x14ac:dyDescent="0.25">
      <c r="A19" s="196"/>
      <c r="B19" s="54">
        <v>661108</v>
      </c>
      <c r="C19" s="132" t="s">
        <v>14</v>
      </c>
      <c r="D19" s="132"/>
      <c r="E19" s="69"/>
      <c r="F19" s="69"/>
      <c r="G19" s="146"/>
      <c r="H19" s="28"/>
      <c r="I19" s="28"/>
      <c r="J19" s="28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143"/>
      <c r="AF19" s="4"/>
    </row>
    <row r="20" spans="1:32" x14ac:dyDescent="0.25">
      <c r="A20" s="196"/>
      <c r="B20" s="54">
        <v>661109</v>
      </c>
      <c r="C20" s="132" t="s">
        <v>87</v>
      </c>
      <c r="D20" s="132"/>
      <c r="E20" s="69"/>
      <c r="F20" s="69"/>
      <c r="G20" s="146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143"/>
      <c r="AF20" s="4"/>
    </row>
    <row r="21" spans="1:32" x14ac:dyDescent="0.25">
      <c r="A21" s="196"/>
      <c r="B21" s="54">
        <v>661110</v>
      </c>
      <c r="C21" s="132" t="s">
        <v>15</v>
      </c>
      <c r="D21" s="132"/>
      <c r="E21" s="69"/>
      <c r="F21" s="69"/>
      <c r="G21" s="146"/>
      <c r="H21" s="28"/>
      <c r="I21" s="28"/>
      <c r="J21" s="28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143"/>
      <c r="AF21" s="4"/>
    </row>
    <row r="22" spans="1:32" x14ac:dyDescent="0.25">
      <c r="A22" s="196"/>
      <c r="B22" s="54">
        <v>661111</v>
      </c>
      <c r="C22" s="132" t="s">
        <v>16</v>
      </c>
      <c r="D22" s="132"/>
      <c r="E22" s="69"/>
      <c r="F22" s="69"/>
      <c r="G22" s="146"/>
      <c r="H22" s="28"/>
      <c r="I22" s="28"/>
      <c r="J22" s="28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143"/>
      <c r="AF22" s="4"/>
    </row>
    <row r="23" spans="1:32" x14ac:dyDescent="0.25">
      <c r="A23" s="196"/>
      <c r="B23" s="54">
        <v>661112</v>
      </c>
      <c r="C23" s="132" t="s">
        <v>17</v>
      </c>
      <c r="D23" s="132"/>
      <c r="E23" s="69"/>
      <c r="F23" s="69"/>
      <c r="G23" s="146"/>
      <c r="H23" s="28"/>
      <c r="I23" s="28"/>
      <c r="J23" s="28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143"/>
      <c r="AF23" s="4"/>
    </row>
    <row r="24" spans="1:32" x14ac:dyDescent="0.25">
      <c r="A24" s="196"/>
      <c r="B24" s="54">
        <v>661113</v>
      </c>
      <c r="C24" s="132" t="s">
        <v>18</v>
      </c>
      <c r="D24" s="132"/>
      <c r="E24" s="69"/>
      <c r="F24" s="69"/>
      <c r="G24" s="146"/>
      <c r="H24" s="28"/>
      <c r="I24" s="28"/>
      <c r="J24" s="28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143"/>
      <c r="AF24" s="4"/>
    </row>
    <row r="25" spans="1:32" x14ac:dyDescent="0.25">
      <c r="A25" s="196"/>
      <c r="B25" s="54">
        <v>661120</v>
      </c>
      <c r="C25" s="132" t="s">
        <v>19</v>
      </c>
      <c r="D25" s="132"/>
      <c r="E25" s="69"/>
      <c r="F25" s="69"/>
      <c r="G25" s="146"/>
      <c r="H25" s="28"/>
      <c r="I25" s="28"/>
      <c r="J25" s="28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143"/>
      <c r="AF25" s="4"/>
    </row>
    <row r="26" spans="1:32" x14ac:dyDescent="0.25">
      <c r="A26" s="196"/>
      <c r="B26" s="54">
        <v>661121</v>
      </c>
      <c r="C26" s="132" t="s">
        <v>20</v>
      </c>
      <c r="D26" s="132"/>
      <c r="E26" s="69"/>
      <c r="F26" s="69"/>
      <c r="G26" s="146"/>
      <c r="H26" s="28"/>
      <c r="I26" s="28"/>
      <c r="J26" s="28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143"/>
      <c r="AF26" s="4"/>
    </row>
    <row r="27" spans="1:32" x14ac:dyDescent="0.25">
      <c r="A27" s="196"/>
      <c r="B27" s="54">
        <v>661122</v>
      </c>
      <c r="C27" s="152" t="s">
        <v>21</v>
      </c>
      <c r="D27" s="152"/>
      <c r="E27" s="69"/>
      <c r="F27" s="69"/>
      <c r="G27" s="146"/>
      <c r="H27" s="28"/>
      <c r="I27" s="28"/>
      <c r="J27" s="28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143"/>
      <c r="AF27" s="4"/>
    </row>
    <row r="28" spans="1:32" x14ac:dyDescent="0.25">
      <c r="A28" s="196"/>
      <c r="B28" s="54">
        <v>661123</v>
      </c>
      <c r="C28" s="152" t="s">
        <v>22</v>
      </c>
      <c r="D28" s="152"/>
      <c r="E28" s="69"/>
      <c r="F28" s="69"/>
      <c r="G28" s="146"/>
      <c r="H28" s="28"/>
      <c r="I28" s="28"/>
      <c r="J28" s="28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143"/>
      <c r="AF28" s="4"/>
    </row>
    <row r="29" spans="1:32" x14ac:dyDescent="0.25">
      <c r="A29" s="196"/>
      <c r="B29" s="54">
        <v>661124</v>
      </c>
      <c r="C29" s="132" t="s">
        <v>23</v>
      </c>
      <c r="D29" s="132"/>
      <c r="E29" s="69"/>
      <c r="F29" s="69"/>
      <c r="G29" s="146"/>
      <c r="H29" s="28"/>
      <c r="I29" s="28"/>
      <c r="J29" s="28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143"/>
      <c r="AF29" s="4"/>
    </row>
    <row r="30" spans="1:32" x14ac:dyDescent="0.25">
      <c r="A30" s="196"/>
      <c r="B30" s="54">
        <v>661125</v>
      </c>
      <c r="C30" s="132" t="s">
        <v>24</v>
      </c>
      <c r="D30" s="132"/>
      <c r="E30" s="69"/>
      <c r="F30" s="69"/>
      <c r="G30" s="146"/>
      <c r="H30" s="28"/>
      <c r="I30" s="28"/>
      <c r="J30" s="28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143"/>
      <c r="AF30" s="4"/>
    </row>
    <row r="31" spans="1:32" x14ac:dyDescent="0.25">
      <c r="A31" s="196"/>
      <c r="B31" s="54">
        <v>661126</v>
      </c>
      <c r="C31" s="132" t="s">
        <v>25</v>
      </c>
      <c r="D31" s="132"/>
      <c r="E31" s="69"/>
      <c r="F31" s="69"/>
      <c r="G31" s="146"/>
      <c r="H31" s="28"/>
      <c r="I31" s="28"/>
      <c r="J31" s="28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143"/>
      <c r="AF31" s="4"/>
    </row>
    <row r="32" spans="1:32" x14ac:dyDescent="0.25">
      <c r="A32" s="196"/>
      <c r="B32" s="54">
        <v>661127</v>
      </c>
      <c r="C32" s="132" t="s">
        <v>88</v>
      </c>
      <c r="D32" s="132"/>
      <c r="E32" s="69"/>
      <c r="F32" s="69"/>
      <c r="G32" s="146"/>
      <c r="H32" s="28"/>
      <c r="I32" s="28"/>
      <c r="J32" s="28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143"/>
      <c r="AF32" s="4"/>
    </row>
    <row r="33" spans="1:32" x14ac:dyDescent="0.25">
      <c r="A33" s="196"/>
      <c r="B33" s="54">
        <v>661130</v>
      </c>
      <c r="C33" s="132" t="s">
        <v>26</v>
      </c>
      <c r="D33" s="132"/>
      <c r="E33" s="69"/>
      <c r="F33" s="69"/>
      <c r="G33" s="146"/>
      <c r="H33" s="28"/>
      <c r="I33" s="28"/>
      <c r="J33" s="28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143"/>
      <c r="AF33" s="4"/>
    </row>
    <row r="34" spans="1:32" x14ac:dyDescent="0.25">
      <c r="A34" s="196"/>
      <c r="B34" s="54">
        <v>661132</v>
      </c>
      <c r="C34" s="132" t="s">
        <v>27</v>
      </c>
      <c r="D34" s="132"/>
      <c r="E34" s="69"/>
      <c r="F34" s="69"/>
      <c r="G34" s="146"/>
      <c r="H34" s="28"/>
      <c r="I34" s="28"/>
      <c r="J34" s="28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143"/>
      <c r="AF34" s="4"/>
    </row>
    <row r="35" spans="1:32" x14ac:dyDescent="0.25">
      <c r="A35" s="196"/>
      <c r="B35" s="54">
        <v>661133</v>
      </c>
      <c r="C35" s="132" t="s">
        <v>28</v>
      </c>
      <c r="D35" s="132"/>
      <c r="E35" s="69"/>
      <c r="F35" s="69"/>
      <c r="G35" s="146"/>
      <c r="H35" s="28"/>
      <c r="I35" s="28"/>
      <c r="J35" s="28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143"/>
      <c r="AF35" s="4"/>
    </row>
    <row r="36" spans="1:32" x14ac:dyDescent="0.25">
      <c r="A36" s="196"/>
      <c r="B36" s="54">
        <v>661134</v>
      </c>
      <c r="C36" s="132" t="s">
        <v>29</v>
      </c>
      <c r="D36" s="132"/>
      <c r="E36" s="69"/>
      <c r="F36" s="69"/>
      <c r="G36" s="146"/>
      <c r="H36" s="28"/>
      <c r="I36" s="28"/>
      <c r="J36" s="28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143"/>
      <c r="AF36" s="4"/>
    </row>
    <row r="37" spans="1:32" x14ac:dyDescent="0.25">
      <c r="A37" s="196"/>
      <c r="B37" s="54">
        <v>661135</v>
      </c>
      <c r="C37" s="132" t="s">
        <v>30</v>
      </c>
      <c r="D37" s="132"/>
      <c r="E37" s="69"/>
      <c r="F37" s="69"/>
      <c r="G37" s="146"/>
      <c r="H37" s="28"/>
      <c r="I37" s="28"/>
      <c r="J37" s="28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143"/>
      <c r="AF37" s="4"/>
    </row>
    <row r="38" spans="1:32" x14ac:dyDescent="0.25">
      <c r="A38" s="196"/>
      <c r="B38" s="54">
        <v>661137</v>
      </c>
      <c r="C38" s="132" t="s">
        <v>31</v>
      </c>
      <c r="D38" s="132"/>
      <c r="E38" s="69"/>
      <c r="F38" s="69"/>
      <c r="G38" s="146"/>
      <c r="H38" s="28"/>
      <c r="I38" s="28"/>
      <c r="J38" s="28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143"/>
      <c r="AF38" s="4"/>
    </row>
    <row r="39" spans="1:32" x14ac:dyDescent="0.25">
      <c r="A39" s="196"/>
      <c r="B39" s="54">
        <v>661138</v>
      </c>
      <c r="C39" s="132" t="s">
        <v>32</v>
      </c>
      <c r="D39" s="132"/>
      <c r="E39" s="69"/>
      <c r="F39" s="69"/>
      <c r="G39" s="146"/>
      <c r="H39" s="28"/>
      <c r="I39" s="28"/>
      <c r="J39" s="28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143"/>
      <c r="AF39" s="4"/>
    </row>
    <row r="40" spans="1:32" x14ac:dyDescent="0.25">
      <c r="A40" s="196"/>
      <c r="B40" s="54">
        <v>661140</v>
      </c>
      <c r="C40" s="132" t="s">
        <v>33</v>
      </c>
      <c r="D40" s="132"/>
      <c r="E40" s="69"/>
      <c r="F40" s="69"/>
      <c r="G40" s="146"/>
      <c r="H40" s="28"/>
      <c r="I40" s="28"/>
      <c r="J40" s="28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143"/>
      <c r="AF40" s="4"/>
    </row>
    <row r="41" spans="1:32" x14ac:dyDescent="0.25">
      <c r="A41" s="196"/>
      <c r="B41" s="54">
        <v>661141</v>
      </c>
      <c r="C41" s="132" t="s">
        <v>34</v>
      </c>
      <c r="D41" s="132"/>
      <c r="E41" s="69"/>
      <c r="F41" s="69"/>
      <c r="G41" s="146"/>
      <c r="H41" s="28"/>
      <c r="I41" s="28"/>
      <c r="J41" s="28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143"/>
      <c r="AF41" s="4"/>
    </row>
    <row r="42" spans="1:32" x14ac:dyDescent="0.25">
      <c r="A42" s="196"/>
      <c r="B42" s="54">
        <v>661143</v>
      </c>
      <c r="C42" s="132" t="s">
        <v>35</v>
      </c>
      <c r="D42" s="132"/>
      <c r="E42" s="69"/>
      <c r="F42" s="69"/>
      <c r="G42" s="146"/>
      <c r="H42" s="28"/>
      <c r="I42" s="28"/>
      <c r="J42" s="28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143"/>
      <c r="AF42" s="4"/>
    </row>
    <row r="43" spans="1:32" x14ac:dyDescent="0.25">
      <c r="A43" s="196"/>
      <c r="B43" s="54">
        <v>661144</v>
      </c>
      <c r="C43" s="132" t="s">
        <v>36</v>
      </c>
      <c r="D43" s="132"/>
      <c r="E43" s="69"/>
      <c r="F43" s="69"/>
      <c r="G43" s="146"/>
      <c r="H43" s="28"/>
      <c r="I43" s="28"/>
      <c r="J43" s="28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143"/>
      <c r="AF43" s="4"/>
    </row>
    <row r="44" spans="1:32" x14ac:dyDescent="0.25">
      <c r="A44" s="196"/>
      <c r="B44" s="54">
        <v>661145</v>
      </c>
      <c r="C44" s="132" t="s">
        <v>99</v>
      </c>
      <c r="D44" s="132"/>
      <c r="E44" s="69"/>
      <c r="F44" s="69"/>
      <c r="G44" s="146"/>
      <c r="H44" s="28"/>
      <c r="I44" s="28"/>
      <c r="J44" s="28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143"/>
      <c r="AF44" s="4"/>
    </row>
    <row r="45" spans="1:32" x14ac:dyDescent="0.25">
      <c r="A45" s="196"/>
      <c r="B45" s="54">
        <v>661146</v>
      </c>
      <c r="C45" s="132" t="s">
        <v>89</v>
      </c>
      <c r="D45" s="132"/>
      <c r="E45" s="69"/>
      <c r="F45" s="69"/>
      <c r="G45" s="146"/>
      <c r="H45" s="28"/>
      <c r="I45" s="28"/>
      <c r="J45" s="28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143"/>
      <c r="AF45" s="4"/>
    </row>
    <row r="46" spans="1:32" x14ac:dyDescent="0.25">
      <c r="A46" s="196"/>
      <c r="B46" s="54">
        <v>661150</v>
      </c>
      <c r="C46" s="132" t="s">
        <v>37</v>
      </c>
      <c r="D46" s="132"/>
      <c r="E46" s="69"/>
      <c r="F46" s="69"/>
      <c r="G46" s="146"/>
      <c r="H46" s="28"/>
      <c r="I46" s="28"/>
      <c r="J46" s="28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143"/>
      <c r="AF46" s="4"/>
    </row>
    <row r="47" spans="1:32" x14ac:dyDescent="0.25">
      <c r="A47" s="196"/>
      <c r="B47" s="54">
        <v>661151</v>
      </c>
      <c r="C47" s="132" t="s">
        <v>38</v>
      </c>
      <c r="D47" s="132"/>
      <c r="E47" s="69"/>
      <c r="F47" s="69"/>
      <c r="G47" s="146"/>
      <c r="H47" s="28"/>
      <c r="I47" s="28"/>
      <c r="J47" s="28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143"/>
      <c r="AF47" s="4"/>
    </row>
    <row r="48" spans="1:32" x14ac:dyDescent="0.25">
      <c r="A48" s="196"/>
      <c r="B48" s="54">
        <v>661152</v>
      </c>
      <c r="C48" s="132" t="s">
        <v>39</v>
      </c>
      <c r="D48" s="132"/>
      <c r="E48" s="69"/>
      <c r="F48" s="69"/>
      <c r="G48" s="146"/>
      <c r="H48" s="28"/>
      <c r="I48" s="28"/>
      <c r="J48" s="28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143"/>
      <c r="AF48" s="4"/>
    </row>
    <row r="49" spans="1:32" x14ac:dyDescent="0.25">
      <c r="A49" s="196"/>
      <c r="B49" s="54">
        <v>661153</v>
      </c>
      <c r="C49" s="132" t="s">
        <v>40</v>
      </c>
      <c r="D49" s="132"/>
      <c r="E49" s="69"/>
      <c r="F49" s="69"/>
      <c r="G49" s="146"/>
      <c r="H49" s="28"/>
      <c r="I49" s="28"/>
      <c r="J49" s="28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143"/>
      <c r="AF49" s="4"/>
    </row>
    <row r="50" spans="1:32" x14ac:dyDescent="0.25">
      <c r="A50" s="196"/>
      <c r="B50" s="54">
        <v>661154</v>
      </c>
      <c r="C50" s="132" t="s">
        <v>41</v>
      </c>
      <c r="D50" s="132"/>
      <c r="E50" s="69"/>
      <c r="F50" s="69"/>
      <c r="G50" s="146"/>
      <c r="H50" s="28"/>
      <c r="I50" s="28"/>
      <c r="J50" s="28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143"/>
      <c r="AF50" s="4"/>
    </row>
    <row r="51" spans="1:32" x14ac:dyDescent="0.25">
      <c r="A51" s="196"/>
      <c r="B51" s="54">
        <v>661155</v>
      </c>
      <c r="C51" s="132" t="s">
        <v>42</v>
      </c>
      <c r="D51" s="132"/>
      <c r="E51" s="69"/>
      <c r="F51" s="69"/>
      <c r="G51" s="146"/>
      <c r="H51" s="28"/>
      <c r="I51" s="28"/>
      <c r="J51" s="28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143"/>
      <c r="AF51" s="4"/>
    </row>
    <row r="52" spans="1:32" x14ac:dyDescent="0.25">
      <c r="A52" s="196"/>
      <c r="B52" s="54">
        <v>661156</v>
      </c>
      <c r="C52" s="132" t="s">
        <v>43</v>
      </c>
      <c r="D52" s="132"/>
      <c r="E52" s="69"/>
      <c r="F52" s="69"/>
      <c r="G52" s="146"/>
      <c r="H52" s="28"/>
      <c r="I52" s="28"/>
      <c r="J52" s="28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143"/>
      <c r="AF52" s="4"/>
    </row>
    <row r="53" spans="1:32" x14ac:dyDescent="0.25">
      <c r="A53" s="196"/>
      <c r="B53" s="54">
        <v>661157</v>
      </c>
      <c r="C53" s="132" t="s">
        <v>44</v>
      </c>
      <c r="D53" s="132"/>
      <c r="E53" s="69"/>
      <c r="F53" s="69"/>
      <c r="G53" s="146"/>
      <c r="H53" s="28"/>
      <c r="I53" s="28"/>
      <c r="J53" s="28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143"/>
      <c r="AF53" s="4"/>
    </row>
    <row r="54" spans="1:32" x14ac:dyDescent="0.25">
      <c r="A54" s="196"/>
      <c r="B54" s="54">
        <v>661158</v>
      </c>
      <c r="C54" s="132" t="s">
        <v>91</v>
      </c>
      <c r="D54" s="132"/>
      <c r="E54" s="69"/>
      <c r="F54" s="69"/>
      <c r="G54" s="146"/>
      <c r="H54" s="28"/>
      <c r="I54" s="28"/>
      <c r="J54" s="28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143"/>
      <c r="AF54" s="4"/>
    </row>
    <row r="55" spans="1:32" x14ac:dyDescent="0.25">
      <c r="A55" s="196"/>
      <c r="B55" s="54">
        <v>661160</v>
      </c>
      <c r="C55" s="132" t="s">
        <v>45</v>
      </c>
      <c r="D55" s="132"/>
      <c r="E55" s="69"/>
      <c r="F55" s="69"/>
      <c r="G55" s="146"/>
      <c r="H55" s="28"/>
      <c r="I55" s="28"/>
      <c r="J55" s="28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143"/>
      <c r="AF55" s="4"/>
    </row>
    <row r="56" spans="1:32" x14ac:dyDescent="0.25">
      <c r="A56" s="196"/>
      <c r="B56" s="54">
        <v>661171</v>
      </c>
      <c r="C56" s="132" t="s">
        <v>46</v>
      </c>
      <c r="D56" s="132"/>
      <c r="E56" s="69"/>
      <c r="F56" s="69"/>
      <c r="G56" s="146"/>
      <c r="H56" s="28"/>
      <c r="I56" s="28"/>
      <c r="J56" s="28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143"/>
      <c r="AF56" s="4"/>
    </row>
    <row r="57" spans="1:32" x14ac:dyDescent="0.25">
      <c r="A57" s="196"/>
      <c r="B57" s="54">
        <v>661172</v>
      </c>
      <c r="C57" s="132" t="s">
        <v>47</v>
      </c>
      <c r="D57" s="132"/>
      <c r="E57" s="69"/>
      <c r="F57" s="69"/>
      <c r="G57" s="146"/>
      <c r="H57" s="28"/>
      <c r="I57" s="28"/>
      <c r="J57" s="28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143"/>
      <c r="AF57" s="4"/>
    </row>
    <row r="58" spans="1:32" x14ac:dyDescent="0.25">
      <c r="A58" s="196"/>
      <c r="B58" s="54">
        <v>661173</v>
      </c>
      <c r="C58" s="132" t="s">
        <v>48</v>
      </c>
      <c r="D58" s="132"/>
      <c r="E58" s="69"/>
      <c r="F58" s="69"/>
      <c r="G58" s="146"/>
      <c r="H58" s="28"/>
      <c r="I58" s="28"/>
      <c r="J58" s="28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143"/>
      <c r="AF58" s="4"/>
    </row>
    <row r="59" spans="1:32" x14ac:dyDescent="0.25">
      <c r="A59" s="196"/>
      <c r="B59" s="54">
        <v>661174</v>
      </c>
      <c r="C59" s="132" t="s">
        <v>54</v>
      </c>
      <c r="D59" s="132"/>
      <c r="E59" s="69"/>
      <c r="F59" s="69"/>
      <c r="G59" s="146"/>
      <c r="H59" s="28"/>
      <c r="I59" s="28"/>
      <c r="J59" s="28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143"/>
      <c r="AF59" s="4"/>
    </row>
    <row r="60" spans="1:32" x14ac:dyDescent="0.25">
      <c r="A60" s="196"/>
      <c r="B60" s="54">
        <v>669400</v>
      </c>
      <c r="C60" s="188" t="s">
        <v>90</v>
      </c>
      <c r="D60" s="188"/>
      <c r="E60" s="69"/>
      <c r="F60" s="69"/>
      <c r="G60" s="146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143"/>
      <c r="AF60" s="4"/>
    </row>
    <row r="61" spans="1:32" x14ac:dyDescent="0.25">
      <c r="A61" s="196"/>
      <c r="B61" s="54">
        <v>669800</v>
      </c>
      <c r="C61" s="188" t="s">
        <v>85</v>
      </c>
      <c r="D61" s="188"/>
      <c r="E61" s="69"/>
      <c r="F61" s="69"/>
      <c r="G61" s="146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143"/>
      <c r="AF61" s="4"/>
    </row>
    <row r="62" spans="1:32" x14ac:dyDescent="0.25">
      <c r="A62" s="196"/>
      <c r="B62" s="54"/>
      <c r="C62" s="188" t="s">
        <v>146</v>
      </c>
      <c r="D62" s="188"/>
      <c r="E62" s="69"/>
      <c r="F62" s="69"/>
      <c r="G62" s="146"/>
      <c r="H62" s="28"/>
      <c r="I62" s="28"/>
      <c r="J62" s="28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143"/>
      <c r="AF62" s="4"/>
    </row>
    <row r="63" spans="1:32" x14ac:dyDescent="0.25">
      <c r="A63" s="196"/>
      <c r="B63" s="54"/>
      <c r="C63" s="167"/>
      <c r="D63" s="167"/>
      <c r="E63" s="69"/>
      <c r="F63" s="69"/>
      <c r="G63" s="146"/>
      <c r="H63" s="28"/>
      <c r="I63" s="28"/>
      <c r="J63" s="28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143"/>
      <c r="AF63" s="4"/>
    </row>
    <row r="64" spans="1:32" x14ac:dyDescent="0.25">
      <c r="A64" s="196"/>
      <c r="B64" s="54"/>
      <c r="C64" s="167"/>
      <c r="D64" s="167"/>
      <c r="E64" s="69"/>
      <c r="F64" s="69"/>
      <c r="G64" s="146"/>
      <c r="H64" s="28"/>
      <c r="I64" s="28"/>
      <c r="J64" s="28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143"/>
      <c r="AF64" s="4"/>
    </row>
    <row r="65" spans="1:32" x14ac:dyDescent="0.25">
      <c r="A65" s="196"/>
      <c r="B65" s="54"/>
      <c r="C65" s="167"/>
      <c r="D65" s="167"/>
      <c r="E65" s="69"/>
      <c r="F65" s="69"/>
      <c r="G65" s="146"/>
      <c r="H65" s="28"/>
      <c r="I65" s="28"/>
      <c r="J65" s="28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143"/>
      <c r="AF65" s="4"/>
    </row>
    <row r="66" spans="1:32" x14ac:dyDescent="0.25">
      <c r="A66" s="196"/>
      <c r="B66" s="54"/>
      <c r="C66" s="167"/>
      <c r="D66" s="167"/>
      <c r="E66" s="69"/>
      <c r="F66" s="69"/>
      <c r="G66" s="146"/>
      <c r="H66" s="28"/>
      <c r="I66" s="28"/>
      <c r="J66" s="28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143"/>
      <c r="AF66" s="4"/>
    </row>
    <row r="67" spans="1:32" x14ac:dyDescent="0.25">
      <c r="A67" s="196"/>
      <c r="B67" s="54"/>
      <c r="C67" s="167"/>
      <c r="D67" s="167"/>
      <c r="E67" s="69"/>
      <c r="F67" s="69"/>
      <c r="G67" s="146"/>
      <c r="H67" s="28"/>
      <c r="I67" s="28"/>
      <c r="J67" s="28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143"/>
      <c r="AF67" s="4"/>
    </row>
    <row r="68" spans="1:32" x14ac:dyDescent="0.25">
      <c r="A68" s="196"/>
      <c r="B68" s="54"/>
      <c r="C68" s="167"/>
      <c r="D68" s="167"/>
      <c r="E68" s="69"/>
      <c r="F68" s="69"/>
      <c r="G68" s="146"/>
      <c r="H68" s="28"/>
      <c r="I68" s="28"/>
      <c r="J68" s="28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143"/>
      <c r="AF68" s="4"/>
    </row>
    <row r="69" spans="1:32" x14ac:dyDescent="0.25">
      <c r="A69" s="196"/>
      <c r="B69" s="54"/>
      <c r="C69" s="167"/>
      <c r="D69" s="167"/>
      <c r="E69" s="69"/>
      <c r="F69" s="69"/>
      <c r="G69" s="146"/>
      <c r="H69" s="28"/>
      <c r="I69" s="28"/>
      <c r="J69" s="28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143"/>
      <c r="AF69" s="4"/>
    </row>
    <row r="70" spans="1:32" ht="15" customHeight="1" x14ac:dyDescent="0.25">
      <c r="A70" s="196"/>
      <c r="B70" s="54"/>
      <c r="C70" s="167"/>
      <c r="D70" s="167"/>
      <c r="E70" s="69"/>
      <c r="F70" s="69"/>
      <c r="G70" s="146"/>
      <c r="H70" s="28"/>
      <c r="I70" s="28"/>
      <c r="J70" s="28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143"/>
      <c r="AF70" s="4"/>
    </row>
    <row r="71" spans="1:32" x14ac:dyDescent="0.25">
      <c r="A71" s="196"/>
      <c r="B71" s="54"/>
      <c r="C71" s="167"/>
      <c r="D71" s="167"/>
      <c r="E71" s="69"/>
      <c r="F71" s="69"/>
      <c r="G71" s="146"/>
      <c r="H71" s="28"/>
      <c r="I71" s="28"/>
      <c r="J71" s="28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143"/>
      <c r="AF71" s="4"/>
    </row>
    <row r="72" spans="1:32" x14ac:dyDescent="0.25">
      <c r="A72" s="196"/>
      <c r="B72" s="70"/>
      <c r="C72" s="189" t="s">
        <v>55</v>
      </c>
      <c r="D72" s="189"/>
      <c r="E72" s="71" t="s">
        <v>49</v>
      </c>
      <c r="F72" s="71" t="s">
        <v>50</v>
      </c>
      <c r="G72" s="146"/>
      <c r="H72" s="68"/>
      <c r="I72" s="72"/>
      <c r="J72" s="72">
        <f t="shared" ref="J72:AD72" si="0">SUM(J12:J71)</f>
        <v>0</v>
      </c>
      <c r="K72" s="72">
        <f t="shared" si="0"/>
        <v>0</v>
      </c>
      <c r="L72" s="72">
        <f t="shared" si="0"/>
        <v>0</v>
      </c>
      <c r="M72" s="72">
        <f t="shared" si="0"/>
        <v>0</v>
      </c>
      <c r="N72" s="72">
        <f t="shared" si="0"/>
        <v>0</v>
      </c>
      <c r="O72" s="72">
        <f t="shared" si="0"/>
        <v>0</v>
      </c>
      <c r="P72" s="72">
        <f t="shared" si="0"/>
        <v>0</v>
      </c>
      <c r="Q72" s="72">
        <f t="shared" si="0"/>
        <v>0</v>
      </c>
      <c r="R72" s="72">
        <f t="shared" si="0"/>
        <v>0</v>
      </c>
      <c r="S72" s="72">
        <f t="shared" si="0"/>
        <v>0</v>
      </c>
      <c r="T72" s="72">
        <f t="shared" si="0"/>
        <v>0</v>
      </c>
      <c r="U72" s="72">
        <f t="shared" si="0"/>
        <v>0</v>
      </c>
      <c r="V72" s="72">
        <f t="shared" si="0"/>
        <v>0</v>
      </c>
      <c r="W72" s="72">
        <f t="shared" si="0"/>
        <v>0</v>
      </c>
      <c r="X72" s="72">
        <f t="shared" si="0"/>
        <v>0</v>
      </c>
      <c r="Y72" s="72">
        <f t="shared" si="0"/>
        <v>0</v>
      </c>
      <c r="Z72" s="72">
        <f t="shared" si="0"/>
        <v>0</v>
      </c>
      <c r="AA72" s="72">
        <f t="shared" si="0"/>
        <v>0</v>
      </c>
      <c r="AB72" s="72">
        <f t="shared" si="0"/>
        <v>0</v>
      </c>
      <c r="AC72" s="72">
        <f t="shared" si="0"/>
        <v>0</v>
      </c>
      <c r="AD72" s="73">
        <f t="shared" si="0"/>
        <v>0</v>
      </c>
      <c r="AE72" s="143"/>
      <c r="AF72" s="4"/>
    </row>
    <row r="73" spans="1:32" x14ac:dyDescent="0.25">
      <c r="A73" s="196"/>
      <c r="B73" s="192"/>
      <c r="C73" s="203"/>
      <c r="D73" s="203"/>
      <c r="E73" s="204"/>
      <c r="F73" s="204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  <c r="AE73" s="143"/>
      <c r="AF73" s="4"/>
    </row>
    <row r="74" spans="1:32" x14ac:dyDescent="0.25">
      <c r="A74" s="196"/>
      <c r="B74" s="193"/>
      <c r="C74" s="186" t="s">
        <v>115</v>
      </c>
      <c r="D74" s="187"/>
      <c r="E74" s="74"/>
      <c r="F74" s="74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43"/>
      <c r="AF74" s="4"/>
    </row>
    <row r="75" spans="1:32" x14ac:dyDescent="0.25">
      <c r="A75" s="196"/>
      <c r="B75" s="193"/>
      <c r="C75" s="190" t="s">
        <v>154</v>
      </c>
      <c r="D75" s="191"/>
      <c r="E75" s="87"/>
      <c r="F75" s="87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D75" s="150"/>
      <c r="AE75" s="143"/>
      <c r="AF75" s="4"/>
    </row>
    <row r="76" spans="1:32" x14ac:dyDescent="0.25">
      <c r="A76" s="196"/>
      <c r="B76" s="193"/>
      <c r="C76" s="74"/>
      <c r="D76" s="74"/>
      <c r="E76" s="74"/>
      <c r="F76" s="74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D76" s="150"/>
      <c r="AE76" s="143"/>
      <c r="AF76" s="4"/>
    </row>
    <row r="77" spans="1:32" ht="15" customHeight="1" x14ac:dyDescent="0.25">
      <c r="A77" s="196"/>
      <c r="B77" s="194"/>
      <c r="C77" s="202" t="s">
        <v>57</v>
      </c>
      <c r="D77" s="202"/>
      <c r="E77" s="75"/>
      <c r="F77" s="75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D77" s="150"/>
      <c r="AE77" s="143"/>
      <c r="AF77" s="4"/>
    </row>
    <row r="78" spans="1:32" ht="15.75" customHeight="1" x14ac:dyDescent="0.25">
      <c r="A78" s="196"/>
      <c r="B78" s="194"/>
      <c r="C78" s="202"/>
      <c r="D78" s="202"/>
      <c r="E78" s="76"/>
      <c r="F78" s="76"/>
      <c r="G78" s="150"/>
      <c r="H78" s="150"/>
      <c r="I78" s="162"/>
      <c r="J78" s="159" t="s">
        <v>65</v>
      </c>
      <c r="K78" s="159"/>
      <c r="L78" s="159"/>
      <c r="M78" s="160">
        <f>SUM(I72:AD72)</f>
        <v>0</v>
      </c>
      <c r="N78" s="171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43"/>
      <c r="AF78" s="4"/>
    </row>
    <row r="79" spans="1:32" ht="15.75" customHeight="1" x14ac:dyDescent="0.25">
      <c r="A79" s="196"/>
      <c r="B79" s="194"/>
      <c r="C79" s="202"/>
      <c r="D79" s="202"/>
      <c r="E79" s="76"/>
      <c r="F79" s="76"/>
      <c r="G79" s="150"/>
      <c r="H79" s="150"/>
      <c r="I79" s="162"/>
      <c r="J79" s="159"/>
      <c r="K79" s="159"/>
      <c r="L79" s="159"/>
      <c r="M79" s="160"/>
      <c r="N79" s="171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43"/>
      <c r="AF79" s="4"/>
    </row>
    <row r="80" spans="1:32" ht="15" customHeight="1" x14ac:dyDescent="0.25">
      <c r="A80" s="196"/>
      <c r="B80" s="194"/>
      <c r="C80" s="145"/>
      <c r="D80" s="145"/>
      <c r="E80" s="76"/>
      <c r="F80" s="76"/>
      <c r="G80" s="150"/>
      <c r="H80" s="150"/>
      <c r="I80" s="162"/>
      <c r="J80" s="159" t="s">
        <v>67</v>
      </c>
      <c r="K80" s="159"/>
      <c r="L80" s="159"/>
      <c r="M80" s="160">
        <f>IF(P7="machinerichtlijn",M108,)+IF(P7="Warenwet",M109,)+M110</f>
        <v>0</v>
      </c>
      <c r="N80" s="171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43"/>
      <c r="AF80" s="4"/>
    </row>
    <row r="81" spans="1:32" ht="20.100000000000001" customHeight="1" x14ac:dyDescent="0.25">
      <c r="A81" s="196"/>
      <c r="B81" s="194"/>
      <c r="C81" s="77" t="s">
        <v>58</v>
      </c>
      <c r="D81" s="3" t="s">
        <v>155</v>
      </c>
      <c r="E81" s="76"/>
      <c r="F81" s="76"/>
      <c r="G81" s="150"/>
      <c r="H81" s="150"/>
      <c r="I81" s="162"/>
      <c r="J81" s="159"/>
      <c r="K81" s="159"/>
      <c r="L81" s="159"/>
      <c r="M81" s="160"/>
      <c r="N81" s="171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43"/>
      <c r="AF81" s="4"/>
    </row>
    <row r="82" spans="1:32" ht="20.100000000000001" customHeight="1" x14ac:dyDescent="0.25">
      <c r="A82" s="196"/>
      <c r="B82" s="194"/>
      <c r="C82" s="77" t="s">
        <v>5</v>
      </c>
      <c r="D82" s="91">
        <v>45789</v>
      </c>
      <c r="E82" s="76"/>
      <c r="F82" s="76"/>
      <c r="G82" s="150"/>
      <c r="H82" s="150"/>
      <c r="I82" s="162"/>
      <c r="J82" s="159" t="s">
        <v>68</v>
      </c>
      <c r="K82" s="159"/>
      <c r="L82" s="159"/>
      <c r="M82" s="160">
        <f>IF(K8=1,R109,)+IF(K8=3,R110,)</f>
        <v>0</v>
      </c>
      <c r="N82" s="171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43"/>
      <c r="AF82" s="4"/>
    </row>
    <row r="83" spans="1:32" ht="20.100000000000001" customHeight="1" x14ac:dyDescent="0.25">
      <c r="A83" s="196"/>
      <c r="B83" s="194"/>
      <c r="C83" s="77" t="s">
        <v>59</v>
      </c>
      <c r="D83" s="3" t="s">
        <v>156</v>
      </c>
      <c r="E83" s="78"/>
      <c r="F83" s="78"/>
      <c r="G83" s="150"/>
      <c r="H83" s="150"/>
      <c r="I83" s="162"/>
      <c r="J83" s="159"/>
      <c r="K83" s="159"/>
      <c r="L83" s="159"/>
      <c r="M83" s="160"/>
      <c r="N83" s="171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43"/>
      <c r="AF83" s="4"/>
    </row>
    <row r="84" spans="1:32" ht="15" customHeight="1" x14ac:dyDescent="0.25">
      <c r="A84" s="196"/>
      <c r="B84" s="194"/>
      <c r="C84" s="201" t="s">
        <v>60</v>
      </c>
      <c r="D84" s="198"/>
      <c r="E84" s="79"/>
      <c r="F84" s="79"/>
      <c r="G84" s="150"/>
      <c r="H84" s="150"/>
      <c r="I84" s="162"/>
      <c r="J84" s="159" t="s">
        <v>69</v>
      </c>
      <c r="K84" s="159"/>
      <c r="L84" s="159"/>
      <c r="M84" s="160">
        <f>M78-M80+M82</f>
        <v>0</v>
      </c>
      <c r="N84" s="171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43"/>
      <c r="AF84" s="4"/>
    </row>
    <row r="85" spans="1:32" ht="15" customHeight="1" x14ac:dyDescent="0.25">
      <c r="A85" s="196"/>
      <c r="B85" s="194"/>
      <c r="C85" s="201"/>
      <c r="D85" s="199"/>
      <c r="E85" s="80"/>
      <c r="F85" s="80"/>
      <c r="G85" s="150"/>
      <c r="H85" s="150"/>
      <c r="I85" s="162"/>
      <c r="J85" s="159"/>
      <c r="K85" s="159"/>
      <c r="L85" s="159"/>
      <c r="M85" s="160"/>
      <c r="N85" s="171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43"/>
      <c r="AF85" s="4"/>
    </row>
    <row r="86" spans="1:32" x14ac:dyDescent="0.25">
      <c r="A86" s="196"/>
      <c r="B86" s="194"/>
      <c r="C86" s="201"/>
      <c r="D86" s="199"/>
      <c r="E86" s="80"/>
      <c r="F86" s="8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43"/>
      <c r="AF86" s="4"/>
    </row>
    <row r="87" spans="1:32" x14ac:dyDescent="0.25">
      <c r="A87" s="196"/>
      <c r="B87" s="194"/>
      <c r="C87" s="201"/>
      <c r="D87" s="200"/>
      <c r="E87" s="80"/>
      <c r="F87" s="8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43"/>
      <c r="AF87" s="4"/>
    </row>
    <row r="88" spans="1:32" x14ac:dyDescent="0.25">
      <c r="A88" s="196"/>
      <c r="B88" s="194"/>
      <c r="C88" s="201" t="s">
        <v>61</v>
      </c>
      <c r="D88" s="198"/>
      <c r="E88" s="80"/>
      <c r="F88" s="8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43"/>
      <c r="AF88" s="4"/>
    </row>
    <row r="89" spans="1:32" x14ac:dyDescent="0.25">
      <c r="A89" s="196"/>
      <c r="B89" s="194"/>
      <c r="C89" s="201"/>
      <c r="D89" s="199"/>
      <c r="E89" s="80"/>
      <c r="F89" s="8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43"/>
      <c r="AF89" s="4"/>
    </row>
    <row r="90" spans="1:32" x14ac:dyDescent="0.25">
      <c r="A90" s="196"/>
      <c r="B90" s="194"/>
      <c r="C90" s="201"/>
      <c r="D90" s="199"/>
      <c r="E90" s="80"/>
      <c r="F90" s="8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43"/>
      <c r="AF90" s="4"/>
    </row>
    <row r="91" spans="1:32" x14ac:dyDescent="0.25">
      <c r="A91" s="196"/>
      <c r="B91" s="194"/>
      <c r="C91" s="201"/>
      <c r="D91" s="199"/>
      <c r="E91" s="80"/>
      <c r="F91" s="8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43"/>
      <c r="AF91" s="4"/>
    </row>
    <row r="92" spans="1:32" x14ac:dyDescent="0.25">
      <c r="A92" s="196"/>
      <c r="B92" s="194"/>
      <c r="C92" s="201"/>
      <c r="D92" s="200"/>
      <c r="E92" s="80"/>
      <c r="F92" s="8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43"/>
      <c r="AF92" s="4"/>
    </row>
    <row r="93" spans="1:32" ht="15.75" thickBot="1" x14ac:dyDescent="0.3">
      <c r="A93" s="197"/>
      <c r="B93" s="195"/>
      <c r="C93" s="195"/>
      <c r="D93" s="195"/>
      <c r="E93" s="81"/>
      <c r="F93" s="8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44"/>
      <c r="AF93" s="4"/>
    </row>
    <row r="94" spans="1:3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x14ac:dyDescent="0.25">
      <c r="A105" s="4"/>
      <c r="B105" s="4"/>
      <c r="C105" s="4"/>
      <c r="D105" s="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x14ac:dyDescent="0.25">
      <c r="A106" s="4"/>
      <c r="B106" s="4"/>
      <c r="C106" s="4"/>
      <c r="D106" s="5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idden="1" x14ac:dyDescent="0.25">
      <c r="A107" s="4"/>
      <c r="B107" s="4"/>
      <c r="C107" s="4"/>
      <c r="D107" s="6" t="s">
        <v>62</v>
      </c>
      <c r="E107" s="4"/>
      <c r="F107" s="4"/>
      <c r="G107" s="4"/>
      <c r="H107" s="4"/>
      <c r="I107" s="4"/>
      <c r="J107" s="168" t="s">
        <v>75</v>
      </c>
      <c r="K107" s="169"/>
      <c r="L107" s="169"/>
      <c r="M107" s="170"/>
      <c r="N107" s="4"/>
      <c r="O107" s="6" t="s">
        <v>77</v>
      </c>
      <c r="P107" s="6" t="s">
        <v>78</v>
      </c>
      <c r="Q107" s="6" t="s">
        <v>79</v>
      </c>
      <c r="R107" s="7" t="s">
        <v>80</v>
      </c>
      <c r="S107" s="4"/>
      <c r="T107" s="7" t="s">
        <v>82</v>
      </c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idden="1" x14ac:dyDescent="0.25">
      <c r="A108" s="4"/>
      <c r="B108" s="4"/>
      <c r="C108" s="4"/>
      <c r="D108" s="8" t="s">
        <v>76</v>
      </c>
      <c r="E108" s="4"/>
      <c r="F108" s="4"/>
      <c r="G108" s="4"/>
      <c r="H108" s="4"/>
      <c r="I108" s="4"/>
      <c r="J108" s="157" t="s">
        <v>72</v>
      </c>
      <c r="K108" s="158"/>
      <c r="L108" s="9">
        <v>0</v>
      </c>
      <c r="M108" s="10">
        <f>M78*L108</f>
        <v>0</v>
      </c>
      <c r="N108" s="4"/>
      <c r="O108" s="11" t="s">
        <v>76</v>
      </c>
      <c r="P108" s="12"/>
      <c r="Q108" s="12"/>
      <c r="R108" s="12"/>
      <c r="S108" s="4"/>
      <c r="T108" s="11" t="s">
        <v>76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hidden="1" x14ac:dyDescent="0.25">
      <c r="A109" s="4"/>
      <c r="B109" s="4"/>
      <c r="C109" s="4"/>
      <c r="D109" s="13" t="s">
        <v>63</v>
      </c>
      <c r="E109" s="4"/>
      <c r="F109" s="4"/>
      <c r="G109" s="4"/>
      <c r="H109" s="4"/>
      <c r="I109" s="4"/>
      <c r="J109" s="157" t="s">
        <v>73</v>
      </c>
      <c r="K109" s="158"/>
      <c r="L109" s="9">
        <v>0.1</v>
      </c>
      <c r="M109" s="10">
        <f>M78*L109</f>
        <v>0</v>
      </c>
      <c r="N109" s="4"/>
      <c r="O109" s="14">
        <v>1</v>
      </c>
      <c r="P109" s="14" t="e">
        <f>230*K7</f>
        <v>#VALUE!</v>
      </c>
      <c r="Q109" s="14" t="e">
        <f>P109*$V$6/1000</f>
        <v>#VALUE!</v>
      </c>
      <c r="R109" s="15" t="e">
        <f>$V$5*Q109</f>
        <v>#VALUE!</v>
      </c>
      <c r="S109" s="4"/>
      <c r="T109" s="12">
        <v>6</v>
      </c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hidden="1" x14ac:dyDescent="0.25">
      <c r="A110" s="4"/>
      <c r="B110" s="4"/>
      <c r="C110" s="4"/>
      <c r="D110" s="16" t="s">
        <v>64</v>
      </c>
      <c r="E110" s="4"/>
      <c r="F110" s="4"/>
      <c r="G110" s="4"/>
      <c r="H110" s="4"/>
      <c r="I110" s="4"/>
      <c r="J110" s="153" t="s">
        <v>112</v>
      </c>
      <c r="K110" s="154"/>
      <c r="L110" s="30">
        <v>0.05</v>
      </c>
      <c r="M110" s="31">
        <f>M78*L110</f>
        <v>0</v>
      </c>
      <c r="N110" s="4"/>
      <c r="O110" s="19">
        <v>3</v>
      </c>
      <c r="P110" s="19" t="e">
        <f>400*K7*1.7321</f>
        <v>#VALUE!</v>
      </c>
      <c r="Q110" s="19" t="e">
        <f>P110*$V$6/1000</f>
        <v>#VALUE!</v>
      </c>
      <c r="R110" s="20" t="e">
        <f>$V$5*Q110</f>
        <v>#VALUE!</v>
      </c>
      <c r="S110" s="4"/>
      <c r="T110" s="12">
        <v>10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idden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12">
        <v>16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idden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26">
        <v>20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idden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26">
        <v>25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idden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26">
        <v>32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idden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26">
        <v>35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idden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26">
        <v>50</v>
      </c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idden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26">
        <v>63</v>
      </c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idden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26">
        <v>80</v>
      </c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idden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26">
        <v>100</v>
      </c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idden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26">
        <v>125</v>
      </c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idden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26">
        <v>160</v>
      </c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idden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26">
        <v>200</v>
      </c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idden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26">
        <v>250</v>
      </c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idden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26">
        <v>315</v>
      </c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idden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26">
        <v>400</v>
      </c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idden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26">
        <v>500</v>
      </c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idden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27">
        <v>630</v>
      </c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32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32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32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32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32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32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32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32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3:24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3:24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3:24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3:24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3:24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3:24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3:24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3:24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3:24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3:24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3:24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3:24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3:24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3:24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3:24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3:24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3:24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3:24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3:24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3:24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3:24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3:24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3:24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3:24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3:24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3:24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3:24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3:24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3:24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3:24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3:24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3:24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3:24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3:24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3:24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3:24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3:24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3:24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3:24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3:24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3:24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3:24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3:24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3:24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3:24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3:24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3:24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3:24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3:24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3:24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3:24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3:24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3:24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3:24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3:24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3:24" x14ac:dyDescent="0.25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3:24" x14ac:dyDescent="0.25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3:24" x14ac:dyDescent="0.25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3:24" x14ac:dyDescent="0.25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3:24" x14ac:dyDescent="0.2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3:24" x14ac:dyDescent="0.25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3:24" x14ac:dyDescent="0.25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3:24" x14ac:dyDescent="0.25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3:24" x14ac:dyDescent="0.2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3:24" x14ac:dyDescent="0.25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3:24" x14ac:dyDescent="0.25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3:24" x14ac:dyDescent="0.25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3:24" x14ac:dyDescent="0.25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3:24" x14ac:dyDescent="0.25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3:24" x14ac:dyDescent="0.25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3:24" x14ac:dyDescent="0.2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3:24" x14ac:dyDescent="0.2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3:24" x14ac:dyDescent="0.2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3:24" x14ac:dyDescent="0.2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3:24" x14ac:dyDescent="0.2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3:24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3:24" x14ac:dyDescent="0.2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3:24" x14ac:dyDescent="0.2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3:24" x14ac:dyDescent="0.2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3:24" x14ac:dyDescent="0.2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3:24" x14ac:dyDescent="0.2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3:24" x14ac:dyDescent="0.2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3:24" x14ac:dyDescent="0.2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3:24" x14ac:dyDescent="0.2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3:24" x14ac:dyDescent="0.2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3:24" x14ac:dyDescent="0.2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3:24" x14ac:dyDescent="0.25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3:24" x14ac:dyDescent="0.25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3:24" x14ac:dyDescent="0.25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3:24" x14ac:dyDescent="0.25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3:24" x14ac:dyDescent="0.25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3:24" x14ac:dyDescent="0.25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3:24" x14ac:dyDescent="0.25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3:24" x14ac:dyDescent="0.25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3:24" x14ac:dyDescent="0.25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3:24" x14ac:dyDescent="0.25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3:24" x14ac:dyDescent="0.25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3:24" x14ac:dyDescent="0.25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3:24" x14ac:dyDescent="0.25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3:24" x14ac:dyDescent="0.25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3:24" x14ac:dyDescent="0.25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3:24" x14ac:dyDescent="0.25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3:24" x14ac:dyDescent="0.25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3:24" x14ac:dyDescent="0.25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3:24" x14ac:dyDescent="0.25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3:24" x14ac:dyDescent="0.25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3:24" x14ac:dyDescent="0.25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3:24" x14ac:dyDescent="0.25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3:24" x14ac:dyDescent="0.25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3:24" x14ac:dyDescent="0.25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3:24" x14ac:dyDescent="0.25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3:24" x14ac:dyDescent="0.25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3:24" x14ac:dyDescent="0.25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3:24" x14ac:dyDescent="0.25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3:24" x14ac:dyDescent="0.25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3:24" x14ac:dyDescent="0.25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3:24" x14ac:dyDescent="0.25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3:24" x14ac:dyDescent="0.25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3:24" x14ac:dyDescent="0.25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3:24" x14ac:dyDescent="0.25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</sheetData>
  <sheetProtection algorithmName="SHA-512" hashValue="5vLSwDcI9zM0njkLGW1ADbCVqoQdH96dy6jadN0UdEsYrNeKnaCFtH8gmbaR0qgia4wuiNTQ274bKIl6JV2JAQ==" saltValue="NL4sSEZj54UA8OYyN2r+LQ==" spinCount="100000" sheet="1" selectLockedCells="1"/>
  <dataConsolidate/>
  <mergeCells count="126">
    <mergeCell ref="C75:D75"/>
    <mergeCell ref="B73:B93"/>
    <mergeCell ref="A5:A93"/>
    <mergeCell ref="C93:D93"/>
    <mergeCell ref="C64:D64"/>
    <mergeCell ref="C63:D63"/>
    <mergeCell ref="C69:D69"/>
    <mergeCell ref="C70:D70"/>
    <mergeCell ref="C59:D59"/>
    <mergeCell ref="C66:D66"/>
    <mergeCell ref="C67:D67"/>
    <mergeCell ref="D88:D92"/>
    <mergeCell ref="C49:D49"/>
    <mergeCell ref="C40:D40"/>
    <mergeCell ref="C41:D41"/>
    <mergeCell ref="C38:D38"/>
    <mergeCell ref="C13:D13"/>
    <mergeCell ref="C88:C92"/>
    <mergeCell ref="D84:D87"/>
    <mergeCell ref="C84:C87"/>
    <mergeCell ref="C77:D79"/>
    <mergeCell ref="C73:F73"/>
    <mergeCell ref="C58:D58"/>
    <mergeCell ref="C71:D71"/>
    <mergeCell ref="C68:D68"/>
    <mergeCell ref="J107:M107"/>
    <mergeCell ref="N78:AD85"/>
    <mergeCell ref="T7:U7"/>
    <mergeCell ref="T8:U8"/>
    <mergeCell ref="V5:W5"/>
    <mergeCell ref="V6:W6"/>
    <mergeCell ref="V7:X7"/>
    <mergeCell ref="V8:X8"/>
    <mergeCell ref="Y5:AB8"/>
    <mergeCell ref="C56:D56"/>
    <mergeCell ref="C57:D57"/>
    <mergeCell ref="C74:D74"/>
    <mergeCell ref="C65:D65"/>
    <mergeCell ref="C53:D53"/>
    <mergeCell ref="C54:D54"/>
    <mergeCell ref="C60:D60"/>
    <mergeCell ref="C61:D61"/>
    <mergeCell ref="C62:D62"/>
    <mergeCell ref="C72:D72"/>
    <mergeCell ref="C44:D44"/>
    <mergeCell ref="C46:D46"/>
    <mergeCell ref="C42:D42"/>
    <mergeCell ref="C43:D43"/>
    <mergeCell ref="J110:K110"/>
    <mergeCell ref="T5:U5"/>
    <mergeCell ref="T6:U6"/>
    <mergeCell ref="G73:AD77"/>
    <mergeCell ref="J108:K108"/>
    <mergeCell ref="J109:K109"/>
    <mergeCell ref="J84:L85"/>
    <mergeCell ref="M80:M81"/>
    <mergeCell ref="M82:M83"/>
    <mergeCell ref="M84:M85"/>
    <mergeCell ref="G86:AD93"/>
    <mergeCell ref="J78:L79"/>
    <mergeCell ref="J80:L81"/>
    <mergeCell ref="J82:L83"/>
    <mergeCell ref="M78:M79"/>
    <mergeCell ref="G78:I85"/>
    <mergeCell ref="K6:N6"/>
    <mergeCell ref="K7:N7"/>
    <mergeCell ref="K8:N8"/>
    <mergeCell ref="D5:G5"/>
    <mergeCell ref="C32:D32"/>
    <mergeCell ref="I6:J6"/>
    <mergeCell ref="I7:J7"/>
    <mergeCell ref="I8:J8"/>
    <mergeCell ref="C50:D50"/>
    <mergeCell ref="C47:D47"/>
    <mergeCell ref="C48:D48"/>
    <mergeCell ref="C45:D45"/>
    <mergeCell ref="C55:D55"/>
    <mergeCell ref="C35:D35"/>
    <mergeCell ref="C31:D31"/>
    <mergeCell ref="C33:D33"/>
    <mergeCell ref="C29:D29"/>
    <mergeCell ref="C30:D30"/>
    <mergeCell ref="P8:S8"/>
    <mergeCell ref="K5:N5"/>
    <mergeCell ref="C24:D24"/>
    <mergeCell ref="C22:D22"/>
    <mergeCell ref="C23:D23"/>
    <mergeCell ref="C39:D39"/>
    <mergeCell ref="C36:D36"/>
    <mergeCell ref="C37:D37"/>
    <mergeCell ref="P5:S5"/>
    <mergeCell ref="C34:D34"/>
    <mergeCell ref="H4:H8"/>
    <mergeCell ref="C27:D27"/>
    <mergeCell ref="C28:D28"/>
    <mergeCell ref="C25:D25"/>
    <mergeCell ref="C26:D26"/>
    <mergeCell ref="C21:D21"/>
    <mergeCell ref="C18:D18"/>
    <mergeCell ref="C19:D19"/>
    <mergeCell ref="C16:D16"/>
    <mergeCell ref="C17:D17"/>
    <mergeCell ref="A1:AE1"/>
    <mergeCell ref="C2:AD2"/>
    <mergeCell ref="A3:AD3"/>
    <mergeCell ref="AC5:AD8"/>
    <mergeCell ref="C4:G4"/>
    <mergeCell ref="I4:N4"/>
    <mergeCell ref="O4:AD4"/>
    <mergeCell ref="C20:D20"/>
    <mergeCell ref="P6:S6"/>
    <mergeCell ref="D6:G6"/>
    <mergeCell ref="D7:G7"/>
    <mergeCell ref="D8:G8"/>
    <mergeCell ref="C11:D11"/>
    <mergeCell ref="C12:D12"/>
    <mergeCell ref="I5:J5"/>
    <mergeCell ref="C14:D14"/>
    <mergeCell ref="C15:D15"/>
    <mergeCell ref="C10:D10"/>
    <mergeCell ref="AE2:AE93"/>
    <mergeCell ref="C80:D80"/>
    <mergeCell ref="G12:G72"/>
    <mergeCell ref="C51:D51"/>
    <mergeCell ref="C52:D52"/>
    <mergeCell ref="P7:S7"/>
  </mergeCells>
  <dataValidations count="3">
    <dataValidation type="list" allowBlank="1" showInputMessage="1" showErrorMessage="1" sqref="K7:N7" xr:uid="{CFD11469-5183-4DA2-9E40-A9963CC7EC17}">
      <formula1>$T$108:$T$127</formula1>
    </dataValidation>
    <dataValidation type="list" allowBlank="1" showInputMessage="1" showErrorMessage="1" sqref="K8:N8" xr:uid="{A2B510F1-E786-46EA-AD72-96EADA810964}">
      <formula1>$O$108:$O$110</formula1>
    </dataValidation>
    <dataValidation type="list" allowBlank="1" showInputMessage="1" showErrorMessage="1" sqref="P7:S7" xr:uid="{21D678F0-3679-4C53-A14C-452681845879}">
      <formula1>$D$108:$D$110</formula1>
    </dataValidation>
  </dataValidations>
  <hyperlinks>
    <hyperlink ref="B2" location="Index!A1" display="Index!A1" xr:uid="{DFCB7E06-E52E-4B30-9E80-7932E3B8A833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28</xdr:col>
                <xdr:colOff>352425</xdr:colOff>
                <xdr:row>4</xdr:row>
                <xdr:rowOff>47625</xdr:rowOff>
              </from>
              <to>
                <xdr:col>29</xdr:col>
                <xdr:colOff>581025</xdr:colOff>
                <xdr:row>7</xdr:row>
                <xdr:rowOff>152400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1295-1767-4130-B5DA-AAC45901C32F}">
  <sheetPr>
    <pageSetUpPr fitToPage="1"/>
  </sheetPr>
  <dimension ref="A1:AF277"/>
  <sheetViews>
    <sheetView zoomScaleNormal="100" workbookViewId="0">
      <pane xSplit="7" ySplit="10" topLeftCell="H11" activePane="bottomRight" state="frozen"/>
      <selection pane="topRight" activeCell="H1" sqref="H1"/>
      <selection pane="bottomLeft" activeCell="A11" sqref="A11"/>
      <selection pane="bottomRight" activeCell="K6" sqref="K6:N6"/>
    </sheetView>
  </sheetViews>
  <sheetFormatPr defaultRowHeight="15" x14ac:dyDescent="0.25"/>
  <cols>
    <col min="1" max="1" width="1.7109375" customWidth="1"/>
    <col min="2" max="2" width="10.7109375" customWidth="1"/>
    <col min="3" max="3" width="16.140625" customWidth="1"/>
    <col min="4" max="4" width="44.42578125" customWidth="1"/>
    <col min="5" max="6" width="5.28515625" hidden="1" customWidth="1"/>
    <col min="7" max="7" width="1.7109375" customWidth="1"/>
    <col min="8" max="8" width="5.7109375" customWidth="1"/>
    <col min="9" max="30" width="12.7109375" customWidth="1"/>
    <col min="31" max="31" width="1.7109375" customWidth="1"/>
  </cols>
  <sheetData>
    <row r="1" spans="1:32" ht="8.25" customHeight="1" x14ac:dyDescent="0.25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5"/>
      <c r="AF1" s="4"/>
    </row>
    <row r="2" spans="1:32" ht="26.25" customHeight="1" x14ac:dyDescent="0.35">
      <c r="A2" s="55"/>
      <c r="B2" s="1">
        <v>2</v>
      </c>
      <c r="C2" s="205" t="s">
        <v>56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7"/>
      <c r="AE2" s="143"/>
      <c r="AF2" s="4"/>
    </row>
    <row r="3" spans="1:32" ht="8.25" customHeight="1" x14ac:dyDescent="0.25">
      <c r="A3" s="119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43"/>
      <c r="AF3" s="4"/>
    </row>
    <row r="4" spans="1:32" ht="20.100000000000001" customHeight="1" x14ac:dyDescent="0.25">
      <c r="A4" s="56"/>
      <c r="B4" s="45"/>
      <c r="C4" s="127" t="s">
        <v>83</v>
      </c>
      <c r="D4" s="128"/>
      <c r="E4" s="128"/>
      <c r="F4" s="128"/>
      <c r="G4" s="129"/>
      <c r="H4" s="150"/>
      <c r="I4" s="208" t="s">
        <v>84</v>
      </c>
      <c r="J4" s="209"/>
      <c r="K4" s="209"/>
      <c r="L4" s="209"/>
      <c r="M4" s="209"/>
      <c r="N4" s="210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43"/>
      <c r="AF4" s="4"/>
    </row>
    <row r="5" spans="1:32" ht="15.75" x14ac:dyDescent="0.25">
      <c r="A5" s="196"/>
      <c r="B5" s="57"/>
      <c r="C5" s="58" t="s">
        <v>2</v>
      </c>
      <c r="D5" s="134"/>
      <c r="E5" s="135"/>
      <c r="F5" s="135"/>
      <c r="G5" s="136"/>
      <c r="H5" s="150"/>
      <c r="I5" s="140" t="s">
        <v>0</v>
      </c>
      <c r="J5" s="141"/>
      <c r="K5" s="211"/>
      <c r="L5" s="211"/>
      <c r="M5" s="211"/>
      <c r="N5" s="211"/>
      <c r="O5" s="83" t="s">
        <v>1</v>
      </c>
      <c r="P5" s="133"/>
      <c r="Q5" s="133"/>
      <c r="R5" s="133"/>
      <c r="S5" s="133"/>
      <c r="T5" s="155" t="s">
        <v>66</v>
      </c>
      <c r="U5" s="155"/>
      <c r="V5" s="176">
        <v>0.3</v>
      </c>
      <c r="W5" s="177"/>
      <c r="X5" s="21"/>
      <c r="Y5" s="183"/>
      <c r="Z5" s="183"/>
      <c r="AA5" s="183"/>
      <c r="AB5" s="183"/>
      <c r="AC5" s="121"/>
      <c r="AD5" s="122"/>
      <c r="AE5" s="143"/>
      <c r="AF5" s="4"/>
    </row>
    <row r="6" spans="1:32" ht="15.75" x14ac:dyDescent="0.25">
      <c r="A6" s="196"/>
      <c r="B6" s="57"/>
      <c r="C6" s="58" t="s">
        <v>52</v>
      </c>
      <c r="D6" s="134"/>
      <c r="E6" s="135"/>
      <c r="F6" s="135"/>
      <c r="G6" s="136"/>
      <c r="H6" s="150"/>
      <c r="I6" s="163" t="s">
        <v>3</v>
      </c>
      <c r="J6" s="164"/>
      <c r="K6" s="211"/>
      <c r="L6" s="211"/>
      <c r="M6" s="211"/>
      <c r="N6" s="211"/>
      <c r="O6" s="84" t="s">
        <v>4</v>
      </c>
      <c r="P6" s="133"/>
      <c r="Q6" s="133"/>
      <c r="R6" s="133"/>
      <c r="S6" s="133"/>
      <c r="T6" s="155" t="s">
        <v>70</v>
      </c>
      <c r="U6" s="155"/>
      <c r="V6" s="178">
        <v>8000</v>
      </c>
      <c r="W6" s="179"/>
      <c r="X6" s="22" t="s">
        <v>71</v>
      </c>
      <c r="Y6" s="184"/>
      <c r="Z6" s="184"/>
      <c r="AA6" s="184"/>
      <c r="AB6" s="184"/>
      <c r="AC6" s="123"/>
      <c r="AD6" s="124"/>
      <c r="AE6" s="143"/>
      <c r="AF6" s="4"/>
    </row>
    <row r="7" spans="1:32" ht="15.75" x14ac:dyDescent="0.25">
      <c r="A7" s="196"/>
      <c r="B7" s="57"/>
      <c r="C7" s="59" t="s">
        <v>6</v>
      </c>
      <c r="D7" s="137"/>
      <c r="E7" s="137"/>
      <c r="F7" s="137"/>
      <c r="G7" s="137"/>
      <c r="H7" s="150"/>
      <c r="I7" s="163" t="s">
        <v>81</v>
      </c>
      <c r="J7" s="164"/>
      <c r="K7" s="211" t="s">
        <v>76</v>
      </c>
      <c r="L7" s="211"/>
      <c r="M7" s="211"/>
      <c r="N7" s="211"/>
      <c r="O7" s="85" t="s">
        <v>62</v>
      </c>
      <c r="P7" s="133" t="s">
        <v>76</v>
      </c>
      <c r="Q7" s="133"/>
      <c r="R7" s="133"/>
      <c r="S7" s="133"/>
      <c r="T7" s="173" t="s">
        <v>113</v>
      </c>
      <c r="U7" s="173"/>
      <c r="V7" s="213"/>
      <c r="W7" s="213"/>
      <c r="X7" s="213"/>
      <c r="Y7" s="184"/>
      <c r="Z7" s="184"/>
      <c r="AA7" s="184"/>
      <c r="AB7" s="184"/>
      <c r="AC7" s="123"/>
      <c r="AD7" s="124"/>
      <c r="AE7" s="143"/>
      <c r="AF7" s="4"/>
    </row>
    <row r="8" spans="1:32" ht="15.75" x14ac:dyDescent="0.25">
      <c r="A8" s="196"/>
      <c r="B8" s="57"/>
      <c r="C8" s="59" t="s">
        <v>111</v>
      </c>
      <c r="D8" s="211"/>
      <c r="E8" s="211"/>
      <c r="F8" s="211"/>
      <c r="G8" s="211"/>
      <c r="H8" s="150"/>
      <c r="I8" s="165" t="s">
        <v>74</v>
      </c>
      <c r="J8" s="166"/>
      <c r="K8" s="212" t="s">
        <v>76</v>
      </c>
      <c r="L8" s="212"/>
      <c r="M8" s="212"/>
      <c r="N8" s="212"/>
      <c r="O8" s="86"/>
      <c r="P8" s="148"/>
      <c r="Q8" s="148"/>
      <c r="R8" s="148"/>
      <c r="S8" s="149"/>
      <c r="T8" s="174"/>
      <c r="U8" s="175"/>
      <c r="V8" s="181"/>
      <c r="W8" s="182"/>
      <c r="X8" s="182"/>
      <c r="Y8" s="185"/>
      <c r="Z8" s="185"/>
      <c r="AA8" s="185"/>
      <c r="AB8" s="185"/>
      <c r="AC8" s="125"/>
      <c r="AD8" s="126"/>
      <c r="AE8" s="143"/>
      <c r="AF8" s="4"/>
    </row>
    <row r="9" spans="1:32" ht="8.25" customHeight="1" x14ac:dyDescent="0.25">
      <c r="A9" s="196"/>
      <c r="B9" s="57"/>
      <c r="C9" s="61"/>
      <c r="D9" s="61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143"/>
      <c r="AF9" s="4"/>
    </row>
    <row r="10" spans="1:32" ht="15" customHeight="1" x14ac:dyDescent="0.25">
      <c r="A10" s="196"/>
      <c r="B10" s="51"/>
      <c r="C10" s="142" t="s">
        <v>7</v>
      </c>
      <c r="D10" s="142"/>
      <c r="E10" s="63"/>
      <c r="F10" s="63"/>
      <c r="G10" s="64"/>
      <c r="H10" s="65" t="s">
        <v>114</v>
      </c>
      <c r="I10" s="88" t="s">
        <v>153</v>
      </c>
      <c r="J10" s="88">
        <v>2026</v>
      </c>
      <c r="K10" s="88">
        <v>2027</v>
      </c>
      <c r="L10" s="88">
        <v>2028</v>
      </c>
      <c r="M10" s="88">
        <v>2029</v>
      </c>
      <c r="N10" s="88">
        <v>2030</v>
      </c>
      <c r="O10" s="88">
        <v>2031</v>
      </c>
      <c r="P10" s="88">
        <v>2032</v>
      </c>
      <c r="Q10" s="88">
        <v>2033</v>
      </c>
      <c r="R10" s="88">
        <v>2034</v>
      </c>
      <c r="S10" s="88">
        <v>2035</v>
      </c>
      <c r="T10" s="88">
        <v>2036</v>
      </c>
      <c r="U10" s="88">
        <v>2037</v>
      </c>
      <c r="V10" s="88">
        <v>2038</v>
      </c>
      <c r="W10" s="88">
        <v>2039</v>
      </c>
      <c r="X10" s="88">
        <v>2040</v>
      </c>
      <c r="Y10" s="88">
        <v>2041</v>
      </c>
      <c r="Z10" s="88">
        <v>2042</v>
      </c>
      <c r="AA10" s="88">
        <v>2043</v>
      </c>
      <c r="AB10" s="88">
        <v>2044</v>
      </c>
      <c r="AC10" s="88">
        <v>2045</v>
      </c>
      <c r="AD10" s="90">
        <v>2046</v>
      </c>
      <c r="AE10" s="143"/>
      <c r="AF10" s="4"/>
    </row>
    <row r="11" spans="1:32" ht="15" customHeight="1" x14ac:dyDescent="0.25">
      <c r="A11" s="196"/>
      <c r="B11" s="52"/>
      <c r="C11" s="138" t="s">
        <v>53</v>
      </c>
      <c r="D11" s="139"/>
      <c r="E11" s="66"/>
      <c r="F11" s="66"/>
      <c r="G11" s="67"/>
      <c r="H11" s="50"/>
      <c r="I11" s="89"/>
      <c r="J11" s="47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143"/>
      <c r="AF11" s="4"/>
    </row>
    <row r="12" spans="1:32" ht="15" customHeight="1" x14ac:dyDescent="0.25">
      <c r="A12" s="196"/>
      <c r="B12" s="53">
        <v>661200</v>
      </c>
      <c r="C12" s="214" t="s">
        <v>51</v>
      </c>
      <c r="D12" s="214"/>
      <c r="E12" s="68"/>
      <c r="F12" s="68"/>
      <c r="G12" s="146"/>
      <c r="H12" s="49"/>
      <c r="I12" s="28"/>
      <c r="J12" s="28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143"/>
      <c r="AF12" s="4"/>
    </row>
    <row r="13" spans="1:32" x14ac:dyDescent="0.25">
      <c r="A13" s="196"/>
      <c r="B13" s="54">
        <v>661201</v>
      </c>
      <c r="C13" s="132" t="s">
        <v>8</v>
      </c>
      <c r="D13" s="132"/>
      <c r="E13" s="69"/>
      <c r="F13" s="69"/>
      <c r="G13" s="146"/>
      <c r="H13" s="28"/>
      <c r="I13" s="28"/>
      <c r="J13" s="28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143"/>
      <c r="AF13" s="4"/>
    </row>
    <row r="14" spans="1:32" x14ac:dyDescent="0.25">
      <c r="A14" s="196"/>
      <c r="B14" s="54">
        <v>661202</v>
      </c>
      <c r="C14" s="132" t="s">
        <v>9</v>
      </c>
      <c r="D14" s="132"/>
      <c r="E14" s="69"/>
      <c r="F14" s="69"/>
      <c r="G14" s="146"/>
      <c r="H14" s="28"/>
      <c r="I14" s="28"/>
      <c r="J14" s="28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143"/>
      <c r="AF14" s="4"/>
    </row>
    <row r="15" spans="1:32" x14ac:dyDescent="0.25">
      <c r="A15" s="196"/>
      <c r="B15" s="54">
        <v>661203</v>
      </c>
      <c r="C15" s="132" t="s">
        <v>10</v>
      </c>
      <c r="D15" s="132"/>
      <c r="E15" s="69"/>
      <c r="F15" s="69"/>
      <c r="G15" s="146"/>
      <c r="H15" s="28"/>
      <c r="I15" s="28"/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143"/>
      <c r="AF15" s="4"/>
    </row>
    <row r="16" spans="1:32" x14ac:dyDescent="0.25">
      <c r="A16" s="196"/>
      <c r="B16" s="54">
        <v>661204</v>
      </c>
      <c r="C16" s="132" t="s">
        <v>11</v>
      </c>
      <c r="D16" s="132"/>
      <c r="E16" s="69"/>
      <c r="F16" s="69"/>
      <c r="G16" s="146"/>
      <c r="H16" s="28"/>
      <c r="I16" s="28"/>
      <c r="J16" s="28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143"/>
      <c r="AF16" s="4"/>
    </row>
    <row r="17" spans="1:32" x14ac:dyDescent="0.25">
      <c r="A17" s="196"/>
      <c r="B17" s="54">
        <v>661205</v>
      </c>
      <c r="C17" s="132" t="s">
        <v>86</v>
      </c>
      <c r="D17" s="132"/>
      <c r="E17" s="69"/>
      <c r="F17" s="69"/>
      <c r="G17" s="146"/>
      <c r="H17" s="28"/>
      <c r="I17" s="28"/>
      <c r="J17" s="28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143"/>
      <c r="AF17" s="4"/>
    </row>
    <row r="18" spans="1:32" x14ac:dyDescent="0.25">
      <c r="A18" s="196"/>
      <c r="B18" s="54">
        <v>661206</v>
      </c>
      <c r="C18" s="132" t="s">
        <v>12</v>
      </c>
      <c r="D18" s="132"/>
      <c r="E18" s="69"/>
      <c r="F18" s="69"/>
      <c r="G18" s="146"/>
      <c r="H18" s="28"/>
      <c r="I18" s="28"/>
      <c r="J18" s="28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143"/>
      <c r="AF18" s="4"/>
    </row>
    <row r="19" spans="1:32" x14ac:dyDescent="0.25">
      <c r="A19" s="196"/>
      <c r="B19" s="54">
        <v>661207</v>
      </c>
      <c r="C19" s="132" t="s">
        <v>13</v>
      </c>
      <c r="D19" s="132"/>
      <c r="E19" s="69"/>
      <c r="F19" s="69"/>
      <c r="G19" s="146"/>
      <c r="H19" s="28"/>
      <c r="I19" s="28"/>
      <c r="J19" s="28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143"/>
      <c r="AF19" s="4"/>
    </row>
    <row r="20" spans="1:32" x14ac:dyDescent="0.25">
      <c r="A20" s="196"/>
      <c r="B20" s="54">
        <v>661208</v>
      </c>
      <c r="C20" s="132" t="s">
        <v>14</v>
      </c>
      <c r="D20" s="132"/>
      <c r="E20" s="69"/>
      <c r="F20" s="69"/>
      <c r="G20" s="146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143"/>
      <c r="AF20" s="4"/>
    </row>
    <row r="21" spans="1:32" x14ac:dyDescent="0.25">
      <c r="A21" s="196"/>
      <c r="B21" s="54">
        <v>661209</v>
      </c>
      <c r="C21" s="132" t="s">
        <v>87</v>
      </c>
      <c r="D21" s="132"/>
      <c r="E21" s="69"/>
      <c r="F21" s="69"/>
      <c r="G21" s="146"/>
      <c r="H21" s="28"/>
      <c r="I21" s="28"/>
      <c r="J21" s="28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143"/>
      <c r="AF21" s="4"/>
    </row>
    <row r="22" spans="1:32" x14ac:dyDescent="0.25">
      <c r="A22" s="196"/>
      <c r="B22" s="54">
        <v>661210</v>
      </c>
      <c r="C22" s="132" t="s">
        <v>15</v>
      </c>
      <c r="D22" s="132"/>
      <c r="E22" s="69"/>
      <c r="F22" s="69"/>
      <c r="G22" s="146"/>
      <c r="H22" s="28"/>
      <c r="I22" s="28"/>
      <c r="J22" s="28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143"/>
      <c r="AF22" s="4"/>
    </row>
    <row r="23" spans="1:32" x14ac:dyDescent="0.25">
      <c r="A23" s="196"/>
      <c r="B23" s="54">
        <v>661211</v>
      </c>
      <c r="C23" s="132" t="s">
        <v>16</v>
      </c>
      <c r="D23" s="132"/>
      <c r="E23" s="69"/>
      <c r="F23" s="69"/>
      <c r="G23" s="146"/>
      <c r="H23" s="28"/>
      <c r="I23" s="28"/>
      <c r="J23" s="28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143"/>
      <c r="AF23" s="4"/>
    </row>
    <row r="24" spans="1:32" x14ac:dyDescent="0.25">
      <c r="A24" s="196"/>
      <c r="B24" s="54">
        <v>661212</v>
      </c>
      <c r="C24" s="132" t="s">
        <v>17</v>
      </c>
      <c r="D24" s="132"/>
      <c r="E24" s="69"/>
      <c r="F24" s="69"/>
      <c r="G24" s="146"/>
      <c r="H24" s="28"/>
      <c r="I24" s="28"/>
      <c r="J24" s="28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143"/>
      <c r="AF24" s="4"/>
    </row>
    <row r="25" spans="1:32" x14ac:dyDescent="0.25">
      <c r="A25" s="196"/>
      <c r="B25" s="54">
        <v>661213</v>
      </c>
      <c r="C25" s="132" t="s">
        <v>18</v>
      </c>
      <c r="D25" s="132"/>
      <c r="E25" s="69"/>
      <c r="F25" s="69"/>
      <c r="G25" s="146"/>
      <c r="H25" s="28"/>
      <c r="I25" s="28"/>
      <c r="J25" s="28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143"/>
      <c r="AF25" s="4"/>
    </row>
    <row r="26" spans="1:32" x14ac:dyDescent="0.25">
      <c r="A26" s="196"/>
      <c r="B26" s="54">
        <v>661220</v>
      </c>
      <c r="C26" s="132" t="s">
        <v>19</v>
      </c>
      <c r="D26" s="132"/>
      <c r="E26" s="69"/>
      <c r="F26" s="69"/>
      <c r="G26" s="146"/>
      <c r="H26" s="28"/>
      <c r="I26" s="28"/>
      <c r="J26" s="28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143"/>
      <c r="AF26" s="4"/>
    </row>
    <row r="27" spans="1:32" x14ac:dyDescent="0.25">
      <c r="A27" s="196"/>
      <c r="B27" s="54">
        <v>661221</v>
      </c>
      <c r="C27" s="132" t="s">
        <v>20</v>
      </c>
      <c r="D27" s="132"/>
      <c r="E27" s="69"/>
      <c r="F27" s="69"/>
      <c r="G27" s="146"/>
      <c r="H27" s="28"/>
      <c r="I27" s="28"/>
      <c r="J27" s="28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143"/>
      <c r="AF27" s="4"/>
    </row>
    <row r="28" spans="1:32" x14ac:dyDescent="0.25">
      <c r="A28" s="196"/>
      <c r="B28" s="54">
        <v>661223</v>
      </c>
      <c r="C28" s="152" t="s">
        <v>22</v>
      </c>
      <c r="D28" s="152"/>
      <c r="E28" s="69"/>
      <c r="F28" s="69"/>
      <c r="G28" s="146"/>
      <c r="H28" s="28"/>
      <c r="I28" s="28"/>
      <c r="J28" s="28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143"/>
      <c r="AF28" s="4"/>
    </row>
    <row r="29" spans="1:32" x14ac:dyDescent="0.25">
      <c r="A29" s="196"/>
      <c r="B29" s="54">
        <v>661224</v>
      </c>
      <c r="C29" s="132" t="s">
        <v>23</v>
      </c>
      <c r="D29" s="132"/>
      <c r="E29" s="69"/>
      <c r="F29" s="69"/>
      <c r="G29" s="146"/>
      <c r="H29" s="28"/>
      <c r="I29" s="28"/>
      <c r="J29" s="28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143"/>
      <c r="AF29" s="4"/>
    </row>
    <row r="30" spans="1:32" x14ac:dyDescent="0.25">
      <c r="A30" s="196"/>
      <c r="B30" s="54">
        <v>661225</v>
      </c>
      <c r="C30" s="132" t="s">
        <v>24</v>
      </c>
      <c r="D30" s="132"/>
      <c r="E30" s="69"/>
      <c r="F30" s="69"/>
      <c r="G30" s="146"/>
      <c r="H30" s="28"/>
      <c r="I30" s="28"/>
      <c r="J30" s="28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143"/>
      <c r="AF30" s="4"/>
    </row>
    <row r="31" spans="1:32" x14ac:dyDescent="0.25">
      <c r="A31" s="196"/>
      <c r="B31" s="54">
        <v>661226</v>
      </c>
      <c r="C31" s="132" t="s">
        <v>25</v>
      </c>
      <c r="D31" s="132"/>
      <c r="E31" s="69"/>
      <c r="F31" s="69"/>
      <c r="G31" s="146"/>
      <c r="H31" s="28"/>
      <c r="I31" s="28"/>
      <c r="J31" s="28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143"/>
      <c r="AF31" s="4"/>
    </row>
    <row r="32" spans="1:32" x14ac:dyDescent="0.25">
      <c r="A32" s="196"/>
      <c r="B32" s="54">
        <v>661227</v>
      </c>
      <c r="C32" s="132" t="s">
        <v>88</v>
      </c>
      <c r="D32" s="132"/>
      <c r="E32" s="69"/>
      <c r="F32" s="69"/>
      <c r="G32" s="146"/>
      <c r="H32" s="28"/>
      <c r="I32" s="28"/>
      <c r="J32" s="28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143"/>
      <c r="AF32" s="4"/>
    </row>
    <row r="33" spans="1:32" x14ac:dyDescent="0.25">
      <c r="A33" s="196"/>
      <c r="B33" s="54">
        <v>661230</v>
      </c>
      <c r="C33" s="132" t="s">
        <v>92</v>
      </c>
      <c r="D33" s="132"/>
      <c r="E33" s="69"/>
      <c r="F33" s="69"/>
      <c r="G33" s="146"/>
      <c r="H33" s="28"/>
      <c r="I33" s="28"/>
      <c r="J33" s="28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143"/>
      <c r="AF33" s="4"/>
    </row>
    <row r="34" spans="1:32" x14ac:dyDescent="0.25">
      <c r="A34" s="196"/>
      <c r="B34" s="54">
        <v>661230</v>
      </c>
      <c r="C34" s="132" t="s">
        <v>93</v>
      </c>
      <c r="D34" s="132"/>
      <c r="E34" s="69"/>
      <c r="F34" s="69"/>
      <c r="G34" s="146"/>
      <c r="H34" s="28"/>
      <c r="I34" s="28"/>
      <c r="J34" s="28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143"/>
      <c r="AF34" s="4"/>
    </row>
    <row r="35" spans="1:32" x14ac:dyDescent="0.25">
      <c r="A35" s="196"/>
      <c r="B35" s="54">
        <v>661232</v>
      </c>
      <c r="C35" s="132" t="s">
        <v>94</v>
      </c>
      <c r="D35" s="132"/>
      <c r="E35" s="69"/>
      <c r="F35" s="69"/>
      <c r="G35" s="146"/>
      <c r="H35" s="28"/>
      <c r="I35" s="28"/>
      <c r="J35" s="28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143"/>
      <c r="AF35" s="4"/>
    </row>
    <row r="36" spans="1:32" x14ac:dyDescent="0.25">
      <c r="A36" s="196"/>
      <c r="B36" s="54">
        <v>661233</v>
      </c>
      <c r="C36" s="132" t="s">
        <v>95</v>
      </c>
      <c r="D36" s="132"/>
      <c r="E36" s="69"/>
      <c r="F36" s="69"/>
      <c r="G36" s="146"/>
      <c r="H36" s="28"/>
      <c r="I36" s="28"/>
      <c r="J36" s="28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143"/>
      <c r="AF36" s="4"/>
    </row>
    <row r="37" spans="1:32" x14ac:dyDescent="0.25">
      <c r="A37" s="196"/>
      <c r="B37" s="54">
        <v>661234</v>
      </c>
      <c r="C37" s="132" t="s">
        <v>96</v>
      </c>
      <c r="D37" s="132"/>
      <c r="E37" s="69"/>
      <c r="F37" s="69"/>
      <c r="G37" s="146"/>
      <c r="H37" s="28"/>
      <c r="I37" s="28"/>
      <c r="J37" s="28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143"/>
      <c r="AF37" s="4"/>
    </row>
    <row r="38" spans="1:32" x14ac:dyDescent="0.25">
      <c r="A38" s="196"/>
      <c r="B38" s="54">
        <v>661235</v>
      </c>
      <c r="C38" s="132" t="s">
        <v>30</v>
      </c>
      <c r="D38" s="132"/>
      <c r="E38" s="69"/>
      <c r="F38" s="69"/>
      <c r="G38" s="146"/>
      <c r="H38" s="28"/>
      <c r="I38" s="28"/>
      <c r="J38" s="28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143"/>
      <c r="AF38" s="4"/>
    </row>
    <row r="39" spans="1:32" x14ac:dyDescent="0.25">
      <c r="A39" s="196"/>
      <c r="B39" s="54">
        <v>661236</v>
      </c>
      <c r="C39" s="132" t="s">
        <v>97</v>
      </c>
      <c r="D39" s="132"/>
      <c r="E39" s="69"/>
      <c r="F39" s="69"/>
      <c r="G39" s="146"/>
      <c r="H39" s="28"/>
      <c r="I39" s="28"/>
      <c r="J39" s="28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143"/>
      <c r="AF39" s="4"/>
    </row>
    <row r="40" spans="1:32" x14ac:dyDescent="0.25">
      <c r="A40" s="196"/>
      <c r="B40" s="54">
        <v>661240</v>
      </c>
      <c r="C40" s="132" t="s">
        <v>33</v>
      </c>
      <c r="D40" s="132"/>
      <c r="E40" s="69"/>
      <c r="F40" s="69"/>
      <c r="G40" s="146"/>
      <c r="H40" s="28"/>
      <c r="I40" s="28"/>
      <c r="J40" s="28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143"/>
      <c r="AF40" s="4"/>
    </row>
    <row r="41" spans="1:32" x14ac:dyDescent="0.25">
      <c r="A41" s="196"/>
      <c r="B41" s="54">
        <v>661241</v>
      </c>
      <c r="C41" s="132" t="s">
        <v>34</v>
      </c>
      <c r="D41" s="132"/>
      <c r="E41" s="69"/>
      <c r="F41" s="69"/>
      <c r="G41" s="146"/>
      <c r="H41" s="28"/>
      <c r="I41" s="28"/>
      <c r="J41" s="28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143"/>
      <c r="AF41" s="4"/>
    </row>
    <row r="42" spans="1:32" x14ac:dyDescent="0.25">
      <c r="A42" s="196"/>
      <c r="B42" s="54">
        <v>661242</v>
      </c>
      <c r="C42" s="132" t="s">
        <v>98</v>
      </c>
      <c r="D42" s="132"/>
      <c r="E42" s="69"/>
      <c r="F42" s="69"/>
      <c r="G42" s="146"/>
      <c r="H42" s="28"/>
      <c r="I42" s="28"/>
      <c r="J42" s="28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143"/>
      <c r="AF42" s="4"/>
    </row>
    <row r="43" spans="1:32" x14ac:dyDescent="0.25">
      <c r="A43" s="196"/>
      <c r="B43" s="54">
        <v>661243</v>
      </c>
      <c r="C43" s="132" t="s">
        <v>35</v>
      </c>
      <c r="D43" s="132"/>
      <c r="E43" s="69"/>
      <c r="F43" s="69"/>
      <c r="G43" s="146"/>
      <c r="H43" s="28"/>
      <c r="I43" s="28"/>
      <c r="J43" s="28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143"/>
      <c r="AF43" s="4"/>
    </row>
    <row r="44" spans="1:32" x14ac:dyDescent="0.25">
      <c r="A44" s="196"/>
      <c r="B44" s="54">
        <v>661244</v>
      </c>
      <c r="C44" s="132" t="s">
        <v>36</v>
      </c>
      <c r="D44" s="132"/>
      <c r="E44" s="69"/>
      <c r="F44" s="69"/>
      <c r="G44" s="146"/>
      <c r="H44" s="28"/>
      <c r="I44" s="28"/>
      <c r="J44" s="28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143"/>
      <c r="AF44" s="4"/>
    </row>
    <row r="45" spans="1:32" x14ac:dyDescent="0.25">
      <c r="A45" s="196"/>
      <c r="B45" s="54">
        <v>661245</v>
      </c>
      <c r="C45" s="132" t="s">
        <v>99</v>
      </c>
      <c r="D45" s="132"/>
      <c r="E45" s="69"/>
      <c r="F45" s="69"/>
      <c r="G45" s="146"/>
      <c r="H45" s="28"/>
      <c r="I45" s="28"/>
      <c r="J45" s="28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143"/>
      <c r="AF45" s="4"/>
    </row>
    <row r="46" spans="1:32" x14ac:dyDescent="0.25">
      <c r="A46" s="196"/>
      <c r="B46" s="54">
        <v>661246</v>
      </c>
      <c r="C46" s="132" t="s">
        <v>89</v>
      </c>
      <c r="D46" s="132"/>
      <c r="E46" s="69"/>
      <c r="F46" s="69"/>
      <c r="G46" s="146"/>
      <c r="H46" s="28"/>
      <c r="I46" s="28"/>
      <c r="J46" s="28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143"/>
      <c r="AF46" s="4"/>
    </row>
    <row r="47" spans="1:32" x14ac:dyDescent="0.25">
      <c r="A47" s="196"/>
      <c r="B47" s="54">
        <v>661250</v>
      </c>
      <c r="C47" s="132" t="s">
        <v>37</v>
      </c>
      <c r="D47" s="132"/>
      <c r="E47" s="69"/>
      <c r="F47" s="69"/>
      <c r="G47" s="146"/>
      <c r="H47" s="28"/>
      <c r="I47" s="28"/>
      <c r="J47" s="28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143"/>
      <c r="AF47" s="4"/>
    </row>
    <row r="48" spans="1:32" x14ac:dyDescent="0.25">
      <c r="A48" s="196"/>
      <c r="B48" s="54">
        <v>661251</v>
      </c>
      <c r="C48" s="132" t="s">
        <v>38</v>
      </c>
      <c r="D48" s="132"/>
      <c r="E48" s="69"/>
      <c r="F48" s="69"/>
      <c r="G48" s="146"/>
      <c r="H48" s="28"/>
      <c r="I48" s="28"/>
      <c r="J48" s="28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143"/>
      <c r="AF48" s="4"/>
    </row>
    <row r="49" spans="1:32" x14ac:dyDescent="0.25">
      <c r="A49" s="196"/>
      <c r="B49" s="54">
        <v>661253</v>
      </c>
      <c r="C49" s="132" t="s">
        <v>40</v>
      </c>
      <c r="D49" s="132"/>
      <c r="E49" s="69"/>
      <c r="F49" s="69"/>
      <c r="G49" s="146"/>
      <c r="H49" s="28"/>
      <c r="I49" s="28"/>
      <c r="J49" s="28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143"/>
      <c r="AF49" s="4"/>
    </row>
    <row r="50" spans="1:32" x14ac:dyDescent="0.25">
      <c r="A50" s="196"/>
      <c r="B50" s="54">
        <v>661254</v>
      </c>
      <c r="C50" s="132" t="s">
        <v>41</v>
      </c>
      <c r="D50" s="132"/>
      <c r="E50" s="69"/>
      <c r="F50" s="69"/>
      <c r="G50" s="146"/>
      <c r="H50" s="28"/>
      <c r="I50" s="28"/>
      <c r="J50" s="28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143"/>
      <c r="AF50" s="4"/>
    </row>
    <row r="51" spans="1:32" x14ac:dyDescent="0.25">
      <c r="A51" s="196"/>
      <c r="B51" s="54">
        <v>661257</v>
      </c>
      <c r="C51" s="132" t="s">
        <v>44</v>
      </c>
      <c r="D51" s="132"/>
      <c r="E51" s="69"/>
      <c r="F51" s="69"/>
      <c r="G51" s="146"/>
      <c r="H51" s="28"/>
      <c r="I51" s="28"/>
      <c r="J51" s="28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143"/>
      <c r="AF51" s="4"/>
    </row>
    <row r="52" spans="1:32" x14ac:dyDescent="0.25">
      <c r="A52" s="196"/>
      <c r="B52" s="54">
        <v>661260</v>
      </c>
      <c r="C52" s="132" t="s">
        <v>45</v>
      </c>
      <c r="D52" s="132"/>
      <c r="E52" s="69"/>
      <c r="F52" s="69"/>
      <c r="G52" s="146"/>
      <c r="H52" s="28"/>
      <c r="I52" s="28"/>
      <c r="J52" s="28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143"/>
      <c r="AF52" s="4"/>
    </row>
    <row r="53" spans="1:32" x14ac:dyDescent="0.25">
      <c r="A53" s="196"/>
      <c r="B53" s="54">
        <v>661271</v>
      </c>
      <c r="C53" s="132" t="s">
        <v>46</v>
      </c>
      <c r="D53" s="132"/>
      <c r="E53" s="69"/>
      <c r="F53" s="69"/>
      <c r="G53" s="146"/>
      <c r="H53" s="28"/>
      <c r="I53" s="28"/>
      <c r="J53" s="28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143"/>
      <c r="AF53" s="4"/>
    </row>
    <row r="54" spans="1:32" x14ac:dyDescent="0.25">
      <c r="A54" s="196"/>
      <c r="B54" s="54">
        <v>661272</v>
      </c>
      <c r="C54" s="132" t="s">
        <v>47</v>
      </c>
      <c r="D54" s="132"/>
      <c r="E54" s="69"/>
      <c r="F54" s="69"/>
      <c r="G54" s="146"/>
      <c r="H54" s="28"/>
      <c r="I54" s="28"/>
      <c r="J54" s="28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143"/>
      <c r="AF54" s="4"/>
    </row>
    <row r="55" spans="1:32" x14ac:dyDescent="0.25">
      <c r="A55" s="196"/>
      <c r="B55" s="54">
        <v>661273</v>
      </c>
      <c r="C55" s="132" t="s">
        <v>48</v>
      </c>
      <c r="D55" s="132"/>
      <c r="E55" s="69"/>
      <c r="F55" s="69"/>
      <c r="G55" s="146"/>
      <c r="H55" s="28"/>
      <c r="I55" s="28"/>
      <c r="J55" s="28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143"/>
      <c r="AF55" s="4"/>
    </row>
    <row r="56" spans="1:32" x14ac:dyDescent="0.25">
      <c r="A56" s="196"/>
      <c r="B56" s="54">
        <v>661274</v>
      </c>
      <c r="C56" s="132" t="s">
        <v>54</v>
      </c>
      <c r="D56" s="132"/>
      <c r="E56" s="69"/>
      <c r="F56" s="69"/>
      <c r="G56" s="146"/>
      <c r="H56" s="28"/>
      <c r="I56" s="28"/>
      <c r="J56" s="28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143"/>
      <c r="AF56" s="4"/>
    </row>
    <row r="57" spans="1:32" x14ac:dyDescent="0.25">
      <c r="A57" s="196"/>
      <c r="B57" s="54">
        <v>669400</v>
      </c>
      <c r="C57" s="188" t="s">
        <v>90</v>
      </c>
      <c r="D57" s="188"/>
      <c r="E57" s="69"/>
      <c r="F57" s="69"/>
      <c r="G57" s="146"/>
      <c r="H57" s="28"/>
      <c r="I57" s="28"/>
      <c r="J57" s="28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143"/>
      <c r="AF57" s="4"/>
    </row>
    <row r="58" spans="1:32" x14ac:dyDescent="0.25">
      <c r="A58" s="196"/>
      <c r="B58" s="54">
        <v>669800</v>
      </c>
      <c r="C58" s="188" t="s">
        <v>85</v>
      </c>
      <c r="D58" s="188"/>
      <c r="E58" s="69"/>
      <c r="F58" s="69"/>
      <c r="G58" s="146"/>
      <c r="H58" s="28"/>
      <c r="I58" s="28"/>
      <c r="J58" s="28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143"/>
      <c r="AF58" s="4"/>
    </row>
    <row r="59" spans="1:32" x14ac:dyDescent="0.25">
      <c r="A59" s="196"/>
      <c r="B59" s="82"/>
      <c r="C59" s="188" t="s">
        <v>146</v>
      </c>
      <c r="D59" s="188"/>
      <c r="E59" s="69"/>
      <c r="F59" s="69"/>
      <c r="G59" s="146"/>
      <c r="H59" s="28"/>
      <c r="I59" s="28"/>
      <c r="J59" s="28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143"/>
      <c r="AF59" s="4"/>
    </row>
    <row r="60" spans="1:32" x14ac:dyDescent="0.25">
      <c r="A60" s="196"/>
      <c r="B60" s="82"/>
      <c r="C60" s="167"/>
      <c r="D60" s="167"/>
      <c r="E60" s="69"/>
      <c r="F60" s="69"/>
      <c r="G60" s="146"/>
      <c r="H60" s="28"/>
      <c r="I60" s="28"/>
      <c r="J60" s="28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143"/>
      <c r="AF60" s="4"/>
    </row>
    <row r="61" spans="1:32" x14ac:dyDescent="0.25">
      <c r="A61" s="196"/>
      <c r="B61" s="82"/>
      <c r="C61" s="167"/>
      <c r="D61" s="167"/>
      <c r="E61" s="69"/>
      <c r="F61" s="69"/>
      <c r="G61" s="146"/>
      <c r="H61" s="28"/>
      <c r="I61" s="28"/>
      <c r="J61" s="28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143"/>
      <c r="AF61" s="4"/>
    </row>
    <row r="62" spans="1:32" x14ac:dyDescent="0.25">
      <c r="A62" s="196"/>
      <c r="B62" s="82"/>
      <c r="C62" s="167"/>
      <c r="D62" s="167"/>
      <c r="E62" s="69"/>
      <c r="F62" s="69"/>
      <c r="G62" s="146"/>
      <c r="H62" s="28"/>
      <c r="I62" s="28"/>
      <c r="J62" s="28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143"/>
      <c r="AF62" s="4"/>
    </row>
    <row r="63" spans="1:32" x14ac:dyDescent="0.25">
      <c r="A63" s="196"/>
      <c r="B63" s="82"/>
      <c r="C63" s="167"/>
      <c r="D63" s="167"/>
      <c r="E63" s="69"/>
      <c r="F63" s="69"/>
      <c r="G63" s="146"/>
      <c r="H63" s="28"/>
      <c r="I63" s="28"/>
      <c r="J63" s="28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143"/>
      <c r="AF63" s="4"/>
    </row>
    <row r="64" spans="1:32" x14ac:dyDescent="0.25">
      <c r="A64" s="196"/>
      <c r="B64" s="82"/>
      <c r="C64" s="167"/>
      <c r="D64" s="167"/>
      <c r="E64" s="69"/>
      <c r="F64" s="69"/>
      <c r="G64" s="146"/>
      <c r="H64" s="28"/>
      <c r="I64" s="28"/>
      <c r="J64" s="28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143"/>
      <c r="AF64" s="4"/>
    </row>
    <row r="65" spans="1:32" x14ac:dyDescent="0.25">
      <c r="A65" s="196"/>
      <c r="B65" s="82"/>
      <c r="C65" s="167"/>
      <c r="D65" s="167"/>
      <c r="E65" s="69"/>
      <c r="F65" s="69"/>
      <c r="G65" s="146"/>
      <c r="H65" s="28"/>
      <c r="I65" s="28"/>
      <c r="J65" s="28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143"/>
      <c r="AF65" s="4"/>
    </row>
    <row r="66" spans="1:32" x14ac:dyDescent="0.25">
      <c r="A66" s="196"/>
      <c r="B66" s="82"/>
      <c r="C66" s="167"/>
      <c r="D66" s="167"/>
      <c r="E66" s="69"/>
      <c r="F66" s="69"/>
      <c r="G66" s="146"/>
      <c r="H66" s="28"/>
      <c r="I66" s="28"/>
      <c r="J66" s="28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143"/>
      <c r="AF66" s="4"/>
    </row>
    <row r="67" spans="1:32" x14ac:dyDescent="0.25">
      <c r="A67" s="196"/>
      <c r="B67" s="82"/>
      <c r="C67" s="167"/>
      <c r="D67" s="167"/>
      <c r="E67" s="69"/>
      <c r="F67" s="69"/>
      <c r="G67" s="146"/>
      <c r="H67" s="28"/>
      <c r="I67" s="28"/>
      <c r="J67" s="28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143"/>
      <c r="AF67" s="4"/>
    </row>
    <row r="68" spans="1:32" ht="15" customHeight="1" x14ac:dyDescent="0.25">
      <c r="A68" s="196"/>
      <c r="B68" s="82"/>
      <c r="C68" s="167"/>
      <c r="D68" s="167"/>
      <c r="E68" s="69"/>
      <c r="F68" s="69"/>
      <c r="G68" s="146"/>
      <c r="H68" s="28"/>
      <c r="I68" s="28"/>
      <c r="J68" s="28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143"/>
      <c r="AF68" s="4"/>
    </row>
    <row r="69" spans="1:32" x14ac:dyDescent="0.25">
      <c r="A69" s="196"/>
      <c r="B69" s="70"/>
      <c r="C69" s="189" t="s">
        <v>55</v>
      </c>
      <c r="D69" s="189"/>
      <c r="E69" s="71" t="s">
        <v>49</v>
      </c>
      <c r="F69" s="71" t="s">
        <v>50</v>
      </c>
      <c r="G69" s="146"/>
      <c r="H69" s="68"/>
      <c r="I69" s="72"/>
      <c r="J69" s="72">
        <f t="shared" ref="J69:AD69" si="0">SUM(J12:J68)</f>
        <v>0</v>
      </c>
      <c r="K69" s="72">
        <f t="shared" si="0"/>
        <v>0</v>
      </c>
      <c r="L69" s="72">
        <f t="shared" si="0"/>
        <v>0</v>
      </c>
      <c r="M69" s="72">
        <f t="shared" si="0"/>
        <v>0</v>
      </c>
      <c r="N69" s="72">
        <f t="shared" si="0"/>
        <v>0</v>
      </c>
      <c r="O69" s="72">
        <f t="shared" si="0"/>
        <v>0</v>
      </c>
      <c r="P69" s="72">
        <f t="shared" si="0"/>
        <v>0</v>
      </c>
      <c r="Q69" s="72">
        <f t="shared" si="0"/>
        <v>0</v>
      </c>
      <c r="R69" s="72">
        <f t="shared" si="0"/>
        <v>0</v>
      </c>
      <c r="S69" s="72">
        <f t="shared" si="0"/>
        <v>0</v>
      </c>
      <c r="T69" s="72">
        <f t="shared" si="0"/>
        <v>0</v>
      </c>
      <c r="U69" s="72">
        <f t="shared" si="0"/>
        <v>0</v>
      </c>
      <c r="V69" s="72">
        <f t="shared" si="0"/>
        <v>0</v>
      </c>
      <c r="W69" s="72">
        <f t="shared" si="0"/>
        <v>0</v>
      </c>
      <c r="X69" s="72">
        <f t="shared" si="0"/>
        <v>0</v>
      </c>
      <c r="Y69" s="72">
        <f t="shared" si="0"/>
        <v>0</v>
      </c>
      <c r="Z69" s="72">
        <f t="shared" si="0"/>
        <v>0</v>
      </c>
      <c r="AA69" s="72">
        <f t="shared" si="0"/>
        <v>0</v>
      </c>
      <c r="AB69" s="72">
        <f t="shared" si="0"/>
        <v>0</v>
      </c>
      <c r="AC69" s="72">
        <f t="shared" si="0"/>
        <v>0</v>
      </c>
      <c r="AD69" s="73">
        <f t="shared" si="0"/>
        <v>0</v>
      </c>
      <c r="AE69" s="143"/>
      <c r="AF69" s="4"/>
    </row>
    <row r="70" spans="1:32" x14ac:dyDescent="0.25">
      <c r="A70" s="196"/>
      <c r="B70" s="192"/>
      <c r="C70" s="203"/>
      <c r="D70" s="203"/>
      <c r="E70" s="204"/>
      <c r="F70" s="204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43"/>
      <c r="AF70" s="4"/>
    </row>
    <row r="71" spans="1:32" x14ac:dyDescent="0.25">
      <c r="A71" s="196"/>
      <c r="B71" s="193"/>
      <c r="C71" s="186" t="s">
        <v>115</v>
      </c>
      <c r="D71" s="187"/>
      <c r="E71" s="74"/>
      <c r="F71" s="74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D71" s="150"/>
      <c r="AE71" s="143"/>
      <c r="AF71" s="4"/>
    </row>
    <row r="72" spans="1:32" x14ac:dyDescent="0.25">
      <c r="A72" s="196"/>
      <c r="B72" s="193"/>
      <c r="C72" s="190" t="s">
        <v>154</v>
      </c>
      <c r="D72" s="191"/>
      <c r="E72" s="87"/>
      <c r="F72" s="87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50"/>
      <c r="AE72" s="143"/>
      <c r="AF72" s="4"/>
    </row>
    <row r="73" spans="1:32" x14ac:dyDescent="0.25">
      <c r="A73" s="196"/>
      <c r="B73" s="193"/>
      <c r="C73" s="74"/>
      <c r="D73" s="74"/>
      <c r="E73" s="74"/>
      <c r="F73" s="74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43"/>
      <c r="AF73" s="4"/>
    </row>
    <row r="74" spans="1:32" ht="15" customHeight="1" x14ac:dyDescent="0.25">
      <c r="A74" s="196"/>
      <c r="B74" s="194"/>
      <c r="C74" s="202" t="s">
        <v>57</v>
      </c>
      <c r="D74" s="202"/>
      <c r="E74" s="75"/>
      <c r="F74" s="75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43"/>
      <c r="AF74" s="4"/>
    </row>
    <row r="75" spans="1:32" ht="15.75" customHeight="1" x14ac:dyDescent="0.25">
      <c r="A75" s="196"/>
      <c r="B75" s="194"/>
      <c r="C75" s="202"/>
      <c r="D75" s="202"/>
      <c r="E75" s="76"/>
      <c r="F75" s="76"/>
      <c r="G75" s="150"/>
      <c r="H75" s="150"/>
      <c r="I75" s="162"/>
      <c r="J75" s="159" t="s">
        <v>65</v>
      </c>
      <c r="K75" s="159"/>
      <c r="L75" s="159"/>
      <c r="M75" s="160">
        <f>SUM(I69:AD69)</f>
        <v>0</v>
      </c>
      <c r="N75" s="171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43"/>
      <c r="AF75" s="4"/>
    </row>
    <row r="76" spans="1:32" ht="15.75" customHeight="1" x14ac:dyDescent="0.25">
      <c r="A76" s="196"/>
      <c r="B76" s="194"/>
      <c r="C76" s="202"/>
      <c r="D76" s="202"/>
      <c r="E76" s="76"/>
      <c r="F76" s="76"/>
      <c r="G76" s="150"/>
      <c r="H76" s="150"/>
      <c r="I76" s="162"/>
      <c r="J76" s="159"/>
      <c r="K76" s="159"/>
      <c r="L76" s="159"/>
      <c r="M76" s="160"/>
      <c r="N76" s="171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43"/>
      <c r="AF76" s="4"/>
    </row>
    <row r="77" spans="1:32" ht="15" customHeight="1" x14ac:dyDescent="0.25">
      <c r="A77" s="196"/>
      <c r="B77" s="194"/>
      <c r="C77" s="145"/>
      <c r="D77" s="145"/>
      <c r="E77" s="76"/>
      <c r="F77" s="76"/>
      <c r="G77" s="150"/>
      <c r="H77" s="150"/>
      <c r="I77" s="162"/>
      <c r="J77" s="159" t="s">
        <v>67</v>
      </c>
      <c r="K77" s="159"/>
      <c r="L77" s="159"/>
      <c r="M77" s="160">
        <f>IF(P7="machinerichtlijn",M105,)+IF(P7="Warenwet",M106,)</f>
        <v>0</v>
      </c>
      <c r="N77" s="171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43"/>
      <c r="AF77" s="4"/>
    </row>
    <row r="78" spans="1:32" ht="20.100000000000001" customHeight="1" x14ac:dyDescent="0.25">
      <c r="A78" s="196"/>
      <c r="B78" s="194"/>
      <c r="C78" s="77" t="s">
        <v>58</v>
      </c>
      <c r="D78" s="3"/>
      <c r="E78" s="76"/>
      <c r="F78" s="76"/>
      <c r="G78" s="150"/>
      <c r="H78" s="150"/>
      <c r="I78" s="162"/>
      <c r="J78" s="159"/>
      <c r="K78" s="159"/>
      <c r="L78" s="159"/>
      <c r="M78" s="160"/>
      <c r="N78" s="171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43"/>
      <c r="AF78" s="4"/>
    </row>
    <row r="79" spans="1:32" ht="20.100000000000001" customHeight="1" x14ac:dyDescent="0.25">
      <c r="A79" s="196"/>
      <c r="B79" s="194"/>
      <c r="C79" s="77" t="s">
        <v>5</v>
      </c>
      <c r="D79" s="3"/>
      <c r="E79" s="76"/>
      <c r="F79" s="76"/>
      <c r="G79" s="150"/>
      <c r="H79" s="150"/>
      <c r="I79" s="162"/>
      <c r="J79" s="159" t="s">
        <v>68</v>
      </c>
      <c r="K79" s="159"/>
      <c r="L79" s="159"/>
      <c r="M79" s="160">
        <f>IF(K8=1,R106,)+IF(K8=3,R107,)</f>
        <v>0</v>
      </c>
      <c r="N79" s="171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43"/>
      <c r="AF79" s="4"/>
    </row>
    <row r="80" spans="1:32" ht="20.100000000000001" customHeight="1" x14ac:dyDescent="0.25">
      <c r="A80" s="196"/>
      <c r="B80" s="194"/>
      <c r="C80" s="77" t="s">
        <v>59</v>
      </c>
      <c r="D80" s="3"/>
      <c r="E80" s="78"/>
      <c r="F80" s="78"/>
      <c r="G80" s="150"/>
      <c r="H80" s="150"/>
      <c r="I80" s="162"/>
      <c r="J80" s="159"/>
      <c r="K80" s="159"/>
      <c r="L80" s="159"/>
      <c r="M80" s="160"/>
      <c r="N80" s="171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43"/>
      <c r="AF80" s="4"/>
    </row>
    <row r="81" spans="1:32" ht="15" customHeight="1" x14ac:dyDescent="0.25">
      <c r="A81" s="196"/>
      <c r="B81" s="194"/>
      <c r="C81" s="201" t="s">
        <v>60</v>
      </c>
      <c r="D81" s="198"/>
      <c r="E81" s="79"/>
      <c r="F81" s="79"/>
      <c r="G81" s="150"/>
      <c r="H81" s="150"/>
      <c r="I81" s="162"/>
      <c r="J81" s="159" t="s">
        <v>69</v>
      </c>
      <c r="K81" s="159"/>
      <c r="L81" s="159"/>
      <c r="M81" s="160">
        <f>M75-M77+M79</f>
        <v>0</v>
      </c>
      <c r="N81" s="171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43"/>
      <c r="AF81" s="4"/>
    </row>
    <row r="82" spans="1:32" ht="15" customHeight="1" x14ac:dyDescent="0.25">
      <c r="A82" s="196"/>
      <c r="B82" s="194"/>
      <c r="C82" s="201"/>
      <c r="D82" s="199"/>
      <c r="E82" s="80"/>
      <c r="F82" s="80"/>
      <c r="G82" s="150"/>
      <c r="H82" s="150"/>
      <c r="I82" s="162"/>
      <c r="J82" s="159"/>
      <c r="K82" s="159"/>
      <c r="L82" s="159"/>
      <c r="M82" s="160"/>
      <c r="N82" s="171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43"/>
      <c r="AF82" s="4"/>
    </row>
    <row r="83" spans="1:32" x14ac:dyDescent="0.25">
      <c r="A83" s="196"/>
      <c r="B83" s="194"/>
      <c r="C83" s="201"/>
      <c r="D83" s="199"/>
      <c r="E83" s="80"/>
      <c r="F83" s="8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43"/>
      <c r="AF83" s="4"/>
    </row>
    <row r="84" spans="1:32" x14ac:dyDescent="0.25">
      <c r="A84" s="196"/>
      <c r="B84" s="194"/>
      <c r="C84" s="201"/>
      <c r="D84" s="200"/>
      <c r="E84" s="80"/>
      <c r="F84" s="8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43"/>
      <c r="AF84" s="4"/>
    </row>
    <row r="85" spans="1:32" x14ac:dyDescent="0.25">
      <c r="A85" s="196"/>
      <c r="B85" s="194"/>
      <c r="C85" s="201" t="s">
        <v>61</v>
      </c>
      <c r="D85" s="198"/>
      <c r="E85" s="80"/>
      <c r="F85" s="8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43"/>
      <c r="AF85" s="4"/>
    </row>
    <row r="86" spans="1:32" x14ac:dyDescent="0.25">
      <c r="A86" s="196"/>
      <c r="B86" s="194"/>
      <c r="C86" s="201"/>
      <c r="D86" s="199"/>
      <c r="E86" s="80"/>
      <c r="F86" s="8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43"/>
      <c r="AF86" s="4"/>
    </row>
    <row r="87" spans="1:32" x14ac:dyDescent="0.25">
      <c r="A87" s="196"/>
      <c r="B87" s="194"/>
      <c r="C87" s="201"/>
      <c r="D87" s="199"/>
      <c r="E87" s="80"/>
      <c r="F87" s="8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43"/>
      <c r="AF87" s="4"/>
    </row>
    <row r="88" spans="1:32" x14ac:dyDescent="0.25">
      <c r="A88" s="196"/>
      <c r="B88" s="194"/>
      <c r="C88" s="201"/>
      <c r="D88" s="199"/>
      <c r="E88" s="80"/>
      <c r="F88" s="8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43"/>
      <c r="AF88" s="4"/>
    </row>
    <row r="89" spans="1:32" x14ac:dyDescent="0.25">
      <c r="A89" s="196"/>
      <c r="B89" s="194"/>
      <c r="C89" s="201"/>
      <c r="D89" s="200"/>
      <c r="E89" s="80"/>
      <c r="F89" s="8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43"/>
      <c r="AF89" s="4"/>
    </row>
    <row r="90" spans="1:32" ht="15.75" thickBot="1" x14ac:dyDescent="0.3">
      <c r="A90" s="197"/>
      <c r="B90" s="195"/>
      <c r="C90" s="195"/>
      <c r="D90" s="195"/>
      <c r="E90" s="81"/>
      <c r="F90" s="8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44"/>
      <c r="AF90" s="4"/>
    </row>
    <row r="91" spans="1:3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x14ac:dyDescent="0.25">
      <c r="A102" s="4"/>
      <c r="B102" s="4"/>
      <c r="C102" s="4"/>
      <c r="D102" s="5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x14ac:dyDescent="0.25">
      <c r="A103" s="4"/>
      <c r="B103" s="4"/>
      <c r="C103" s="4"/>
      <c r="D103" s="5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idden="1" x14ac:dyDescent="0.25">
      <c r="A104" s="4"/>
      <c r="B104" s="4"/>
      <c r="C104" s="4"/>
      <c r="D104" s="6" t="s">
        <v>62</v>
      </c>
      <c r="E104" s="4"/>
      <c r="F104" s="4"/>
      <c r="G104" s="4"/>
      <c r="H104" s="4"/>
      <c r="I104" s="4"/>
      <c r="J104" s="168" t="s">
        <v>75</v>
      </c>
      <c r="K104" s="169"/>
      <c r="L104" s="169"/>
      <c r="M104" s="170"/>
      <c r="N104" s="4"/>
      <c r="O104" s="6" t="s">
        <v>77</v>
      </c>
      <c r="P104" s="6" t="s">
        <v>78</v>
      </c>
      <c r="Q104" s="6" t="s">
        <v>79</v>
      </c>
      <c r="R104" s="7" t="s">
        <v>80</v>
      </c>
      <c r="S104" s="4"/>
      <c r="T104" s="7" t="s">
        <v>82</v>
      </c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idden="1" x14ac:dyDescent="0.25">
      <c r="A105" s="4"/>
      <c r="B105" s="4"/>
      <c r="C105" s="4"/>
      <c r="D105" s="8" t="s">
        <v>76</v>
      </c>
      <c r="E105" s="4"/>
      <c r="F105" s="4"/>
      <c r="G105" s="4"/>
      <c r="H105" s="4"/>
      <c r="I105" s="4"/>
      <c r="J105" s="157" t="s">
        <v>72</v>
      </c>
      <c r="K105" s="158"/>
      <c r="L105" s="9">
        <v>0</v>
      </c>
      <c r="M105" s="10">
        <f>M75*L105</f>
        <v>0</v>
      </c>
      <c r="N105" s="4"/>
      <c r="O105" s="11" t="s">
        <v>76</v>
      </c>
      <c r="P105" s="12"/>
      <c r="Q105" s="12"/>
      <c r="R105" s="12"/>
      <c r="S105" s="4"/>
      <c r="T105" s="11" t="s">
        <v>76</v>
      </c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hidden="1" x14ac:dyDescent="0.25">
      <c r="A106" s="4"/>
      <c r="B106" s="4"/>
      <c r="C106" s="4"/>
      <c r="D106" s="13" t="s">
        <v>63</v>
      </c>
      <c r="E106" s="4"/>
      <c r="F106" s="4"/>
      <c r="G106" s="4"/>
      <c r="H106" s="4"/>
      <c r="I106" s="4"/>
      <c r="J106" s="157" t="s">
        <v>73</v>
      </c>
      <c r="K106" s="158"/>
      <c r="L106" s="9">
        <v>0.1</v>
      </c>
      <c r="M106" s="10">
        <f>M75*L106</f>
        <v>0</v>
      </c>
      <c r="N106" s="4"/>
      <c r="O106" s="14">
        <v>1</v>
      </c>
      <c r="P106" s="14" t="e">
        <f>230*K7</f>
        <v>#VALUE!</v>
      </c>
      <c r="Q106" s="14" t="e">
        <f>P106*$V$6/1000</f>
        <v>#VALUE!</v>
      </c>
      <c r="R106" s="15" t="e">
        <f>$V$5*Q106</f>
        <v>#VALUE!</v>
      </c>
      <c r="S106" s="4"/>
      <c r="T106" s="12">
        <v>6</v>
      </c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hidden="1" x14ac:dyDescent="0.25">
      <c r="A107" s="4"/>
      <c r="B107" s="4"/>
      <c r="C107" s="4"/>
      <c r="D107" s="16" t="s">
        <v>64</v>
      </c>
      <c r="E107" s="4"/>
      <c r="F107" s="4"/>
      <c r="G107" s="4"/>
      <c r="H107" s="4"/>
      <c r="I107" s="4"/>
      <c r="J107" s="153" t="s">
        <v>112</v>
      </c>
      <c r="K107" s="154"/>
      <c r="L107" s="30">
        <v>0.05</v>
      </c>
      <c r="M107" s="31"/>
      <c r="N107" s="4"/>
      <c r="O107" s="19">
        <v>3</v>
      </c>
      <c r="P107" s="19" t="e">
        <f>400*K7*1.7321</f>
        <v>#VALUE!</v>
      </c>
      <c r="Q107" s="19" t="e">
        <f>P107*$V$6/1000</f>
        <v>#VALUE!</v>
      </c>
      <c r="R107" s="20" t="e">
        <f>$V$5*Q107</f>
        <v>#VALUE!</v>
      </c>
      <c r="S107" s="4"/>
      <c r="T107" s="12">
        <v>10</v>
      </c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idden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12">
        <v>16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idden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26">
        <v>20</v>
      </c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idden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26">
        <v>25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idden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26">
        <v>32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idden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26">
        <v>35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idden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26">
        <v>50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idden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26">
        <v>63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idden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26">
        <v>80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idden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26">
        <v>100</v>
      </c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idden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26">
        <v>125</v>
      </c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idden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26">
        <v>160</v>
      </c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idden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26">
        <v>200</v>
      </c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idden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26">
        <v>250</v>
      </c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idden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26">
        <v>315</v>
      </c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idden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26">
        <v>400</v>
      </c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idden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26">
        <v>500</v>
      </c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hidden="1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27">
        <v>630</v>
      </c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idden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32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32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32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32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32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32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32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32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3:24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3:24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3:24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3:24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3:24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3:24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3:24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3:24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3:24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3:24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3:24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3:24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3:24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3:24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3:24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3:24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3:24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3:24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3:24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3:24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3:24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3:24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3:24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3:24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3:24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3:24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3:24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3:24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3:24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3:24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3:24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3:24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3:24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3:24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3:24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3:24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3:24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3:24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3:24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3:24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3:24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3:24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3:24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3:24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3:24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3:24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3:24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3:24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3:24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3:24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3:24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3:24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3:24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3:24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3:24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3:24" x14ac:dyDescent="0.25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3:24" x14ac:dyDescent="0.25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3:24" x14ac:dyDescent="0.25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3:24" x14ac:dyDescent="0.25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3:24" x14ac:dyDescent="0.2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3:24" x14ac:dyDescent="0.25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3:24" x14ac:dyDescent="0.25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3:24" x14ac:dyDescent="0.25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3:24" x14ac:dyDescent="0.2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3:24" x14ac:dyDescent="0.25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3:24" x14ac:dyDescent="0.25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3:24" x14ac:dyDescent="0.25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3:24" x14ac:dyDescent="0.25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3:24" x14ac:dyDescent="0.25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3:24" x14ac:dyDescent="0.25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3:24" x14ac:dyDescent="0.2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3:24" x14ac:dyDescent="0.2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3:24" x14ac:dyDescent="0.2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3:24" x14ac:dyDescent="0.2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3:24" x14ac:dyDescent="0.2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3:24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3:24" x14ac:dyDescent="0.2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3:24" x14ac:dyDescent="0.2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3:24" x14ac:dyDescent="0.2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3:24" x14ac:dyDescent="0.2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3:24" x14ac:dyDescent="0.2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3:24" x14ac:dyDescent="0.2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3:24" x14ac:dyDescent="0.2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3:24" x14ac:dyDescent="0.2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3:24" x14ac:dyDescent="0.2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3:24" x14ac:dyDescent="0.2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3:24" x14ac:dyDescent="0.25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3:24" x14ac:dyDescent="0.25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3:24" x14ac:dyDescent="0.25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3:24" x14ac:dyDescent="0.25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3:24" x14ac:dyDescent="0.25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3:24" x14ac:dyDescent="0.25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3:24" x14ac:dyDescent="0.25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3:24" x14ac:dyDescent="0.25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3:24" x14ac:dyDescent="0.25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3:24" x14ac:dyDescent="0.25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3:24" x14ac:dyDescent="0.25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3:24" x14ac:dyDescent="0.25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3:24" x14ac:dyDescent="0.25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3:24" x14ac:dyDescent="0.25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3:24" x14ac:dyDescent="0.25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3:24" x14ac:dyDescent="0.25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3:24" x14ac:dyDescent="0.25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3:24" x14ac:dyDescent="0.25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3:24" x14ac:dyDescent="0.25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3:24" x14ac:dyDescent="0.25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3:24" x14ac:dyDescent="0.25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3:24" x14ac:dyDescent="0.25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3:24" x14ac:dyDescent="0.25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3:24" x14ac:dyDescent="0.25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3:24" x14ac:dyDescent="0.25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3:24" x14ac:dyDescent="0.25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3:24" x14ac:dyDescent="0.25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3:24" x14ac:dyDescent="0.25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3:24" x14ac:dyDescent="0.25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3:24" x14ac:dyDescent="0.25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3:24" x14ac:dyDescent="0.25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</sheetData>
  <sheetProtection algorithmName="SHA-512" hashValue="GEFBaD31lkWGzl0hO/IEpDSB93f7gg1pVYy7y+7d8RF1lGhfW6rlNC9QsdmWe8RjktxTzyJGaTrjE60SK7kejw==" saltValue="0fB6bJ2hE4hUhUyoAtP45w==" spinCount="100000" sheet="1" selectLockedCells="1"/>
  <dataConsolidate/>
  <mergeCells count="123">
    <mergeCell ref="J106:K106"/>
    <mergeCell ref="J107:K107"/>
    <mergeCell ref="C17:D17"/>
    <mergeCell ref="C32:D32"/>
    <mergeCell ref="C66:D66"/>
    <mergeCell ref="C34:D34"/>
    <mergeCell ref="C42:D42"/>
    <mergeCell ref="C46:D46"/>
    <mergeCell ref="G83:AD90"/>
    <mergeCell ref="C85:C89"/>
    <mergeCell ref="D85:D89"/>
    <mergeCell ref="C90:D90"/>
    <mergeCell ref="J104:M104"/>
    <mergeCell ref="J105:K105"/>
    <mergeCell ref="N75:AD82"/>
    <mergeCell ref="C77:D77"/>
    <mergeCell ref="J77:L78"/>
    <mergeCell ref="M77:M78"/>
    <mergeCell ref="J79:L80"/>
    <mergeCell ref="M79:M80"/>
    <mergeCell ref="C81:C84"/>
    <mergeCell ref="D81:D84"/>
    <mergeCell ref="J81:L82"/>
    <mergeCell ref="M81:M82"/>
    <mergeCell ref="C67:D67"/>
    <mergeCell ref="C68:D68"/>
    <mergeCell ref="C69:D69"/>
    <mergeCell ref="B70:B90"/>
    <mergeCell ref="C70:F70"/>
    <mergeCell ref="G70:AD74"/>
    <mergeCell ref="C74:D76"/>
    <mergeCell ref="G75:I82"/>
    <mergeCell ref="J75:L76"/>
    <mergeCell ref="M75:M76"/>
    <mergeCell ref="C71:D71"/>
    <mergeCell ref="C72:D72"/>
    <mergeCell ref="C62:D62"/>
    <mergeCell ref="C63:D63"/>
    <mergeCell ref="C64:D64"/>
    <mergeCell ref="C65:D65"/>
    <mergeCell ref="C54:D54"/>
    <mergeCell ref="C55:D55"/>
    <mergeCell ref="C56:D56"/>
    <mergeCell ref="C57:D57"/>
    <mergeCell ref="C58:D58"/>
    <mergeCell ref="C59:D59"/>
    <mergeCell ref="C52:D52"/>
    <mergeCell ref="C53:D53"/>
    <mergeCell ref="C44:D44"/>
    <mergeCell ref="C45:D45"/>
    <mergeCell ref="C47:D47"/>
    <mergeCell ref="C48:D48"/>
    <mergeCell ref="C49:D49"/>
    <mergeCell ref="C60:D60"/>
    <mergeCell ref="C61:D61"/>
    <mergeCell ref="C43:D43"/>
    <mergeCell ref="C30:D30"/>
    <mergeCell ref="C31:D31"/>
    <mergeCell ref="C33:D33"/>
    <mergeCell ref="C35:D35"/>
    <mergeCell ref="C36:D36"/>
    <mergeCell ref="C37:D37"/>
    <mergeCell ref="C50:D50"/>
    <mergeCell ref="C51:D51"/>
    <mergeCell ref="C10:D10"/>
    <mergeCell ref="C11:D11"/>
    <mergeCell ref="C12:D12"/>
    <mergeCell ref="G12:G69"/>
    <mergeCell ref="C13:D13"/>
    <mergeCell ref="C14:D14"/>
    <mergeCell ref="C15:D15"/>
    <mergeCell ref="C16:D16"/>
    <mergeCell ref="C18:D18"/>
    <mergeCell ref="C19:D19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C25:D25"/>
    <mergeCell ref="C38:D38"/>
    <mergeCell ref="C39:D39"/>
    <mergeCell ref="C40:D40"/>
    <mergeCell ref="C41:D41"/>
    <mergeCell ref="K8:N8"/>
    <mergeCell ref="P8:S8"/>
    <mergeCell ref="T8:U8"/>
    <mergeCell ref="V8:X8"/>
    <mergeCell ref="D7:G7"/>
    <mergeCell ref="I7:J7"/>
    <mergeCell ref="K7:N7"/>
    <mergeCell ref="P7:S7"/>
    <mergeCell ref="T7:U7"/>
    <mergeCell ref="V7:X7"/>
    <mergeCell ref="H4:H8"/>
    <mergeCell ref="Y5:AB8"/>
    <mergeCell ref="AC5:AD8"/>
    <mergeCell ref="A1:AE1"/>
    <mergeCell ref="C2:AD2"/>
    <mergeCell ref="AE2:AE90"/>
    <mergeCell ref="A3:AD3"/>
    <mergeCell ref="C4:G4"/>
    <mergeCell ref="I4:N4"/>
    <mergeCell ref="O4:AD4"/>
    <mergeCell ref="A5:A90"/>
    <mergeCell ref="D5:G5"/>
    <mergeCell ref="I5:J5"/>
    <mergeCell ref="D6:G6"/>
    <mergeCell ref="I6:J6"/>
    <mergeCell ref="K6:N6"/>
    <mergeCell ref="P6:S6"/>
    <mergeCell ref="T6:U6"/>
    <mergeCell ref="V6:W6"/>
    <mergeCell ref="K5:N5"/>
    <mergeCell ref="P5:S5"/>
    <mergeCell ref="T5:U5"/>
    <mergeCell ref="V5:W5"/>
    <mergeCell ref="D8:G8"/>
    <mergeCell ref="I8:J8"/>
  </mergeCells>
  <dataValidations count="3">
    <dataValidation type="list" allowBlank="1" showInputMessage="1" showErrorMessage="1" sqref="K7:N7" xr:uid="{E02C6FAE-25EB-4CEC-B7DD-25487BCC69FB}">
      <formula1>$T$105:$T$124</formula1>
    </dataValidation>
    <dataValidation type="list" allowBlank="1" showInputMessage="1" showErrorMessage="1" sqref="K8:N8" xr:uid="{9547152A-18B3-43FB-892B-AC82C32D7FED}">
      <formula1>$O$105:$O$107</formula1>
    </dataValidation>
    <dataValidation type="list" allowBlank="1" showInputMessage="1" showErrorMessage="1" sqref="P7:S7" xr:uid="{8A6CF545-EC7F-494F-BD58-F6C9B25A6651}">
      <formula1>$D$105:$D$107</formula1>
    </dataValidation>
  </dataValidations>
  <hyperlinks>
    <hyperlink ref="B2" location="Index!A1" display="Index!A1" xr:uid="{A0F2D9ED-0249-44FB-AE2E-AF355FFDCF59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33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28</xdr:col>
                <xdr:colOff>352425</xdr:colOff>
                <xdr:row>4</xdr:row>
                <xdr:rowOff>47625</xdr:rowOff>
              </from>
              <to>
                <xdr:col>29</xdr:col>
                <xdr:colOff>581025</xdr:colOff>
                <xdr:row>7</xdr:row>
                <xdr:rowOff>152400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AF0DE-3F7B-4594-A65F-BDC5B2DF8D83}">
  <sheetPr>
    <pageSetUpPr fitToPage="1"/>
  </sheetPr>
  <dimension ref="A1:AE248"/>
  <sheetViews>
    <sheetView zoomScaleNormal="100" workbookViewId="0">
      <pane xSplit="7" ySplit="10" topLeftCell="H23" activePane="bottomRight" state="frozen"/>
      <selection pane="topRight" activeCell="H1" sqref="H1"/>
      <selection pane="bottomLeft" activeCell="A11" sqref="A11"/>
      <selection pane="bottomRight" activeCell="P7" sqref="P7:S7"/>
    </sheetView>
  </sheetViews>
  <sheetFormatPr defaultRowHeight="15" x14ac:dyDescent="0.25"/>
  <cols>
    <col min="1" max="1" width="1.7109375" customWidth="1"/>
    <col min="2" max="2" width="10.7109375" customWidth="1"/>
    <col min="3" max="3" width="16.140625" customWidth="1"/>
    <col min="4" max="4" width="44.42578125" customWidth="1"/>
    <col min="5" max="6" width="5.28515625" hidden="1" customWidth="1"/>
    <col min="7" max="7" width="1.7109375" customWidth="1"/>
    <col min="8" max="8" width="5.7109375" customWidth="1"/>
    <col min="9" max="30" width="12.7109375" customWidth="1"/>
    <col min="31" max="31" width="1.7109375" customWidth="1"/>
  </cols>
  <sheetData>
    <row r="1" spans="1:31" ht="8.25" customHeight="1" x14ac:dyDescent="0.25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5"/>
    </row>
    <row r="2" spans="1:31" ht="26.25" customHeight="1" x14ac:dyDescent="0.35">
      <c r="A2" s="55"/>
      <c r="B2" s="1">
        <v>2</v>
      </c>
      <c r="C2" s="205" t="s">
        <v>56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7"/>
      <c r="AE2" s="143"/>
    </row>
    <row r="3" spans="1:31" ht="8.25" customHeight="1" x14ac:dyDescent="0.25">
      <c r="A3" s="119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43"/>
    </row>
    <row r="4" spans="1:31" ht="20.100000000000001" customHeight="1" x14ac:dyDescent="0.25">
      <c r="A4" s="56"/>
      <c r="B4" s="45"/>
      <c r="C4" s="127" t="s">
        <v>83</v>
      </c>
      <c r="D4" s="128"/>
      <c r="E4" s="128"/>
      <c r="F4" s="128"/>
      <c r="G4" s="129"/>
      <c r="H4" s="150"/>
      <c r="I4" s="208" t="s">
        <v>84</v>
      </c>
      <c r="J4" s="209"/>
      <c r="K4" s="209"/>
      <c r="L4" s="209"/>
      <c r="M4" s="209"/>
      <c r="N4" s="210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43"/>
    </row>
    <row r="5" spans="1:31" ht="15.75" x14ac:dyDescent="0.25">
      <c r="A5" s="196"/>
      <c r="B5" s="57"/>
      <c r="C5" s="58" t="s">
        <v>2</v>
      </c>
      <c r="D5" s="134"/>
      <c r="E5" s="135"/>
      <c r="F5" s="135"/>
      <c r="G5" s="136"/>
      <c r="H5" s="150"/>
      <c r="I5" s="140" t="s">
        <v>0</v>
      </c>
      <c r="J5" s="141"/>
      <c r="K5" s="211"/>
      <c r="L5" s="211"/>
      <c r="M5" s="211"/>
      <c r="N5" s="211"/>
      <c r="O5" s="83" t="s">
        <v>1</v>
      </c>
      <c r="P5" s="133"/>
      <c r="Q5" s="133"/>
      <c r="R5" s="133"/>
      <c r="S5" s="133"/>
      <c r="T5" s="155" t="s">
        <v>66</v>
      </c>
      <c r="U5" s="155"/>
      <c r="V5" s="176">
        <v>0.3</v>
      </c>
      <c r="W5" s="177"/>
      <c r="X5" s="21"/>
      <c r="Y5" s="183"/>
      <c r="Z5" s="183"/>
      <c r="AA5" s="183"/>
      <c r="AB5" s="183"/>
      <c r="AC5" s="121"/>
      <c r="AD5" s="122"/>
      <c r="AE5" s="143"/>
    </row>
    <row r="6" spans="1:31" ht="15.75" x14ac:dyDescent="0.25">
      <c r="A6" s="196"/>
      <c r="B6" s="57"/>
      <c r="C6" s="58" t="s">
        <v>52</v>
      </c>
      <c r="D6" s="134"/>
      <c r="E6" s="135"/>
      <c r="F6" s="135"/>
      <c r="G6" s="136"/>
      <c r="H6" s="150"/>
      <c r="I6" s="163" t="s">
        <v>3</v>
      </c>
      <c r="J6" s="164"/>
      <c r="K6" s="211"/>
      <c r="L6" s="211"/>
      <c r="M6" s="211"/>
      <c r="N6" s="211"/>
      <c r="O6" s="84" t="s">
        <v>4</v>
      </c>
      <c r="P6" s="133"/>
      <c r="Q6" s="133"/>
      <c r="R6" s="133"/>
      <c r="S6" s="133"/>
      <c r="T6" s="155" t="s">
        <v>70</v>
      </c>
      <c r="U6" s="155"/>
      <c r="V6" s="178">
        <v>8000</v>
      </c>
      <c r="W6" s="179"/>
      <c r="X6" s="22" t="s">
        <v>71</v>
      </c>
      <c r="Y6" s="184"/>
      <c r="Z6" s="184"/>
      <c r="AA6" s="184"/>
      <c r="AB6" s="184"/>
      <c r="AC6" s="123"/>
      <c r="AD6" s="124"/>
      <c r="AE6" s="143"/>
    </row>
    <row r="7" spans="1:31" ht="15.75" x14ac:dyDescent="0.25">
      <c r="A7" s="196"/>
      <c r="B7" s="57"/>
      <c r="C7" s="59" t="s">
        <v>6</v>
      </c>
      <c r="D7" s="137"/>
      <c r="E7" s="137"/>
      <c r="F7" s="137"/>
      <c r="G7" s="137"/>
      <c r="H7" s="150"/>
      <c r="I7" s="163" t="s">
        <v>81</v>
      </c>
      <c r="J7" s="164"/>
      <c r="K7" s="211" t="s">
        <v>76</v>
      </c>
      <c r="L7" s="211"/>
      <c r="M7" s="211"/>
      <c r="N7" s="211"/>
      <c r="O7" s="85" t="s">
        <v>62</v>
      </c>
      <c r="P7" s="133"/>
      <c r="Q7" s="133"/>
      <c r="R7" s="133"/>
      <c r="S7" s="133"/>
      <c r="T7" s="173" t="s">
        <v>113</v>
      </c>
      <c r="U7" s="173"/>
      <c r="V7" s="213"/>
      <c r="W7" s="213"/>
      <c r="X7" s="213"/>
      <c r="Y7" s="184"/>
      <c r="Z7" s="184"/>
      <c r="AA7" s="184"/>
      <c r="AB7" s="184"/>
      <c r="AC7" s="123"/>
      <c r="AD7" s="124"/>
      <c r="AE7" s="143"/>
    </row>
    <row r="8" spans="1:31" ht="15.75" x14ac:dyDescent="0.25">
      <c r="A8" s="196"/>
      <c r="B8" s="57"/>
      <c r="C8" s="59" t="s">
        <v>111</v>
      </c>
      <c r="D8" s="211"/>
      <c r="E8" s="211"/>
      <c r="F8" s="211"/>
      <c r="G8" s="211"/>
      <c r="H8" s="150"/>
      <c r="I8" s="165" t="s">
        <v>74</v>
      </c>
      <c r="J8" s="166"/>
      <c r="K8" s="212" t="s">
        <v>76</v>
      </c>
      <c r="L8" s="212"/>
      <c r="M8" s="212"/>
      <c r="N8" s="212"/>
      <c r="O8" s="86"/>
      <c r="P8" s="148"/>
      <c r="Q8" s="148"/>
      <c r="R8" s="148"/>
      <c r="S8" s="149"/>
      <c r="T8" s="174"/>
      <c r="U8" s="175"/>
      <c r="V8" s="181"/>
      <c r="W8" s="182"/>
      <c r="X8" s="182"/>
      <c r="Y8" s="185"/>
      <c r="Z8" s="185"/>
      <c r="AA8" s="185"/>
      <c r="AB8" s="185"/>
      <c r="AC8" s="125"/>
      <c r="AD8" s="126"/>
      <c r="AE8" s="143"/>
    </row>
    <row r="9" spans="1:31" ht="8.25" customHeight="1" x14ac:dyDescent="0.25">
      <c r="A9" s="196"/>
      <c r="B9" s="57"/>
      <c r="C9" s="61"/>
      <c r="D9" s="61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143"/>
    </row>
    <row r="10" spans="1:31" ht="15" customHeight="1" x14ac:dyDescent="0.25">
      <c r="A10" s="196"/>
      <c r="B10" s="51"/>
      <c r="C10" s="142" t="s">
        <v>7</v>
      </c>
      <c r="D10" s="142"/>
      <c r="E10" s="63"/>
      <c r="F10" s="63"/>
      <c r="G10" s="64"/>
      <c r="H10" s="65" t="s">
        <v>114</v>
      </c>
      <c r="I10" s="88" t="s">
        <v>153</v>
      </c>
      <c r="J10" s="88">
        <v>2026</v>
      </c>
      <c r="K10" s="88">
        <v>2027</v>
      </c>
      <c r="L10" s="88">
        <v>2028</v>
      </c>
      <c r="M10" s="88">
        <v>2029</v>
      </c>
      <c r="N10" s="88">
        <v>2030</v>
      </c>
      <c r="O10" s="88">
        <v>2031</v>
      </c>
      <c r="P10" s="88">
        <v>2032</v>
      </c>
      <c r="Q10" s="88">
        <v>2033</v>
      </c>
      <c r="R10" s="88">
        <v>2034</v>
      </c>
      <c r="S10" s="88">
        <v>2035</v>
      </c>
      <c r="T10" s="88">
        <v>2036</v>
      </c>
      <c r="U10" s="88">
        <v>2037</v>
      </c>
      <c r="V10" s="88">
        <v>2038</v>
      </c>
      <c r="W10" s="88">
        <v>2039</v>
      </c>
      <c r="X10" s="88">
        <v>2040</v>
      </c>
      <c r="Y10" s="88">
        <v>2041</v>
      </c>
      <c r="Z10" s="88">
        <v>2042</v>
      </c>
      <c r="AA10" s="88">
        <v>2043</v>
      </c>
      <c r="AB10" s="88">
        <v>2044</v>
      </c>
      <c r="AC10" s="88">
        <v>2045</v>
      </c>
      <c r="AD10" s="90">
        <v>2046</v>
      </c>
      <c r="AE10" s="143"/>
    </row>
    <row r="11" spans="1:31" ht="15" customHeight="1" x14ac:dyDescent="0.25">
      <c r="A11" s="196"/>
      <c r="B11" s="52"/>
      <c r="C11" s="138" t="s">
        <v>53</v>
      </c>
      <c r="D11" s="139"/>
      <c r="E11" s="66"/>
      <c r="F11" s="66"/>
      <c r="G11" s="67"/>
      <c r="H11" s="50"/>
      <c r="I11" s="89"/>
      <c r="J11" s="47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143"/>
    </row>
    <row r="12" spans="1:31" ht="15" customHeight="1" x14ac:dyDescent="0.25">
      <c r="A12" s="196"/>
      <c r="B12" s="53">
        <v>661300</v>
      </c>
      <c r="C12" s="214" t="s">
        <v>51</v>
      </c>
      <c r="D12" s="214"/>
      <c r="E12" s="68"/>
      <c r="F12" s="68"/>
      <c r="G12" s="146"/>
      <c r="H12" s="49"/>
      <c r="I12" s="28"/>
      <c r="J12" s="28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143"/>
    </row>
    <row r="13" spans="1:31" x14ac:dyDescent="0.25">
      <c r="A13" s="196"/>
      <c r="B13" s="53">
        <v>661301</v>
      </c>
      <c r="C13" s="132" t="s">
        <v>100</v>
      </c>
      <c r="D13" s="132"/>
      <c r="E13" s="69"/>
      <c r="F13" s="69"/>
      <c r="G13" s="146"/>
      <c r="H13" s="28"/>
      <c r="I13" s="28"/>
      <c r="J13" s="28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143"/>
    </row>
    <row r="14" spans="1:31" x14ac:dyDescent="0.25">
      <c r="A14" s="196"/>
      <c r="B14" s="53">
        <v>661302</v>
      </c>
      <c r="C14" s="132" t="s">
        <v>101</v>
      </c>
      <c r="D14" s="132"/>
      <c r="E14" s="69"/>
      <c r="F14" s="69"/>
      <c r="G14" s="146"/>
      <c r="H14" s="28"/>
      <c r="I14" s="28"/>
      <c r="J14" s="28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143"/>
    </row>
    <row r="15" spans="1:31" x14ac:dyDescent="0.25">
      <c r="A15" s="196"/>
      <c r="B15" s="53">
        <v>661330</v>
      </c>
      <c r="C15" s="132" t="s">
        <v>102</v>
      </c>
      <c r="D15" s="132"/>
      <c r="E15" s="69"/>
      <c r="F15" s="69"/>
      <c r="G15" s="146"/>
      <c r="H15" s="28"/>
      <c r="I15" s="28"/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143"/>
    </row>
    <row r="16" spans="1:31" x14ac:dyDescent="0.25">
      <c r="A16" s="196"/>
      <c r="B16" s="53">
        <v>661331</v>
      </c>
      <c r="C16" s="132" t="s">
        <v>103</v>
      </c>
      <c r="D16" s="132"/>
      <c r="E16" s="69"/>
      <c r="F16" s="69"/>
      <c r="G16" s="146"/>
      <c r="H16" s="28"/>
      <c r="I16" s="28"/>
      <c r="J16" s="28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143"/>
    </row>
    <row r="17" spans="1:31" x14ac:dyDescent="0.25">
      <c r="A17" s="196"/>
      <c r="B17" s="53">
        <v>661332</v>
      </c>
      <c r="C17" s="132" t="s">
        <v>104</v>
      </c>
      <c r="D17" s="132"/>
      <c r="E17" s="69"/>
      <c r="F17" s="69"/>
      <c r="G17" s="146"/>
      <c r="H17" s="28"/>
      <c r="I17" s="28"/>
      <c r="J17" s="28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143"/>
    </row>
    <row r="18" spans="1:31" x14ac:dyDescent="0.25">
      <c r="A18" s="196"/>
      <c r="B18" s="53">
        <v>661335</v>
      </c>
      <c r="C18" s="132" t="s">
        <v>105</v>
      </c>
      <c r="D18" s="132"/>
      <c r="E18" s="69"/>
      <c r="F18" s="69"/>
      <c r="G18" s="146"/>
      <c r="H18" s="28"/>
      <c r="I18" s="28"/>
      <c r="J18" s="28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143"/>
    </row>
    <row r="19" spans="1:31" x14ac:dyDescent="0.25">
      <c r="A19" s="196"/>
      <c r="B19" s="53">
        <v>661336</v>
      </c>
      <c r="C19" s="132" t="s">
        <v>106</v>
      </c>
      <c r="D19" s="132"/>
      <c r="E19" s="69"/>
      <c r="F19" s="69"/>
      <c r="G19" s="146"/>
      <c r="H19" s="28"/>
      <c r="I19" s="28"/>
      <c r="J19" s="28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143"/>
    </row>
    <row r="20" spans="1:31" x14ac:dyDescent="0.25">
      <c r="A20" s="196"/>
      <c r="B20" s="53">
        <v>661340</v>
      </c>
      <c r="C20" s="132" t="s">
        <v>33</v>
      </c>
      <c r="D20" s="132"/>
      <c r="E20" s="69"/>
      <c r="F20" s="69"/>
      <c r="G20" s="146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143"/>
    </row>
    <row r="21" spans="1:31" x14ac:dyDescent="0.25">
      <c r="A21" s="196"/>
      <c r="B21" s="53">
        <v>661343</v>
      </c>
      <c r="C21" s="132" t="s">
        <v>35</v>
      </c>
      <c r="D21" s="132"/>
      <c r="E21" s="69"/>
      <c r="F21" s="69"/>
      <c r="G21" s="146"/>
      <c r="H21" s="28"/>
      <c r="I21" s="28"/>
      <c r="J21" s="28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143"/>
    </row>
    <row r="22" spans="1:31" x14ac:dyDescent="0.25">
      <c r="A22" s="196"/>
      <c r="B22" s="53">
        <v>661344</v>
      </c>
      <c r="C22" s="132" t="s">
        <v>36</v>
      </c>
      <c r="D22" s="132"/>
      <c r="E22" s="69"/>
      <c r="F22" s="69"/>
      <c r="G22" s="146"/>
      <c r="H22" s="28"/>
      <c r="I22" s="28"/>
      <c r="J22" s="28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143"/>
    </row>
    <row r="23" spans="1:31" x14ac:dyDescent="0.25">
      <c r="A23" s="196"/>
      <c r="B23" s="53">
        <v>661347</v>
      </c>
      <c r="C23" s="132" t="s">
        <v>107</v>
      </c>
      <c r="D23" s="132"/>
      <c r="E23" s="69"/>
      <c r="F23" s="69"/>
      <c r="G23" s="146"/>
      <c r="H23" s="28"/>
      <c r="I23" s="28"/>
      <c r="J23" s="28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143"/>
    </row>
    <row r="24" spans="1:31" x14ac:dyDescent="0.25">
      <c r="A24" s="196"/>
      <c r="B24" s="54">
        <v>661271</v>
      </c>
      <c r="C24" s="132" t="s">
        <v>46</v>
      </c>
      <c r="D24" s="132"/>
      <c r="E24" s="69"/>
      <c r="F24" s="69"/>
      <c r="G24" s="146"/>
      <c r="H24" s="28"/>
      <c r="I24" s="28"/>
      <c r="J24" s="28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143"/>
    </row>
    <row r="25" spans="1:31" x14ac:dyDescent="0.25">
      <c r="A25" s="196"/>
      <c r="B25" s="54">
        <v>661272</v>
      </c>
      <c r="C25" s="132" t="s">
        <v>47</v>
      </c>
      <c r="D25" s="132"/>
      <c r="E25" s="69"/>
      <c r="F25" s="69"/>
      <c r="G25" s="146"/>
      <c r="H25" s="28"/>
      <c r="I25" s="28"/>
      <c r="J25" s="28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143"/>
    </row>
    <row r="26" spans="1:31" x14ac:dyDescent="0.25">
      <c r="A26" s="196"/>
      <c r="B26" s="54">
        <v>661273</v>
      </c>
      <c r="C26" s="132" t="s">
        <v>48</v>
      </c>
      <c r="D26" s="132"/>
      <c r="E26" s="69"/>
      <c r="F26" s="69"/>
      <c r="G26" s="146"/>
      <c r="H26" s="28"/>
      <c r="I26" s="28"/>
      <c r="J26" s="28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143"/>
    </row>
    <row r="27" spans="1:31" x14ac:dyDescent="0.25">
      <c r="A27" s="196"/>
      <c r="B27" s="54">
        <v>661274</v>
      </c>
      <c r="C27" s="132" t="s">
        <v>54</v>
      </c>
      <c r="D27" s="132"/>
      <c r="E27" s="69"/>
      <c r="F27" s="69"/>
      <c r="G27" s="146"/>
      <c r="H27" s="28"/>
      <c r="I27" s="28"/>
      <c r="J27" s="28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143"/>
    </row>
    <row r="28" spans="1:31" x14ac:dyDescent="0.25">
      <c r="A28" s="196"/>
      <c r="B28" s="54">
        <v>669400</v>
      </c>
      <c r="C28" s="188" t="s">
        <v>90</v>
      </c>
      <c r="D28" s="188"/>
      <c r="E28" s="69"/>
      <c r="F28" s="69"/>
      <c r="G28" s="146"/>
      <c r="H28" s="28"/>
      <c r="I28" s="28"/>
      <c r="J28" s="28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143"/>
    </row>
    <row r="29" spans="1:31" x14ac:dyDescent="0.25">
      <c r="A29" s="196"/>
      <c r="B29" s="54">
        <v>669800</v>
      </c>
      <c r="C29" s="188" t="s">
        <v>85</v>
      </c>
      <c r="D29" s="188"/>
      <c r="E29" s="69"/>
      <c r="F29" s="69"/>
      <c r="G29" s="146"/>
      <c r="H29" s="28"/>
      <c r="I29" s="28"/>
      <c r="J29" s="28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143"/>
    </row>
    <row r="30" spans="1:31" x14ac:dyDescent="0.25">
      <c r="A30" s="196"/>
      <c r="B30" s="82"/>
      <c r="C30" s="188" t="s">
        <v>146</v>
      </c>
      <c r="D30" s="188"/>
      <c r="E30" s="69"/>
      <c r="F30" s="69"/>
      <c r="G30" s="146"/>
      <c r="H30" s="28"/>
      <c r="I30" s="28"/>
      <c r="J30" s="28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143"/>
    </row>
    <row r="31" spans="1:31" x14ac:dyDescent="0.25">
      <c r="A31" s="196"/>
      <c r="B31" s="82"/>
      <c r="C31" s="167"/>
      <c r="D31" s="167"/>
      <c r="E31" s="69"/>
      <c r="F31" s="69"/>
      <c r="G31" s="146"/>
      <c r="H31" s="28"/>
      <c r="I31" s="28"/>
      <c r="J31" s="28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143"/>
    </row>
    <row r="32" spans="1:31" x14ac:dyDescent="0.25">
      <c r="A32" s="196"/>
      <c r="B32" s="82"/>
      <c r="C32" s="167"/>
      <c r="D32" s="167"/>
      <c r="E32" s="69"/>
      <c r="F32" s="69"/>
      <c r="G32" s="146"/>
      <c r="H32" s="28"/>
      <c r="I32" s="28"/>
      <c r="J32" s="28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143"/>
    </row>
    <row r="33" spans="1:31" x14ac:dyDescent="0.25">
      <c r="A33" s="196"/>
      <c r="B33" s="82"/>
      <c r="C33" s="167"/>
      <c r="D33" s="167"/>
      <c r="E33" s="69"/>
      <c r="F33" s="69"/>
      <c r="G33" s="146"/>
      <c r="H33" s="28"/>
      <c r="I33" s="28"/>
      <c r="J33" s="28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143"/>
    </row>
    <row r="34" spans="1:31" x14ac:dyDescent="0.25">
      <c r="A34" s="196"/>
      <c r="B34" s="82"/>
      <c r="C34" s="167"/>
      <c r="D34" s="167"/>
      <c r="E34" s="69"/>
      <c r="F34" s="69"/>
      <c r="G34" s="146"/>
      <c r="H34" s="28"/>
      <c r="I34" s="28"/>
      <c r="J34" s="28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143"/>
    </row>
    <row r="35" spans="1:31" x14ac:dyDescent="0.25">
      <c r="A35" s="196"/>
      <c r="B35" s="82"/>
      <c r="C35" s="167"/>
      <c r="D35" s="167"/>
      <c r="E35" s="69"/>
      <c r="F35" s="69"/>
      <c r="G35" s="146"/>
      <c r="H35" s="28"/>
      <c r="I35" s="28"/>
      <c r="J35" s="28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143"/>
    </row>
    <row r="36" spans="1:31" x14ac:dyDescent="0.25">
      <c r="A36" s="196"/>
      <c r="B36" s="82"/>
      <c r="C36" s="167"/>
      <c r="D36" s="167"/>
      <c r="E36" s="69"/>
      <c r="F36" s="69"/>
      <c r="G36" s="146"/>
      <c r="H36" s="28"/>
      <c r="I36" s="28"/>
      <c r="J36" s="28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143"/>
    </row>
    <row r="37" spans="1:31" x14ac:dyDescent="0.25">
      <c r="A37" s="196"/>
      <c r="B37" s="82"/>
      <c r="C37" s="167"/>
      <c r="D37" s="167"/>
      <c r="E37" s="69"/>
      <c r="F37" s="69"/>
      <c r="G37" s="146"/>
      <c r="H37" s="28"/>
      <c r="I37" s="28"/>
      <c r="J37" s="28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143"/>
    </row>
    <row r="38" spans="1:31" x14ac:dyDescent="0.25">
      <c r="A38" s="196"/>
      <c r="B38" s="82"/>
      <c r="C38" s="167"/>
      <c r="D38" s="167"/>
      <c r="E38" s="69"/>
      <c r="F38" s="69"/>
      <c r="G38" s="146"/>
      <c r="H38" s="28"/>
      <c r="I38" s="28"/>
      <c r="J38" s="28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143"/>
    </row>
    <row r="39" spans="1:31" ht="15" customHeight="1" x14ac:dyDescent="0.25">
      <c r="A39" s="196"/>
      <c r="B39" s="82"/>
      <c r="C39" s="167"/>
      <c r="D39" s="167"/>
      <c r="E39" s="69"/>
      <c r="F39" s="69"/>
      <c r="G39" s="146"/>
      <c r="H39" s="28"/>
      <c r="I39" s="28"/>
      <c r="J39" s="28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143"/>
    </row>
    <row r="40" spans="1:31" x14ac:dyDescent="0.25">
      <c r="A40" s="196"/>
      <c r="B40" s="70"/>
      <c r="C40" s="189" t="s">
        <v>55</v>
      </c>
      <c r="D40" s="189"/>
      <c r="E40" s="71" t="s">
        <v>49</v>
      </c>
      <c r="F40" s="71" t="s">
        <v>50</v>
      </c>
      <c r="G40" s="146"/>
      <c r="H40" s="68"/>
      <c r="I40" s="72"/>
      <c r="J40" s="72">
        <f t="shared" ref="J40:AD40" si="0">SUM(J12:J39)</f>
        <v>0</v>
      </c>
      <c r="K40" s="72">
        <f t="shared" si="0"/>
        <v>0</v>
      </c>
      <c r="L40" s="72">
        <f t="shared" si="0"/>
        <v>0</v>
      </c>
      <c r="M40" s="72">
        <f t="shared" si="0"/>
        <v>0</v>
      </c>
      <c r="N40" s="72">
        <f t="shared" si="0"/>
        <v>0</v>
      </c>
      <c r="O40" s="72">
        <f t="shared" si="0"/>
        <v>0</v>
      </c>
      <c r="P40" s="72">
        <f t="shared" si="0"/>
        <v>0</v>
      </c>
      <c r="Q40" s="72">
        <f t="shared" si="0"/>
        <v>0</v>
      </c>
      <c r="R40" s="72">
        <f t="shared" si="0"/>
        <v>0</v>
      </c>
      <c r="S40" s="72">
        <f t="shared" si="0"/>
        <v>0</v>
      </c>
      <c r="T40" s="72">
        <f t="shared" si="0"/>
        <v>0</v>
      </c>
      <c r="U40" s="72">
        <f t="shared" si="0"/>
        <v>0</v>
      </c>
      <c r="V40" s="72">
        <f t="shared" si="0"/>
        <v>0</v>
      </c>
      <c r="W40" s="72">
        <f t="shared" si="0"/>
        <v>0</v>
      </c>
      <c r="X40" s="72">
        <f t="shared" si="0"/>
        <v>0</v>
      </c>
      <c r="Y40" s="72">
        <f t="shared" si="0"/>
        <v>0</v>
      </c>
      <c r="Z40" s="72">
        <f t="shared" si="0"/>
        <v>0</v>
      </c>
      <c r="AA40" s="72">
        <f t="shared" si="0"/>
        <v>0</v>
      </c>
      <c r="AB40" s="72">
        <f t="shared" si="0"/>
        <v>0</v>
      </c>
      <c r="AC40" s="72">
        <f t="shared" si="0"/>
        <v>0</v>
      </c>
      <c r="AD40" s="73">
        <f t="shared" si="0"/>
        <v>0</v>
      </c>
      <c r="AE40" s="143"/>
    </row>
    <row r="41" spans="1:31" x14ac:dyDescent="0.25">
      <c r="A41" s="196"/>
      <c r="B41" s="192"/>
      <c r="C41" s="203"/>
      <c r="D41" s="203"/>
      <c r="E41" s="204"/>
      <c r="F41" s="204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43"/>
    </row>
    <row r="42" spans="1:31" x14ac:dyDescent="0.25">
      <c r="A42" s="196"/>
      <c r="B42" s="193"/>
      <c r="C42" s="186" t="s">
        <v>115</v>
      </c>
      <c r="D42" s="187"/>
      <c r="E42" s="74"/>
      <c r="F42" s="74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43"/>
    </row>
    <row r="43" spans="1:31" x14ac:dyDescent="0.25">
      <c r="A43" s="196"/>
      <c r="B43" s="193"/>
      <c r="C43" s="190" t="s">
        <v>154</v>
      </c>
      <c r="D43" s="191"/>
      <c r="E43" s="87"/>
      <c r="F43" s="87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43"/>
    </row>
    <row r="44" spans="1:31" x14ac:dyDescent="0.25">
      <c r="A44" s="196"/>
      <c r="B44" s="193"/>
      <c r="C44" s="74"/>
      <c r="D44" s="74"/>
      <c r="E44" s="74"/>
      <c r="F44" s="74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43"/>
    </row>
    <row r="45" spans="1:31" ht="15" customHeight="1" x14ac:dyDescent="0.25">
      <c r="A45" s="196"/>
      <c r="B45" s="194"/>
      <c r="C45" s="202" t="s">
        <v>57</v>
      </c>
      <c r="D45" s="202"/>
      <c r="E45" s="75"/>
      <c r="F45" s="75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43"/>
    </row>
    <row r="46" spans="1:31" ht="15.75" customHeight="1" x14ac:dyDescent="0.25">
      <c r="A46" s="196"/>
      <c r="B46" s="194"/>
      <c r="C46" s="202"/>
      <c r="D46" s="202"/>
      <c r="E46" s="76"/>
      <c r="F46" s="76"/>
      <c r="G46" s="150"/>
      <c r="H46" s="150"/>
      <c r="I46" s="162"/>
      <c r="J46" s="159" t="s">
        <v>65</v>
      </c>
      <c r="K46" s="159"/>
      <c r="L46" s="159"/>
      <c r="M46" s="160">
        <f>SUM(I40:AD40)</f>
        <v>0</v>
      </c>
      <c r="N46" s="171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43"/>
    </row>
    <row r="47" spans="1:31" ht="15.75" customHeight="1" x14ac:dyDescent="0.25">
      <c r="A47" s="196"/>
      <c r="B47" s="194"/>
      <c r="C47" s="202"/>
      <c r="D47" s="202"/>
      <c r="E47" s="76"/>
      <c r="F47" s="76"/>
      <c r="G47" s="150"/>
      <c r="H47" s="150"/>
      <c r="I47" s="162"/>
      <c r="J47" s="159"/>
      <c r="K47" s="159"/>
      <c r="L47" s="159"/>
      <c r="M47" s="160"/>
      <c r="N47" s="171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43"/>
    </row>
    <row r="48" spans="1:31" ht="15" customHeight="1" x14ac:dyDescent="0.25">
      <c r="A48" s="196"/>
      <c r="B48" s="194"/>
      <c r="C48" s="145"/>
      <c r="D48" s="145"/>
      <c r="E48" s="76"/>
      <c r="F48" s="76"/>
      <c r="G48" s="150"/>
      <c r="H48" s="150"/>
      <c r="I48" s="162"/>
      <c r="J48" s="159" t="s">
        <v>67</v>
      </c>
      <c r="K48" s="159"/>
      <c r="L48" s="159"/>
      <c r="M48" s="160">
        <f>IF(D5="machinerichtlijn",M76,)+IF(D5="Warenwet",M77,)</f>
        <v>0</v>
      </c>
      <c r="N48" s="171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43"/>
    </row>
    <row r="49" spans="1:31" ht="20.100000000000001" customHeight="1" x14ac:dyDescent="0.25">
      <c r="A49" s="196"/>
      <c r="B49" s="194"/>
      <c r="C49" s="77" t="s">
        <v>58</v>
      </c>
      <c r="D49" s="3"/>
      <c r="E49" s="76"/>
      <c r="F49" s="76"/>
      <c r="G49" s="150"/>
      <c r="H49" s="150"/>
      <c r="I49" s="162"/>
      <c r="J49" s="159"/>
      <c r="K49" s="159"/>
      <c r="L49" s="159"/>
      <c r="M49" s="160"/>
      <c r="N49" s="171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43"/>
    </row>
    <row r="50" spans="1:31" ht="20.100000000000001" customHeight="1" x14ac:dyDescent="0.25">
      <c r="A50" s="196"/>
      <c r="B50" s="194"/>
      <c r="C50" s="77" t="s">
        <v>5</v>
      </c>
      <c r="D50" s="3"/>
      <c r="E50" s="76"/>
      <c r="F50" s="76"/>
      <c r="G50" s="150"/>
      <c r="H50" s="150"/>
      <c r="I50" s="162"/>
      <c r="J50" s="159" t="s">
        <v>68</v>
      </c>
      <c r="K50" s="159"/>
      <c r="L50" s="159"/>
      <c r="M50" s="160">
        <f>IF(K8=1,R77,)+IF(K8=3,R78,)</f>
        <v>0</v>
      </c>
      <c r="N50" s="171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43"/>
    </row>
    <row r="51" spans="1:31" ht="20.100000000000001" customHeight="1" x14ac:dyDescent="0.25">
      <c r="A51" s="196"/>
      <c r="B51" s="194"/>
      <c r="C51" s="77" t="s">
        <v>59</v>
      </c>
      <c r="D51" s="3"/>
      <c r="E51" s="78"/>
      <c r="F51" s="78"/>
      <c r="G51" s="150"/>
      <c r="H51" s="150"/>
      <c r="I51" s="162"/>
      <c r="J51" s="159"/>
      <c r="K51" s="159"/>
      <c r="L51" s="159"/>
      <c r="M51" s="160"/>
      <c r="N51" s="171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43"/>
    </row>
    <row r="52" spans="1:31" ht="15" customHeight="1" x14ac:dyDescent="0.25">
      <c r="A52" s="196"/>
      <c r="B52" s="194"/>
      <c r="C52" s="201" t="s">
        <v>60</v>
      </c>
      <c r="D52" s="198"/>
      <c r="E52" s="79"/>
      <c r="F52" s="79"/>
      <c r="G52" s="150"/>
      <c r="H52" s="150"/>
      <c r="I52" s="162"/>
      <c r="J52" s="159" t="s">
        <v>69</v>
      </c>
      <c r="K52" s="159"/>
      <c r="L52" s="159"/>
      <c r="M52" s="160">
        <f>M46-M48+M50</f>
        <v>0</v>
      </c>
      <c r="N52" s="171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43"/>
    </row>
    <row r="53" spans="1:31" ht="15" customHeight="1" x14ac:dyDescent="0.25">
      <c r="A53" s="196"/>
      <c r="B53" s="194"/>
      <c r="C53" s="201"/>
      <c r="D53" s="199"/>
      <c r="E53" s="80"/>
      <c r="F53" s="80"/>
      <c r="G53" s="150"/>
      <c r="H53" s="150"/>
      <c r="I53" s="162"/>
      <c r="J53" s="159"/>
      <c r="K53" s="159"/>
      <c r="L53" s="159"/>
      <c r="M53" s="160"/>
      <c r="N53" s="171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43"/>
    </row>
    <row r="54" spans="1:31" x14ac:dyDescent="0.25">
      <c r="A54" s="196"/>
      <c r="B54" s="194"/>
      <c r="C54" s="201"/>
      <c r="D54" s="199"/>
      <c r="E54" s="80"/>
      <c r="F54" s="8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43"/>
    </row>
    <row r="55" spans="1:31" x14ac:dyDescent="0.25">
      <c r="A55" s="196"/>
      <c r="B55" s="194"/>
      <c r="C55" s="201"/>
      <c r="D55" s="200"/>
      <c r="E55" s="80"/>
      <c r="F55" s="8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43"/>
    </row>
    <row r="56" spans="1:31" x14ac:dyDescent="0.25">
      <c r="A56" s="196"/>
      <c r="B56" s="194"/>
      <c r="C56" s="201" t="s">
        <v>61</v>
      </c>
      <c r="D56" s="198"/>
      <c r="E56" s="80"/>
      <c r="F56" s="8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43"/>
    </row>
    <row r="57" spans="1:31" x14ac:dyDescent="0.25">
      <c r="A57" s="196"/>
      <c r="B57" s="194"/>
      <c r="C57" s="201"/>
      <c r="D57" s="199"/>
      <c r="E57" s="80"/>
      <c r="F57" s="8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43"/>
    </row>
    <row r="58" spans="1:31" x14ac:dyDescent="0.25">
      <c r="A58" s="196"/>
      <c r="B58" s="194"/>
      <c r="C58" s="201"/>
      <c r="D58" s="199"/>
      <c r="E58" s="80"/>
      <c r="F58" s="8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43"/>
    </row>
    <row r="59" spans="1:31" x14ac:dyDescent="0.25">
      <c r="A59" s="196"/>
      <c r="B59" s="194"/>
      <c r="C59" s="201"/>
      <c r="D59" s="199"/>
      <c r="E59" s="80"/>
      <c r="F59" s="8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43"/>
    </row>
    <row r="60" spans="1:31" x14ac:dyDescent="0.25">
      <c r="A60" s="196"/>
      <c r="B60" s="194"/>
      <c r="C60" s="201"/>
      <c r="D60" s="200"/>
      <c r="E60" s="80"/>
      <c r="F60" s="8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43"/>
    </row>
    <row r="61" spans="1:31" ht="15.75" thickBot="1" x14ac:dyDescent="0.3">
      <c r="A61" s="197"/>
      <c r="B61" s="195"/>
      <c r="C61" s="195"/>
      <c r="D61" s="195"/>
      <c r="E61" s="81"/>
      <c r="F61" s="8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44"/>
    </row>
    <row r="62" spans="1:3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1:31" x14ac:dyDescent="0.25">
      <c r="A73" s="4"/>
      <c r="B73" s="4"/>
      <c r="C73" s="4"/>
      <c r="D73" s="5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1:31" x14ac:dyDescent="0.25">
      <c r="A74" s="4"/>
      <c r="B74" s="4"/>
      <c r="C74" s="4"/>
      <c r="D74" s="5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1:31" hidden="1" x14ac:dyDescent="0.25">
      <c r="A75" s="4"/>
      <c r="B75" s="4"/>
      <c r="C75" s="4"/>
      <c r="D75" s="6" t="s">
        <v>62</v>
      </c>
      <c r="E75" s="4"/>
      <c r="F75" s="4"/>
      <c r="G75" s="4"/>
      <c r="H75" s="4"/>
      <c r="I75" s="4"/>
      <c r="J75" s="168" t="s">
        <v>75</v>
      </c>
      <c r="K75" s="169"/>
      <c r="L75" s="169"/>
      <c r="M75" s="170"/>
      <c r="N75" s="4"/>
      <c r="O75" s="6" t="s">
        <v>77</v>
      </c>
      <c r="P75" s="6" t="s">
        <v>78</v>
      </c>
      <c r="Q75" s="6" t="s">
        <v>79</v>
      </c>
      <c r="R75" s="7" t="s">
        <v>80</v>
      </c>
      <c r="S75" s="4"/>
      <c r="T75" s="7" t="s">
        <v>82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1:31" hidden="1" x14ac:dyDescent="0.25">
      <c r="A76" s="4"/>
      <c r="B76" s="4"/>
      <c r="C76" s="4"/>
      <c r="D76" s="8" t="s">
        <v>76</v>
      </c>
      <c r="E76" s="4"/>
      <c r="F76" s="4"/>
      <c r="G76" s="4"/>
      <c r="H76" s="4"/>
      <c r="I76" s="4"/>
      <c r="J76" s="157" t="s">
        <v>72</v>
      </c>
      <c r="K76" s="158"/>
      <c r="L76" s="9">
        <v>0</v>
      </c>
      <c r="M76" s="10">
        <f>M46*L76</f>
        <v>0</v>
      </c>
      <c r="N76" s="4"/>
      <c r="O76" s="11" t="s">
        <v>76</v>
      </c>
      <c r="P76" s="12"/>
      <c r="Q76" s="12"/>
      <c r="R76" s="12"/>
      <c r="S76" s="4"/>
      <c r="T76" s="11" t="s">
        <v>76</v>
      </c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 ht="15.75" hidden="1" x14ac:dyDescent="0.25">
      <c r="A77" s="4"/>
      <c r="B77" s="4"/>
      <c r="C77" s="4"/>
      <c r="D77" s="13" t="s">
        <v>63</v>
      </c>
      <c r="E77" s="4"/>
      <c r="F77" s="4"/>
      <c r="G77" s="4"/>
      <c r="H77" s="4"/>
      <c r="I77" s="4"/>
      <c r="J77" s="157" t="s">
        <v>73</v>
      </c>
      <c r="K77" s="158"/>
      <c r="L77" s="9">
        <v>0.05</v>
      </c>
      <c r="M77" s="10">
        <f>M46*L77</f>
        <v>0</v>
      </c>
      <c r="N77" s="4"/>
      <c r="O77" s="14">
        <v>1</v>
      </c>
      <c r="P77" s="14" t="e">
        <f>230*K7</f>
        <v>#VALUE!</v>
      </c>
      <c r="Q77" s="14" t="e">
        <f>P77*$V$6/1000</f>
        <v>#VALUE!</v>
      </c>
      <c r="R77" s="15" t="e">
        <f>$V$5*Q77</f>
        <v>#VALUE!</v>
      </c>
      <c r="S77" s="4"/>
      <c r="T77" s="12">
        <v>6</v>
      </c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1:31" ht="15.75" hidden="1" x14ac:dyDescent="0.25">
      <c r="A78" s="4"/>
      <c r="B78" s="4"/>
      <c r="C78" s="4"/>
      <c r="D78" s="16" t="s">
        <v>64</v>
      </c>
      <c r="E78" s="4"/>
      <c r="F78" s="4"/>
      <c r="G78" s="4"/>
      <c r="H78" s="4"/>
      <c r="I78" s="4"/>
      <c r="J78" s="153"/>
      <c r="K78" s="154"/>
      <c r="L78" s="17"/>
      <c r="M78" s="18"/>
      <c r="N78" s="4"/>
      <c r="O78" s="19">
        <v>3</v>
      </c>
      <c r="P78" s="19" t="e">
        <f>400*K7*1.7321</f>
        <v>#VALUE!</v>
      </c>
      <c r="Q78" s="19" t="e">
        <f>P78*$V$6/1000</f>
        <v>#VALUE!</v>
      </c>
      <c r="R78" s="20" t="e">
        <f>$V$5*Q78</f>
        <v>#VALUE!</v>
      </c>
      <c r="S78" s="4"/>
      <c r="T78" s="12">
        <v>10</v>
      </c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spans="1:31" hidden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12">
        <v>16</v>
      </c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spans="1:31" hidden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26">
        <v>20</v>
      </c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spans="1:31" hidden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26">
        <v>25</v>
      </c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spans="1:31" hidden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26">
        <v>32</v>
      </c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spans="1:31" hidden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26">
        <v>35</v>
      </c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spans="1:31" hidden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26">
        <v>50</v>
      </c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hidden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26">
        <v>63</v>
      </c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spans="1:31" hidden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26">
        <v>80</v>
      </c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spans="1:31" hidden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26">
        <v>100</v>
      </c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spans="1:31" hidden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26">
        <v>125</v>
      </c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spans="1:31" hidden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26">
        <v>160</v>
      </c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spans="1:31" hidden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26">
        <v>200</v>
      </c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spans="1:31" hidden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26">
        <v>250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spans="1:31" hidden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26">
        <v>315</v>
      </c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spans="1:31" hidden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26">
        <v>400</v>
      </c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spans="1:31" hidden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26">
        <v>500</v>
      </c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spans="1:31" hidden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27">
        <v>630</v>
      </c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spans="1:3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spans="1:3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spans="1:3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spans="1:3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spans="1:3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spans="1:3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spans="1:3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spans="1:3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spans="1:3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spans="1:3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spans="1:3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spans="1:3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spans="1:3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spans="1:3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spans="1:3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spans="1:3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spans="1:3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spans="1:3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spans="1:3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spans="1:3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spans="1:3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spans="1:3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spans="1:3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spans="1:3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spans="1:3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spans="1:3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spans="1:3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spans="1:3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spans="1:3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spans="1:3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spans="1:3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spans="1:3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spans="1:3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spans="1:3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spans="1:3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spans="1:3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spans="1:31" x14ac:dyDescent="0.2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31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31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31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31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31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31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31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31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31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3:24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3:24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3:24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3:24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3:24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3:24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3:24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3:24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3:24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3:24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3:24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3:24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3:24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3:24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3:24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3:24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3:24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3:24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3:24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3:24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3:24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3:24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3:24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3:24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3:24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3:24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3:24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3:24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3:24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3:24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3:24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3:24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3:24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3:24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3:24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3:24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3:24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3:24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3:24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3:24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3:24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3:24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3:24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3:24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3:24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3:24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3:24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3:24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3:24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3:24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3:24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3:24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3:24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3:24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3:24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3:24" x14ac:dyDescent="0.25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3:24" x14ac:dyDescent="0.25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3:24" x14ac:dyDescent="0.25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3:24" x14ac:dyDescent="0.25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3:24" x14ac:dyDescent="0.2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3:24" x14ac:dyDescent="0.25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3:24" x14ac:dyDescent="0.25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3:24" x14ac:dyDescent="0.25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3:24" x14ac:dyDescent="0.2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3:24" x14ac:dyDescent="0.25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3:24" x14ac:dyDescent="0.25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3:24" x14ac:dyDescent="0.25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3:24" x14ac:dyDescent="0.25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3:24" x14ac:dyDescent="0.25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3:24" x14ac:dyDescent="0.25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3:24" x14ac:dyDescent="0.2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3:24" x14ac:dyDescent="0.2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3:24" x14ac:dyDescent="0.2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3:24" x14ac:dyDescent="0.2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3:24" x14ac:dyDescent="0.2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3:24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3:24" x14ac:dyDescent="0.2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3:24" x14ac:dyDescent="0.2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3:24" x14ac:dyDescent="0.2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3:24" x14ac:dyDescent="0.2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3:24" x14ac:dyDescent="0.2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3:24" x14ac:dyDescent="0.2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3:24" x14ac:dyDescent="0.2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3:24" x14ac:dyDescent="0.2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3:24" x14ac:dyDescent="0.2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3:24" x14ac:dyDescent="0.2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3:24" x14ac:dyDescent="0.25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3:24" x14ac:dyDescent="0.25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</sheetData>
  <sheetProtection algorithmName="SHA-512" hashValue="57H3cPtS0cO9w8HgYyZnpWwUDFzwDgEPyS9nbLT+Y2JZyW44HqIVpLOMx4jl/PdyTa7zXY/bBmgi8G1v+qokVw==" saltValue="aUgaL/J3ZPh+MwHdgbZp4g==" spinCount="100000" sheet="1" selectLockedCells="1"/>
  <dataConsolidate/>
  <mergeCells count="94">
    <mergeCell ref="J77:K77"/>
    <mergeCell ref="J78:K78"/>
    <mergeCell ref="G54:AD61"/>
    <mergeCell ref="C56:C60"/>
    <mergeCell ref="D56:D60"/>
    <mergeCell ref="C61:D61"/>
    <mergeCell ref="J75:M75"/>
    <mergeCell ref="J76:K76"/>
    <mergeCell ref="B41:B61"/>
    <mergeCell ref="C41:F41"/>
    <mergeCell ref="C48:D48"/>
    <mergeCell ref="C52:C55"/>
    <mergeCell ref="D52:D55"/>
    <mergeCell ref="C42:D42"/>
    <mergeCell ref="C43:D43"/>
    <mergeCell ref="C36:D36"/>
    <mergeCell ref="G41:AD45"/>
    <mergeCell ref="C45:D47"/>
    <mergeCell ref="G46:I53"/>
    <mergeCell ref="J46:L47"/>
    <mergeCell ref="M46:M47"/>
    <mergeCell ref="N46:AD53"/>
    <mergeCell ref="J48:L49"/>
    <mergeCell ref="M48:M49"/>
    <mergeCell ref="J50:L51"/>
    <mergeCell ref="M50:M51"/>
    <mergeCell ref="J52:L53"/>
    <mergeCell ref="M52:M53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12:D12"/>
    <mergeCell ref="G12:G40"/>
    <mergeCell ref="C13:D13"/>
    <mergeCell ref="C14:D14"/>
    <mergeCell ref="C17:D17"/>
    <mergeCell ref="C18:D18"/>
    <mergeCell ref="C19:D19"/>
    <mergeCell ref="C20:D20"/>
    <mergeCell ref="C15:D15"/>
    <mergeCell ref="C16:D16"/>
    <mergeCell ref="C24:D24"/>
    <mergeCell ref="C25:D25"/>
    <mergeCell ref="C21:D21"/>
    <mergeCell ref="C22:D22"/>
    <mergeCell ref="C23:D23"/>
    <mergeCell ref="C37:D37"/>
    <mergeCell ref="K8:N8"/>
    <mergeCell ref="P8:S8"/>
    <mergeCell ref="T8:U8"/>
    <mergeCell ref="C10:D10"/>
    <mergeCell ref="C11:D11"/>
    <mergeCell ref="V5:W5"/>
    <mergeCell ref="D6:G6"/>
    <mergeCell ref="I6:J6"/>
    <mergeCell ref="K6:N6"/>
    <mergeCell ref="P6:S6"/>
    <mergeCell ref="T6:U6"/>
    <mergeCell ref="H4:H8"/>
    <mergeCell ref="V8:X8"/>
    <mergeCell ref="D7:G7"/>
    <mergeCell ref="I7:J7"/>
    <mergeCell ref="K7:N7"/>
    <mergeCell ref="P7:S7"/>
    <mergeCell ref="T7:U7"/>
    <mergeCell ref="V7:X7"/>
    <mergeCell ref="D8:G8"/>
    <mergeCell ref="I8:J8"/>
    <mergeCell ref="Y5:AB8"/>
    <mergeCell ref="AC5:AD8"/>
    <mergeCell ref="A1:AE1"/>
    <mergeCell ref="C2:AD2"/>
    <mergeCell ref="AE2:AE61"/>
    <mergeCell ref="A3:AD3"/>
    <mergeCell ref="C4:G4"/>
    <mergeCell ref="I4:N4"/>
    <mergeCell ref="O4:AD4"/>
    <mergeCell ref="A5:A61"/>
    <mergeCell ref="D5:G5"/>
    <mergeCell ref="I5:J5"/>
    <mergeCell ref="V6:W6"/>
    <mergeCell ref="K5:N5"/>
    <mergeCell ref="P5:S5"/>
    <mergeCell ref="T5:U5"/>
  </mergeCells>
  <dataValidations count="3">
    <dataValidation type="list" allowBlank="1" showInputMessage="1" showErrorMessage="1" sqref="K7:N7" xr:uid="{BF6B8D61-C175-430E-9870-3BAA0138F03D}">
      <formula1>$T$74:$T$93</formula1>
    </dataValidation>
    <dataValidation type="list" allowBlank="1" showInputMessage="1" showErrorMessage="1" sqref="K8:N8" xr:uid="{99E750AB-471F-4C5C-8759-B770521DB1FB}">
      <formula1>$O$74:$O$76</formula1>
    </dataValidation>
    <dataValidation type="list" allowBlank="1" showInputMessage="1" showErrorMessage="1" sqref="P7:S7" xr:uid="{4BB9799B-8121-47AE-AD77-C1670CE6D875}">
      <formula1>$D$74:$D$76</formula1>
    </dataValidation>
  </dataValidations>
  <hyperlinks>
    <hyperlink ref="B2" location="Index!A1" display="Index!A1" xr:uid="{2765E2FF-C8BF-49F2-9BA2-1D3818CB0D15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3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28</xdr:col>
                <xdr:colOff>352425</xdr:colOff>
                <xdr:row>4</xdr:row>
                <xdr:rowOff>47625</xdr:rowOff>
              </from>
              <to>
                <xdr:col>29</xdr:col>
                <xdr:colOff>581025</xdr:colOff>
                <xdr:row>7</xdr:row>
                <xdr:rowOff>152400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B6B63-EA90-4A3C-828C-B670A364E4AA}">
  <sheetPr>
    <pageSetUpPr fitToPage="1"/>
  </sheetPr>
  <dimension ref="A1:AE246"/>
  <sheetViews>
    <sheetView zoomScaleNormal="100" workbookViewId="0">
      <pane xSplit="7" ySplit="10" topLeftCell="H11" activePane="bottomRight" state="frozen"/>
      <selection pane="topRight" activeCell="H1" sqref="H1"/>
      <selection pane="bottomLeft" activeCell="A11" sqref="A11"/>
      <selection pane="bottomRight" activeCell="D5" sqref="D5:G5"/>
    </sheetView>
  </sheetViews>
  <sheetFormatPr defaultRowHeight="15" x14ac:dyDescent="0.25"/>
  <cols>
    <col min="1" max="1" width="1.7109375" customWidth="1"/>
    <col min="2" max="2" width="10.7109375" customWidth="1"/>
    <col min="3" max="3" width="16.140625" customWidth="1"/>
    <col min="4" max="4" width="44.42578125" customWidth="1"/>
    <col min="5" max="6" width="5.28515625" hidden="1" customWidth="1"/>
    <col min="7" max="7" width="1.7109375" customWidth="1"/>
    <col min="8" max="8" width="5.7109375" customWidth="1"/>
    <col min="9" max="30" width="12.7109375" customWidth="1"/>
    <col min="31" max="31" width="1.7109375" customWidth="1"/>
  </cols>
  <sheetData>
    <row r="1" spans="1:31" ht="8.25" customHeight="1" x14ac:dyDescent="0.25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5"/>
    </row>
    <row r="2" spans="1:31" ht="26.25" customHeight="1" x14ac:dyDescent="0.35">
      <c r="A2" s="55"/>
      <c r="B2" s="1">
        <v>2</v>
      </c>
      <c r="C2" s="205" t="s">
        <v>56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7"/>
      <c r="AE2" s="143"/>
    </row>
    <row r="3" spans="1:31" ht="8.25" customHeight="1" x14ac:dyDescent="0.25">
      <c r="A3" s="119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43"/>
    </row>
    <row r="4" spans="1:31" ht="20.100000000000001" customHeight="1" x14ac:dyDescent="0.25">
      <c r="A4" s="56"/>
      <c r="B4" s="45"/>
      <c r="C4" s="127" t="s">
        <v>83</v>
      </c>
      <c r="D4" s="128"/>
      <c r="E4" s="128"/>
      <c r="F4" s="128"/>
      <c r="G4" s="129"/>
      <c r="H4" s="150"/>
      <c r="I4" s="208" t="s">
        <v>84</v>
      </c>
      <c r="J4" s="209"/>
      <c r="K4" s="209"/>
      <c r="L4" s="209"/>
      <c r="M4" s="209"/>
      <c r="N4" s="210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43"/>
    </row>
    <row r="5" spans="1:31" ht="15.75" x14ac:dyDescent="0.25">
      <c r="A5" s="196"/>
      <c r="B5" s="57"/>
      <c r="C5" s="58" t="s">
        <v>2</v>
      </c>
      <c r="D5" s="134"/>
      <c r="E5" s="135"/>
      <c r="F5" s="135"/>
      <c r="G5" s="136"/>
      <c r="H5" s="150"/>
      <c r="I5" s="140" t="s">
        <v>0</v>
      </c>
      <c r="J5" s="141"/>
      <c r="K5" s="211"/>
      <c r="L5" s="211"/>
      <c r="M5" s="211"/>
      <c r="N5" s="211"/>
      <c r="O5" s="83" t="s">
        <v>1</v>
      </c>
      <c r="P5" s="133"/>
      <c r="Q5" s="133"/>
      <c r="R5" s="133"/>
      <c r="S5" s="133"/>
      <c r="T5" s="155" t="s">
        <v>66</v>
      </c>
      <c r="U5" s="155"/>
      <c r="V5" s="176">
        <v>0.3</v>
      </c>
      <c r="W5" s="177"/>
      <c r="X5" s="21"/>
      <c r="Y5" s="183"/>
      <c r="Z5" s="183"/>
      <c r="AA5" s="183"/>
      <c r="AB5" s="183"/>
      <c r="AC5" s="121"/>
      <c r="AD5" s="122"/>
      <c r="AE5" s="143"/>
    </row>
    <row r="6" spans="1:31" ht="15.75" x14ac:dyDescent="0.25">
      <c r="A6" s="196"/>
      <c r="B6" s="57"/>
      <c r="C6" s="58" t="s">
        <v>52</v>
      </c>
      <c r="D6" s="134"/>
      <c r="E6" s="135"/>
      <c r="F6" s="135"/>
      <c r="G6" s="136"/>
      <c r="H6" s="150"/>
      <c r="I6" s="163" t="s">
        <v>3</v>
      </c>
      <c r="J6" s="164"/>
      <c r="K6" s="211"/>
      <c r="L6" s="211"/>
      <c r="M6" s="211"/>
      <c r="N6" s="211"/>
      <c r="O6" s="84" t="s">
        <v>4</v>
      </c>
      <c r="P6" s="133"/>
      <c r="Q6" s="133"/>
      <c r="R6" s="133"/>
      <c r="S6" s="133"/>
      <c r="T6" s="155" t="s">
        <v>70</v>
      </c>
      <c r="U6" s="155"/>
      <c r="V6" s="178">
        <v>8000</v>
      </c>
      <c r="W6" s="179"/>
      <c r="X6" s="22" t="s">
        <v>71</v>
      </c>
      <c r="Y6" s="184"/>
      <c r="Z6" s="184"/>
      <c r="AA6" s="184"/>
      <c r="AB6" s="184"/>
      <c r="AC6" s="123"/>
      <c r="AD6" s="124"/>
      <c r="AE6" s="143"/>
    </row>
    <row r="7" spans="1:31" ht="15.75" x14ac:dyDescent="0.25">
      <c r="A7" s="196"/>
      <c r="B7" s="57"/>
      <c r="C7" s="59" t="s">
        <v>6</v>
      </c>
      <c r="D7" s="137"/>
      <c r="E7" s="137"/>
      <c r="F7" s="137"/>
      <c r="G7" s="137"/>
      <c r="H7" s="150"/>
      <c r="I7" s="163" t="s">
        <v>81</v>
      </c>
      <c r="J7" s="164"/>
      <c r="K7" s="211" t="s">
        <v>76</v>
      </c>
      <c r="L7" s="211"/>
      <c r="M7" s="211"/>
      <c r="N7" s="211"/>
      <c r="O7" s="85" t="s">
        <v>62</v>
      </c>
      <c r="P7" s="133" t="s">
        <v>76</v>
      </c>
      <c r="Q7" s="133"/>
      <c r="R7" s="133"/>
      <c r="S7" s="133"/>
      <c r="T7" s="173" t="s">
        <v>113</v>
      </c>
      <c r="U7" s="173"/>
      <c r="V7" s="213"/>
      <c r="W7" s="213"/>
      <c r="X7" s="213"/>
      <c r="Y7" s="184"/>
      <c r="Z7" s="184"/>
      <c r="AA7" s="184"/>
      <c r="AB7" s="184"/>
      <c r="AC7" s="123"/>
      <c r="AD7" s="124"/>
      <c r="AE7" s="143"/>
    </row>
    <row r="8" spans="1:31" ht="15.75" x14ac:dyDescent="0.25">
      <c r="A8" s="196"/>
      <c r="B8" s="57"/>
      <c r="C8" s="59" t="s">
        <v>111</v>
      </c>
      <c r="D8" s="211"/>
      <c r="E8" s="211"/>
      <c r="F8" s="211"/>
      <c r="G8" s="211"/>
      <c r="H8" s="150"/>
      <c r="I8" s="165" t="s">
        <v>74</v>
      </c>
      <c r="J8" s="166"/>
      <c r="K8" s="212" t="s">
        <v>76</v>
      </c>
      <c r="L8" s="212"/>
      <c r="M8" s="212"/>
      <c r="N8" s="212"/>
      <c r="O8" s="86"/>
      <c r="P8" s="148"/>
      <c r="Q8" s="148"/>
      <c r="R8" s="148"/>
      <c r="S8" s="149"/>
      <c r="T8" s="174"/>
      <c r="U8" s="175"/>
      <c r="V8" s="181"/>
      <c r="W8" s="182"/>
      <c r="X8" s="182"/>
      <c r="Y8" s="185"/>
      <c r="Z8" s="185"/>
      <c r="AA8" s="185"/>
      <c r="AB8" s="185"/>
      <c r="AC8" s="125"/>
      <c r="AD8" s="126"/>
      <c r="AE8" s="143"/>
    </row>
    <row r="9" spans="1:31" ht="8.25" customHeight="1" x14ac:dyDescent="0.25">
      <c r="A9" s="196"/>
      <c r="B9" s="57"/>
      <c r="C9" s="61"/>
      <c r="D9" s="61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143"/>
    </row>
    <row r="10" spans="1:31" ht="15" customHeight="1" x14ac:dyDescent="0.25">
      <c r="A10" s="196"/>
      <c r="B10" s="51"/>
      <c r="C10" s="142" t="s">
        <v>7</v>
      </c>
      <c r="D10" s="142"/>
      <c r="E10" s="63"/>
      <c r="F10" s="63"/>
      <c r="G10" s="64"/>
      <c r="H10" s="65" t="s">
        <v>114</v>
      </c>
      <c r="I10" s="88" t="s">
        <v>153</v>
      </c>
      <c r="J10" s="88">
        <v>2026</v>
      </c>
      <c r="K10" s="88">
        <v>2027</v>
      </c>
      <c r="L10" s="88">
        <v>2028</v>
      </c>
      <c r="M10" s="88">
        <v>2029</v>
      </c>
      <c r="N10" s="88">
        <v>2030</v>
      </c>
      <c r="O10" s="88">
        <v>2031</v>
      </c>
      <c r="P10" s="88">
        <v>2032</v>
      </c>
      <c r="Q10" s="88">
        <v>2033</v>
      </c>
      <c r="R10" s="88">
        <v>2034</v>
      </c>
      <c r="S10" s="88">
        <v>2035</v>
      </c>
      <c r="T10" s="88">
        <v>2036</v>
      </c>
      <c r="U10" s="88">
        <v>2037</v>
      </c>
      <c r="V10" s="88">
        <v>2038</v>
      </c>
      <c r="W10" s="88">
        <v>2039</v>
      </c>
      <c r="X10" s="88">
        <v>2040</v>
      </c>
      <c r="Y10" s="88">
        <v>2041</v>
      </c>
      <c r="Z10" s="88">
        <v>2042</v>
      </c>
      <c r="AA10" s="88">
        <v>2043</v>
      </c>
      <c r="AB10" s="88">
        <v>2044</v>
      </c>
      <c r="AC10" s="88">
        <v>2045</v>
      </c>
      <c r="AD10" s="90">
        <v>2046</v>
      </c>
      <c r="AE10" s="143"/>
    </row>
    <row r="11" spans="1:31" ht="15" customHeight="1" x14ac:dyDescent="0.25">
      <c r="A11" s="196"/>
      <c r="B11" s="52"/>
      <c r="C11" s="138" t="s">
        <v>53</v>
      </c>
      <c r="D11" s="139"/>
      <c r="E11" s="66"/>
      <c r="F11" s="66"/>
      <c r="G11" s="67"/>
      <c r="H11" s="50"/>
      <c r="I11" s="89"/>
      <c r="J11" s="47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143"/>
    </row>
    <row r="12" spans="1:31" ht="15" customHeight="1" x14ac:dyDescent="0.25">
      <c r="A12" s="196"/>
      <c r="B12" s="53">
        <v>661400</v>
      </c>
      <c r="C12" s="214" t="s">
        <v>51</v>
      </c>
      <c r="D12" s="214"/>
      <c r="E12" s="68"/>
      <c r="F12" s="68"/>
      <c r="G12" s="146"/>
      <c r="H12" s="49"/>
      <c r="I12" s="28"/>
      <c r="J12" s="28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143"/>
    </row>
    <row r="13" spans="1:31" x14ac:dyDescent="0.25">
      <c r="A13" s="196"/>
      <c r="B13" s="53">
        <v>661401</v>
      </c>
      <c r="C13" s="132" t="s">
        <v>100</v>
      </c>
      <c r="D13" s="132"/>
      <c r="E13" s="69"/>
      <c r="F13" s="69"/>
      <c r="G13" s="146"/>
      <c r="H13" s="28"/>
      <c r="I13" s="28"/>
      <c r="J13" s="28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143"/>
    </row>
    <row r="14" spans="1:31" x14ac:dyDescent="0.25">
      <c r="A14" s="196"/>
      <c r="B14" s="53">
        <v>661402</v>
      </c>
      <c r="C14" s="132" t="s">
        <v>101</v>
      </c>
      <c r="D14" s="132"/>
      <c r="E14" s="69"/>
      <c r="F14" s="69"/>
      <c r="G14" s="146"/>
      <c r="H14" s="28"/>
      <c r="I14" s="28"/>
      <c r="J14" s="28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143"/>
    </row>
    <row r="15" spans="1:31" x14ac:dyDescent="0.25">
      <c r="A15" s="196"/>
      <c r="B15" s="53">
        <v>661404</v>
      </c>
      <c r="C15" s="132" t="s">
        <v>108</v>
      </c>
      <c r="D15" s="132"/>
      <c r="E15" s="69"/>
      <c r="F15" s="69"/>
      <c r="G15" s="146"/>
      <c r="H15" s="28"/>
      <c r="I15" s="28"/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143"/>
    </row>
    <row r="16" spans="1:31" x14ac:dyDescent="0.25">
      <c r="A16" s="196"/>
      <c r="B16" s="53">
        <v>661430</v>
      </c>
      <c r="C16" s="132" t="s">
        <v>109</v>
      </c>
      <c r="D16" s="132"/>
      <c r="E16" s="69"/>
      <c r="F16" s="69"/>
      <c r="G16" s="146"/>
      <c r="H16" s="28"/>
      <c r="I16" s="28"/>
      <c r="J16" s="28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143"/>
    </row>
    <row r="17" spans="1:31" x14ac:dyDescent="0.25">
      <c r="A17" s="196"/>
      <c r="B17" s="53">
        <v>661440</v>
      </c>
      <c r="C17" s="132" t="s">
        <v>33</v>
      </c>
      <c r="D17" s="132"/>
      <c r="E17" s="69"/>
      <c r="F17" s="69"/>
      <c r="G17" s="146"/>
      <c r="H17" s="28"/>
      <c r="I17" s="28"/>
      <c r="J17" s="28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143"/>
    </row>
    <row r="18" spans="1:31" x14ac:dyDescent="0.25">
      <c r="A18" s="196"/>
      <c r="B18" s="53">
        <v>661443</v>
      </c>
      <c r="C18" s="132" t="s">
        <v>35</v>
      </c>
      <c r="D18" s="132"/>
      <c r="E18" s="69"/>
      <c r="F18" s="69"/>
      <c r="G18" s="146"/>
      <c r="H18" s="28"/>
      <c r="I18" s="28"/>
      <c r="J18" s="28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143"/>
    </row>
    <row r="19" spans="1:31" x14ac:dyDescent="0.25">
      <c r="A19" s="196"/>
      <c r="B19" s="53">
        <v>661444</v>
      </c>
      <c r="C19" s="132" t="s">
        <v>36</v>
      </c>
      <c r="D19" s="132"/>
      <c r="E19" s="69"/>
      <c r="F19" s="69"/>
      <c r="G19" s="146"/>
      <c r="H19" s="28"/>
      <c r="I19" s="28"/>
      <c r="J19" s="28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143"/>
    </row>
    <row r="20" spans="1:31" x14ac:dyDescent="0.25">
      <c r="A20" s="196"/>
      <c r="B20" s="53">
        <v>661447</v>
      </c>
      <c r="C20" s="132" t="s">
        <v>107</v>
      </c>
      <c r="D20" s="132"/>
      <c r="E20" s="69"/>
      <c r="F20" s="69"/>
      <c r="G20" s="146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143"/>
    </row>
    <row r="21" spans="1:31" x14ac:dyDescent="0.25">
      <c r="A21" s="196"/>
      <c r="B21" s="53">
        <v>661448</v>
      </c>
      <c r="C21" s="132" t="s">
        <v>110</v>
      </c>
      <c r="D21" s="132"/>
      <c r="E21" s="69"/>
      <c r="F21" s="69"/>
      <c r="G21" s="146"/>
      <c r="H21" s="28"/>
      <c r="I21" s="28"/>
      <c r="J21" s="28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143"/>
    </row>
    <row r="22" spans="1:31" x14ac:dyDescent="0.25">
      <c r="A22" s="196"/>
      <c r="B22" s="54">
        <v>661471</v>
      </c>
      <c r="C22" s="132" t="s">
        <v>46</v>
      </c>
      <c r="D22" s="132"/>
      <c r="E22" s="69"/>
      <c r="F22" s="69"/>
      <c r="G22" s="146"/>
      <c r="H22" s="28"/>
      <c r="I22" s="28"/>
      <c r="J22" s="28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143"/>
    </row>
    <row r="23" spans="1:31" x14ac:dyDescent="0.25">
      <c r="A23" s="196"/>
      <c r="B23" s="54">
        <v>661272</v>
      </c>
      <c r="C23" s="132" t="s">
        <v>47</v>
      </c>
      <c r="D23" s="132"/>
      <c r="E23" s="69"/>
      <c r="F23" s="69"/>
      <c r="G23" s="146"/>
      <c r="H23" s="28"/>
      <c r="I23" s="28"/>
      <c r="J23" s="28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143"/>
    </row>
    <row r="24" spans="1:31" x14ac:dyDescent="0.25">
      <c r="A24" s="196"/>
      <c r="B24" s="54">
        <v>661273</v>
      </c>
      <c r="C24" s="132" t="s">
        <v>48</v>
      </c>
      <c r="D24" s="132"/>
      <c r="E24" s="69"/>
      <c r="F24" s="69"/>
      <c r="G24" s="146"/>
      <c r="H24" s="28"/>
      <c r="I24" s="28"/>
      <c r="J24" s="28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143"/>
    </row>
    <row r="25" spans="1:31" x14ac:dyDescent="0.25">
      <c r="A25" s="196"/>
      <c r="B25" s="54">
        <v>661274</v>
      </c>
      <c r="C25" s="132" t="s">
        <v>54</v>
      </c>
      <c r="D25" s="132"/>
      <c r="E25" s="69"/>
      <c r="F25" s="69"/>
      <c r="G25" s="146"/>
      <c r="H25" s="28"/>
      <c r="I25" s="28"/>
      <c r="J25" s="28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143"/>
    </row>
    <row r="26" spans="1:31" x14ac:dyDescent="0.25">
      <c r="A26" s="196"/>
      <c r="B26" s="54">
        <v>669400</v>
      </c>
      <c r="C26" s="188" t="s">
        <v>90</v>
      </c>
      <c r="D26" s="188"/>
      <c r="E26" s="69"/>
      <c r="F26" s="69"/>
      <c r="G26" s="146"/>
      <c r="H26" s="28"/>
      <c r="I26" s="28"/>
      <c r="J26" s="28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143"/>
    </row>
    <row r="27" spans="1:31" x14ac:dyDescent="0.25">
      <c r="A27" s="196"/>
      <c r="B27" s="54">
        <v>669800</v>
      </c>
      <c r="C27" s="188" t="s">
        <v>85</v>
      </c>
      <c r="D27" s="188"/>
      <c r="E27" s="69"/>
      <c r="F27" s="69"/>
      <c r="G27" s="146"/>
      <c r="H27" s="28"/>
      <c r="I27" s="28"/>
      <c r="J27" s="28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143"/>
    </row>
    <row r="28" spans="1:31" x14ac:dyDescent="0.25">
      <c r="A28" s="196"/>
      <c r="B28" s="82"/>
      <c r="C28" s="188" t="s">
        <v>146</v>
      </c>
      <c r="D28" s="188"/>
      <c r="E28" s="69"/>
      <c r="F28" s="69"/>
      <c r="G28" s="146"/>
      <c r="H28" s="28"/>
      <c r="I28" s="28"/>
      <c r="J28" s="28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143"/>
    </row>
    <row r="29" spans="1:31" x14ac:dyDescent="0.25">
      <c r="A29" s="196"/>
      <c r="B29" s="82"/>
      <c r="C29" s="167"/>
      <c r="D29" s="167"/>
      <c r="E29" s="69"/>
      <c r="F29" s="69"/>
      <c r="G29" s="146"/>
      <c r="H29" s="28"/>
      <c r="I29" s="28"/>
      <c r="J29" s="28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143"/>
    </row>
    <row r="30" spans="1:31" x14ac:dyDescent="0.25">
      <c r="A30" s="196"/>
      <c r="B30" s="82"/>
      <c r="C30" s="167"/>
      <c r="D30" s="167"/>
      <c r="E30" s="69"/>
      <c r="F30" s="69"/>
      <c r="G30" s="146"/>
      <c r="H30" s="28"/>
      <c r="I30" s="28"/>
      <c r="J30" s="28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143"/>
    </row>
    <row r="31" spans="1:31" x14ac:dyDescent="0.25">
      <c r="A31" s="196"/>
      <c r="B31" s="82"/>
      <c r="C31" s="167"/>
      <c r="D31" s="167"/>
      <c r="E31" s="69"/>
      <c r="F31" s="69"/>
      <c r="G31" s="146"/>
      <c r="H31" s="28"/>
      <c r="I31" s="28"/>
      <c r="J31" s="28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143"/>
    </row>
    <row r="32" spans="1:31" x14ac:dyDescent="0.25">
      <c r="A32" s="196"/>
      <c r="B32" s="82"/>
      <c r="C32" s="167"/>
      <c r="D32" s="167"/>
      <c r="E32" s="69"/>
      <c r="F32" s="69"/>
      <c r="G32" s="146"/>
      <c r="H32" s="28"/>
      <c r="I32" s="28"/>
      <c r="J32" s="28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143"/>
    </row>
    <row r="33" spans="1:31" x14ac:dyDescent="0.25">
      <c r="A33" s="196"/>
      <c r="B33" s="82"/>
      <c r="C33" s="167"/>
      <c r="D33" s="167"/>
      <c r="E33" s="69"/>
      <c r="F33" s="69"/>
      <c r="G33" s="146"/>
      <c r="H33" s="28"/>
      <c r="I33" s="28"/>
      <c r="J33" s="28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143"/>
    </row>
    <row r="34" spans="1:31" x14ac:dyDescent="0.25">
      <c r="A34" s="196"/>
      <c r="B34" s="82"/>
      <c r="C34" s="167"/>
      <c r="D34" s="167"/>
      <c r="E34" s="69"/>
      <c r="F34" s="69"/>
      <c r="G34" s="146"/>
      <c r="H34" s="28"/>
      <c r="I34" s="28"/>
      <c r="J34" s="28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143"/>
    </row>
    <row r="35" spans="1:31" x14ac:dyDescent="0.25">
      <c r="A35" s="196"/>
      <c r="B35" s="82"/>
      <c r="C35" s="167"/>
      <c r="D35" s="167"/>
      <c r="E35" s="69"/>
      <c r="F35" s="69"/>
      <c r="G35" s="146"/>
      <c r="H35" s="28"/>
      <c r="I35" s="28"/>
      <c r="J35" s="28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143"/>
    </row>
    <row r="36" spans="1:31" x14ac:dyDescent="0.25">
      <c r="A36" s="196"/>
      <c r="B36" s="82"/>
      <c r="C36" s="167"/>
      <c r="D36" s="167"/>
      <c r="E36" s="69"/>
      <c r="F36" s="69"/>
      <c r="G36" s="146"/>
      <c r="H36" s="28"/>
      <c r="I36" s="28"/>
      <c r="J36" s="28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143"/>
    </row>
    <row r="37" spans="1:31" ht="15" customHeight="1" x14ac:dyDescent="0.25">
      <c r="A37" s="196"/>
      <c r="B37" s="82"/>
      <c r="C37" s="167"/>
      <c r="D37" s="167"/>
      <c r="E37" s="69"/>
      <c r="F37" s="69"/>
      <c r="G37" s="146"/>
      <c r="H37" s="28"/>
      <c r="I37" s="28"/>
      <c r="J37" s="28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143"/>
    </row>
    <row r="38" spans="1:31" x14ac:dyDescent="0.25">
      <c r="A38" s="196"/>
      <c r="B38" s="70"/>
      <c r="C38" s="189" t="s">
        <v>55</v>
      </c>
      <c r="D38" s="189"/>
      <c r="E38" s="71" t="s">
        <v>49</v>
      </c>
      <c r="F38" s="71" t="s">
        <v>50</v>
      </c>
      <c r="G38" s="146"/>
      <c r="H38" s="68"/>
      <c r="I38" s="72"/>
      <c r="J38" s="72">
        <f t="shared" ref="J38:AD38" si="0">SUM(J12:J37)</f>
        <v>0</v>
      </c>
      <c r="K38" s="72">
        <f t="shared" si="0"/>
        <v>0</v>
      </c>
      <c r="L38" s="72">
        <f t="shared" si="0"/>
        <v>0</v>
      </c>
      <c r="M38" s="72">
        <f t="shared" si="0"/>
        <v>0</v>
      </c>
      <c r="N38" s="72">
        <f t="shared" si="0"/>
        <v>0</v>
      </c>
      <c r="O38" s="72">
        <f t="shared" si="0"/>
        <v>0</v>
      </c>
      <c r="P38" s="72">
        <f t="shared" si="0"/>
        <v>0</v>
      </c>
      <c r="Q38" s="72">
        <f t="shared" si="0"/>
        <v>0</v>
      </c>
      <c r="R38" s="72">
        <f t="shared" si="0"/>
        <v>0</v>
      </c>
      <c r="S38" s="72">
        <f t="shared" si="0"/>
        <v>0</v>
      </c>
      <c r="T38" s="72">
        <f t="shared" si="0"/>
        <v>0</v>
      </c>
      <c r="U38" s="72">
        <f t="shared" si="0"/>
        <v>0</v>
      </c>
      <c r="V38" s="72">
        <f t="shared" si="0"/>
        <v>0</v>
      </c>
      <c r="W38" s="72">
        <f t="shared" si="0"/>
        <v>0</v>
      </c>
      <c r="X38" s="72">
        <f t="shared" si="0"/>
        <v>0</v>
      </c>
      <c r="Y38" s="72">
        <f t="shared" si="0"/>
        <v>0</v>
      </c>
      <c r="Z38" s="72">
        <f t="shared" si="0"/>
        <v>0</v>
      </c>
      <c r="AA38" s="72">
        <f t="shared" si="0"/>
        <v>0</v>
      </c>
      <c r="AB38" s="72">
        <f t="shared" si="0"/>
        <v>0</v>
      </c>
      <c r="AC38" s="72">
        <f t="shared" si="0"/>
        <v>0</v>
      </c>
      <c r="AD38" s="73">
        <f t="shared" si="0"/>
        <v>0</v>
      </c>
      <c r="AE38" s="143"/>
    </row>
    <row r="39" spans="1:31" x14ac:dyDescent="0.25">
      <c r="A39" s="196"/>
      <c r="B39" s="192"/>
      <c r="C39" s="203"/>
      <c r="D39" s="203"/>
      <c r="E39" s="204"/>
      <c r="F39" s="204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43"/>
    </row>
    <row r="40" spans="1:31" x14ac:dyDescent="0.25">
      <c r="A40" s="196"/>
      <c r="B40" s="193"/>
      <c r="C40" s="186" t="s">
        <v>115</v>
      </c>
      <c r="D40" s="187"/>
      <c r="E40" s="74"/>
      <c r="F40" s="74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43"/>
    </row>
    <row r="41" spans="1:31" x14ac:dyDescent="0.25">
      <c r="A41" s="196"/>
      <c r="B41" s="193"/>
      <c r="C41" s="190" t="s">
        <v>154</v>
      </c>
      <c r="D41" s="191"/>
      <c r="E41" s="87"/>
      <c r="F41" s="87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43"/>
    </row>
    <row r="42" spans="1:31" x14ac:dyDescent="0.25">
      <c r="A42" s="196"/>
      <c r="B42" s="193"/>
      <c r="C42" s="74"/>
      <c r="D42" s="74"/>
      <c r="E42" s="74"/>
      <c r="F42" s="74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43"/>
    </row>
    <row r="43" spans="1:31" ht="15" customHeight="1" x14ac:dyDescent="0.25">
      <c r="A43" s="196"/>
      <c r="B43" s="194"/>
      <c r="C43" s="202" t="s">
        <v>57</v>
      </c>
      <c r="D43" s="202"/>
      <c r="E43" s="75"/>
      <c r="F43" s="75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43"/>
    </row>
    <row r="44" spans="1:31" ht="15.75" customHeight="1" x14ac:dyDescent="0.25">
      <c r="A44" s="196"/>
      <c r="B44" s="194"/>
      <c r="C44" s="202"/>
      <c r="D44" s="202"/>
      <c r="E44" s="76"/>
      <c r="F44" s="76"/>
      <c r="G44" s="150"/>
      <c r="H44" s="150"/>
      <c r="I44" s="162"/>
      <c r="J44" s="159" t="s">
        <v>65</v>
      </c>
      <c r="K44" s="159"/>
      <c r="L44" s="159"/>
      <c r="M44" s="160">
        <f>SUM(I38:AD38)</f>
        <v>0</v>
      </c>
      <c r="N44" s="171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43"/>
    </row>
    <row r="45" spans="1:31" ht="15.75" customHeight="1" x14ac:dyDescent="0.25">
      <c r="A45" s="196"/>
      <c r="B45" s="194"/>
      <c r="C45" s="202"/>
      <c r="D45" s="202"/>
      <c r="E45" s="76"/>
      <c r="F45" s="76"/>
      <c r="G45" s="150"/>
      <c r="H45" s="150"/>
      <c r="I45" s="162"/>
      <c r="J45" s="159"/>
      <c r="K45" s="159"/>
      <c r="L45" s="159"/>
      <c r="M45" s="160"/>
      <c r="N45" s="171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43"/>
    </row>
    <row r="46" spans="1:31" ht="15" customHeight="1" x14ac:dyDescent="0.25">
      <c r="A46" s="196"/>
      <c r="B46" s="194"/>
      <c r="C46" s="145"/>
      <c r="D46" s="145"/>
      <c r="E46" s="76"/>
      <c r="F46" s="76"/>
      <c r="G46" s="150"/>
      <c r="H46" s="150"/>
      <c r="I46" s="162"/>
      <c r="J46" s="159" t="s">
        <v>67</v>
      </c>
      <c r="K46" s="159"/>
      <c r="L46" s="159"/>
      <c r="M46" s="160">
        <f>IF(D5="machinerichtlijn",M74,)+IF(D5="Warenwet",M75,)</f>
        <v>0</v>
      </c>
      <c r="N46" s="171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43"/>
    </row>
    <row r="47" spans="1:31" ht="20.100000000000001" customHeight="1" x14ac:dyDescent="0.25">
      <c r="A47" s="196"/>
      <c r="B47" s="194"/>
      <c r="C47" s="77" t="s">
        <v>58</v>
      </c>
      <c r="D47" s="3"/>
      <c r="E47" s="76"/>
      <c r="F47" s="76"/>
      <c r="G47" s="150"/>
      <c r="H47" s="150"/>
      <c r="I47" s="162"/>
      <c r="J47" s="159"/>
      <c r="K47" s="159"/>
      <c r="L47" s="159"/>
      <c r="M47" s="160"/>
      <c r="N47" s="171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43"/>
    </row>
    <row r="48" spans="1:31" ht="20.100000000000001" customHeight="1" x14ac:dyDescent="0.25">
      <c r="A48" s="196"/>
      <c r="B48" s="194"/>
      <c r="C48" s="77" t="s">
        <v>5</v>
      </c>
      <c r="D48" s="3"/>
      <c r="E48" s="76"/>
      <c r="F48" s="76"/>
      <c r="G48" s="150"/>
      <c r="H48" s="150"/>
      <c r="I48" s="162"/>
      <c r="J48" s="159" t="s">
        <v>68</v>
      </c>
      <c r="K48" s="159"/>
      <c r="L48" s="159"/>
      <c r="M48" s="160">
        <f>IF(K8=1,R75,)+IF(K8=3,R76,)</f>
        <v>0</v>
      </c>
      <c r="N48" s="171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43"/>
    </row>
    <row r="49" spans="1:31" ht="20.100000000000001" customHeight="1" x14ac:dyDescent="0.25">
      <c r="A49" s="196"/>
      <c r="B49" s="194"/>
      <c r="C49" s="77" t="s">
        <v>59</v>
      </c>
      <c r="D49" s="3"/>
      <c r="E49" s="78"/>
      <c r="F49" s="78"/>
      <c r="G49" s="150"/>
      <c r="H49" s="150"/>
      <c r="I49" s="162"/>
      <c r="J49" s="159"/>
      <c r="K49" s="159"/>
      <c r="L49" s="159"/>
      <c r="M49" s="160"/>
      <c r="N49" s="171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43"/>
    </row>
    <row r="50" spans="1:31" ht="15" customHeight="1" x14ac:dyDescent="0.25">
      <c r="A50" s="196"/>
      <c r="B50" s="194"/>
      <c r="C50" s="201" t="s">
        <v>60</v>
      </c>
      <c r="D50" s="198"/>
      <c r="E50" s="79"/>
      <c r="F50" s="79"/>
      <c r="G50" s="150"/>
      <c r="H50" s="150"/>
      <c r="I50" s="162"/>
      <c r="J50" s="159" t="s">
        <v>69</v>
      </c>
      <c r="K50" s="159"/>
      <c r="L50" s="159"/>
      <c r="M50" s="160">
        <f>M44-M46+M48</f>
        <v>0</v>
      </c>
      <c r="N50" s="171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43"/>
    </row>
    <row r="51" spans="1:31" ht="15" customHeight="1" x14ac:dyDescent="0.25">
      <c r="A51" s="196"/>
      <c r="B51" s="194"/>
      <c r="C51" s="201"/>
      <c r="D51" s="199"/>
      <c r="E51" s="80"/>
      <c r="F51" s="80"/>
      <c r="G51" s="150"/>
      <c r="H51" s="150"/>
      <c r="I51" s="162"/>
      <c r="J51" s="159"/>
      <c r="K51" s="159"/>
      <c r="L51" s="159"/>
      <c r="M51" s="160"/>
      <c r="N51" s="171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43"/>
    </row>
    <row r="52" spans="1:31" x14ac:dyDescent="0.25">
      <c r="A52" s="196"/>
      <c r="B52" s="194"/>
      <c r="C52" s="201"/>
      <c r="D52" s="199"/>
      <c r="E52" s="80"/>
      <c r="F52" s="8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43"/>
    </row>
    <row r="53" spans="1:31" x14ac:dyDescent="0.25">
      <c r="A53" s="196"/>
      <c r="B53" s="194"/>
      <c r="C53" s="201"/>
      <c r="D53" s="200"/>
      <c r="E53" s="80"/>
      <c r="F53" s="8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43"/>
    </row>
    <row r="54" spans="1:31" x14ac:dyDescent="0.25">
      <c r="A54" s="196"/>
      <c r="B54" s="194"/>
      <c r="C54" s="201" t="s">
        <v>61</v>
      </c>
      <c r="D54" s="198"/>
      <c r="E54" s="80"/>
      <c r="F54" s="8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43"/>
    </row>
    <row r="55" spans="1:31" x14ac:dyDescent="0.25">
      <c r="A55" s="196"/>
      <c r="B55" s="194"/>
      <c r="C55" s="201"/>
      <c r="D55" s="199"/>
      <c r="E55" s="80"/>
      <c r="F55" s="8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43"/>
    </row>
    <row r="56" spans="1:31" x14ac:dyDescent="0.25">
      <c r="A56" s="196"/>
      <c r="B56" s="194"/>
      <c r="C56" s="201"/>
      <c r="D56" s="199"/>
      <c r="E56" s="80"/>
      <c r="F56" s="8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43"/>
    </row>
    <row r="57" spans="1:31" x14ac:dyDescent="0.25">
      <c r="A57" s="196"/>
      <c r="B57" s="194"/>
      <c r="C57" s="201"/>
      <c r="D57" s="199"/>
      <c r="E57" s="80"/>
      <c r="F57" s="8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43"/>
    </row>
    <row r="58" spans="1:31" x14ac:dyDescent="0.25">
      <c r="A58" s="196"/>
      <c r="B58" s="194"/>
      <c r="C58" s="201"/>
      <c r="D58" s="200"/>
      <c r="E58" s="80"/>
      <c r="F58" s="8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43"/>
    </row>
    <row r="59" spans="1:31" ht="15.75" thickBot="1" x14ac:dyDescent="0.3">
      <c r="A59" s="197"/>
      <c r="B59" s="195"/>
      <c r="C59" s="195"/>
      <c r="D59" s="195"/>
      <c r="E59" s="81"/>
      <c r="F59" s="8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44"/>
    </row>
    <row r="60" spans="1:31" x14ac:dyDescent="0.2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31" x14ac:dyDescent="0.2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31" x14ac:dyDescent="0.2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31" x14ac:dyDescent="0.2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3:24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3:24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3:24" x14ac:dyDescent="0.2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3:24" x14ac:dyDescent="0.2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3:24" x14ac:dyDescent="0.2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3:24" x14ac:dyDescent="0.2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3:24" x14ac:dyDescent="0.25">
      <c r="C71" s="4"/>
      <c r="D71" s="5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3:24" x14ac:dyDescent="0.25">
      <c r="C72" s="4"/>
      <c r="D72" s="5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3:24" hidden="1" x14ac:dyDescent="0.25">
      <c r="D73" s="6" t="s">
        <v>62</v>
      </c>
      <c r="E73" s="4"/>
      <c r="F73" s="4"/>
      <c r="G73" s="4"/>
      <c r="H73" s="4"/>
      <c r="I73" s="4"/>
      <c r="J73" s="168" t="s">
        <v>75</v>
      </c>
      <c r="K73" s="169"/>
      <c r="L73" s="169"/>
      <c r="M73" s="170"/>
      <c r="N73" s="4"/>
      <c r="O73" s="6" t="s">
        <v>77</v>
      </c>
      <c r="P73" s="6" t="s">
        <v>78</v>
      </c>
      <c r="Q73" s="6" t="s">
        <v>79</v>
      </c>
      <c r="R73" s="7" t="s">
        <v>80</v>
      </c>
      <c r="S73" s="4"/>
      <c r="T73" s="7" t="s">
        <v>82</v>
      </c>
      <c r="U73" s="4"/>
      <c r="V73" s="4"/>
      <c r="W73" s="4"/>
      <c r="X73" s="4"/>
    </row>
    <row r="74" spans="3:24" hidden="1" x14ac:dyDescent="0.25">
      <c r="C74" s="4"/>
      <c r="D74" s="8" t="s">
        <v>76</v>
      </c>
      <c r="E74" s="4"/>
      <c r="F74" s="4"/>
      <c r="G74" s="4"/>
      <c r="H74" s="4"/>
      <c r="I74" s="4"/>
      <c r="J74" s="157" t="s">
        <v>72</v>
      </c>
      <c r="K74" s="158"/>
      <c r="L74" s="9">
        <v>0</v>
      </c>
      <c r="M74" s="10">
        <f>M44*L74</f>
        <v>0</v>
      </c>
      <c r="N74" s="4"/>
      <c r="O74" s="11" t="s">
        <v>76</v>
      </c>
      <c r="P74" s="12"/>
      <c r="Q74" s="12"/>
      <c r="R74" s="12"/>
      <c r="S74" s="4"/>
      <c r="T74" s="2" t="s">
        <v>76</v>
      </c>
      <c r="U74" s="4"/>
      <c r="V74" s="4"/>
      <c r="W74" s="4"/>
      <c r="X74" s="4"/>
    </row>
    <row r="75" spans="3:24" ht="15.75" hidden="1" x14ac:dyDescent="0.25">
      <c r="C75" s="4"/>
      <c r="D75" s="13" t="s">
        <v>63</v>
      </c>
      <c r="E75" s="4"/>
      <c r="F75" s="4"/>
      <c r="G75" s="4"/>
      <c r="H75" s="4"/>
      <c r="I75" s="4"/>
      <c r="J75" s="157" t="s">
        <v>73</v>
      </c>
      <c r="K75" s="158"/>
      <c r="L75" s="9">
        <v>0.05</v>
      </c>
      <c r="M75" s="10">
        <f>M44*L75</f>
        <v>0</v>
      </c>
      <c r="N75" s="4"/>
      <c r="O75" s="14">
        <v>1</v>
      </c>
      <c r="P75" s="14" t="e">
        <f>230*K7</f>
        <v>#VALUE!</v>
      </c>
      <c r="Q75" s="14" t="e">
        <f>P75*$V$6/1000</f>
        <v>#VALUE!</v>
      </c>
      <c r="R75" s="15" t="e">
        <f>$V$5*Q75</f>
        <v>#VALUE!</v>
      </c>
      <c r="S75" s="4"/>
      <c r="T75" s="12">
        <v>6</v>
      </c>
      <c r="U75" s="4"/>
      <c r="V75" s="4"/>
      <c r="W75" s="4"/>
      <c r="X75" s="4"/>
    </row>
    <row r="76" spans="3:24" ht="15.75" hidden="1" x14ac:dyDescent="0.25">
      <c r="C76" s="4"/>
      <c r="D76" s="16" t="s">
        <v>64</v>
      </c>
      <c r="E76" s="4"/>
      <c r="F76" s="4"/>
      <c r="G76" s="4"/>
      <c r="H76" s="4"/>
      <c r="I76" s="4"/>
      <c r="J76" s="153"/>
      <c r="K76" s="154"/>
      <c r="L76" s="17"/>
      <c r="M76" s="18"/>
      <c r="N76" s="4"/>
      <c r="O76" s="19">
        <v>3</v>
      </c>
      <c r="P76" s="19" t="e">
        <f>400*K7*1.7321</f>
        <v>#VALUE!</v>
      </c>
      <c r="Q76" s="19" t="e">
        <f>P76*$V$6/1000</f>
        <v>#VALUE!</v>
      </c>
      <c r="R76" s="20" t="e">
        <f>$V$5*Q76</f>
        <v>#VALUE!</v>
      </c>
      <c r="S76" s="4"/>
      <c r="T76" s="12">
        <v>10</v>
      </c>
      <c r="U76" s="4"/>
      <c r="V76" s="4"/>
      <c r="W76" s="4"/>
      <c r="X76" s="4"/>
    </row>
    <row r="77" spans="3:24" hidden="1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12">
        <v>16</v>
      </c>
      <c r="U77" s="4"/>
      <c r="V77" s="4"/>
      <c r="W77" s="4"/>
      <c r="X77" s="4"/>
    </row>
    <row r="78" spans="3:24" hidden="1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26">
        <v>20</v>
      </c>
      <c r="U78" s="4"/>
      <c r="V78" s="4"/>
      <c r="W78" s="4"/>
      <c r="X78" s="4"/>
    </row>
    <row r="79" spans="3:24" hidden="1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26">
        <v>25</v>
      </c>
      <c r="U79" s="4"/>
      <c r="V79" s="4"/>
      <c r="W79" s="4"/>
      <c r="X79" s="4"/>
    </row>
    <row r="80" spans="3:24" hidden="1" x14ac:dyDescent="0.2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26">
        <v>32</v>
      </c>
      <c r="U80" s="4"/>
      <c r="V80" s="4"/>
      <c r="W80" s="4"/>
      <c r="X80" s="4"/>
    </row>
    <row r="81" spans="3:24" hidden="1" x14ac:dyDescent="0.2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26">
        <v>35</v>
      </c>
      <c r="U81" s="4"/>
      <c r="V81" s="4"/>
      <c r="W81" s="4"/>
      <c r="X81" s="4"/>
    </row>
    <row r="82" spans="3:24" hidden="1" x14ac:dyDescent="0.2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26">
        <v>50</v>
      </c>
      <c r="U82" s="4"/>
      <c r="V82" s="4"/>
      <c r="W82" s="4"/>
      <c r="X82" s="4"/>
    </row>
    <row r="83" spans="3:24" hidden="1" x14ac:dyDescent="0.2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26">
        <v>63</v>
      </c>
      <c r="U83" s="4"/>
      <c r="V83" s="4"/>
      <c r="W83" s="4"/>
      <c r="X83" s="4"/>
    </row>
    <row r="84" spans="3:24" hidden="1" x14ac:dyDescent="0.2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26">
        <v>80</v>
      </c>
      <c r="U84" s="4"/>
      <c r="V84" s="4"/>
      <c r="W84" s="4"/>
      <c r="X84" s="4"/>
    </row>
    <row r="85" spans="3:24" hidden="1" x14ac:dyDescent="0.2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26">
        <v>100</v>
      </c>
      <c r="U85" s="4"/>
      <c r="V85" s="4"/>
      <c r="W85" s="4"/>
      <c r="X85" s="4"/>
    </row>
    <row r="86" spans="3:24" hidden="1" x14ac:dyDescent="0.2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26">
        <v>125</v>
      </c>
      <c r="U86" s="4"/>
      <c r="V86" s="4"/>
      <c r="W86" s="4"/>
      <c r="X86" s="4"/>
    </row>
    <row r="87" spans="3:24" hidden="1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26">
        <v>160</v>
      </c>
      <c r="U87" s="4"/>
      <c r="V87" s="4"/>
      <c r="W87" s="4"/>
      <c r="X87" s="4"/>
    </row>
    <row r="88" spans="3:24" hidden="1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26">
        <v>200</v>
      </c>
      <c r="U88" s="4"/>
      <c r="V88" s="4"/>
      <c r="W88" s="4"/>
      <c r="X88" s="4"/>
    </row>
    <row r="89" spans="3:24" hidden="1" x14ac:dyDescent="0.2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26">
        <v>250</v>
      </c>
      <c r="U89" s="4"/>
      <c r="V89" s="4"/>
      <c r="W89" s="4"/>
      <c r="X89" s="4"/>
    </row>
    <row r="90" spans="3:24" hidden="1" x14ac:dyDescent="0.2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26">
        <v>315</v>
      </c>
      <c r="U90" s="4"/>
      <c r="V90" s="4"/>
      <c r="W90" s="4"/>
      <c r="X90" s="4"/>
    </row>
    <row r="91" spans="3:24" hidden="1" x14ac:dyDescent="0.2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26">
        <v>400</v>
      </c>
      <c r="U91" s="4"/>
      <c r="V91" s="4"/>
      <c r="W91" s="4"/>
      <c r="X91" s="4"/>
    </row>
    <row r="92" spans="3:24" hidden="1" x14ac:dyDescent="0.2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26">
        <v>500</v>
      </c>
      <c r="U92" s="4"/>
      <c r="V92" s="4"/>
      <c r="W92" s="4"/>
      <c r="X92" s="4"/>
    </row>
    <row r="93" spans="3:24" hidden="1" x14ac:dyDescent="0.2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27">
        <v>630</v>
      </c>
      <c r="U93" s="4"/>
      <c r="V93" s="4"/>
      <c r="W93" s="4"/>
      <c r="X93" s="4"/>
    </row>
    <row r="94" spans="3:24" x14ac:dyDescent="0.2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3:24" x14ac:dyDescent="0.2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3:24" x14ac:dyDescent="0.25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3:24" x14ac:dyDescent="0.25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3:24" x14ac:dyDescent="0.25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3:24" x14ac:dyDescent="0.25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3:24" x14ac:dyDescent="0.25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3:24" x14ac:dyDescent="0.25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3:24" x14ac:dyDescent="0.25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3:24" x14ac:dyDescent="0.25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3:24" x14ac:dyDescent="0.25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3:24" x14ac:dyDescent="0.25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3:24" x14ac:dyDescent="0.25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3:24" x14ac:dyDescent="0.25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3:24" x14ac:dyDescent="0.25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3:24" x14ac:dyDescent="0.25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3:24" x14ac:dyDescent="0.25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3:24" x14ac:dyDescent="0.25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3:24" x14ac:dyDescent="0.25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3:24" x14ac:dyDescent="0.25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3:24" x14ac:dyDescent="0.25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3:24" x14ac:dyDescent="0.25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3:24" x14ac:dyDescent="0.25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3:24" x14ac:dyDescent="0.25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3:24" x14ac:dyDescent="0.25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3:24" x14ac:dyDescent="0.25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3:24" x14ac:dyDescent="0.25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3:24" x14ac:dyDescent="0.25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3:24" x14ac:dyDescent="0.25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3:24" x14ac:dyDescent="0.25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3:24" x14ac:dyDescent="0.25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3:24" x14ac:dyDescent="0.25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3:24" x14ac:dyDescent="0.25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3:24" x14ac:dyDescent="0.25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3:24" x14ac:dyDescent="0.25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3:24" x14ac:dyDescent="0.25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3:24" x14ac:dyDescent="0.25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3:24" x14ac:dyDescent="0.25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3:24" x14ac:dyDescent="0.25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3:24" x14ac:dyDescent="0.25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3:24" x14ac:dyDescent="0.25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3:24" x14ac:dyDescent="0.25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3:24" x14ac:dyDescent="0.25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3:24" x14ac:dyDescent="0.25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3:24" x14ac:dyDescent="0.25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3:24" x14ac:dyDescent="0.25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3:24" x14ac:dyDescent="0.25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3:24" x14ac:dyDescent="0.25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3:24" x14ac:dyDescent="0.25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3:24" x14ac:dyDescent="0.25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3:24" x14ac:dyDescent="0.25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3:24" x14ac:dyDescent="0.25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3:24" x14ac:dyDescent="0.25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3:24" x14ac:dyDescent="0.2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3:24" x14ac:dyDescent="0.25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3:24" x14ac:dyDescent="0.25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3:24" x14ac:dyDescent="0.25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3:24" x14ac:dyDescent="0.2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3:24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3:24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3:24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3:24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3:24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3:24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3:24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3:24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3:24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3:24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3:24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3:24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3:24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3:24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3:24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3:24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3:24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3:24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3:24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3:24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3:24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3:24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3:24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3:24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3:24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3:24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3:24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3:24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3:24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3:24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3:24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3:24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3:24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3:24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3:24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3:24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3:24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3:24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3:24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3:24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3:24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3:24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3:24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3:24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3:24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3:24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3:24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3:24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3:24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3:24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3:24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3:24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3:24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3:24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3:24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3:24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3:24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3:24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3:24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3:24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3:24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3:24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3:24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3:24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3:24" x14ac:dyDescent="0.25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3:24" x14ac:dyDescent="0.25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3:24" x14ac:dyDescent="0.25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3:24" x14ac:dyDescent="0.25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3:24" x14ac:dyDescent="0.2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3:24" x14ac:dyDescent="0.25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3:24" x14ac:dyDescent="0.25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3:24" x14ac:dyDescent="0.25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3:24" x14ac:dyDescent="0.2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3:24" x14ac:dyDescent="0.25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3:24" x14ac:dyDescent="0.25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3:24" x14ac:dyDescent="0.25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3:24" x14ac:dyDescent="0.25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3:24" x14ac:dyDescent="0.25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3:24" x14ac:dyDescent="0.25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3:24" x14ac:dyDescent="0.2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3:24" x14ac:dyDescent="0.2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3:24" x14ac:dyDescent="0.2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3:24" x14ac:dyDescent="0.2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3:24" x14ac:dyDescent="0.2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3:24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3:24" x14ac:dyDescent="0.2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3:24" x14ac:dyDescent="0.2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3:24" x14ac:dyDescent="0.2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3:24" x14ac:dyDescent="0.2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3:24" x14ac:dyDescent="0.2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3:24" x14ac:dyDescent="0.2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3:24" x14ac:dyDescent="0.2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3:24" x14ac:dyDescent="0.2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3:24" x14ac:dyDescent="0.2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3:24" x14ac:dyDescent="0.2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</sheetData>
  <sheetProtection algorithmName="SHA-512" hashValue="AHazqZVlZ4FL2NqkScsYc/A4usNytmHaB5TCX52peuGDvoWd+dlfhlx490W558xiXiEXKj8LhzJgaWGmlVRVJw==" saltValue="kfXbc88/ho/sc85xD+CJSw==" spinCount="100000" sheet="1" selectLockedCells="1"/>
  <dataConsolidate/>
  <mergeCells count="92">
    <mergeCell ref="J73:M73"/>
    <mergeCell ref="J74:K74"/>
    <mergeCell ref="J75:K75"/>
    <mergeCell ref="J76:K76"/>
    <mergeCell ref="C15:D15"/>
    <mergeCell ref="C21:D21"/>
    <mergeCell ref="M48:M49"/>
    <mergeCell ref="C50:C53"/>
    <mergeCell ref="D50:D53"/>
    <mergeCell ref="J50:L51"/>
    <mergeCell ref="M50:M51"/>
    <mergeCell ref="G52:AD59"/>
    <mergeCell ref="C54:C58"/>
    <mergeCell ref="D54:D58"/>
    <mergeCell ref="C59:D59"/>
    <mergeCell ref="G39:AD43"/>
    <mergeCell ref="J44:L45"/>
    <mergeCell ref="M44:M45"/>
    <mergeCell ref="N44:AD51"/>
    <mergeCell ref="C46:D46"/>
    <mergeCell ref="J46:L47"/>
    <mergeCell ref="M46:M47"/>
    <mergeCell ref="J48:L49"/>
    <mergeCell ref="B39:B59"/>
    <mergeCell ref="C39:F39"/>
    <mergeCell ref="C43:D45"/>
    <mergeCell ref="C40:D40"/>
    <mergeCell ref="G44:I51"/>
    <mergeCell ref="C41:D41"/>
    <mergeCell ref="C33:D33"/>
    <mergeCell ref="C35:D35"/>
    <mergeCell ref="C36:D36"/>
    <mergeCell ref="C37:D37"/>
    <mergeCell ref="C38:D38"/>
    <mergeCell ref="C28:D28"/>
    <mergeCell ref="C29:D29"/>
    <mergeCell ref="C30:D30"/>
    <mergeCell ref="C31:D31"/>
    <mergeCell ref="C32:D32"/>
    <mergeCell ref="C12:D12"/>
    <mergeCell ref="G12:G38"/>
    <mergeCell ref="C13:D13"/>
    <mergeCell ref="C14:D14"/>
    <mergeCell ref="C16:D16"/>
    <mergeCell ref="C17:D17"/>
    <mergeCell ref="C18:D18"/>
    <mergeCell ref="C19:D19"/>
    <mergeCell ref="C20:D20"/>
    <mergeCell ref="C22:D22"/>
    <mergeCell ref="C34:D34"/>
    <mergeCell ref="C23:D23"/>
    <mergeCell ref="C24:D24"/>
    <mergeCell ref="C25:D25"/>
    <mergeCell ref="C26:D26"/>
    <mergeCell ref="C27:D27"/>
    <mergeCell ref="K8:N8"/>
    <mergeCell ref="P8:S8"/>
    <mergeCell ref="T8:U8"/>
    <mergeCell ref="C10:D10"/>
    <mergeCell ref="C11:D11"/>
    <mergeCell ref="V5:W5"/>
    <mergeCell ref="D6:G6"/>
    <mergeCell ref="I6:J6"/>
    <mergeCell ref="K6:N6"/>
    <mergeCell ref="P6:S6"/>
    <mergeCell ref="T6:U6"/>
    <mergeCell ref="H4:H8"/>
    <mergeCell ref="V8:X8"/>
    <mergeCell ref="D7:G7"/>
    <mergeCell ref="I7:J7"/>
    <mergeCell ref="K7:N7"/>
    <mergeCell ref="P7:S7"/>
    <mergeCell ref="T7:U7"/>
    <mergeCell ref="V7:X7"/>
    <mergeCell ref="D8:G8"/>
    <mergeCell ref="I8:J8"/>
    <mergeCell ref="Y5:AB8"/>
    <mergeCell ref="AC5:AD8"/>
    <mergeCell ref="A1:AE1"/>
    <mergeCell ref="C2:AD2"/>
    <mergeCell ref="AE2:AE59"/>
    <mergeCell ref="A3:AD3"/>
    <mergeCell ref="C4:G4"/>
    <mergeCell ref="I4:N4"/>
    <mergeCell ref="O4:AD4"/>
    <mergeCell ref="A5:A59"/>
    <mergeCell ref="D5:G5"/>
    <mergeCell ref="I5:J5"/>
    <mergeCell ref="V6:W6"/>
    <mergeCell ref="K5:N5"/>
    <mergeCell ref="P5:S5"/>
    <mergeCell ref="T5:U5"/>
  </mergeCells>
  <dataValidations count="3">
    <dataValidation type="list" allowBlank="1" showInputMessage="1" showErrorMessage="1" sqref="K7:N7" xr:uid="{2968AD4B-3C27-41A8-B52D-3A958BD4FF87}">
      <formula1>$T$74:$T$93</formula1>
    </dataValidation>
    <dataValidation type="list" allowBlank="1" showInputMessage="1" showErrorMessage="1" sqref="K8:N8" xr:uid="{2352BDFD-5568-43E8-AB0E-0F1041A707DC}">
      <formula1>$O$74:$O$76</formula1>
    </dataValidation>
    <dataValidation type="list" allowBlank="1" showInputMessage="1" showErrorMessage="1" sqref="P7:S7" xr:uid="{9D511152-8258-4ABC-AD0D-53007A7157C7}">
      <formula1>$D$74:$D$76</formula1>
    </dataValidation>
  </dataValidations>
  <hyperlinks>
    <hyperlink ref="B2" location="Index!A1" display="Index!A1" xr:uid="{BF77601D-F5C2-48E7-9FB7-35424670CEC4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3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28</xdr:col>
                <xdr:colOff>352425</xdr:colOff>
                <xdr:row>4</xdr:row>
                <xdr:rowOff>47625</xdr:rowOff>
              </from>
              <to>
                <xdr:col>29</xdr:col>
                <xdr:colOff>581025</xdr:colOff>
                <xdr:row>7</xdr:row>
                <xdr:rowOff>152400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0CC51-A9AA-4C6A-A7C5-CCDE850E3767}">
  <sheetPr>
    <pageSetUpPr fitToPage="1"/>
  </sheetPr>
  <dimension ref="A1:AE246"/>
  <sheetViews>
    <sheetView zoomScaleNormal="100" workbookViewId="0">
      <pane xSplit="7" ySplit="10" topLeftCell="H11" activePane="bottomRight" state="frozen"/>
      <selection pane="topRight" activeCell="H1" sqref="H1"/>
      <selection pane="bottomLeft" activeCell="A11" sqref="A11"/>
      <selection pane="bottomRight" activeCell="P7" sqref="P7:S7"/>
    </sheetView>
  </sheetViews>
  <sheetFormatPr defaultRowHeight="15" x14ac:dyDescent="0.25"/>
  <cols>
    <col min="1" max="1" width="1.7109375" customWidth="1"/>
    <col min="2" max="2" width="10.7109375" customWidth="1"/>
    <col min="3" max="3" width="16.140625" customWidth="1"/>
    <col min="4" max="4" width="44.42578125" customWidth="1"/>
    <col min="5" max="6" width="5.28515625" hidden="1" customWidth="1"/>
    <col min="7" max="7" width="1.7109375" customWidth="1"/>
    <col min="8" max="8" width="5.7109375" customWidth="1"/>
    <col min="9" max="30" width="12.7109375" customWidth="1"/>
    <col min="31" max="31" width="1.7109375" customWidth="1"/>
  </cols>
  <sheetData>
    <row r="1" spans="1:31" ht="8.25" customHeight="1" x14ac:dyDescent="0.25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5"/>
    </row>
    <row r="2" spans="1:31" ht="26.25" customHeight="1" x14ac:dyDescent="0.35">
      <c r="A2" s="55"/>
      <c r="B2" s="1">
        <v>2</v>
      </c>
      <c r="C2" s="205" t="s">
        <v>56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7"/>
      <c r="AE2" s="143"/>
    </row>
    <row r="3" spans="1:31" ht="8.25" customHeight="1" x14ac:dyDescent="0.25">
      <c r="A3" s="119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43"/>
    </row>
    <row r="4" spans="1:31" ht="20.100000000000001" customHeight="1" x14ac:dyDescent="0.25">
      <c r="A4" s="56"/>
      <c r="B4" s="45"/>
      <c r="C4" s="127" t="s">
        <v>83</v>
      </c>
      <c r="D4" s="128"/>
      <c r="E4" s="128"/>
      <c r="F4" s="128"/>
      <c r="G4" s="129"/>
      <c r="H4" s="150"/>
      <c r="I4" s="208" t="s">
        <v>84</v>
      </c>
      <c r="J4" s="209"/>
      <c r="K4" s="209"/>
      <c r="L4" s="209"/>
      <c r="M4" s="209"/>
      <c r="N4" s="210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43"/>
    </row>
    <row r="5" spans="1:31" ht="15.75" x14ac:dyDescent="0.25">
      <c r="A5" s="196"/>
      <c r="B5" s="57"/>
      <c r="C5" s="58" t="s">
        <v>2</v>
      </c>
      <c r="D5" s="134"/>
      <c r="E5" s="135"/>
      <c r="F5" s="135"/>
      <c r="G5" s="136"/>
      <c r="H5" s="150"/>
      <c r="I5" s="140" t="s">
        <v>0</v>
      </c>
      <c r="J5" s="141"/>
      <c r="K5" s="211"/>
      <c r="L5" s="211"/>
      <c r="M5" s="211"/>
      <c r="N5" s="211"/>
      <c r="O5" s="83" t="s">
        <v>1</v>
      </c>
      <c r="P5" s="133"/>
      <c r="Q5" s="133"/>
      <c r="R5" s="133"/>
      <c r="S5" s="133"/>
      <c r="T5" s="155" t="s">
        <v>66</v>
      </c>
      <c r="U5" s="155"/>
      <c r="V5" s="176">
        <v>0.3</v>
      </c>
      <c r="W5" s="177"/>
      <c r="X5" s="21"/>
      <c r="Y5" s="183"/>
      <c r="Z5" s="183"/>
      <c r="AA5" s="183"/>
      <c r="AB5" s="183"/>
      <c r="AC5" s="121"/>
      <c r="AD5" s="122"/>
      <c r="AE5" s="143"/>
    </row>
    <row r="6" spans="1:31" ht="15.75" x14ac:dyDescent="0.25">
      <c r="A6" s="196"/>
      <c r="B6" s="57"/>
      <c r="C6" s="58" t="s">
        <v>52</v>
      </c>
      <c r="D6" s="134"/>
      <c r="E6" s="135"/>
      <c r="F6" s="135"/>
      <c r="G6" s="136"/>
      <c r="H6" s="150"/>
      <c r="I6" s="163" t="s">
        <v>3</v>
      </c>
      <c r="J6" s="164"/>
      <c r="K6" s="211"/>
      <c r="L6" s="211"/>
      <c r="M6" s="211"/>
      <c r="N6" s="211"/>
      <c r="O6" s="84" t="s">
        <v>4</v>
      </c>
      <c r="P6" s="133"/>
      <c r="Q6" s="133"/>
      <c r="R6" s="133"/>
      <c r="S6" s="133"/>
      <c r="T6" s="155" t="s">
        <v>70</v>
      </c>
      <c r="U6" s="155"/>
      <c r="V6" s="178">
        <v>8000</v>
      </c>
      <c r="W6" s="179"/>
      <c r="X6" s="22" t="s">
        <v>71</v>
      </c>
      <c r="Y6" s="184"/>
      <c r="Z6" s="184"/>
      <c r="AA6" s="184"/>
      <c r="AB6" s="184"/>
      <c r="AC6" s="123"/>
      <c r="AD6" s="124"/>
      <c r="AE6" s="143"/>
    </row>
    <row r="7" spans="1:31" ht="15.75" x14ac:dyDescent="0.25">
      <c r="A7" s="196"/>
      <c r="B7" s="57"/>
      <c r="C7" s="59" t="s">
        <v>6</v>
      </c>
      <c r="D7" s="137"/>
      <c r="E7" s="137"/>
      <c r="F7" s="137"/>
      <c r="G7" s="137"/>
      <c r="H7" s="150"/>
      <c r="I7" s="163" t="s">
        <v>81</v>
      </c>
      <c r="J7" s="164"/>
      <c r="K7" s="211" t="s">
        <v>76</v>
      </c>
      <c r="L7" s="211"/>
      <c r="M7" s="211"/>
      <c r="N7" s="211"/>
      <c r="O7" s="85" t="s">
        <v>62</v>
      </c>
      <c r="P7" s="133" t="s">
        <v>76</v>
      </c>
      <c r="Q7" s="133"/>
      <c r="R7" s="133"/>
      <c r="S7" s="133"/>
      <c r="T7" s="173" t="s">
        <v>113</v>
      </c>
      <c r="U7" s="173"/>
      <c r="V7" s="213"/>
      <c r="W7" s="213"/>
      <c r="X7" s="213"/>
      <c r="Y7" s="184"/>
      <c r="Z7" s="184"/>
      <c r="AA7" s="184"/>
      <c r="AB7" s="184"/>
      <c r="AC7" s="123"/>
      <c r="AD7" s="124"/>
      <c r="AE7" s="143"/>
    </row>
    <row r="8" spans="1:31" ht="15.75" x14ac:dyDescent="0.25">
      <c r="A8" s="196"/>
      <c r="B8" s="57"/>
      <c r="C8" s="59" t="s">
        <v>111</v>
      </c>
      <c r="D8" s="211"/>
      <c r="E8" s="211"/>
      <c r="F8" s="211"/>
      <c r="G8" s="211"/>
      <c r="H8" s="150"/>
      <c r="I8" s="165" t="s">
        <v>74</v>
      </c>
      <c r="J8" s="166"/>
      <c r="K8" s="212" t="s">
        <v>76</v>
      </c>
      <c r="L8" s="212"/>
      <c r="M8" s="212"/>
      <c r="N8" s="212"/>
      <c r="O8" s="86"/>
      <c r="P8" s="148"/>
      <c r="Q8" s="148"/>
      <c r="R8" s="148"/>
      <c r="S8" s="149"/>
      <c r="T8" s="174"/>
      <c r="U8" s="175"/>
      <c r="V8" s="181"/>
      <c r="W8" s="182"/>
      <c r="X8" s="182"/>
      <c r="Y8" s="185"/>
      <c r="Z8" s="185"/>
      <c r="AA8" s="185"/>
      <c r="AB8" s="185"/>
      <c r="AC8" s="125"/>
      <c r="AD8" s="126"/>
      <c r="AE8" s="143"/>
    </row>
    <row r="9" spans="1:31" ht="8.25" customHeight="1" x14ac:dyDescent="0.25">
      <c r="A9" s="196"/>
      <c r="B9" s="57"/>
      <c r="C9" s="61"/>
      <c r="D9" s="61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143"/>
    </row>
    <row r="10" spans="1:31" ht="15" customHeight="1" x14ac:dyDescent="0.25">
      <c r="A10" s="196"/>
      <c r="B10" s="51"/>
      <c r="C10" s="142" t="s">
        <v>7</v>
      </c>
      <c r="D10" s="142"/>
      <c r="E10" s="63"/>
      <c r="F10" s="63"/>
      <c r="G10" s="64"/>
      <c r="H10" s="65" t="s">
        <v>114</v>
      </c>
      <c r="I10" s="88" t="s">
        <v>153</v>
      </c>
      <c r="J10" s="88">
        <v>2026</v>
      </c>
      <c r="K10" s="88">
        <v>2027</v>
      </c>
      <c r="L10" s="88">
        <v>2028</v>
      </c>
      <c r="M10" s="88">
        <v>2029</v>
      </c>
      <c r="N10" s="88">
        <v>2030</v>
      </c>
      <c r="O10" s="88">
        <v>2031</v>
      </c>
      <c r="P10" s="88">
        <v>2032</v>
      </c>
      <c r="Q10" s="88">
        <v>2033</v>
      </c>
      <c r="R10" s="88">
        <v>2034</v>
      </c>
      <c r="S10" s="88">
        <v>2035</v>
      </c>
      <c r="T10" s="88">
        <v>2036</v>
      </c>
      <c r="U10" s="88">
        <v>2037</v>
      </c>
      <c r="V10" s="88">
        <v>2038</v>
      </c>
      <c r="W10" s="88">
        <v>2039</v>
      </c>
      <c r="X10" s="88">
        <v>2040</v>
      </c>
      <c r="Y10" s="88">
        <v>2041</v>
      </c>
      <c r="Z10" s="88">
        <v>2042</v>
      </c>
      <c r="AA10" s="88">
        <v>2043</v>
      </c>
      <c r="AB10" s="88">
        <v>2044</v>
      </c>
      <c r="AC10" s="88">
        <v>2045</v>
      </c>
      <c r="AD10" s="90">
        <v>2046</v>
      </c>
      <c r="AE10" s="143"/>
    </row>
    <row r="11" spans="1:31" ht="15" customHeight="1" x14ac:dyDescent="0.25">
      <c r="A11" s="196"/>
      <c r="B11" s="52"/>
      <c r="C11" s="138" t="s">
        <v>53</v>
      </c>
      <c r="D11" s="139"/>
      <c r="E11" s="66"/>
      <c r="F11" s="66"/>
      <c r="G11" s="67"/>
      <c r="H11" s="50"/>
      <c r="I11" s="89"/>
      <c r="J11" s="47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143"/>
    </row>
    <row r="12" spans="1:31" ht="15" customHeight="1" x14ac:dyDescent="0.25">
      <c r="A12" s="196"/>
      <c r="B12" s="53">
        <v>661400</v>
      </c>
      <c r="C12" s="214" t="s">
        <v>51</v>
      </c>
      <c r="D12" s="214"/>
      <c r="E12" s="68"/>
      <c r="F12" s="68"/>
      <c r="G12" s="146"/>
      <c r="H12" s="49"/>
      <c r="I12" s="28"/>
      <c r="J12" s="28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143"/>
    </row>
    <row r="13" spans="1:31" x14ac:dyDescent="0.25">
      <c r="A13" s="196"/>
      <c r="B13" s="53">
        <v>661401</v>
      </c>
      <c r="C13" s="132" t="s">
        <v>100</v>
      </c>
      <c r="D13" s="132"/>
      <c r="E13" s="69"/>
      <c r="F13" s="69"/>
      <c r="G13" s="146"/>
      <c r="H13" s="28"/>
      <c r="I13" s="28"/>
      <c r="J13" s="28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143"/>
    </row>
    <row r="14" spans="1:31" x14ac:dyDescent="0.25">
      <c r="A14" s="196"/>
      <c r="B14" s="53">
        <v>661402</v>
      </c>
      <c r="C14" s="132" t="s">
        <v>101</v>
      </c>
      <c r="D14" s="132"/>
      <c r="E14" s="69"/>
      <c r="F14" s="69"/>
      <c r="G14" s="146"/>
      <c r="H14" s="28"/>
      <c r="I14" s="28"/>
      <c r="J14" s="28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143"/>
    </row>
    <row r="15" spans="1:31" x14ac:dyDescent="0.25">
      <c r="A15" s="196"/>
      <c r="B15" s="53">
        <v>661404</v>
      </c>
      <c r="C15" s="132" t="s">
        <v>108</v>
      </c>
      <c r="D15" s="132"/>
      <c r="E15" s="69"/>
      <c r="F15" s="69"/>
      <c r="G15" s="146"/>
      <c r="H15" s="28"/>
      <c r="I15" s="28"/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143"/>
    </row>
    <row r="16" spans="1:31" x14ac:dyDescent="0.25">
      <c r="A16" s="196"/>
      <c r="B16" s="53">
        <v>661430</v>
      </c>
      <c r="C16" s="132" t="s">
        <v>109</v>
      </c>
      <c r="D16" s="132"/>
      <c r="E16" s="69"/>
      <c r="F16" s="69"/>
      <c r="G16" s="146"/>
      <c r="H16" s="28"/>
      <c r="I16" s="28"/>
      <c r="J16" s="28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143"/>
    </row>
    <row r="17" spans="1:31" x14ac:dyDescent="0.25">
      <c r="A17" s="196"/>
      <c r="B17" s="53">
        <v>661440</v>
      </c>
      <c r="C17" s="132" t="s">
        <v>33</v>
      </c>
      <c r="D17" s="132"/>
      <c r="E17" s="69"/>
      <c r="F17" s="69"/>
      <c r="G17" s="146"/>
      <c r="H17" s="28"/>
      <c r="I17" s="28"/>
      <c r="J17" s="28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143"/>
    </row>
    <row r="18" spans="1:31" x14ac:dyDescent="0.25">
      <c r="A18" s="196"/>
      <c r="B18" s="53">
        <v>661443</v>
      </c>
      <c r="C18" s="132" t="s">
        <v>35</v>
      </c>
      <c r="D18" s="132"/>
      <c r="E18" s="69"/>
      <c r="F18" s="69"/>
      <c r="G18" s="146"/>
      <c r="H18" s="28"/>
      <c r="I18" s="28"/>
      <c r="J18" s="28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143"/>
    </row>
    <row r="19" spans="1:31" x14ac:dyDescent="0.25">
      <c r="A19" s="196"/>
      <c r="B19" s="53">
        <v>661444</v>
      </c>
      <c r="C19" s="132" t="s">
        <v>36</v>
      </c>
      <c r="D19" s="132"/>
      <c r="E19" s="69"/>
      <c r="F19" s="69"/>
      <c r="G19" s="146"/>
      <c r="H19" s="28"/>
      <c r="I19" s="28"/>
      <c r="J19" s="28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143"/>
    </row>
    <row r="20" spans="1:31" x14ac:dyDescent="0.25">
      <c r="A20" s="196"/>
      <c r="B20" s="53">
        <v>661447</v>
      </c>
      <c r="C20" s="132" t="s">
        <v>107</v>
      </c>
      <c r="D20" s="132"/>
      <c r="E20" s="69"/>
      <c r="F20" s="69"/>
      <c r="G20" s="146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143"/>
    </row>
    <row r="21" spans="1:31" x14ac:dyDescent="0.25">
      <c r="A21" s="196"/>
      <c r="B21" s="53">
        <v>661448</v>
      </c>
      <c r="C21" s="132" t="s">
        <v>110</v>
      </c>
      <c r="D21" s="132"/>
      <c r="E21" s="69"/>
      <c r="F21" s="69"/>
      <c r="G21" s="146"/>
      <c r="H21" s="28"/>
      <c r="I21" s="28"/>
      <c r="J21" s="28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143"/>
    </row>
    <row r="22" spans="1:31" x14ac:dyDescent="0.25">
      <c r="A22" s="196"/>
      <c r="B22" s="54">
        <v>661471</v>
      </c>
      <c r="C22" s="132" t="s">
        <v>46</v>
      </c>
      <c r="D22" s="132"/>
      <c r="E22" s="69"/>
      <c r="F22" s="69"/>
      <c r="G22" s="146"/>
      <c r="H22" s="28"/>
      <c r="I22" s="28"/>
      <c r="J22" s="28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143"/>
    </row>
    <row r="23" spans="1:31" x14ac:dyDescent="0.25">
      <c r="A23" s="196"/>
      <c r="B23" s="54">
        <v>661272</v>
      </c>
      <c r="C23" s="132" t="s">
        <v>47</v>
      </c>
      <c r="D23" s="132"/>
      <c r="E23" s="69"/>
      <c r="F23" s="69"/>
      <c r="G23" s="146"/>
      <c r="H23" s="28"/>
      <c r="I23" s="28"/>
      <c r="J23" s="28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143"/>
    </row>
    <row r="24" spans="1:31" x14ac:dyDescent="0.25">
      <c r="A24" s="196"/>
      <c r="B24" s="54">
        <v>661273</v>
      </c>
      <c r="C24" s="132" t="s">
        <v>48</v>
      </c>
      <c r="D24" s="132"/>
      <c r="E24" s="69"/>
      <c r="F24" s="69"/>
      <c r="G24" s="146"/>
      <c r="H24" s="28"/>
      <c r="I24" s="28"/>
      <c r="J24" s="28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143"/>
    </row>
    <row r="25" spans="1:31" x14ac:dyDescent="0.25">
      <c r="A25" s="196"/>
      <c r="B25" s="54">
        <v>661274</v>
      </c>
      <c r="C25" s="132" t="s">
        <v>54</v>
      </c>
      <c r="D25" s="132"/>
      <c r="E25" s="69"/>
      <c r="F25" s="69"/>
      <c r="G25" s="146"/>
      <c r="H25" s="28"/>
      <c r="I25" s="28"/>
      <c r="J25" s="28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143"/>
    </row>
    <row r="26" spans="1:31" x14ac:dyDescent="0.25">
      <c r="A26" s="196"/>
      <c r="B26" s="54">
        <v>669400</v>
      </c>
      <c r="C26" s="188" t="s">
        <v>90</v>
      </c>
      <c r="D26" s="188"/>
      <c r="E26" s="69"/>
      <c r="F26" s="69"/>
      <c r="G26" s="146"/>
      <c r="H26" s="28"/>
      <c r="I26" s="28"/>
      <c r="J26" s="28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143"/>
    </row>
    <row r="27" spans="1:31" x14ac:dyDescent="0.25">
      <c r="A27" s="196"/>
      <c r="B27" s="54">
        <v>669800</v>
      </c>
      <c r="C27" s="188" t="s">
        <v>85</v>
      </c>
      <c r="D27" s="188"/>
      <c r="E27" s="69"/>
      <c r="F27" s="69"/>
      <c r="G27" s="146"/>
      <c r="H27" s="28"/>
      <c r="I27" s="28"/>
      <c r="J27" s="28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143"/>
    </row>
    <row r="28" spans="1:31" x14ac:dyDescent="0.25">
      <c r="A28" s="196"/>
      <c r="B28" s="82"/>
      <c r="C28" s="188" t="s">
        <v>146</v>
      </c>
      <c r="D28" s="188"/>
      <c r="E28" s="69"/>
      <c r="F28" s="69"/>
      <c r="G28" s="146"/>
      <c r="H28" s="28"/>
      <c r="I28" s="28"/>
      <c r="J28" s="28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143"/>
    </row>
    <row r="29" spans="1:31" x14ac:dyDescent="0.25">
      <c r="A29" s="196"/>
      <c r="B29" s="82"/>
      <c r="C29" s="167"/>
      <c r="D29" s="167"/>
      <c r="E29" s="69"/>
      <c r="F29" s="69"/>
      <c r="G29" s="146"/>
      <c r="H29" s="28"/>
      <c r="I29" s="28"/>
      <c r="J29" s="28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143"/>
    </row>
    <row r="30" spans="1:31" x14ac:dyDescent="0.25">
      <c r="A30" s="196"/>
      <c r="B30" s="82"/>
      <c r="C30" s="167"/>
      <c r="D30" s="167"/>
      <c r="E30" s="69"/>
      <c r="F30" s="69"/>
      <c r="G30" s="146"/>
      <c r="H30" s="28"/>
      <c r="I30" s="28"/>
      <c r="J30" s="28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143"/>
    </row>
    <row r="31" spans="1:31" x14ac:dyDescent="0.25">
      <c r="A31" s="196"/>
      <c r="B31" s="82"/>
      <c r="C31" s="167"/>
      <c r="D31" s="167"/>
      <c r="E31" s="69"/>
      <c r="F31" s="69"/>
      <c r="G31" s="146"/>
      <c r="H31" s="28"/>
      <c r="I31" s="28"/>
      <c r="J31" s="28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143"/>
    </row>
    <row r="32" spans="1:31" x14ac:dyDescent="0.25">
      <c r="A32" s="196"/>
      <c r="B32" s="82"/>
      <c r="C32" s="167"/>
      <c r="D32" s="167"/>
      <c r="E32" s="69"/>
      <c r="F32" s="69"/>
      <c r="G32" s="146"/>
      <c r="H32" s="28"/>
      <c r="I32" s="28"/>
      <c r="J32" s="28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143"/>
    </row>
    <row r="33" spans="1:31" x14ac:dyDescent="0.25">
      <c r="A33" s="196"/>
      <c r="B33" s="82"/>
      <c r="C33" s="167"/>
      <c r="D33" s="167"/>
      <c r="E33" s="69"/>
      <c r="F33" s="69"/>
      <c r="G33" s="146"/>
      <c r="H33" s="28"/>
      <c r="I33" s="28"/>
      <c r="J33" s="28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143"/>
    </row>
    <row r="34" spans="1:31" x14ac:dyDescent="0.25">
      <c r="A34" s="196"/>
      <c r="B34" s="82"/>
      <c r="C34" s="167"/>
      <c r="D34" s="167"/>
      <c r="E34" s="69"/>
      <c r="F34" s="69"/>
      <c r="G34" s="146"/>
      <c r="H34" s="28"/>
      <c r="I34" s="28"/>
      <c r="J34" s="28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143"/>
    </row>
    <row r="35" spans="1:31" x14ac:dyDescent="0.25">
      <c r="A35" s="196"/>
      <c r="B35" s="82"/>
      <c r="C35" s="167"/>
      <c r="D35" s="167"/>
      <c r="E35" s="69"/>
      <c r="F35" s="69"/>
      <c r="G35" s="146"/>
      <c r="H35" s="28"/>
      <c r="I35" s="28"/>
      <c r="J35" s="28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143"/>
    </row>
    <row r="36" spans="1:31" x14ac:dyDescent="0.25">
      <c r="A36" s="196"/>
      <c r="B36" s="82"/>
      <c r="C36" s="167"/>
      <c r="D36" s="167"/>
      <c r="E36" s="69"/>
      <c r="F36" s="69"/>
      <c r="G36" s="146"/>
      <c r="H36" s="28"/>
      <c r="I36" s="28"/>
      <c r="J36" s="28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143"/>
    </row>
    <row r="37" spans="1:31" ht="15" customHeight="1" x14ac:dyDescent="0.25">
      <c r="A37" s="196"/>
      <c r="B37" s="82"/>
      <c r="C37" s="167"/>
      <c r="D37" s="167"/>
      <c r="E37" s="69"/>
      <c r="F37" s="69"/>
      <c r="G37" s="146"/>
      <c r="H37" s="28"/>
      <c r="I37" s="28"/>
      <c r="J37" s="28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143"/>
    </row>
    <row r="38" spans="1:31" x14ac:dyDescent="0.25">
      <c r="A38" s="196"/>
      <c r="B38" s="70"/>
      <c r="C38" s="189" t="s">
        <v>55</v>
      </c>
      <c r="D38" s="189"/>
      <c r="E38" s="71" t="s">
        <v>49</v>
      </c>
      <c r="F38" s="71" t="s">
        <v>50</v>
      </c>
      <c r="G38" s="146"/>
      <c r="H38" s="68"/>
      <c r="I38" s="72"/>
      <c r="J38" s="72">
        <f t="shared" ref="J38:AD38" si="0">SUM(J12:J37)</f>
        <v>0</v>
      </c>
      <c r="K38" s="72">
        <f t="shared" si="0"/>
        <v>0</v>
      </c>
      <c r="L38" s="72">
        <f t="shared" si="0"/>
        <v>0</v>
      </c>
      <c r="M38" s="72">
        <f t="shared" si="0"/>
        <v>0</v>
      </c>
      <c r="N38" s="72">
        <f t="shared" si="0"/>
        <v>0</v>
      </c>
      <c r="O38" s="72">
        <f t="shared" si="0"/>
        <v>0</v>
      </c>
      <c r="P38" s="72">
        <f t="shared" si="0"/>
        <v>0</v>
      </c>
      <c r="Q38" s="72">
        <f t="shared" si="0"/>
        <v>0</v>
      </c>
      <c r="R38" s="72">
        <f t="shared" si="0"/>
        <v>0</v>
      </c>
      <c r="S38" s="72">
        <f t="shared" si="0"/>
        <v>0</v>
      </c>
      <c r="T38" s="72">
        <f t="shared" si="0"/>
        <v>0</v>
      </c>
      <c r="U38" s="72">
        <f t="shared" si="0"/>
        <v>0</v>
      </c>
      <c r="V38" s="72">
        <f t="shared" si="0"/>
        <v>0</v>
      </c>
      <c r="W38" s="72">
        <f t="shared" si="0"/>
        <v>0</v>
      </c>
      <c r="X38" s="72">
        <f t="shared" si="0"/>
        <v>0</v>
      </c>
      <c r="Y38" s="72">
        <f t="shared" si="0"/>
        <v>0</v>
      </c>
      <c r="Z38" s="72">
        <f t="shared" si="0"/>
        <v>0</v>
      </c>
      <c r="AA38" s="72">
        <f t="shared" si="0"/>
        <v>0</v>
      </c>
      <c r="AB38" s="72">
        <f t="shared" si="0"/>
        <v>0</v>
      </c>
      <c r="AC38" s="72">
        <f t="shared" si="0"/>
        <v>0</v>
      </c>
      <c r="AD38" s="73">
        <f t="shared" si="0"/>
        <v>0</v>
      </c>
      <c r="AE38" s="143"/>
    </row>
    <row r="39" spans="1:31" x14ac:dyDescent="0.25">
      <c r="A39" s="196"/>
      <c r="B39" s="193"/>
      <c r="C39" s="215"/>
      <c r="D39" s="215"/>
      <c r="E39" s="215"/>
      <c r="F39" s="215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43"/>
    </row>
    <row r="40" spans="1:31" x14ac:dyDescent="0.25">
      <c r="A40" s="196"/>
      <c r="B40" s="193"/>
      <c r="C40" s="186" t="s">
        <v>115</v>
      </c>
      <c r="D40" s="187"/>
      <c r="E40" s="74"/>
      <c r="F40" s="74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43"/>
    </row>
    <row r="41" spans="1:31" x14ac:dyDescent="0.25">
      <c r="A41" s="196"/>
      <c r="B41" s="193"/>
      <c r="C41" s="190" t="s">
        <v>154</v>
      </c>
      <c r="D41" s="191"/>
      <c r="E41" s="87"/>
      <c r="F41" s="87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43"/>
    </row>
    <row r="42" spans="1:31" x14ac:dyDescent="0.25">
      <c r="A42" s="196"/>
      <c r="B42" s="193"/>
      <c r="C42" s="74"/>
      <c r="D42" s="74"/>
      <c r="E42" s="74"/>
      <c r="F42" s="74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43"/>
    </row>
    <row r="43" spans="1:31" ht="15" customHeight="1" x14ac:dyDescent="0.25">
      <c r="A43" s="196"/>
      <c r="B43" s="194"/>
      <c r="C43" s="202" t="s">
        <v>57</v>
      </c>
      <c r="D43" s="202"/>
      <c r="E43" s="75"/>
      <c r="F43" s="75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43"/>
    </row>
    <row r="44" spans="1:31" ht="15.75" customHeight="1" x14ac:dyDescent="0.25">
      <c r="A44" s="196"/>
      <c r="B44" s="194"/>
      <c r="C44" s="202"/>
      <c r="D44" s="202"/>
      <c r="E44" s="76"/>
      <c r="F44" s="76"/>
      <c r="G44" s="150"/>
      <c r="H44" s="150"/>
      <c r="I44" s="162"/>
      <c r="J44" s="159" t="s">
        <v>65</v>
      </c>
      <c r="K44" s="159"/>
      <c r="L44" s="159"/>
      <c r="M44" s="160">
        <f>SUM(I38:AD38)</f>
        <v>0</v>
      </c>
      <c r="N44" s="171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43"/>
    </row>
    <row r="45" spans="1:31" ht="15.75" customHeight="1" x14ac:dyDescent="0.25">
      <c r="A45" s="196"/>
      <c r="B45" s="194"/>
      <c r="C45" s="202"/>
      <c r="D45" s="202"/>
      <c r="E45" s="76"/>
      <c r="F45" s="76"/>
      <c r="G45" s="150"/>
      <c r="H45" s="150"/>
      <c r="I45" s="162"/>
      <c r="J45" s="159"/>
      <c r="K45" s="159"/>
      <c r="L45" s="159"/>
      <c r="M45" s="160"/>
      <c r="N45" s="171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43"/>
    </row>
    <row r="46" spans="1:31" ht="15" customHeight="1" x14ac:dyDescent="0.25">
      <c r="A46" s="196"/>
      <c r="B46" s="194"/>
      <c r="C46" s="145"/>
      <c r="D46" s="145"/>
      <c r="E46" s="76"/>
      <c r="F46" s="76"/>
      <c r="G46" s="150"/>
      <c r="H46" s="150"/>
      <c r="I46" s="162"/>
      <c r="J46" s="159" t="s">
        <v>67</v>
      </c>
      <c r="K46" s="159"/>
      <c r="L46" s="159"/>
      <c r="M46" s="160">
        <f>IF(P7="machinerichtlijn",M74,)+IF(P7="Warenwet",M75,)</f>
        <v>0</v>
      </c>
      <c r="N46" s="171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43"/>
    </row>
    <row r="47" spans="1:31" ht="20.100000000000001" customHeight="1" x14ac:dyDescent="0.25">
      <c r="A47" s="196"/>
      <c r="B47" s="194"/>
      <c r="C47" s="77" t="s">
        <v>58</v>
      </c>
      <c r="D47" s="3"/>
      <c r="E47" s="76"/>
      <c r="F47" s="76"/>
      <c r="G47" s="150"/>
      <c r="H47" s="150"/>
      <c r="I47" s="162"/>
      <c r="J47" s="159"/>
      <c r="K47" s="159"/>
      <c r="L47" s="159"/>
      <c r="M47" s="160"/>
      <c r="N47" s="171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43"/>
    </row>
    <row r="48" spans="1:31" ht="20.100000000000001" customHeight="1" x14ac:dyDescent="0.25">
      <c r="A48" s="196"/>
      <c r="B48" s="194"/>
      <c r="C48" s="77" t="s">
        <v>5</v>
      </c>
      <c r="D48" s="3"/>
      <c r="E48" s="76"/>
      <c r="F48" s="76"/>
      <c r="G48" s="150"/>
      <c r="H48" s="150"/>
      <c r="I48" s="162"/>
      <c r="J48" s="159" t="s">
        <v>68</v>
      </c>
      <c r="K48" s="159"/>
      <c r="L48" s="159"/>
      <c r="M48" s="160">
        <f>IF(K8=1,R75,)+IF(K8=3,R76,)</f>
        <v>0</v>
      </c>
      <c r="N48" s="171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43"/>
    </row>
    <row r="49" spans="1:31" ht="20.100000000000001" customHeight="1" x14ac:dyDescent="0.25">
      <c r="A49" s="196"/>
      <c r="B49" s="194"/>
      <c r="C49" s="77" t="s">
        <v>59</v>
      </c>
      <c r="D49" s="3"/>
      <c r="E49" s="78"/>
      <c r="F49" s="78"/>
      <c r="G49" s="150"/>
      <c r="H49" s="150"/>
      <c r="I49" s="162"/>
      <c r="J49" s="159"/>
      <c r="K49" s="159"/>
      <c r="L49" s="159"/>
      <c r="M49" s="160"/>
      <c r="N49" s="171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43"/>
    </row>
    <row r="50" spans="1:31" ht="15" customHeight="1" x14ac:dyDescent="0.25">
      <c r="A50" s="196"/>
      <c r="B50" s="194"/>
      <c r="C50" s="201" t="s">
        <v>60</v>
      </c>
      <c r="D50" s="198"/>
      <c r="E50" s="79"/>
      <c r="F50" s="79"/>
      <c r="G50" s="150"/>
      <c r="H50" s="150"/>
      <c r="I50" s="162"/>
      <c r="J50" s="159" t="s">
        <v>69</v>
      </c>
      <c r="K50" s="159"/>
      <c r="L50" s="159"/>
      <c r="M50" s="160">
        <f>M44-M46+M48</f>
        <v>0</v>
      </c>
      <c r="N50" s="171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43"/>
    </row>
    <row r="51" spans="1:31" ht="15" customHeight="1" x14ac:dyDescent="0.25">
      <c r="A51" s="196"/>
      <c r="B51" s="194"/>
      <c r="C51" s="201"/>
      <c r="D51" s="199"/>
      <c r="E51" s="80"/>
      <c r="F51" s="80"/>
      <c r="G51" s="150"/>
      <c r="H51" s="150"/>
      <c r="I51" s="162"/>
      <c r="J51" s="159"/>
      <c r="K51" s="159"/>
      <c r="L51" s="159"/>
      <c r="M51" s="160"/>
      <c r="N51" s="171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43"/>
    </row>
    <row r="52" spans="1:31" x14ac:dyDescent="0.25">
      <c r="A52" s="196"/>
      <c r="B52" s="194"/>
      <c r="C52" s="201"/>
      <c r="D52" s="199"/>
      <c r="E52" s="80"/>
      <c r="F52" s="8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43"/>
    </row>
    <row r="53" spans="1:31" x14ac:dyDescent="0.25">
      <c r="A53" s="196"/>
      <c r="B53" s="194"/>
      <c r="C53" s="201"/>
      <c r="D53" s="200"/>
      <c r="E53" s="80"/>
      <c r="F53" s="8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43"/>
    </row>
    <row r="54" spans="1:31" x14ac:dyDescent="0.25">
      <c r="A54" s="196"/>
      <c r="B54" s="194"/>
      <c r="C54" s="201" t="s">
        <v>61</v>
      </c>
      <c r="D54" s="198"/>
      <c r="E54" s="80"/>
      <c r="F54" s="8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43"/>
    </row>
    <row r="55" spans="1:31" x14ac:dyDescent="0.25">
      <c r="A55" s="196"/>
      <c r="B55" s="194"/>
      <c r="C55" s="201"/>
      <c r="D55" s="199"/>
      <c r="E55" s="80"/>
      <c r="F55" s="8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43"/>
    </row>
    <row r="56" spans="1:31" x14ac:dyDescent="0.25">
      <c r="A56" s="196"/>
      <c r="B56" s="194"/>
      <c r="C56" s="201"/>
      <c r="D56" s="199"/>
      <c r="E56" s="80"/>
      <c r="F56" s="8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43"/>
    </row>
    <row r="57" spans="1:31" x14ac:dyDescent="0.25">
      <c r="A57" s="196"/>
      <c r="B57" s="194"/>
      <c r="C57" s="201"/>
      <c r="D57" s="199"/>
      <c r="E57" s="80"/>
      <c r="F57" s="8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43"/>
    </row>
    <row r="58" spans="1:31" x14ac:dyDescent="0.25">
      <c r="A58" s="196"/>
      <c r="B58" s="194"/>
      <c r="C58" s="201"/>
      <c r="D58" s="200"/>
      <c r="E58" s="80"/>
      <c r="F58" s="8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43"/>
    </row>
    <row r="59" spans="1:31" ht="15.75" thickBot="1" x14ac:dyDescent="0.3">
      <c r="A59" s="197"/>
      <c r="B59" s="195"/>
      <c r="C59" s="195"/>
      <c r="D59" s="195"/>
      <c r="E59" s="81"/>
      <c r="F59" s="8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44"/>
    </row>
    <row r="60" spans="1:31" x14ac:dyDescent="0.2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31" x14ac:dyDescent="0.2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31" x14ac:dyDescent="0.2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31" x14ac:dyDescent="0.2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3:24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3:24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3:24" x14ac:dyDescent="0.2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3:24" x14ac:dyDescent="0.2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3:24" x14ac:dyDescent="0.2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3:24" x14ac:dyDescent="0.2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3:24" x14ac:dyDescent="0.25">
      <c r="C71" s="4"/>
      <c r="D71" s="5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3:24" x14ac:dyDescent="0.25">
      <c r="C72" s="4"/>
      <c r="D72" s="5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3:24" hidden="1" x14ac:dyDescent="0.25">
      <c r="D73" s="6" t="s">
        <v>62</v>
      </c>
      <c r="E73" s="4"/>
      <c r="F73" s="4"/>
      <c r="G73" s="4"/>
      <c r="H73" s="4"/>
      <c r="I73" s="4"/>
      <c r="J73" s="168" t="s">
        <v>75</v>
      </c>
      <c r="K73" s="169"/>
      <c r="L73" s="169"/>
      <c r="M73" s="170"/>
      <c r="N73" s="4"/>
      <c r="O73" s="6" t="s">
        <v>77</v>
      </c>
      <c r="P73" s="6" t="s">
        <v>78</v>
      </c>
      <c r="Q73" s="6" t="s">
        <v>79</v>
      </c>
      <c r="R73" s="7" t="s">
        <v>80</v>
      </c>
      <c r="S73" s="4"/>
      <c r="T73" s="7" t="s">
        <v>82</v>
      </c>
      <c r="U73" s="4"/>
      <c r="V73" s="4"/>
      <c r="W73" s="4"/>
      <c r="X73" s="4"/>
    </row>
    <row r="74" spans="3:24" hidden="1" x14ac:dyDescent="0.25">
      <c r="C74" s="4"/>
      <c r="D74" s="8" t="s">
        <v>76</v>
      </c>
      <c r="E74" s="4"/>
      <c r="F74" s="4"/>
      <c r="G74" s="4"/>
      <c r="H74" s="4"/>
      <c r="I74" s="4"/>
      <c r="J74" s="157" t="s">
        <v>72</v>
      </c>
      <c r="K74" s="158"/>
      <c r="L74" s="9">
        <v>0</v>
      </c>
      <c r="M74" s="10">
        <f>M44*L74</f>
        <v>0</v>
      </c>
      <c r="N74" s="4"/>
      <c r="O74" s="11" t="s">
        <v>76</v>
      </c>
      <c r="P74" s="12"/>
      <c r="Q74" s="12"/>
      <c r="R74" s="12"/>
      <c r="S74" s="4"/>
      <c r="T74" s="2" t="s">
        <v>76</v>
      </c>
      <c r="U74" s="4"/>
      <c r="V74" s="4"/>
      <c r="W74" s="4"/>
      <c r="X74" s="4"/>
    </row>
    <row r="75" spans="3:24" ht="15.75" hidden="1" x14ac:dyDescent="0.25">
      <c r="C75" s="4"/>
      <c r="D75" s="13" t="s">
        <v>63</v>
      </c>
      <c r="E75" s="4"/>
      <c r="F75" s="4"/>
      <c r="G75" s="4"/>
      <c r="H75" s="4"/>
      <c r="I75" s="4"/>
      <c r="J75" s="157" t="s">
        <v>73</v>
      </c>
      <c r="K75" s="158"/>
      <c r="L75" s="9">
        <v>0.05</v>
      </c>
      <c r="M75" s="10">
        <f>M44*L75</f>
        <v>0</v>
      </c>
      <c r="N75" s="4"/>
      <c r="O75" s="14">
        <v>1</v>
      </c>
      <c r="P75" s="14" t="e">
        <f>230*K7</f>
        <v>#VALUE!</v>
      </c>
      <c r="Q75" s="14" t="e">
        <f>P75*$V$6/1000</f>
        <v>#VALUE!</v>
      </c>
      <c r="R75" s="15" t="e">
        <f>$V$5*Q75</f>
        <v>#VALUE!</v>
      </c>
      <c r="S75" s="4"/>
      <c r="T75" s="12">
        <v>6</v>
      </c>
      <c r="U75" s="4"/>
      <c r="V75" s="4"/>
      <c r="W75" s="4"/>
      <c r="X75" s="4"/>
    </row>
    <row r="76" spans="3:24" ht="15.75" hidden="1" x14ac:dyDescent="0.25">
      <c r="C76" s="4"/>
      <c r="D76" s="16" t="s">
        <v>64</v>
      </c>
      <c r="E76" s="4"/>
      <c r="F76" s="4"/>
      <c r="G76" s="4"/>
      <c r="H76" s="4"/>
      <c r="I76" s="4"/>
      <c r="J76" s="153"/>
      <c r="K76" s="154"/>
      <c r="L76" s="17"/>
      <c r="M76" s="18"/>
      <c r="N76" s="4"/>
      <c r="O76" s="19">
        <v>3</v>
      </c>
      <c r="P76" s="19" t="e">
        <f>400*K7*1.7321</f>
        <v>#VALUE!</v>
      </c>
      <c r="Q76" s="19" t="e">
        <f>P76*$V$6/1000</f>
        <v>#VALUE!</v>
      </c>
      <c r="R76" s="20" t="e">
        <f>$V$5*Q76</f>
        <v>#VALUE!</v>
      </c>
      <c r="S76" s="4"/>
      <c r="T76" s="12">
        <v>10</v>
      </c>
      <c r="U76" s="4"/>
      <c r="V76" s="4"/>
      <c r="W76" s="4"/>
      <c r="X76" s="4"/>
    </row>
    <row r="77" spans="3:24" hidden="1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12">
        <v>16</v>
      </c>
      <c r="U77" s="4"/>
      <c r="V77" s="4"/>
      <c r="W77" s="4"/>
      <c r="X77" s="4"/>
    </row>
    <row r="78" spans="3:24" hidden="1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26">
        <v>20</v>
      </c>
      <c r="U78" s="4"/>
      <c r="V78" s="4"/>
      <c r="W78" s="4"/>
      <c r="X78" s="4"/>
    </row>
    <row r="79" spans="3:24" hidden="1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26">
        <v>25</v>
      </c>
      <c r="U79" s="4"/>
      <c r="V79" s="4"/>
      <c r="W79" s="4"/>
      <c r="X79" s="4"/>
    </row>
    <row r="80" spans="3:24" hidden="1" x14ac:dyDescent="0.2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26">
        <v>32</v>
      </c>
      <c r="U80" s="4"/>
      <c r="V80" s="4"/>
      <c r="W80" s="4"/>
      <c r="X80" s="4"/>
    </row>
    <row r="81" spans="3:24" hidden="1" x14ac:dyDescent="0.2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26">
        <v>35</v>
      </c>
      <c r="U81" s="4"/>
      <c r="V81" s="4"/>
      <c r="W81" s="4"/>
      <c r="X81" s="4"/>
    </row>
    <row r="82" spans="3:24" hidden="1" x14ac:dyDescent="0.2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26">
        <v>50</v>
      </c>
      <c r="U82" s="4"/>
      <c r="V82" s="4"/>
      <c r="W82" s="4"/>
      <c r="X82" s="4"/>
    </row>
    <row r="83" spans="3:24" hidden="1" x14ac:dyDescent="0.2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26">
        <v>63</v>
      </c>
      <c r="U83" s="4"/>
      <c r="V83" s="4"/>
      <c r="W83" s="4"/>
      <c r="X83" s="4"/>
    </row>
    <row r="84" spans="3:24" hidden="1" x14ac:dyDescent="0.2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26">
        <v>80</v>
      </c>
      <c r="U84" s="4"/>
      <c r="V84" s="4"/>
      <c r="W84" s="4"/>
      <c r="X84" s="4"/>
    </row>
    <row r="85" spans="3:24" hidden="1" x14ac:dyDescent="0.2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26">
        <v>100</v>
      </c>
      <c r="U85" s="4"/>
      <c r="V85" s="4"/>
      <c r="W85" s="4"/>
      <c r="X85" s="4"/>
    </row>
    <row r="86" spans="3:24" hidden="1" x14ac:dyDescent="0.2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26">
        <v>125</v>
      </c>
      <c r="U86" s="4"/>
      <c r="V86" s="4"/>
      <c r="W86" s="4"/>
      <c r="X86" s="4"/>
    </row>
    <row r="87" spans="3:24" hidden="1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26">
        <v>160</v>
      </c>
      <c r="U87" s="4"/>
      <c r="V87" s="4"/>
      <c r="W87" s="4"/>
      <c r="X87" s="4"/>
    </row>
    <row r="88" spans="3:24" hidden="1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26">
        <v>200</v>
      </c>
      <c r="U88" s="4"/>
      <c r="V88" s="4"/>
      <c r="W88" s="4"/>
      <c r="X88" s="4"/>
    </row>
    <row r="89" spans="3:24" hidden="1" x14ac:dyDescent="0.2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26">
        <v>250</v>
      </c>
      <c r="U89" s="4"/>
      <c r="V89" s="4"/>
      <c r="W89" s="4"/>
      <c r="X89" s="4"/>
    </row>
    <row r="90" spans="3:24" hidden="1" x14ac:dyDescent="0.2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26">
        <v>315</v>
      </c>
      <c r="U90" s="4"/>
      <c r="V90" s="4"/>
      <c r="W90" s="4"/>
      <c r="X90" s="4"/>
    </row>
    <row r="91" spans="3:24" hidden="1" x14ac:dyDescent="0.2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26">
        <v>400</v>
      </c>
      <c r="U91" s="4"/>
      <c r="V91" s="4"/>
      <c r="W91" s="4"/>
      <c r="X91" s="4"/>
    </row>
    <row r="92" spans="3:24" hidden="1" x14ac:dyDescent="0.2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26">
        <v>500</v>
      </c>
      <c r="U92" s="4"/>
      <c r="V92" s="4"/>
      <c r="W92" s="4"/>
      <c r="X92" s="4"/>
    </row>
    <row r="93" spans="3:24" hidden="1" x14ac:dyDescent="0.2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27">
        <v>630</v>
      </c>
      <c r="U93" s="4"/>
      <c r="V93" s="4"/>
      <c r="W93" s="4"/>
      <c r="X93" s="4"/>
    </row>
    <row r="94" spans="3:24" x14ac:dyDescent="0.2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3:24" x14ac:dyDescent="0.2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3:24" x14ac:dyDescent="0.25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3:24" x14ac:dyDescent="0.25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3:24" x14ac:dyDescent="0.25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3:24" x14ac:dyDescent="0.25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3:24" x14ac:dyDescent="0.25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3:24" x14ac:dyDescent="0.25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3:24" x14ac:dyDescent="0.25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3:24" x14ac:dyDescent="0.25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3:24" x14ac:dyDescent="0.25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3:24" x14ac:dyDescent="0.25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3:24" x14ac:dyDescent="0.25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3:24" x14ac:dyDescent="0.25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3:24" x14ac:dyDescent="0.25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3:24" x14ac:dyDescent="0.25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3:24" x14ac:dyDescent="0.25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3:24" x14ac:dyDescent="0.25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3:24" x14ac:dyDescent="0.25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3:24" x14ac:dyDescent="0.25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3:24" x14ac:dyDescent="0.25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3:24" x14ac:dyDescent="0.25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3:24" x14ac:dyDescent="0.25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3:24" x14ac:dyDescent="0.25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3:24" x14ac:dyDescent="0.25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3:24" x14ac:dyDescent="0.25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3:24" x14ac:dyDescent="0.25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3:24" x14ac:dyDescent="0.25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3:24" x14ac:dyDescent="0.25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3:24" x14ac:dyDescent="0.25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3:24" x14ac:dyDescent="0.25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3:24" x14ac:dyDescent="0.25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3:24" x14ac:dyDescent="0.25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3:24" x14ac:dyDescent="0.25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3:24" x14ac:dyDescent="0.25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3:24" x14ac:dyDescent="0.25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3:24" x14ac:dyDescent="0.25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3:24" x14ac:dyDescent="0.25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3:24" x14ac:dyDescent="0.25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3:24" x14ac:dyDescent="0.25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3:24" x14ac:dyDescent="0.25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3:24" x14ac:dyDescent="0.25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3:24" x14ac:dyDescent="0.25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3:24" x14ac:dyDescent="0.25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3:24" x14ac:dyDescent="0.25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3:24" x14ac:dyDescent="0.25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3:24" x14ac:dyDescent="0.25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3:24" x14ac:dyDescent="0.25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3:24" x14ac:dyDescent="0.25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3:24" x14ac:dyDescent="0.25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3:24" x14ac:dyDescent="0.25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3:24" x14ac:dyDescent="0.25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3:24" x14ac:dyDescent="0.25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3:24" x14ac:dyDescent="0.2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3:24" x14ac:dyDescent="0.25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3:24" x14ac:dyDescent="0.25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3:24" x14ac:dyDescent="0.25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3:24" x14ac:dyDescent="0.2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3:24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3:24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3:24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3:24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3:24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3:24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3:24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3:24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3:24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3:24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3:24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3:24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3:24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3:24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3:24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3:24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3:24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3:24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3:24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3:24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3:24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3:24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3:24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3:24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3:24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3:24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3:24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3:24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3:24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3:24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3:24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3:24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3:24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3:24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3:24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3:24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3:24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3:24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3:24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3:24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3:24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3:24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3:24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3:24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3:24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3:24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3:24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3:24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3:24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3:24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3:24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3:24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3:24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3:24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3:24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3:24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3:24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3:24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3:24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3:24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3:24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3:24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3:24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3:24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3:24" x14ac:dyDescent="0.25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3:24" x14ac:dyDescent="0.25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3:24" x14ac:dyDescent="0.25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3:24" x14ac:dyDescent="0.25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3:24" x14ac:dyDescent="0.2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3:24" x14ac:dyDescent="0.25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3:24" x14ac:dyDescent="0.25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3:24" x14ac:dyDescent="0.25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3:24" x14ac:dyDescent="0.2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3:24" x14ac:dyDescent="0.25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3:24" x14ac:dyDescent="0.25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3:24" x14ac:dyDescent="0.25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3:24" x14ac:dyDescent="0.25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3:24" x14ac:dyDescent="0.25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3:24" x14ac:dyDescent="0.25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3:24" x14ac:dyDescent="0.2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3:24" x14ac:dyDescent="0.2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3:24" x14ac:dyDescent="0.2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3:24" x14ac:dyDescent="0.2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3:24" x14ac:dyDescent="0.2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3:24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3:24" x14ac:dyDescent="0.2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3:24" x14ac:dyDescent="0.2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3:24" x14ac:dyDescent="0.2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3:24" x14ac:dyDescent="0.2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3:24" x14ac:dyDescent="0.2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3:24" x14ac:dyDescent="0.2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3:24" x14ac:dyDescent="0.2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3:24" x14ac:dyDescent="0.2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3:24" x14ac:dyDescent="0.2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3:24" x14ac:dyDescent="0.2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</sheetData>
  <sheetProtection algorithmName="SHA-512" hashValue="QZRFQm7EjbcI9IG0DU/bapt+gU7+7q1Xin8NTC+rqO+/YSjo4gc8PbwjYqMQBDpT8aZS8syoqcpo6OoIK5PQaA==" saltValue="IrUPINLPQb2wIMqboYEjJg==" spinCount="100000" sheet="1" selectLockedCells="1"/>
  <dataConsolidate/>
  <mergeCells count="92">
    <mergeCell ref="J76:K76"/>
    <mergeCell ref="D5:G5"/>
    <mergeCell ref="C54:C58"/>
    <mergeCell ref="D54:D58"/>
    <mergeCell ref="C59:D59"/>
    <mergeCell ref="J73:M73"/>
    <mergeCell ref="J74:K74"/>
    <mergeCell ref="J75:K75"/>
    <mergeCell ref="C46:D46"/>
    <mergeCell ref="J46:L47"/>
    <mergeCell ref="M46:M47"/>
    <mergeCell ref="J48:L49"/>
    <mergeCell ref="M48:M49"/>
    <mergeCell ref="C50:C53"/>
    <mergeCell ref="D50:D53"/>
    <mergeCell ref="J50:L51"/>
    <mergeCell ref="M50:M51"/>
    <mergeCell ref="G52:AD59"/>
    <mergeCell ref="C37:D37"/>
    <mergeCell ref="C38:D38"/>
    <mergeCell ref="B39:B59"/>
    <mergeCell ref="C39:F39"/>
    <mergeCell ref="G39:AD43"/>
    <mergeCell ref="C43:D45"/>
    <mergeCell ref="G44:I51"/>
    <mergeCell ref="J44:L45"/>
    <mergeCell ref="M44:M45"/>
    <mergeCell ref="N44:AD51"/>
    <mergeCell ref="C40:D40"/>
    <mergeCell ref="C41:D41"/>
    <mergeCell ref="C22:D22"/>
    <mergeCell ref="C23:D23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P8:S8"/>
    <mergeCell ref="T8:U8"/>
    <mergeCell ref="C24:D24"/>
    <mergeCell ref="C10:D10"/>
    <mergeCell ref="C11:D11"/>
    <mergeCell ref="C12:D12"/>
    <mergeCell ref="G12:G38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V5:W5"/>
    <mergeCell ref="D6:G6"/>
    <mergeCell ref="I6:J6"/>
    <mergeCell ref="K6:N6"/>
    <mergeCell ref="P6:S6"/>
    <mergeCell ref="T6:U6"/>
    <mergeCell ref="H4:H8"/>
    <mergeCell ref="V8:X8"/>
    <mergeCell ref="D7:G7"/>
    <mergeCell ref="I7:J7"/>
    <mergeCell ref="K7:N7"/>
    <mergeCell ref="T7:U7"/>
    <mergeCell ref="V7:X7"/>
    <mergeCell ref="D8:G8"/>
    <mergeCell ref="I8:J8"/>
    <mergeCell ref="K8:N8"/>
    <mergeCell ref="Y5:AB8"/>
    <mergeCell ref="AC5:AD8"/>
    <mergeCell ref="A1:AE1"/>
    <mergeCell ref="C2:AD2"/>
    <mergeCell ref="AE2:AE59"/>
    <mergeCell ref="A3:AD3"/>
    <mergeCell ref="C4:G4"/>
    <mergeCell ref="I4:N4"/>
    <mergeCell ref="O4:AD4"/>
    <mergeCell ref="A5:A59"/>
    <mergeCell ref="P7:S7"/>
    <mergeCell ref="I5:J5"/>
    <mergeCell ref="V6:W6"/>
    <mergeCell ref="K5:N5"/>
    <mergeCell ref="P5:S5"/>
    <mergeCell ref="T5:U5"/>
  </mergeCells>
  <dataValidations count="3">
    <dataValidation type="list" allowBlank="1" showInputMessage="1" showErrorMessage="1" sqref="P7:S7" xr:uid="{824107FE-41AE-4AD1-AB77-81D7ABB46792}">
      <formula1>$D$74:$D$76</formula1>
    </dataValidation>
    <dataValidation type="list" allowBlank="1" showInputMessage="1" showErrorMessage="1" sqref="K8:N8" xr:uid="{D033CE4C-468F-4AA1-B7DA-4087D8F2A816}">
      <formula1>$O$74:$O$76</formula1>
    </dataValidation>
    <dataValidation type="list" allowBlank="1" showInputMessage="1" showErrorMessage="1" sqref="K7:N7" xr:uid="{FF4FC440-F0C0-4BCB-9F63-017D2258627A}">
      <formula1>$T$74:$T$93</formula1>
    </dataValidation>
  </dataValidations>
  <hyperlinks>
    <hyperlink ref="B2" location="Index!A1" display="Index!A1" xr:uid="{372E9228-22CD-4D01-AA2B-B33BF5FB88B3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3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28</xdr:col>
                <xdr:colOff>352425</xdr:colOff>
                <xdr:row>4</xdr:row>
                <xdr:rowOff>47625</xdr:rowOff>
              </from>
              <to>
                <xdr:col>29</xdr:col>
                <xdr:colOff>581025</xdr:colOff>
                <xdr:row>7</xdr:row>
                <xdr:rowOff>152400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k D A A B Q S w M E F A A C A A g A E G E j W o 1 Q 3 3 6 l A A A A 9 w A A A B I A H A B D b 2 5 m a W c v U G F j a 2 F n Z S 5 4 b W w g o h g A K K A U A A A A A A A A A A A A A A A A A A A A A A A A A A A A h Y 9 B D o I w F E S v Q r q n L d U Y Q z 5 l 4 R a M i Y l x S 2 q F R v g Y W i x 3 c + G R v I I Y R d 2 5 n D d v M X O / 3 i A d m j q 4 6 M 6 a F h M S U U 4 C j a o 9 G C w T 0 r t j u C S p h E 2 h T k W p g 1 F G G w / 2 k J D K u X P M m P e e + h l t u 5 I J z i O 2 z 7 O t q n R T k I 9 s / s u h Q e s K V J p I 2 L 3 G S E E j s a B i z g X l w C Y K u c G v I c b B z / Y H w q q v X d 9 p i X W 4 z o B N E d j 7 h H w A U E s D B B Q A A g A I A B B h I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Q Y S N a o / a 1 a q I A A A D V A A A A E w A c A E Z v c m 1 1 b G F z L 1 N l Y 3 R p b 2 4 x L m 0 g o h g A K K A U A A A A A A A A A A A A A A A A A A A A A A A A A A A A d Y 2 x C o M w F E X 3 Q P 4 h p I u C C M 7 i U u l U 6 F K h g z h E f b W p S V 5 J I r U V / 7 0 R 5 9 7 l L u f c 6 6 D z E g 2 7 7 p 3 l l F D i H s J C z y r R g s p Y w R R 4 S l j I 0 Q a 0 Y K e 5 A 5 W W k 7 V g / A 3 t 2 C K O U b z U F 6 G h 4 L v H m 7 U u 0 f i A N M m u H 3 j 1 e Q E b 4 C 2 f X z n 0 P G w F W E F a W W H c H a 0 u U U 3 a b J i L t r d k W f g Z F e q M J 8 x v t o f Z r 2 t M i T R / V v M f U E s B A i 0 A F A A C A A g A E G E j W o 1 Q 3 3 6 l A A A A 9 w A A A B I A A A A A A A A A A A A A A A A A A A A A A E N v b m Z p Z y 9 Q Y W N r Y W d l L n h t b F B L A Q I t A B Q A A g A I A B B h I 1 o P y u m r p A A A A O k A A A A T A A A A A A A A A A A A A A A A A P E A A A B b Q 2 9 u d G V u d F 9 U e X B l c 1 0 u e G 1 s U E s B A i 0 A F A A C A A g A E G E j W q P 2 t W q i A A A A 1 Q A A A B M A A A A A A A A A A A A A A A A A 4 g E A A E Z v c m 1 1 b G F z L 1 N l Y 3 R p b 2 4 x L m 1 Q S w U G A A A A A A M A A w D C A A A A 0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Q 0 M z k z O T h j L T Q 1 Y W I t N D Q y O C 0 5 Z T Y 4 L T d k Z j A x Z G F h N 2 F h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A z V D E w O j E 4 O j M 0 L j A 0 N z k 1 M z V a I i A v P j x F b n R y e S B U e X B l P S J G a W x s Q 2 9 s d W 1 u V H l w Z X M i I F Z h b H V l P S J z Q m c 9 P S I g L z 4 8 R W 5 0 c n k g V H l w Z T 0 i R m l s b E N v b H V t b k 5 h b W V z I i B W Y W x 1 Z T 0 i c 1 s m c X V v d D t L b 2 x v b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D E v Q X V 0 b 1 J l b W 9 2 Z W R D b 2 x 1 b W 5 z M S 5 7 S 2 9 s b 2 0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V s M S 9 B d X R v U m V t b 3 Z l Z E N v b H V t b n M x L n t L b 2 x v b T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M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+ f c F J o Z G O U 6 R b F t C T T / P x Q A A A A A C A A A A A A A D Z g A A w A A A A B A A A A B k I x L o s y Q n n + t 2 s 7 c 2 U T 4 y A A A A A A S A A A C g A A A A E A A A A K w O 1 c x B l L k R W e d 2 1 2 P + i Q 1 Q A A A A r 8 z g l k k K W k I H P 8 Z L V d Y R C F w 8 1 C U w I 2 d i 8 / i f n Y j k D v Q 4 k b p i k V I g C v Z 9 U D v n e h c O D H M L E I y 5 d p g i w Z z 4 4 W 2 8 k D M 0 5 v K i M W t 0 + Z o N 4 7 y I W x s U A A A A N m q x p W 1 K a r n n f W a x s D G t T h g V E H I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855348C4C8924990AAA008BCE627B7" ma:contentTypeVersion="4" ma:contentTypeDescription="Een nieuw document maken." ma:contentTypeScope="" ma:versionID="856de5200776e3406018a6057b5754a9">
  <xsd:schema xmlns:xsd="http://www.w3.org/2001/XMLSchema" xmlns:xs="http://www.w3.org/2001/XMLSchema" xmlns:p="http://schemas.microsoft.com/office/2006/metadata/properties" xmlns:ns2="9527f7fa-204a-41eb-a135-463232b02fec" targetNamespace="http://schemas.microsoft.com/office/2006/metadata/properties" ma:root="true" ma:fieldsID="38f20808e7dc6e97d162a7f59f214ddd" ns2:_="">
    <xsd:import namespace="9527f7fa-204a-41eb-a135-463232b02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7f7fa-204a-41eb-a135-463232b02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AFF174-9660-4B3B-8AD8-429192171DC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F322D95-5E22-467E-AC17-EF26051FB86E}"/>
</file>

<file path=customXml/itemProps3.xml><?xml version="1.0" encoding="utf-8"?>
<ds:datastoreItem xmlns:ds="http://schemas.openxmlformats.org/officeDocument/2006/customXml" ds:itemID="{AFB6CA7C-A02E-411C-8F40-4986A336805C}"/>
</file>

<file path=customXml/itemProps4.xml><?xml version="1.0" encoding="utf-8"?>
<ds:datastoreItem xmlns:ds="http://schemas.openxmlformats.org/officeDocument/2006/customXml" ds:itemID="{1089539D-D7BB-4D4D-90EF-6B01C8481D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Producteisen</vt:lpstr>
      <vt:lpstr>Tractie</vt:lpstr>
      <vt:lpstr>Hydraulisch</vt:lpstr>
      <vt:lpstr>Traplift</vt:lpstr>
      <vt:lpstr>Heftableau</vt:lpstr>
      <vt:lpstr>Heftableau piston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Ad</dc:creator>
  <cp:lastModifiedBy>Goossens, Ad</cp:lastModifiedBy>
  <dcterms:created xsi:type="dcterms:W3CDTF">2025-01-03T07:57:52Z</dcterms:created>
  <dcterms:modified xsi:type="dcterms:W3CDTF">2025-05-13T12:08:27Z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0x01010070855348C4C8924990AAA008BCE627B7</vt:lpwstr>
  </property>
</Properties>
</file>