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Public polis en sluiting\Sluiting\PVE\2025\"/>
    </mc:Choice>
  </mc:AlternateContent>
  <xr:revisionPtr revIDLastSave="0" documentId="8_{342F44DA-9B91-4F11-B5F9-CE160426CE1C}" xr6:coauthVersionLast="47" xr6:coauthVersionMax="47" xr10:uidLastSave="{00000000-0000-0000-0000-000000000000}"/>
  <bookViews>
    <workbookView xWindow="13200" yWindow="45" windowWidth="15390" windowHeight="15495" tabRatio="169" xr2:uid="{00000000-000D-0000-FFFF-FFFF00000000}"/>
  </bookViews>
  <sheets>
    <sheet name="specificatie" sheetId="5" r:id="rId1"/>
  </sheets>
  <definedNames>
    <definedName name="_xlnm._FilterDatabase" localSheetId="0" hidden="1">specificatie!$A$1:$T$134</definedName>
    <definedName name="_xlnm.Print_Area" localSheetId="0">specificatie!$B$1:$Q$135</definedName>
    <definedName name="_xlnm.Print_Titles" localSheetId="0">specificatie!$1:$1</definedName>
    <definedName name="Am">#REF!</definedName>
    <definedName name="bt">#REF!</definedName>
    <definedName name="Fr">#REF!</definedName>
    <definedName name="getaxeerdewaarden2014">#REF!</definedName>
    <definedName name="Ht">#REF!</definedName>
    <definedName name="HX">#REF!</definedName>
    <definedName name="IH">#REF!</definedName>
    <definedName name="Verzekerde_waarde_2013__incl._inventaris">#REF!</definedName>
    <definedName name="Verzekerde_waarde_2014__incl._inventaris">#REF!</definedName>
  </definedNames>
  <calcPr calcId="191029"/>
  <customWorkbookViews>
    <customWorkbookView name="MediaCenter - Persoonlijke weergave" guid="{476E4D8E-FA44-4BA3-8746-63D72A466F43}" mergeInterval="0" personalView="1" maximized="1" windowWidth="1916" windowHeight="855" tabRatio="726" activeSheetId="1"/>
    <customWorkbookView name="Gédy Pot - Persoonlijke weergave" guid="{79F397BB-2EDF-455D-802F-238C03B0D4D3}" mergeInterval="0" personalView="1" maximized="1" windowWidth="1920" windowHeight="855" tabRatio="726" activeSheetId="2"/>
    <customWorkbookView name="jantine.pot - Persoonlijke weergave" guid="{3873F08A-E25F-4A1A-93A9-09C6F36AA99B}" mergeInterval="0" personalView="1" maximized="1" windowWidth="1276" windowHeight="861" tabRatio="822" activeSheetId="2"/>
    <customWorkbookView name="thalia.haveman - Persoonlijke weergave" guid="{153A9F8F-F1E5-4903-98DC-A94D1FA501E9}" mergeInterval="0" personalView="1" maximized="1" windowWidth="1276" windowHeight="887" tabRatio="821" activeSheetId="2"/>
    <customWorkbookView name="sjoerd.otter - Persoonlijke weergave" guid="{FAB2A526-3A51-4701-8780-ED5FA4328D23}" mergeInterval="0" personalView="1" maximized="1" windowWidth="1276" windowHeight="887" tabRatio="821" activeSheetId="2"/>
    <customWorkbookView name="jesse.kwakman - Persoonlijke weergave" guid="{F078379E-0FCA-4063-915C-A34AEB3D96DE}" mergeInterval="0" personalView="1" maximized="1" windowWidth="1276" windowHeight="887" tabRatio="821" activeSheetId="1"/>
    <customWorkbookView name="jouke.dijkstra - Persoonlijke weergave" guid="{F21F3A69-494B-4246-A6A9-85F29FD99775}" mergeInterval="0" personalView="1" maximized="1" windowWidth="1020" windowHeight="631" tabRatio="821" activeSheetId="2"/>
    <customWorkbookView name="Gedy.Pot - Persoonlijke weergave" guid="{C759F04D-7DC8-447A-83D0-22737617FEEB}" mergeInterval="0" personalView="1" maximized="1" windowWidth="1276" windowHeight="834" tabRatio="726" activeSheetId="7"/>
    <customWorkbookView name="Jantine Pot - Persoonlijke weergave" guid="{7D525FD9-2416-482B-A7D0-46A22B457496}" mergeInterval="0" personalView="1" maximized="1" windowWidth="1020" windowHeight="375" tabRatio="726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17" i="5" l="1"/>
  <c r="N2" i="5"/>
  <c r="M88" i="5"/>
  <c r="O88" i="5" s="1"/>
  <c r="M2" i="5"/>
  <c r="O2" i="5" s="1"/>
  <c r="N88" i="5"/>
  <c r="L127" i="5"/>
  <c r="N127" i="5" s="1"/>
  <c r="L132" i="5"/>
  <c r="N132" i="5" s="1"/>
  <c r="K127" i="5" l="1"/>
  <c r="L113" i="5"/>
  <c r="N113" i="5" s="1"/>
  <c r="L84" i="5"/>
  <c r="N84" i="5" s="1"/>
  <c r="L106" i="5"/>
  <c r="N106" i="5" s="1"/>
  <c r="L90" i="5"/>
  <c r="N90" i="5" s="1"/>
  <c r="L123" i="5"/>
  <c r="N123" i="5" s="1"/>
  <c r="L125" i="5"/>
  <c r="N125" i="5" s="1"/>
  <c r="L126" i="5"/>
  <c r="N126" i="5" s="1"/>
  <c r="L76" i="5"/>
  <c r="N76" i="5" s="1"/>
  <c r="L108" i="5"/>
  <c r="N108" i="5" s="1"/>
  <c r="L96" i="5"/>
  <c r="N96" i="5" s="1"/>
  <c r="L97" i="5"/>
  <c r="N97" i="5" s="1"/>
  <c r="L99" i="5"/>
  <c r="N99" i="5" s="1"/>
  <c r="L73" i="5"/>
  <c r="N73" i="5" s="1"/>
  <c r="L87" i="5"/>
  <c r="N87" i="5" s="1"/>
  <c r="L89" i="5"/>
  <c r="N89" i="5" s="1"/>
  <c r="L72" i="5"/>
  <c r="N72" i="5" s="1"/>
  <c r="L120" i="5"/>
  <c r="N120" i="5" s="1"/>
  <c r="L121" i="5"/>
  <c r="N121" i="5" s="1"/>
  <c r="L122" i="5"/>
  <c r="N122" i="5" s="1"/>
  <c r="L112" i="5"/>
  <c r="N112" i="5" s="1"/>
  <c r="L109" i="5"/>
  <c r="N109" i="5" s="1"/>
  <c r="L116" i="5"/>
  <c r="N116" i="5" s="1"/>
  <c r="L78" i="5"/>
  <c r="N78" i="5" s="1"/>
  <c r="L79" i="5"/>
  <c r="N79" i="5" s="1"/>
  <c r="L95" i="5"/>
  <c r="N95" i="5" s="1"/>
  <c r="L82" i="5"/>
  <c r="N82" i="5" s="1"/>
  <c r="L94" i="5"/>
  <c r="N94" i="5" s="1"/>
  <c r="L124" i="5"/>
  <c r="N124" i="5" s="1"/>
  <c r="L23" i="5"/>
  <c r="N23" i="5" s="1"/>
  <c r="L22" i="5"/>
  <c r="N22" i="5" s="1"/>
  <c r="L26" i="5"/>
  <c r="N26" i="5" s="1"/>
  <c r="L24" i="5"/>
  <c r="N24" i="5" s="1"/>
  <c r="L59" i="5"/>
  <c r="N59" i="5" s="1"/>
  <c r="L66" i="5"/>
  <c r="N66" i="5" s="1"/>
  <c r="L56" i="5"/>
  <c r="N56" i="5" s="1"/>
  <c r="L67" i="5"/>
  <c r="N67" i="5" s="1"/>
  <c r="L54" i="5"/>
  <c r="N54" i="5" s="1"/>
  <c r="L63" i="5"/>
  <c r="N63" i="5" s="1"/>
  <c r="L64" i="5"/>
  <c r="N64" i="5" s="1"/>
  <c r="L61" i="5"/>
  <c r="N61" i="5" s="1"/>
  <c r="L57" i="5"/>
  <c r="N57" i="5" s="1"/>
  <c r="L65" i="5"/>
  <c r="N65" i="5" s="1"/>
  <c r="L31" i="5"/>
  <c r="N31" i="5" s="1"/>
  <c r="L30" i="5"/>
  <c r="N30" i="5" s="1"/>
  <c r="L32" i="5"/>
  <c r="N32" i="5" s="1"/>
  <c r="L33" i="5"/>
  <c r="N33" i="5" s="1"/>
  <c r="L34" i="5"/>
  <c r="N34" i="5" s="1"/>
  <c r="L28" i="5"/>
  <c r="N28" i="5" s="1"/>
  <c r="L27" i="5"/>
  <c r="N27" i="5" s="1"/>
  <c r="L19" i="5"/>
  <c r="N19" i="5" s="1"/>
  <c r="L16" i="5"/>
  <c r="N16" i="5" s="1"/>
  <c r="L14" i="5"/>
  <c r="N14" i="5" s="1"/>
  <c r="L13" i="5"/>
  <c r="N13" i="5" s="1"/>
  <c r="L18" i="5"/>
  <c r="N18" i="5" s="1"/>
  <c r="L9" i="5"/>
  <c r="N9" i="5" s="1"/>
  <c r="L10" i="5"/>
  <c r="N10" i="5" s="1"/>
  <c r="L7" i="5"/>
  <c r="N7" i="5" s="1"/>
  <c r="L3" i="5"/>
  <c r="N3" i="5" s="1"/>
  <c r="L6" i="5"/>
  <c r="N6" i="5" s="1"/>
  <c r="L5" i="5"/>
  <c r="N5" i="5" s="1"/>
  <c r="L37" i="5"/>
  <c r="N37" i="5" s="1"/>
  <c r="L46" i="5"/>
  <c r="N46" i="5" s="1"/>
  <c r="L44" i="5"/>
  <c r="N44" i="5" s="1"/>
  <c r="L43" i="5"/>
  <c r="N43" i="5" s="1"/>
  <c r="L39" i="5"/>
  <c r="N39" i="5" s="1"/>
  <c r="L40" i="5"/>
  <c r="N40" i="5" s="1"/>
  <c r="L41" i="5"/>
  <c r="N41" i="5" s="1"/>
  <c r="L131" i="5"/>
  <c r="N131" i="5" s="1"/>
  <c r="L110" i="5"/>
  <c r="N110" i="5" s="1"/>
  <c r="L111" i="5"/>
  <c r="N111" i="5" s="1"/>
  <c r="L107" i="5"/>
  <c r="N107" i="5" s="1"/>
  <c r="K107" i="5"/>
  <c r="M107" i="5" s="1"/>
  <c r="K64" i="5"/>
  <c r="M64" i="5" s="1"/>
  <c r="K108" i="5"/>
  <c r="O64" i="5" l="1"/>
  <c r="O107" i="5"/>
  <c r="M108" i="5"/>
  <c r="O108" i="5" s="1"/>
  <c r="M127" i="5"/>
  <c r="O127" i="5" s="1"/>
  <c r="K109" i="5"/>
  <c r="K13" i="5"/>
  <c r="K52" i="5"/>
  <c r="M52" i="5" s="1"/>
  <c r="K51" i="5"/>
  <c r="M51" i="5" s="1"/>
  <c r="L130" i="5"/>
  <c r="L129" i="5"/>
  <c r="L92" i="5"/>
  <c r="N92" i="5" s="1"/>
  <c r="K92" i="5"/>
  <c r="L91" i="5"/>
  <c r="N91" i="5" s="1"/>
  <c r="K91" i="5"/>
  <c r="L93" i="5"/>
  <c r="N93" i="5" s="1"/>
  <c r="K93" i="5"/>
  <c r="M93" i="5" s="1"/>
  <c r="L38" i="5"/>
  <c r="N38" i="5" s="1"/>
  <c r="K38" i="5"/>
  <c r="L128" i="5"/>
  <c r="N128" i="5" s="1"/>
  <c r="K128" i="5"/>
  <c r="L55" i="5"/>
  <c r="N55" i="5" s="1"/>
  <c r="K55" i="5"/>
  <c r="L77" i="5"/>
  <c r="N77" i="5" s="1"/>
  <c r="K77" i="5"/>
  <c r="M77" i="5" s="1"/>
  <c r="L81" i="5"/>
  <c r="N81" i="5" s="1"/>
  <c r="K81" i="5"/>
  <c r="L80" i="5"/>
  <c r="N80" i="5" s="1"/>
  <c r="K80" i="5"/>
  <c r="L115" i="5"/>
  <c r="N115" i="5" s="1"/>
  <c r="K115" i="5"/>
  <c r="M115" i="5" s="1"/>
  <c r="L42" i="5"/>
  <c r="N42" i="5" s="1"/>
  <c r="K42" i="5"/>
  <c r="M42" i="5" s="1"/>
  <c r="L47" i="5"/>
  <c r="N47" i="5" s="1"/>
  <c r="K47" i="5"/>
  <c r="M47" i="5" s="1"/>
  <c r="O47" i="5" s="1"/>
  <c r="L86" i="5"/>
  <c r="N86" i="5" s="1"/>
  <c r="K86" i="5"/>
  <c r="M86" i="5" s="1"/>
  <c r="O86" i="5" s="1"/>
  <c r="L29" i="5"/>
  <c r="N29" i="5" s="1"/>
  <c r="K29" i="5"/>
  <c r="M29" i="5" s="1"/>
  <c r="L8" i="5"/>
  <c r="N8" i="5" s="1"/>
  <c r="K8" i="5"/>
  <c r="M8" i="5" s="1"/>
  <c r="L45" i="5"/>
  <c r="N45" i="5" s="1"/>
  <c r="K45" i="5"/>
  <c r="M45" i="5" s="1"/>
  <c r="O45" i="5" s="1"/>
  <c r="L4" i="5"/>
  <c r="N4" i="5" s="1"/>
  <c r="K4" i="5"/>
  <c r="M4" i="5" s="1"/>
  <c r="O4" i="5" s="1"/>
  <c r="L25" i="5"/>
  <c r="N25" i="5" s="1"/>
  <c r="K25" i="5"/>
  <c r="M25" i="5" s="1"/>
  <c r="L53" i="5"/>
  <c r="N53" i="5" s="1"/>
  <c r="K53" i="5"/>
  <c r="M53" i="5" s="1"/>
  <c r="L12" i="5"/>
  <c r="N12" i="5" s="1"/>
  <c r="K12" i="5"/>
  <c r="M12" i="5" s="1"/>
  <c r="O12" i="5" s="1"/>
  <c r="L71" i="5"/>
  <c r="N71" i="5" s="1"/>
  <c r="K71" i="5"/>
  <c r="M71" i="5" s="1"/>
  <c r="O71" i="5" s="1"/>
  <c r="L118" i="5"/>
  <c r="N118" i="5" s="1"/>
  <c r="K118" i="5"/>
  <c r="M118" i="5" s="1"/>
  <c r="L51" i="5"/>
  <c r="N51" i="5" s="1"/>
  <c r="L105" i="5"/>
  <c r="N105" i="5" s="1"/>
  <c r="K105" i="5"/>
  <c r="M105" i="5" s="1"/>
  <c r="L15" i="5"/>
  <c r="N15" i="5" s="1"/>
  <c r="K15" i="5"/>
  <c r="L75" i="5"/>
  <c r="N75" i="5" s="1"/>
  <c r="K75" i="5"/>
  <c r="L104" i="5"/>
  <c r="N104" i="5" s="1"/>
  <c r="K104" i="5"/>
  <c r="M104" i="5" s="1"/>
  <c r="O104" i="5" s="1"/>
  <c r="L62" i="5"/>
  <c r="N62" i="5" s="1"/>
  <c r="K62" i="5"/>
  <c r="M62" i="5" s="1"/>
  <c r="L98" i="5"/>
  <c r="N98" i="5" s="1"/>
  <c r="K98" i="5"/>
  <c r="L68" i="5"/>
  <c r="N68" i="5" s="1"/>
  <c r="K68" i="5"/>
  <c r="L119" i="5"/>
  <c r="N119" i="5" s="1"/>
  <c r="K119" i="5"/>
  <c r="M119" i="5" s="1"/>
  <c r="O119" i="5" s="1"/>
  <c r="L103" i="5"/>
  <c r="N103" i="5" s="1"/>
  <c r="K103" i="5"/>
  <c r="M103" i="5" s="1"/>
  <c r="L70" i="5"/>
  <c r="N70" i="5" s="1"/>
  <c r="K70" i="5"/>
  <c r="L20" i="5"/>
  <c r="N20" i="5" s="1"/>
  <c r="K20" i="5"/>
  <c r="L74" i="5"/>
  <c r="N74" i="5" s="1"/>
  <c r="K74" i="5"/>
  <c r="M74" i="5" s="1"/>
  <c r="O74" i="5" s="1"/>
  <c r="L83" i="5"/>
  <c r="N83" i="5" s="1"/>
  <c r="K83" i="5"/>
  <c r="M83" i="5" s="1"/>
  <c r="L114" i="5"/>
  <c r="N114" i="5" s="1"/>
  <c r="K114" i="5"/>
  <c r="L85" i="5"/>
  <c r="N85" i="5" s="1"/>
  <c r="K85" i="5"/>
  <c r="L102" i="5"/>
  <c r="N102" i="5" s="1"/>
  <c r="K102" i="5"/>
  <c r="M102" i="5" s="1"/>
  <c r="O102" i="5" s="1"/>
  <c r="L21" i="5"/>
  <c r="N21" i="5" s="1"/>
  <c r="K21" i="5"/>
  <c r="M21" i="5" s="1"/>
  <c r="L101" i="5"/>
  <c r="N101" i="5" s="1"/>
  <c r="K101" i="5"/>
  <c r="L52" i="5"/>
  <c r="N52" i="5" s="1"/>
  <c r="L60" i="5"/>
  <c r="N60" i="5" s="1"/>
  <c r="K60" i="5"/>
  <c r="M60" i="5" s="1"/>
  <c r="L49" i="5"/>
  <c r="N49" i="5" s="1"/>
  <c r="K49" i="5"/>
  <c r="M49" i="5" s="1"/>
  <c r="L58" i="5"/>
  <c r="N58" i="5" s="1"/>
  <c r="K58" i="5"/>
  <c r="M58" i="5" s="1"/>
  <c r="O58" i="5" s="1"/>
  <c r="L36" i="5"/>
  <c r="N36" i="5" s="1"/>
  <c r="K36" i="5"/>
  <c r="M36" i="5" s="1"/>
  <c r="O36" i="5" s="1"/>
  <c r="L35" i="5"/>
  <c r="N35" i="5" s="1"/>
  <c r="K35" i="5"/>
  <c r="M35" i="5" s="1"/>
  <c r="L11" i="5"/>
  <c r="N11" i="5" s="1"/>
  <c r="K11" i="5"/>
  <c r="M11" i="5" s="1"/>
  <c r="L48" i="5"/>
  <c r="N48" i="5" s="1"/>
  <c r="K48" i="5"/>
  <c r="M48" i="5" s="1"/>
  <c r="O48" i="5" s="1"/>
  <c r="L17" i="5"/>
  <c r="N17" i="5" s="1"/>
  <c r="K17" i="5"/>
  <c r="M17" i="5" s="1"/>
  <c r="O17" i="5" s="1"/>
  <c r="L100" i="5"/>
  <c r="N100" i="5" s="1"/>
  <c r="K100" i="5"/>
  <c r="M100" i="5" s="1"/>
  <c r="L69" i="5"/>
  <c r="N69" i="5" s="1"/>
  <c r="K69" i="5"/>
  <c r="M69" i="5" s="1"/>
  <c r="O21" i="5" l="1"/>
  <c r="O83" i="5"/>
  <c r="O103" i="5"/>
  <c r="O62" i="5"/>
  <c r="O105" i="5"/>
  <c r="O69" i="5"/>
  <c r="O11" i="5"/>
  <c r="O49" i="5"/>
  <c r="O53" i="5"/>
  <c r="O8" i="5"/>
  <c r="O42" i="5"/>
  <c r="O77" i="5"/>
  <c r="O93" i="5"/>
  <c r="O51" i="5"/>
  <c r="O100" i="5"/>
  <c r="O35" i="5"/>
  <c r="O60" i="5"/>
  <c r="O118" i="5"/>
  <c r="O25" i="5"/>
  <c r="O29" i="5"/>
  <c r="O115" i="5"/>
  <c r="O52" i="5"/>
  <c r="M109" i="5"/>
  <c r="O109" i="5" s="1"/>
  <c r="N129" i="5"/>
  <c r="O129" i="5" s="1"/>
  <c r="N130" i="5"/>
  <c r="O130" i="5" s="1"/>
  <c r="M81" i="5"/>
  <c r="O81" i="5" s="1"/>
  <c r="M85" i="5"/>
  <c r="O85" i="5" s="1"/>
  <c r="M20" i="5"/>
  <c r="O20" i="5" s="1"/>
  <c r="M68" i="5"/>
  <c r="O68" i="5" s="1"/>
  <c r="M75" i="5"/>
  <c r="O75" i="5" s="1"/>
  <c r="M55" i="5"/>
  <c r="O55" i="5" s="1"/>
  <c r="M91" i="5"/>
  <c r="O91" i="5" s="1"/>
  <c r="M38" i="5"/>
  <c r="O38" i="5" s="1"/>
  <c r="M101" i="5"/>
  <c r="O101" i="5" s="1"/>
  <c r="M114" i="5"/>
  <c r="O114" i="5" s="1"/>
  <c r="M70" i="5"/>
  <c r="O70" i="5" s="1"/>
  <c r="M98" i="5"/>
  <c r="O98" i="5" s="1"/>
  <c r="M15" i="5"/>
  <c r="O15" i="5" s="1"/>
  <c r="M80" i="5"/>
  <c r="O80" i="5" s="1"/>
  <c r="M128" i="5"/>
  <c r="O128" i="5" s="1"/>
  <c r="M92" i="5"/>
  <c r="O92" i="5" s="1"/>
  <c r="M13" i="5"/>
  <c r="O13" i="5" s="1"/>
  <c r="K50" i="5"/>
  <c r="M50" i="5" s="1"/>
  <c r="K59" i="5"/>
  <c r="K16" i="5"/>
  <c r="K124" i="5"/>
  <c r="K131" i="5"/>
  <c r="K34" i="5"/>
  <c r="K99" i="5"/>
  <c r="K84" i="5"/>
  <c r="K110" i="5"/>
  <c r="K24" i="5"/>
  <c r="K73" i="5"/>
  <c r="K63" i="5"/>
  <c r="K65" i="5"/>
  <c r="K111" i="5"/>
  <c r="K121" i="5"/>
  <c r="K122" i="5"/>
  <c r="K26" i="5"/>
  <c r="K39" i="5"/>
  <c r="K106" i="5"/>
  <c r="K41" i="5"/>
  <c r="K5" i="5"/>
  <c r="K43" i="5"/>
  <c r="K97" i="5"/>
  <c r="K54" i="5"/>
  <c r="K33" i="5"/>
  <c r="K66" i="5"/>
  <c r="K10" i="5"/>
  <c r="K116" i="5"/>
  <c r="K125" i="5"/>
  <c r="K78" i="5"/>
  <c r="K76" i="5"/>
  <c r="K3" i="5"/>
  <c r="M3" i="5" s="1"/>
  <c r="K61" i="5"/>
  <c r="K30" i="5"/>
  <c r="K96" i="5"/>
  <c r="K112" i="5"/>
  <c r="K57" i="5"/>
  <c r="K23" i="5"/>
  <c r="K32" i="5"/>
  <c r="K113" i="5"/>
  <c r="K123" i="5"/>
  <c r="K7" i="5"/>
  <c r="K40" i="5"/>
  <c r="K67" i="5"/>
  <c r="K132" i="5"/>
  <c r="K89" i="5"/>
  <c r="K72" i="5"/>
  <c r="K6" i="5"/>
  <c r="K37" i="5"/>
  <c r="K56" i="5"/>
  <c r="K120" i="5"/>
  <c r="K28" i="5"/>
  <c r="K18" i="5"/>
  <c r="K79" i="5"/>
  <c r="K31" i="5"/>
  <c r="K87" i="5"/>
  <c r="K22" i="5"/>
  <c r="K95" i="5"/>
  <c r="K46" i="5"/>
  <c r="K9" i="5"/>
  <c r="K94" i="5"/>
  <c r="K19" i="5"/>
  <c r="K44" i="5"/>
  <c r="K27" i="5"/>
  <c r="K82" i="5"/>
  <c r="O3" i="5" l="1"/>
  <c r="M82" i="5"/>
  <c r="O82" i="5" s="1"/>
  <c r="M22" i="5"/>
  <c r="O22" i="5" s="1"/>
  <c r="M37" i="5"/>
  <c r="O37" i="5" s="1"/>
  <c r="M123" i="5"/>
  <c r="O123" i="5" s="1"/>
  <c r="M61" i="5"/>
  <c r="O61" i="5" s="1"/>
  <c r="M33" i="5"/>
  <c r="O33" i="5" s="1"/>
  <c r="M26" i="5"/>
  <c r="O26" i="5" s="1"/>
  <c r="M110" i="5"/>
  <c r="O110" i="5" s="1"/>
  <c r="M27" i="5"/>
  <c r="O27" i="5" s="1"/>
  <c r="M84" i="5"/>
  <c r="O84" i="5" s="1"/>
  <c r="M87" i="5"/>
  <c r="O87" i="5" s="1"/>
  <c r="M6" i="5"/>
  <c r="O6" i="5" s="1"/>
  <c r="M113" i="5"/>
  <c r="O113" i="5" s="1"/>
  <c r="M54" i="5"/>
  <c r="O54" i="5" s="1"/>
  <c r="M122" i="5"/>
  <c r="O122" i="5" s="1"/>
  <c r="M44" i="5"/>
  <c r="O44" i="5" s="1"/>
  <c r="M31" i="5"/>
  <c r="O31" i="5" s="1"/>
  <c r="M72" i="5"/>
  <c r="O72" i="5" s="1"/>
  <c r="M32" i="5"/>
  <c r="O32" i="5" s="1"/>
  <c r="M76" i="5"/>
  <c r="O76" i="5" s="1"/>
  <c r="M97" i="5"/>
  <c r="O97" i="5" s="1"/>
  <c r="M121" i="5"/>
  <c r="O121" i="5" s="1"/>
  <c r="M99" i="5"/>
  <c r="O99" i="5" s="1"/>
  <c r="M19" i="5"/>
  <c r="O19" i="5" s="1"/>
  <c r="M23" i="5"/>
  <c r="O23" i="5" s="1"/>
  <c r="M111" i="5"/>
  <c r="O111" i="5" s="1"/>
  <c r="M94" i="5"/>
  <c r="O94" i="5" s="1"/>
  <c r="M132" i="5"/>
  <c r="O132" i="5" s="1"/>
  <c r="M5" i="5"/>
  <c r="O5" i="5" s="1"/>
  <c r="M9" i="5"/>
  <c r="O9" i="5" s="1"/>
  <c r="M28" i="5"/>
  <c r="O28" i="5" s="1"/>
  <c r="M67" i="5"/>
  <c r="O67" i="5" s="1"/>
  <c r="M112" i="5"/>
  <c r="O112" i="5" s="1"/>
  <c r="M116" i="5"/>
  <c r="O116" i="5" s="1"/>
  <c r="M41" i="5"/>
  <c r="O41" i="5" s="1"/>
  <c r="M63" i="5"/>
  <c r="O63" i="5" s="1"/>
  <c r="M124" i="5"/>
  <c r="O124" i="5" s="1"/>
  <c r="M79" i="5"/>
  <c r="O79" i="5" s="1"/>
  <c r="M78" i="5"/>
  <c r="O78" i="5" s="1"/>
  <c r="M34" i="5"/>
  <c r="O34" i="5" s="1"/>
  <c r="M18" i="5"/>
  <c r="O18" i="5" s="1"/>
  <c r="M125" i="5"/>
  <c r="O125" i="5" s="1"/>
  <c r="M65" i="5"/>
  <c r="O65" i="5" s="1"/>
  <c r="M46" i="5"/>
  <c r="O46" i="5" s="1"/>
  <c r="M10" i="5"/>
  <c r="O10" i="5" s="1"/>
  <c r="M89" i="5"/>
  <c r="O89" i="5" s="1"/>
  <c r="M43" i="5"/>
  <c r="O43" i="5" s="1"/>
  <c r="M57" i="5"/>
  <c r="O57" i="5" s="1"/>
  <c r="M131" i="5"/>
  <c r="O131" i="5" s="1"/>
  <c r="M120" i="5"/>
  <c r="O120" i="5" s="1"/>
  <c r="M40" i="5"/>
  <c r="O40" i="5" s="1"/>
  <c r="M96" i="5"/>
  <c r="O96" i="5" s="1"/>
  <c r="M106" i="5"/>
  <c r="O106" i="5" s="1"/>
  <c r="M73" i="5"/>
  <c r="O73" i="5" s="1"/>
  <c r="M16" i="5"/>
  <c r="O16" i="5" s="1"/>
  <c r="M95" i="5"/>
  <c r="O95" i="5" s="1"/>
  <c r="M56" i="5"/>
  <c r="O56" i="5" s="1"/>
  <c r="M7" i="5"/>
  <c r="O7" i="5" s="1"/>
  <c r="M30" i="5"/>
  <c r="O30" i="5" s="1"/>
  <c r="M66" i="5"/>
  <c r="O66" i="5" s="1"/>
  <c r="M39" i="5"/>
  <c r="O39" i="5" s="1"/>
  <c r="M24" i="5"/>
  <c r="O24" i="5" s="1"/>
  <c r="M59" i="5"/>
  <c r="O59" i="5" s="1"/>
  <c r="K90" i="5"/>
  <c r="K14" i="5"/>
  <c r="L50" i="5"/>
  <c r="M90" i="5" l="1"/>
  <c r="O90" i="5" s="1"/>
  <c r="L134" i="5"/>
  <c r="N50" i="5"/>
  <c r="M14" i="5"/>
  <c r="O14" i="5" s="1"/>
  <c r="K126" i="5"/>
  <c r="O50" i="5" l="1"/>
  <c r="N134" i="5"/>
  <c r="M126" i="5"/>
  <c r="O126" i="5" s="1"/>
  <c r="K134" i="5"/>
  <c r="M134" i="5" l="1"/>
  <c r="O13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Petra Cornelisse</author>
  </authors>
  <commentList>
    <comment ref="B127" authorId="0" shapeId="0" xr:uid="{02815DCE-4841-4155-8252-F2722C836F26}">
      <text>
        <r>
          <rPr>
            <sz val="9"/>
            <color indexed="81"/>
            <rFont val="Tahoma"/>
            <family val="2"/>
          </rPr>
          <t xml:space="preserve">De bovenwoning heeft huisnummer 76; de winkel heeft huisnummer 78.
De bovenwoning heeft een WOZ-waarde van € 49.000; de winkel heeft een WOZ-waarde van € 75.000.
De WOZ-waarden dienen als verzekerde waarde te worden opgenomen
</t>
        </r>
      </text>
    </comment>
  </commentList>
</comments>
</file>

<file path=xl/sharedStrings.xml><?xml version="1.0" encoding="utf-8"?>
<sst xmlns="http://schemas.openxmlformats.org/spreadsheetml/2006/main" count="1203" uniqueCount="455">
  <si>
    <t>OBS Heiligerlee</t>
  </si>
  <si>
    <t>OBS Houwingaham</t>
  </si>
  <si>
    <t>OBS Letterwies</t>
  </si>
  <si>
    <t>OBS Uilenburcht</t>
  </si>
  <si>
    <t>Kerktoren Nieuwolda</t>
  </si>
  <si>
    <t>Kerktoren</t>
  </si>
  <si>
    <t>Winschoter Toren</t>
  </si>
  <si>
    <t>9944 BD</t>
  </si>
  <si>
    <t>9684 CG</t>
  </si>
  <si>
    <t>Christelijke Basisschool</t>
  </si>
  <si>
    <t>Openbare basisschool</t>
  </si>
  <si>
    <t>Voortgezet Onderwijs</t>
  </si>
  <si>
    <t xml:space="preserve">Bovenburen 72                </t>
  </si>
  <si>
    <t>Hoofdstraat 257</t>
  </si>
  <si>
    <t>Kerkstraat 1 A</t>
  </si>
  <si>
    <t xml:space="preserve">Bovenburen 60 </t>
  </si>
  <si>
    <t>Naam</t>
  </si>
  <si>
    <t>Brede School De Meerkant</t>
  </si>
  <si>
    <t>Jongerencentrum 't Spoor</t>
  </si>
  <si>
    <t>Steunstee Oostwold</t>
  </si>
  <si>
    <t>Jachthaven</t>
  </si>
  <si>
    <t>Peuterspeelzaal</t>
  </si>
  <si>
    <t>Speeltuin</t>
  </si>
  <si>
    <t>Steunstee</t>
  </si>
  <si>
    <t>Hertenkamp Bad Nieuweschans</t>
  </si>
  <si>
    <t>Werkplaats</t>
  </si>
  <si>
    <t xml:space="preserve">Zoutopslagloods </t>
  </si>
  <si>
    <t>9944 AR</t>
  </si>
  <si>
    <t>Grintweg 85</t>
  </si>
  <si>
    <t>Hertenkamp</t>
  </si>
  <si>
    <t>Scheepsjagerstraat 2</t>
  </si>
  <si>
    <t xml:space="preserve">Hellingbaan 4                      </t>
  </si>
  <si>
    <t>Brugstraat 2</t>
  </si>
  <si>
    <t>Postcode</t>
  </si>
  <si>
    <t>9675 HE</t>
  </si>
  <si>
    <t>9944 BP</t>
  </si>
  <si>
    <t>9673 AA</t>
  </si>
  <si>
    <t>Monument</t>
  </si>
  <si>
    <t xml:space="preserve">Badhuislaan 6 </t>
  </si>
  <si>
    <t xml:space="preserve">Watertorenstraat 16 </t>
  </si>
  <si>
    <t>Merelstraat 1</t>
  </si>
  <si>
    <t>Hoogklei 7</t>
  </si>
  <si>
    <t>Provincialeweg 33</t>
  </si>
  <si>
    <t>Jachtlaan 15-17</t>
  </si>
  <si>
    <t>Dr. J.H. Hommesplein 2</t>
  </si>
  <si>
    <t>Burg. H.J. Wichersstraat 14</t>
  </si>
  <si>
    <t xml:space="preserve">Hardenberg 8 </t>
  </si>
  <si>
    <t xml:space="preserve">Jachtlaan 21                   </t>
  </si>
  <si>
    <t>Piet Heinlaan 19</t>
  </si>
  <si>
    <t>Anemoonstraat 1</t>
  </si>
  <si>
    <t>Schoollaan 5</t>
  </si>
  <si>
    <t>Anemoonstraat 3</t>
  </si>
  <si>
    <t>Meidoornstraat 13</t>
  </si>
  <si>
    <t>Tromplaan 86</t>
  </si>
  <si>
    <t>Speeltuin Bovenburen</t>
  </si>
  <si>
    <t>Wijkpost</t>
  </si>
  <si>
    <t>9675 HH</t>
  </si>
  <si>
    <t>9673 BL</t>
  </si>
  <si>
    <t>9675 JA</t>
  </si>
  <si>
    <t>9679 HA</t>
  </si>
  <si>
    <t>9943 PA</t>
  </si>
  <si>
    <t>9674 CC</t>
  </si>
  <si>
    <t>9684 AM</t>
  </si>
  <si>
    <t>9686 PC</t>
  </si>
  <si>
    <t>9677 PX</t>
  </si>
  <si>
    <t>9679 EL</t>
  </si>
  <si>
    <t>9678 PP</t>
  </si>
  <si>
    <t>9675 JW</t>
  </si>
  <si>
    <t>9944 BR</t>
  </si>
  <si>
    <t>Hazelaarstraat 55</t>
  </si>
  <si>
    <t>Strandweg 1</t>
  </si>
  <si>
    <t>Clingeweg 2A</t>
  </si>
  <si>
    <t>Dollardweg 2</t>
  </si>
  <si>
    <t>Woning</t>
  </si>
  <si>
    <t>Huningaweg 8</t>
  </si>
  <si>
    <t>Bovenburen 221 nabij</t>
  </si>
  <si>
    <t>Garst 7 A</t>
  </si>
  <si>
    <t>Bovenburen 96</t>
  </si>
  <si>
    <t>Plantsoenlaan 19</t>
  </si>
  <si>
    <t>Nassaulaan 32</t>
  </si>
  <si>
    <t>Hamrikkerweg 55A</t>
  </si>
  <si>
    <t>Beukenlaan 42</t>
  </si>
  <si>
    <t>MFC</t>
  </si>
  <si>
    <t>Provincialeweg 6 A</t>
  </si>
  <si>
    <t>Gymzaal</t>
  </si>
  <si>
    <t>Linteloostraat 1</t>
  </si>
  <si>
    <t>F.J.J. Dreweslaan 1</t>
  </si>
  <si>
    <t>Dwingelooweg 19</t>
  </si>
  <si>
    <t>Kinderboerderij Winschoten</t>
  </si>
  <si>
    <t>9682 XW</t>
  </si>
  <si>
    <t>9686 PZ</t>
  </si>
  <si>
    <t>9682 NB</t>
  </si>
  <si>
    <t>9679 CL</t>
  </si>
  <si>
    <t>9675 AZ</t>
  </si>
  <si>
    <t>9675 HA</t>
  </si>
  <si>
    <t>9674 AX</t>
  </si>
  <si>
    <t>9684 AC</t>
  </si>
  <si>
    <t>Nieuw Beerta</t>
  </si>
  <si>
    <t>Gymzaal De Waterlelie</t>
  </si>
  <si>
    <t>Sportaccommodatie THOS</t>
  </si>
  <si>
    <t>Zwembad De Watertoren</t>
  </si>
  <si>
    <t>OBS De Kleine Dollard</t>
  </si>
  <si>
    <t>OBS De Noordkaap</t>
  </si>
  <si>
    <t>OBS De Tweemaster</t>
  </si>
  <si>
    <t>OBS De Waterlelie</t>
  </si>
  <si>
    <t>Bedrijfsgebouw Begraafplaats</t>
  </si>
  <si>
    <t>Dierenverblijven Sterrebos</t>
  </si>
  <si>
    <t>Sporthal</t>
  </si>
  <si>
    <t>Vendelstraat 24</t>
  </si>
  <si>
    <t xml:space="preserve">Hoofdstraat 58 </t>
  </si>
  <si>
    <t>9681 AL</t>
  </si>
  <si>
    <t>9679 BN</t>
  </si>
  <si>
    <t>9684 CA</t>
  </si>
  <si>
    <t>Hogeweg 44 A</t>
  </si>
  <si>
    <t>9686 RS</t>
  </si>
  <si>
    <t>9687 PV</t>
  </si>
  <si>
    <t>9693 CC</t>
  </si>
  <si>
    <t>9671 AG</t>
  </si>
  <si>
    <t>9679 AK</t>
  </si>
  <si>
    <t>9679 ZJ</t>
  </si>
  <si>
    <t>9681 BK</t>
  </si>
  <si>
    <t>9681 DA</t>
  </si>
  <si>
    <t>9684 TT</t>
  </si>
  <si>
    <t>Gymzaal Jachtlaan</t>
  </si>
  <si>
    <t xml:space="preserve">Gymzaal Piet Heinlaan </t>
  </si>
  <si>
    <t>Gymzaal Westerlee</t>
  </si>
  <si>
    <t>Afvalbrengstation</t>
  </si>
  <si>
    <t>Meidoornstraat 20</t>
  </si>
  <si>
    <t>Langestraat 11</t>
  </si>
  <si>
    <t>9677 PZ</t>
  </si>
  <si>
    <t>9674 AZ</t>
  </si>
  <si>
    <t>9671 BZ</t>
  </si>
  <si>
    <t>9686 PE</t>
  </si>
  <si>
    <t>9944 AG</t>
  </si>
  <si>
    <t>St. Vitusholt 7e Laan 2</t>
  </si>
  <si>
    <t>Jachtlaan 19 A</t>
  </si>
  <si>
    <t>Tramwerkplaats (theater)</t>
  </si>
  <si>
    <t>Tramwerkplaats (loods 2 )</t>
  </si>
  <si>
    <t>CBS De Lichtboei</t>
  </si>
  <si>
    <t>Vissersdijk 7</t>
  </si>
  <si>
    <t>CBS De Lichtboei, OBS de Noordkaap, Peuterspeelzaal De Kikkerpoel,  BSO Het Nest, Kinderdagverblijf Bommes, Openbare bibliotheek Midwolda/Oostwold, Stichting Openbaar Onderwijs Oost Groningen (SOOOG), Kinderfysiotherapie Prenger Hoekman, Logopediepraktijk Oldambt, Steunstee.</t>
  </si>
  <si>
    <t>Gemeentehuis</t>
  </si>
  <si>
    <t>Dierenverblijf</t>
  </si>
  <si>
    <t>Jongerencentrum</t>
  </si>
  <si>
    <t>Kinderboerderij</t>
  </si>
  <si>
    <t>9672 DC</t>
  </si>
  <si>
    <t>9671 KP</t>
  </si>
  <si>
    <t>9674 AB</t>
  </si>
  <si>
    <t>Kerkeweg 1A</t>
  </si>
  <si>
    <t>Johan Modastraat 6</t>
  </si>
  <si>
    <t>CBS Annewieke</t>
  </si>
  <si>
    <t>CBS Maranatha</t>
  </si>
  <si>
    <t>CBS Mons Sinai</t>
  </si>
  <si>
    <t>CBS Vossenburcht</t>
  </si>
  <si>
    <t>OBS Beukenlaan</t>
  </si>
  <si>
    <t>OBS De Bouwsteen</t>
  </si>
  <si>
    <t>OBS Drieborg</t>
  </si>
  <si>
    <t xml:space="preserve">P.G. Cremerstraat 14 </t>
  </si>
  <si>
    <t>Hoofdweg 168</t>
  </si>
  <si>
    <t>Torenstraat 1</t>
  </si>
  <si>
    <t>Hoofdweg 7</t>
  </si>
  <si>
    <t>Provincialeweg 46</t>
  </si>
  <si>
    <t>Provincialeweg 55</t>
  </si>
  <si>
    <t>De Streep 19</t>
  </si>
  <si>
    <t xml:space="preserve">Torenstraat 10                </t>
  </si>
  <si>
    <t>B. Haitzemastraat 3</t>
  </si>
  <si>
    <t>Hofstraat 72</t>
  </si>
  <si>
    <t>Acacialaan 59a</t>
  </si>
  <si>
    <t>Rusthoflaan 22</t>
  </si>
  <si>
    <t>Hoflaan 5</t>
  </si>
  <si>
    <t>Hoofdweg 166</t>
  </si>
  <si>
    <t xml:space="preserve">Sporthal De Rietkraag </t>
  </si>
  <si>
    <t>Sporthal Stikkerlaan</t>
  </si>
  <si>
    <t xml:space="preserve">Sporthal Hamrikhal </t>
  </si>
  <si>
    <t>9688 RN</t>
  </si>
  <si>
    <t>9693 AV</t>
  </si>
  <si>
    <t>9679 HK</t>
  </si>
  <si>
    <t>9671 LJ</t>
  </si>
  <si>
    <t>9679 JF</t>
  </si>
  <si>
    <t>9671 GC</t>
  </si>
  <si>
    <t>9677 PA</t>
  </si>
  <si>
    <t>9671 CZ</t>
  </si>
  <si>
    <t>9671 JA</t>
  </si>
  <si>
    <t>9682 PB</t>
  </si>
  <si>
    <t>9693 BG</t>
  </si>
  <si>
    <t>9671 KA</t>
  </si>
  <si>
    <t>9944 AN</t>
  </si>
  <si>
    <t>9677 PD</t>
  </si>
  <si>
    <t>9677 PB</t>
  </si>
  <si>
    <t>9675 HJ</t>
  </si>
  <si>
    <t>9671 EE</t>
  </si>
  <si>
    <t>9672 BB</t>
  </si>
  <si>
    <t>9672 BM</t>
  </si>
  <si>
    <t>9674 BJ</t>
  </si>
  <si>
    <t>9671 EG</t>
  </si>
  <si>
    <t>9681 EC</t>
  </si>
  <si>
    <t>9675 HL</t>
  </si>
  <si>
    <t>9671 PA</t>
  </si>
  <si>
    <t>9679 BR</t>
  </si>
  <si>
    <t>9675 AA</t>
  </si>
  <si>
    <t>Nieuwolda</t>
  </si>
  <si>
    <t>Midwolda</t>
  </si>
  <si>
    <t>Scheemda</t>
  </si>
  <si>
    <t>Oostwold</t>
  </si>
  <si>
    <t>Bad Nieuweschans</t>
  </si>
  <si>
    <t>Drieborg</t>
  </si>
  <si>
    <t>Nieuw Scheemda</t>
  </si>
  <si>
    <t>Finsterwolde</t>
  </si>
  <si>
    <t>Westerlee</t>
  </si>
  <si>
    <t>Beerta</t>
  </si>
  <si>
    <t>Heiligerlee</t>
  </si>
  <si>
    <t>Langakkerschans 20B</t>
  </si>
  <si>
    <t>Begraafplaats</t>
  </si>
  <si>
    <t>Functie en gebruik</t>
  </si>
  <si>
    <t>Museum</t>
  </si>
  <si>
    <t>Toiletgebouw</t>
  </si>
  <si>
    <t>Binnenlanden 52</t>
  </si>
  <si>
    <t xml:space="preserve">Bovenburen 249 </t>
  </si>
  <si>
    <t>Beukenlaan 40</t>
  </si>
  <si>
    <t>Albert Verweijstraat 1</t>
  </si>
  <si>
    <t>Torum 17</t>
  </si>
  <si>
    <t xml:space="preserve">Piet Heinlaan 21 </t>
  </si>
  <si>
    <t>Bovenburen 11</t>
  </si>
  <si>
    <t>Klinkerweg 135</t>
  </si>
  <si>
    <t xml:space="preserve">Mr. D.U. Stikkerlaan 6 </t>
  </si>
  <si>
    <t>Hoofdstraat 42A</t>
  </si>
  <si>
    <t xml:space="preserve">Gymzaal Beukenlaan </t>
  </si>
  <si>
    <t xml:space="preserve">Gymzaal Hesserzand </t>
  </si>
  <si>
    <t>Huningaweg 38A</t>
  </si>
  <si>
    <t>Grintweg 70</t>
  </si>
  <si>
    <t>Jachthaven Nieuwolda</t>
  </si>
  <si>
    <t xml:space="preserve">MFC Eextahal </t>
  </si>
  <si>
    <t>Peuterspeelzaal Peuterleut</t>
  </si>
  <si>
    <t>Dollard College Stikkerlaan</t>
  </si>
  <si>
    <t>Dollard College Hommesplein</t>
  </si>
  <si>
    <t>GBS  De Leilinde</t>
  </si>
  <si>
    <t>Kerktoren Midwolda</t>
  </si>
  <si>
    <t>Kerktoren  Beerta</t>
  </si>
  <si>
    <t>Kerktoren Scheemda</t>
  </si>
  <si>
    <t>Kerktoren Finsterwolde</t>
  </si>
  <si>
    <t xml:space="preserve">Klokkegieterijmuseum Heiligerlee </t>
  </si>
  <si>
    <t>Kwekerij Winschoten</t>
  </si>
  <si>
    <t>MFC 't Parkholt</t>
  </si>
  <si>
    <t>Perceel Bruins</t>
  </si>
  <si>
    <t>Ubbo Emmius Bovenburen 60</t>
  </si>
  <si>
    <t>Ubbo Emmius Bovenuren 72</t>
  </si>
  <si>
    <t>Plaats (wijk)</t>
  </si>
  <si>
    <t>Christelijke Basisschool in Brede school De Meerkant</t>
  </si>
  <si>
    <t>Winkel</t>
  </si>
  <si>
    <t>Openbare basisschool in Brede school De Meerkant</t>
  </si>
  <si>
    <t>Zwembad (open lucht)</t>
  </si>
  <si>
    <t>Hertenkamp Stadspark</t>
  </si>
  <si>
    <t>RKB St. Vitus</t>
  </si>
  <si>
    <t>Sportaccommodatie</t>
  </si>
  <si>
    <t>Gemeentewerken</t>
  </si>
  <si>
    <t>Kantoor</t>
  </si>
  <si>
    <t>Kantine</t>
  </si>
  <si>
    <t>Geschakelde bedrijfswoning</t>
  </si>
  <si>
    <t>Opslag/distributie</t>
  </si>
  <si>
    <t>volgnr</t>
  </si>
  <si>
    <t>Jan Freerk Zijlkerstraat 10</t>
  </si>
  <si>
    <t xml:space="preserve">Mr. D.U Stikkerlaan 5 </t>
  </si>
  <si>
    <t>Havenkade-West 1</t>
  </si>
  <si>
    <t>Havenkade-West 3</t>
  </si>
  <si>
    <t>Hoofdweg 73</t>
  </si>
  <si>
    <t>W. Mettingstraat 16 A</t>
  </si>
  <si>
    <t>Gemeentehuis Winschoten (monumentaal gedeelte)</t>
  </si>
  <si>
    <t>n.v.t.</t>
  </si>
  <si>
    <t>Sport</t>
  </si>
  <si>
    <t>Categorie</t>
  </si>
  <si>
    <t>Recreatie</t>
  </si>
  <si>
    <t>Brandweer</t>
  </si>
  <si>
    <t>Onderwijs</t>
  </si>
  <si>
    <t>Opslag</t>
  </si>
  <si>
    <t>Parkeerplaats</t>
  </si>
  <si>
    <t>Welzijn en cultuur</t>
  </si>
  <si>
    <t>Zoutopslagloods</t>
  </si>
  <si>
    <t>Brandweerkazerne Winschoten (voorheen)</t>
  </si>
  <si>
    <t>Gemeentewerf Heiligerlee</t>
  </si>
  <si>
    <t>Bedrijfswoning Hoofdweg 73</t>
  </si>
  <si>
    <t>Gymzaal MFC Kloosterholt</t>
  </si>
  <si>
    <t>Museumgemaal de Hoogte</t>
  </si>
  <si>
    <t>OBS Eexta (Exterbasisschool)</t>
  </si>
  <si>
    <t>Opslag W. Mettingstraat</t>
  </si>
  <si>
    <t xml:space="preserve">Parkeergarage 't Rond </t>
  </si>
  <si>
    <t>Speeltuin Wip-Wap Vendelhof</t>
  </si>
  <si>
    <t>Stadskantoor Winschoten</t>
  </si>
  <si>
    <t>Gemeentewerf Finsterwolde</t>
  </si>
  <si>
    <t>Hamrikkerweg 55B</t>
  </si>
  <si>
    <t>Hoofdweg 94 A</t>
  </si>
  <si>
    <t>Huningaweg 8 A</t>
  </si>
  <si>
    <t>Huningaweg 8 B</t>
  </si>
  <si>
    <t>Kerksingel 14</t>
  </si>
  <si>
    <t>9681 AB</t>
  </si>
  <si>
    <t>9693 BT</t>
  </si>
  <si>
    <t>Kwekerij</t>
  </si>
  <si>
    <t>RK basisschool</t>
  </si>
  <si>
    <t>Voortgezet Speciaal Onderwijs</t>
  </si>
  <si>
    <t>Christelijke basisschool</t>
  </si>
  <si>
    <t>Parkeergarage</t>
  </si>
  <si>
    <t>Fietscross-, skeeler- en ijsbaan</t>
  </si>
  <si>
    <t>Theater</t>
  </si>
  <si>
    <t>Zwembad (overdekt)</t>
  </si>
  <si>
    <t>Gemeentewerf Winschoten Grintweg 86</t>
  </si>
  <si>
    <t>Hockey complex St. Vitusholt</t>
  </si>
  <si>
    <t>Korfbalcomplex St. Vitusholt</t>
  </si>
  <si>
    <t>9671 CD</t>
  </si>
  <si>
    <t>Peuterspeelzaal De Waterratjes</t>
  </si>
  <si>
    <t>Peuterspeelzaal 't Hummeltje</t>
  </si>
  <si>
    <t>MFC Nieuw Scheemda (Olle Witte Schoule)</t>
  </si>
  <si>
    <t>Hertenkamp Scheemda</t>
  </si>
  <si>
    <t>Wijkpost St. Vitusholt</t>
  </si>
  <si>
    <t>Verhuur</t>
  </si>
  <si>
    <t>VSO De Flint</t>
  </si>
  <si>
    <t>Begraafplaats Hofstraat Winschoten met bedrijfsgebouw en wachtruimte</t>
  </si>
  <si>
    <t>Begraafplaats Acacialaan Winschoten met bedrijfsgebouw, berging en columbarium</t>
  </si>
  <si>
    <t>Begraafplaats Hoflaan Scheemda met bedrijsfgebouw,  twee bergingen en columbarium</t>
  </si>
  <si>
    <t>Begraafplaats Midwolda met bedrijfsgebouw en urnenwand</t>
  </si>
  <si>
    <t>Begraafplaats Oostwold met bedrijfsgebouw en urnenwand</t>
  </si>
  <si>
    <t>Begraafplaats Nieuwolda met berging en urnenwand</t>
  </si>
  <si>
    <t>Begraafplaats Nieuw Scheemda met berging</t>
  </si>
  <si>
    <t>Begraafplaats Finsterwolde met berging en drie urnenzuilen</t>
  </si>
  <si>
    <t>Begraafplaats Beerta met berging en urnenzuil</t>
  </si>
  <si>
    <t>Begraafplaats Bad Nieuweschans met berging en columbarium</t>
  </si>
  <si>
    <t>Museum Slag bij Heiligerlee met brasserie</t>
  </si>
  <si>
    <t>Begraafplaats Nieuw Beerta met berging</t>
  </si>
  <si>
    <t xml:space="preserve">9679 EL </t>
  </si>
  <si>
    <t>Steunstee Eextahal</t>
  </si>
  <si>
    <t>Jachthaven Scheemda met voorzieningengebouw</t>
  </si>
  <si>
    <t>Verzekeraar</t>
  </si>
  <si>
    <t>Verenigingsgebouw</t>
  </si>
  <si>
    <t>Fietscross-, skeeler- en ijsbaan Stadspark met Verenigingsgebouw</t>
  </si>
  <si>
    <t>Toiletgebouw Noordrand Strandweg 4</t>
  </si>
  <si>
    <t>Toiletgebouw Noordrand Strandweg 1</t>
  </si>
  <si>
    <t>Verenigingsgebouw Nieuw Scheemda</t>
  </si>
  <si>
    <t>Verenigingsgebouw v.v. BNC Finsterwolde</t>
  </si>
  <si>
    <t>9679 TW</t>
  </si>
  <si>
    <t>Jachthaven Winschoten met voorzieningengebouw en kantoor</t>
  </si>
  <si>
    <t>Jachthaven Noordrand Midwolda met twee toiletgebouwen</t>
  </si>
  <si>
    <t>Strandweg 4</t>
  </si>
  <si>
    <t>Dorpshuis</t>
  </si>
  <si>
    <t>Winschoten</t>
  </si>
  <si>
    <t>Hamrikkerweg 27</t>
  </si>
  <si>
    <t>Jachtlaan 19</t>
  </si>
  <si>
    <t>Gemeentewerf Midwolda werkplaats</t>
  </si>
  <si>
    <t>G(eert) Topelenstraat 9</t>
  </si>
  <si>
    <t>St. Vitusholt 7e laan 8</t>
  </si>
  <si>
    <t>Adres</t>
  </si>
  <si>
    <t>Buitenlandenstraat 6</t>
  </si>
  <si>
    <t>Jachthaven Beerta Buitenlandenstraat met voorziengengebouw (in aanbouw)</t>
  </si>
  <si>
    <t>OZC, RENN4 Bladergroenschool (OZC)</t>
  </si>
  <si>
    <t>Grintweg 70A</t>
  </si>
  <si>
    <t>OZC, Centrum Jeugd &amp; Gezin en Leerlingzaken</t>
  </si>
  <si>
    <t>elders</t>
  </si>
  <si>
    <t>OZC, SBO Delta en VSO De Meent</t>
  </si>
  <si>
    <t>divers</t>
  </si>
  <si>
    <t>Verzekering materieel buitendienst en begraafplaatsen</t>
  </si>
  <si>
    <t>Verzekering gereedschappen buitendienst en begraafplaatsen</t>
  </si>
  <si>
    <t>Verzekerings-categorie</t>
  </si>
  <si>
    <t>9675 DG</t>
  </si>
  <si>
    <t>Cultuurhuis De Klinker</t>
  </si>
  <si>
    <t>bedrag is incl. inventaris</t>
  </si>
  <si>
    <t>inclusief inventaris</t>
  </si>
  <si>
    <t>Taxaties 41167/16 d.d. 10-11-2016</t>
  </si>
  <si>
    <t>Burg. Schönfeldplein 2a</t>
  </si>
  <si>
    <t>Tunnel en bankje in het sterrenbos</t>
  </si>
  <si>
    <t xml:space="preserve">Boschsingel ong. </t>
  </si>
  <si>
    <t>Waterzuiveringsinstallatie</t>
  </si>
  <si>
    <t>Meidoornlaan</t>
  </si>
  <si>
    <t xml:space="preserve">zie mail 26-3-2018  G. Luppens </t>
  </si>
  <si>
    <t>Dok 15</t>
  </si>
  <si>
    <t>Woning (sloopwaarde)</t>
  </si>
  <si>
    <t>Grintweg 86 + 86A</t>
  </si>
  <si>
    <t>Werkplein Oldambt en gemeentekantoor</t>
  </si>
  <si>
    <t>Getaxeerd</t>
  </si>
  <si>
    <t>diverse basisscholen</t>
  </si>
  <si>
    <t>Diverse niet nadergenoemde goederen en inventaris buiten vaste taxatie</t>
  </si>
  <si>
    <t>9671 CB</t>
  </si>
  <si>
    <t>9671 JB</t>
  </si>
  <si>
    <t>Opruimingskosten (aanvullend op clausuleblad)</t>
  </si>
  <si>
    <t>Werkplaats Afeer Scheemda</t>
  </si>
  <si>
    <t>Haven Zuidzijde 2</t>
  </si>
  <si>
    <t>9679 TD</t>
  </si>
  <si>
    <t>Vissersdijk 74/74a</t>
  </si>
  <si>
    <t>9671 EK</t>
  </si>
  <si>
    <t>Zwembad De Ringberg incl. waterglijbaan</t>
  </si>
  <si>
    <t>H.J. Siemonsstraat 44</t>
  </si>
  <si>
    <t>9684 CS</t>
  </si>
  <si>
    <t>nieuw per 060220 zie mail 060220</t>
  </si>
  <si>
    <t>Leegstaand woonhuis (sloopwaarde)</t>
  </si>
  <si>
    <t>ja</t>
  </si>
  <si>
    <t>taxatie 1-11-2019 Thorbecke, excl. fundering, excl. BTW</t>
  </si>
  <si>
    <t>Gemeentekantoor Scheemda</t>
  </si>
  <si>
    <t>kinderboerderij De Dierenborg</t>
  </si>
  <si>
    <t>De Streep 18</t>
  </si>
  <si>
    <t>Mr. A.E.J. Moddermanstraat 12</t>
  </si>
  <si>
    <t>Raetsheren van Orden</t>
  </si>
  <si>
    <t>inventaris en opstal</t>
  </si>
  <si>
    <t>gewijzigd in incl BTW</t>
  </si>
  <si>
    <t>voormalig ziekenhuis (sloopwaarde)</t>
  </si>
  <si>
    <t>Gassingel 18</t>
  </si>
  <si>
    <t xml:space="preserve">9671 CS </t>
  </si>
  <si>
    <t>leegstaand</t>
  </si>
  <si>
    <t>nieuw, sloopwaarde, zie mail 20-7-2020 en taxatie Thorbecke 1-6-2020</t>
  </si>
  <si>
    <t xml:space="preserve">taxatie 1-5-2020 Thorbecke, excl. fundering, excl. BTW </t>
  </si>
  <si>
    <t>Bredeschool De Zwerm</t>
  </si>
  <si>
    <t>Merelstraat 3</t>
  </si>
  <si>
    <t>9679 JE</t>
  </si>
  <si>
    <t>Bredeschool</t>
  </si>
  <si>
    <t>nieuw per 20-7-2020, zie mail 20-7-2020 / inventaris volgt nader</t>
  </si>
  <si>
    <t>leegstaande bedrijfswoning</t>
  </si>
  <si>
    <t>Mr. D.U. Stikkerlaan 2</t>
  </si>
  <si>
    <t>nieuw per 27-7-2020, WOZ waarde, zie mail 27-7-2020</t>
  </si>
  <si>
    <t>taxatie 1-12-2019 Thorbecke, excl. fundering, excl. BTW</t>
  </si>
  <si>
    <t>taxatie 1-11-2019 Thorbecke, excl. fundering, excl. BTW  - herzien rapport ontvangen zoals aangekondigd in we transfermail 29-5-2020</t>
  </si>
  <si>
    <t>Buurthuis</t>
  </si>
  <si>
    <t>G. Gernaatweg 2</t>
  </si>
  <si>
    <t>9684 TG</t>
  </si>
  <si>
    <t>Ludensweg 11</t>
  </si>
  <si>
    <t>9675 AM</t>
  </si>
  <si>
    <t>meeverzekeren per 181220 mail dd 181220</t>
  </si>
  <si>
    <t>Mr. D.U. Stikkerlaan 4 (Trafo)</t>
  </si>
  <si>
    <t xml:space="preserve">Garst 1 en 7 </t>
  </si>
  <si>
    <t>Plantsoenlaan 19c</t>
  </si>
  <si>
    <t>Kantinegebouw Korulos</t>
  </si>
  <si>
    <t>nieuw zie mail 260821 - WOZ waarde</t>
  </si>
  <si>
    <t>Winkelruimte met bovenwoning</t>
  </si>
  <si>
    <t>Langestraat 81</t>
  </si>
  <si>
    <t xml:space="preserve">9671 PD </t>
  </si>
  <si>
    <t>nieuw zie mail 310821 wordt nog getaxeerd</t>
  </si>
  <si>
    <t>aanpassing vs zie mail 150322</t>
  </si>
  <si>
    <t>Winkel met bovenwoning</t>
  </si>
  <si>
    <t>Vissersdijk 76-78</t>
  </si>
  <si>
    <t>nieuw zie mail 150622</t>
  </si>
  <si>
    <t>Inventaris
per 01-01-2023
indexcijfer 122,3</t>
  </si>
  <si>
    <t>Gebouwen 
per 01-01-2023
indexcijfer 124,0</t>
  </si>
  <si>
    <t>Mr. D.U. Stikkerlaan 251</t>
  </si>
  <si>
    <t xml:space="preserve">St. Vitusholt 8e laan 8      </t>
  </si>
  <si>
    <t>Gebouwen 
per 01-01-2024
indexcijfer 128,4</t>
  </si>
  <si>
    <t>Inventaris
per 01-01-2024
indexcijfer 124,4</t>
  </si>
  <si>
    <t>Achterstraat 40</t>
  </si>
  <si>
    <t>9693 CX</t>
  </si>
  <si>
    <t xml:space="preserve">Synagoge </t>
  </si>
  <si>
    <t>nieuw per 020724 zie mail 020724</t>
  </si>
  <si>
    <t>Kantoorpand</t>
  </si>
  <si>
    <t>Garst 6</t>
  </si>
  <si>
    <t>9673 AE</t>
  </si>
  <si>
    <t>nieuw per 150824 zie mail 140824/mail siebe 13-09-24</t>
  </si>
  <si>
    <t>Gebouwen 
per 01-01-2025
indexcijfer 131,8</t>
  </si>
  <si>
    <t>Inventaris
per 01-01-2025
indexcijfer 128,3</t>
  </si>
  <si>
    <t> voormalige zoutloods met stallingsruimte/kantine</t>
  </si>
  <si>
    <t>Oostereinde 16</t>
  </si>
  <si>
    <t>nieuw per 061224 zie Finly 120225</t>
  </si>
  <si>
    <t>9672 TC</t>
  </si>
  <si>
    <t>Verzekerde som
per 01-01-2025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</si>
</sst>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&quot;€&quot;\ #,##0"/>
    <numFmt numFmtId="166" formatCode="_ [$€-413]\ * #,##0.00_ ;_ [$€-413]\ * \-#,##0.00_ ;_ [$€-413]\ * &quot;-&quot;??_ ;_ @_ "/>
  </numFmts>
  <fonts count="2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sz val="10"/>
      <color rgb="FF00B05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7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5" fillId="21" borderId="2" applyNumberFormat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7" borderId="1" applyNumberFormat="0" applyAlignment="0" applyProtection="0"/>
    <xf numFmtId="0" fontId="8" fillId="7" borderId="1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3" borderId="7" applyNumberFormat="0" applyFont="0" applyAlignment="0" applyProtection="0"/>
    <xf numFmtId="0" fontId="20" fillId="23" borderId="7" applyNumberFormat="0" applyFont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7" fillId="20" borderId="9" applyNumberFormat="0" applyAlignment="0" applyProtection="0"/>
    <xf numFmtId="0" fontId="17" fillId="20" borderId="9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4" fontId="22" fillId="0" borderId="0" applyFont="0" applyFill="0" applyBorder="0" applyAlignment="0" applyProtection="0"/>
  </cellStyleXfs>
  <cellXfs count="56">
    <xf numFmtId="0" fontId="0" fillId="0" borderId="0" xfId="0"/>
    <xf numFmtId="0" fontId="1" fillId="0" borderId="10" xfId="0" applyFont="1" applyFill="1" applyBorder="1" applyAlignment="1">
      <alignment horizontal="left" vertical="top" wrapText="1"/>
    </xf>
    <xf numFmtId="165" fontId="1" fillId="0" borderId="10" xfId="0" applyNumberFormat="1" applyFont="1" applyFill="1" applyBorder="1" applyAlignment="1">
      <alignment horizontal="left" vertical="top" wrapText="1"/>
    </xf>
    <xf numFmtId="0" fontId="1" fillId="0" borderId="10" xfId="0" applyNumberFormat="1" applyFont="1" applyFill="1" applyBorder="1" applyAlignment="1">
      <alignment horizontal="left" vertical="top" wrapText="1"/>
    </xf>
    <xf numFmtId="1" fontId="21" fillId="24" borderId="12" xfId="0" applyNumberFormat="1" applyFont="1" applyFill="1" applyBorder="1" applyAlignment="1">
      <alignment horizontal="left" vertical="top" wrapText="1"/>
    </xf>
    <xf numFmtId="0" fontId="1" fillId="0" borderId="13" xfId="0" applyNumberFormat="1" applyFont="1" applyFill="1" applyBorder="1" applyAlignment="1">
      <alignment horizontal="left" vertical="top" wrapText="1"/>
    </xf>
    <xf numFmtId="0" fontId="21" fillId="24" borderId="14" xfId="0" applyNumberFormat="1" applyFont="1" applyFill="1" applyBorder="1" applyAlignment="1">
      <alignment horizontal="left" vertical="top" wrapText="1"/>
    </xf>
    <xf numFmtId="1" fontId="21" fillId="24" borderId="15" xfId="0" applyNumberFormat="1" applyFont="1" applyFill="1" applyBorder="1" applyAlignment="1">
      <alignment horizontal="left" vertical="top" wrapText="1"/>
    </xf>
    <xf numFmtId="0" fontId="21" fillId="24" borderId="15" xfId="0" applyNumberFormat="1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44" fontId="1" fillId="0" borderId="13" xfId="86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/>
    </xf>
    <xf numFmtId="44" fontId="1" fillId="0" borderId="0" xfId="86" applyFont="1" applyFill="1" applyBorder="1" applyAlignment="1">
      <alignment horizontal="left" vertical="top" wrapText="1"/>
    </xf>
    <xf numFmtId="44" fontId="1" fillId="0" borderId="13" xfId="86" applyFont="1" applyFill="1" applyBorder="1" applyAlignment="1">
      <alignment vertical="top"/>
    </xf>
    <xf numFmtId="44" fontId="1" fillId="0" borderId="10" xfId="86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1" fontId="1" fillId="0" borderId="10" xfId="0" applyNumberFormat="1" applyFont="1" applyFill="1" applyBorder="1" applyAlignment="1">
      <alignment vertical="top"/>
    </xf>
    <xf numFmtId="0" fontId="1" fillId="0" borderId="10" xfId="0" applyFont="1" applyFill="1" applyBorder="1" applyAlignment="1">
      <alignment vertical="top"/>
    </xf>
    <xf numFmtId="44" fontId="21" fillId="24" borderId="16" xfId="86" applyFont="1" applyFill="1" applyBorder="1" applyAlignment="1">
      <alignment horizontal="center" vertical="top" textRotation="90" wrapText="1"/>
    </xf>
    <xf numFmtId="44" fontId="1" fillId="0" borderId="0" xfId="86" applyFont="1" applyFill="1" applyBorder="1" applyAlignment="1">
      <alignment vertical="top"/>
    </xf>
    <xf numFmtId="165" fontId="1" fillId="0" borderId="0" xfId="0" applyNumberFormat="1" applyFont="1" applyFill="1" applyBorder="1" applyAlignment="1">
      <alignment horizontal="left" vertical="top" wrapText="1"/>
    </xf>
    <xf numFmtId="44" fontId="23" fillId="0" borderId="13" xfId="86" applyFont="1" applyFill="1" applyBorder="1" applyAlignment="1">
      <alignment vertical="top"/>
    </xf>
    <xf numFmtId="44" fontId="1" fillId="0" borderId="13" xfId="86" applyFont="1" applyFill="1" applyBorder="1" applyAlignment="1">
      <alignment horizontal="left" vertical="top"/>
    </xf>
    <xf numFmtId="0" fontId="23" fillId="0" borderId="10" xfId="0" applyFont="1" applyFill="1" applyBorder="1" applyAlignment="1">
      <alignment vertical="top"/>
    </xf>
    <xf numFmtId="0" fontId="25" fillId="0" borderId="0" xfId="0" applyFont="1" applyFill="1" applyAlignment="1">
      <alignment vertical="top"/>
    </xf>
    <xf numFmtId="1" fontId="23" fillId="0" borderId="10" xfId="0" applyNumberFormat="1" applyFont="1" applyFill="1" applyBorder="1" applyAlignment="1">
      <alignment vertical="top"/>
    </xf>
    <xf numFmtId="0" fontId="23" fillId="0" borderId="0" xfId="0" applyFont="1" applyFill="1" applyAlignment="1">
      <alignment vertical="top"/>
    </xf>
    <xf numFmtId="0" fontId="23" fillId="0" borderId="0" xfId="0" applyFont="1" applyFill="1" applyBorder="1" applyAlignment="1">
      <alignment vertical="top"/>
    </xf>
    <xf numFmtId="0" fontId="1" fillId="0" borderId="13" xfId="0" applyFont="1" applyFill="1" applyBorder="1" applyAlignment="1">
      <alignment vertical="top"/>
    </xf>
    <xf numFmtId="44" fontId="21" fillId="0" borderId="0" xfId="86" applyFont="1" applyFill="1" applyBorder="1" applyAlignment="1">
      <alignment vertical="top"/>
    </xf>
    <xf numFmtId="44" fontId="1" fillId="0" borderId="0" xfId="86" applyFont="1" applyFill="1" applyAlignment="1">
      <alignment vertical="top"/>
    </xf>
    <xf numFmtId="1" fontId="1" fillId="24" borderId="11" xfId="0" applyNumberFormat="1" applyFont="1" applyFill="1" applyBorder="1" applyAlignment="1">
      <alignment horizontal="left" vertical="top" wrapText="1"/>
    </xf>
    <xf numFmtId="1" fontId="1" fillId="0" borderId="0" xfId="0" applyNumberFormat="1" applyFont="1" applyFill="1" applyAlignment="1">
      <alignment vertical="top"/>
    </xf>
    <xf numFmtId="166" fontId="21" fillId="24" borderId="15" xfId="86" applyNumberFormat="1" applyFont="1" applyFill="1" applyBorder="1" applyAlignment="1">
      <alignment horizontal="center" vertical="top" wrapText="1"/>
    </xf>
    <xf numFmtId="166" fontId="1" fillId="0" borderId="10" xfId="86" applyNumberFormat="1" applyFont="1" applyFill="1" applyBorder="1" applyAlignment="1">
      <alignment horizontal="left" vertical="top"/>
    </xf>
    <xf numFmtId="166" fontId="1" fillId="0" borderId="10" xfId="86" applyNumberFormat="1" applyFont="1" applyFill="1" applyBorder="1" applyAlignment="1">
      <alignment vertical="top"/>
    </xf>
    <xf numFmtId="166" fontId="21" fillId="0" borderId="0" xfId="86" applyNumberFormat="1" applyFont="1" applyFill="1" applyBorder="1" applyAlignment="1">
      <alignment vertical="top"/>
    </xf>
    <xf numFmtId="166" fontId="1" fillId="0" borderId="0" xfId="86" applyNumberFormat="1" applyFont="1" applyFill="1" applyAlignment="1">
      <alignment vertical="top"/>
    </xf>
    <xf numFmtId="166" fontId="1" fillId="0" borderId="13" xfId="86" applyNumberFormat="1" applyFont="1" applyFill="1" applyBorder="1" applyAlignment="1">
      <alignment horizontal="left" vertical="top"/>
    </xf>
    <xf numFmtId="44" fontId="23" fillId="0" borderId="10" xfId="86" applyFont="1" applyFill="1" applyBorder="1" applyAlignment="1">
      <alignment vertical="top"/>
    </xf>
    <xf numFmtId="166" fontId="23" fillId="0" borderId="10" xfId="86" applyNumberFormat="1" applyFont="1" applyFill="1" applyBorder="1" applyAlignment="1">
      <alignment vertical="top"/>
    </xf>
    <xf numFmtId="166" fontId="21" fillId="24" borderId="15" xfId="86" applyNumberFormat="1" applyFont="1" applyFill="1" applyBorder="1" applyAlignment="1">
      <alignment horizontal="left" vertical="top" wrapText="1"/>
    </xf>
    <xf numFmtId="1" fontId="1" fillId="0" borderId="0" xfId="0" applyNumberFormat="1" applyFont="1" applyFill="1" applyBorder="1" applyAlignment="1">
      <alignment vertical="top"/>
    </xf>
    <xf numFmtId="0" fontId="1" fillId="0" borderId="0" xfId="0" applyNumberFormat="1" applyFont="1" applyFill="1" applyBorder="1" applyAlignment="1">
      <alignment horizontal="left" vertical="top" wrapText="1"/>
    </xf>
    <xf numFmtId="166" fontId="1" fillId="0" borderId="0" xfId="86" applyNumberFormat="1" applyFont="1" applyFill="1" applyBorder="1" applyAlignment="1">
      <alignment horizontal="left" vertical="top"/>
    </xf>
    <xf numFmtId="166" fontId="21" fillId="0" borderId="17" xfId="86" applyNumberFormat="1" applyFont="1" applyFill="1" applyBorder="1" applyAlignment="1">
      <alignment vertical="top"/>
    </xf>
    <xf numFmtId="1" fontId="21" fillId="24" borderId="15" xfId="0" applyNumberFormat="1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left" vertical="top"/>
    </xf>
    <xf numFmtId="1" fontId="1" fillId="0" borderId="10" xfId="0" applyNumberFormat="1" applyFont="1" applyFill="1" applyBorder="1" applyAlignment="1">
      <alignment horizontal="left" vertical="top"/>
    </xf>
    <xf numFmtId="0" fontId="1" fillId="0" borderId="10" xfId="0" applyNumberFormat="1" applyFont="1" applyFill="1" applyBorder="1" applyAlignment="1">
      <alignment horizontal="left" vertical="top"/>
    </xf>
    <xf numFmtId="166" fontId="23" fillId="0" borderId="13" xfId="86" applyNumberFormat="1" applyFont="1" applyFill="1" applyBorder="1" applyAlignment="1">
      <alignment vertical="top"/>
    </xf>
    <xf numFmtId="0" fontId="1" fillId="0" borderId="10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23" fillId="0" borderId="10" xfId="0" applyFont="1" applyFill="1" applyBorder="1" applyAlignment="1">
      <alignment vertical="top" wrapText="1"/>
    </xf>
  </cellXfs>
  <cellStyles count="87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erekening" xfId="49" builtinId="22" customBuiltin="1"/>
    <cellStyle name="Berekening 2" xfId="50" xr:uid="{00000000-0005-0000-0000-000031000000}"/>
    <cellStyle name="Controlecel" xfId="51" builtinId="23" customBuiltin="1"/>
    <cellStyle name="Controlecel 2" xfId="52" xr:uid="{00000000-0005-0000-0000-000033000000}"/>
    <cellStyle name="Euro" xfId="53" xr:uid="{00000000-0005-0000-0000-000034000000}"/>
    <cellStyle name="Euro 2" xfId="54" xr:uid="{00000000-0005-0000-0000-000035000000}"/>
    <cellStyle name="Gekoppelde cel" xfId="55" builtinId="24" customBuiltin="1"/>
    <cellStyle name="Gekoppelde cel 2" xfId="56" xr:uid="{00000000-0005-0000-0000-000037000000}"/>
    <cellStyle name="Goed" xfId="57" builtinId="26" customBuiltin="1"/>
    <cellStyle name="Goed 2" xfId="58" xr:uid="{00000000-0005-0000-0000-000039000000}"/>
    <cellStyle name="Invoer" xfId="59" builtinId="20" customBuiltin="1"/>
    <cellStyle name="Invoer 2" xfId="60" xr:uid="{00000000-0005-0000-0000-00003B000000}"/>
    <cellStyle name="Kop 1" xfId="61" builtinId="16" customBuiltin="1"/>
    <cellStyle name="Kop 1 2" xfId="62" xr:uid="{00000000-0005-0000-0000-00003D000000}"/>
    <cellStyle name="Kop 2" xfId="63" builtinId="17" customBuiltin="1"/>
    <cellStyle name="Kop 2 2" xfId="64" xr:uid="{00000000-0005-0000-0000-00003F000000}"/>
    <cellStyle name="Kop 3" xfId="65" builtinId="18" customBuiltin="1"/>
    <cellStyle name="Kop 3 2" xfId="66" xr:uid="{00000000-0005-0000-0000-000041000000}"/>
    <cellStyle name="Kop 4" xfId="67" builtinId="19" customBuiltin="1"/>
    <cellStyle name="Kop 4 2" xfId="68" xr:uid="{00000000-0005-0000-0000-000043000000}"/>
    <cellStyle name="Neutraal" xfId="69" builtinId="28" customBuiltin="1"/>
    <cellStyle name="Neutraal 2" xfId="70" xr:uid="{00000000-0005-0000-0000-000045000000}"/>
    <cellStyle name="Notitie" xfId="71" builtinId="10" customBuiltin="1"/>
    <cellStyle name="Notitie 2" xfId="72" xr:uid="{00000000-0005-0000-0000-000047000000}"/>
    <cellStyle name="Ongeldig" xfId="73" builtinId="27" customBuiltin="1"/>
    <cellStyle name="Ongeldig 2" xfId="74" xr:uid="{00000000-0005-0000-0000-000049000000}"/>
    <cellStyle name="Standaard" xfId="0" builtinId="0"/>
    <cellStyle name="Standaard 2" xfId="75" xr:uid="{00000000-0005-0000-0000-00004B000000}"/>
    <cellStyle name="Titel" xfId="76" builtinId="15" customBuiltin="1"/>
    <cellStyle name="Titel 2" xfId="77" xr:uid="{00000000-0005-0000-0000-00004D000000}"/>
    <cellStyle name="Totaal" xfId="78" builtinId="25" customBuiltin="1"/>
    <cellStyle name="Totaal 2" xfId="79" xr:uid="{00000000-0005-0000-0000-00004F000000}"/>
    <cellStyle name="Uitvoer" xfId="80" builtinId="21" customBuiltin="1"/>
    <cellStyle name="Uitvoer 2" xfId="81" xr:uid="{00000000-0005-0000-0000-000051000000}"/>
    <cellStyle name="Valuta" xfId="86" builtinId="4"/>
    <cellStyle name="Verklarende tekst" xfId="82" builtinId="53" customBuiltin="1"/>
    <cellStyle name="Verklarende tekst 2" xfId="83" xr:uid="{00000000-0005-0000-0000-000054000000}"/>
    <cellStyle name="Waarschuwingstekst" xfId="84" builtinId="11" customBuiltin="1"/>
    <cellStyle name="Waarschuwingstekst 2" xfId="85" xr:uid="{00000000-0005-0000-0000-00005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4CDFC-91B0-4561-BCF7-D9744E3199EF}">
  <sheetPr>
    <pageSetUpPr fitToPage="1"/>
  </sheetPr>
  <dimension ref="A1:W136"/>
  <sheetViews>
    <sheetView tabSelected="1" zoomScaleNormal="100" workbookViewId="0">
      <selection activeCell="C3" sqref="C3"/>
    </sheetView>
  </sheetViews>
  <sheetFormatPr defaultRowHeight="12.75" x14ac:dyDescent="0.2"/>
  <cols>
    <col min="1" max="1" width="5.7109375" style="34" bestFit="1" customWidth="1"/>
    <col min="2" max="2" width="40.7109375" style="54" customWidth="1"/>
    <col min="3" max="3" width="27.5703125" style="17" bestFit="1" customWidth="1"/>
    <col min="4" max="4" width="9.28515625" style="17" bestFit="1" customWidth="1"/>
    <col min="5" max="5" width="17" style="17" bestFit="1" customWidth="1"/>
    <col min="6" max="6" width="16.140625" style="17" customWidth="1"/>
    <col min="7" max="7" width="48.28515625" style="17" customWidth="1"/>
    <col min="8" max="8" width="13.5703125" style="17" customWidth="1"/>
    <col min="9" max="9" width="19.85546875" style="39" hidden="1" customWidth="1"/>
    <col min="10" max="10" width="15.5703125" style="39" hidden="1" customWidth="1"/>
    <col min="11" max="11" width="18.42578125" style="39" hidden="1" customWidth="1"/>
    <col min="12" max="12" width="15.5703125" style="39" hidden="1" customWidth="1"/>
    <col min="13" max="13" width="18.42578125" style="39" bestFit="1" customWidth="1"/>
    <col min="14" max="14" width="15.5703125" style="39" customWidth="1"/>
    <col min="15" max="15" width="16.5703125" style="39" bestFit="1" customWidth="1"/>
    <col min="16" max="16" width="4.7109375" style="32" customWidth="1"/>
    <col min="17" max="17" width="20.28515625" style="17" hidden="1" customWidth="1"/>
    <col min="18" max="18" width="48.85546875" style="17" customWidth="1"/>
    <col min="19" max="19" width="19.5703125" style="17" bestFit="1" customWidth="1"/>
    <col min="20" max="20" width="21.140625" style="17" bestFit="1" customWidth="1"/>
    <col min="21" max="16384" width="9.140625" style="17"/>
  </cols>
  <sheetData>
    <row r="1" spans="1:23" ht="59.25" thickBot="1" x14ac:dyDescent="0.25">
      <c r="A1" s="33" t="s">
        <v>259</v>
      </c>
      <c r="B1" s="6" t="s">
        <v>16</v>
      </c>
      <c r="C1" s="7" t="s">
        <v>347</v>
      </c>
      <c r="D1" s="7" t="s">
        <v>33</v>
      </c>
      <c r="E1" s="7" t="s">
        <v>246</v>
      </c>
      <c r="F1" s="7" t="s">
        <v>269</v>
      </c>
      <c r="G1" s="48" t="s">
        <v>213</v>
      </c>
      <c r="H1" s="8" t="s">
        <v>358</v>
      </c>
      <c r="I1" s="35" t="s">
        <v>435</v>
      </c>
      <c r="J1" s="43" t="s">
        <v>434</v>
      </c>
      <c r="K1" s="35" t="s">
        <v>438</v>
      </c>
      <c r="L1" s="43" t="s">
        <v>439</v>
      </c>
      <c r="M1" s="35" t="s">
        <v>448</v>
      </c>
      <c r="N1" s="43" t="s">
        <v>449</v>
      </c>
      <c r="O1" s="35" t="s">
        <v>454</v>
      </c>
      <c r="P1" s="20" t="s">
        <v>374</v>
      </c>
      <c r="Q1" s="4" t="s">
        <v>329</v>
      </c>
    </row>
    <row r="2" spans="1:23" x14ac:dyDescent="0.2">
      <c r="A2" s="27"/>
      <c r="B2" s="53" t="s">
        <v>442</v>
      </c>
      <c r="C2" s="53" t="s">
        <v>440</v>
      </c>
      <c r="D2" s="19" t="s">
        <v>441</v>
      </c>
      <c r="E2" s="19" t="s">
        <v>204</v>
      </c>
      <c r="F2" s="25"/>
      <c r="G2" s="25"/>
      <c r="H2" s="25"/>
      <c r="I2" s="42"/>
      <c r="J2" s="42"/>
      <c r="K2" s="42">
        <v>125000</v>
      </c>
      <c r="L2" s="42">
        <v>10000</v>
      </c>
      <c r="M2" s="40">
        <f>ROUND(K2/130.8*131.8,-2)</f>
        <v>126000</v>
      </c>
      <c r="N2" s="40">
        <f>ROUND(L2/127.2*128.3,-2)</f>
        <v>10100</v>
      </c>
      <c r="O2" s="37">
        <f>M2+N2</f>
        <v>136100</v>
      </c>
      <c r="P2" s="41"/>
      <c r="R2" s="28" t="s">
        <v>443</v>
      </c>
    </row>
    <row r="3" spans="1:23" x14ac:dyDescent="0.2">
      <c r="A3" s="3">
        <v>87</v>
      </c>
      <c r="B3" s="3" t="s">
        <v>24</v>
      </c>
      <c r="C3" s="1" t="s">
        <v>211</v>
      </c>
      <c r="D3" s="1" t="s">
        <v>175</v>
      </c>
      <c r="E3" s="1" t="s">
        <v>204</v>
      </c>
      <c r="F3" s="1" t="s">
        <v>270</v>
      </c>
      <c r="G3" s="12" t="s">
        <v>29</v>
      </c>
      <c r="H3" s="3"/>
      <c r="I3" s="40">
        <v>198432</v>
      </c>
      <c r="J3" s="40">
        <v>0</v>
      </c>
      <c r="K3" s="40">
        <f>ROUND(I3/124*128.4,0)</f>
        <v>205473</v>
      </c>
      <c r="L3" s="40">
        <f>ROUND(J3/122.3*124.4,0)</f>
        <v>0</v>
      </c>
      <c r="M3" s="40">
        <f>ROUND(K3/128.4*131.8,-2)</f>
        <v>210900</v>
      </c>
      <c r="N3" s="40">
        <f>ROUND(L3/124.4*128.3,-2)</f>
        <v>0</v>
      </c>
      <c r="O3" s="37">
        <f t="shared" ref="O3:O66" si="0">M3+N3</f>
        <v>210900</v>
      </c>
      <c r="P3" s="14" t="s">
        <v>390</v>
      </c>
      <c r="Q3" s="2" t="s">
        <v>396</v>
      </c>
      <c r="R3" s="28" t="s">
        <v>391</v>
      </c>
    </row>
    <row r="4" spans="1:23" x14ac:dyDescent="0.2">
      <c r="A4" s="3">
        <v>146</v>
      </c>
      <c r="B4" s="3" t="s">
        <v>1</v>
      </c>
      <c r="C4" s="1" t="s">
        <v>85</v>
      </c>
      <c r="D4" s="1" t="s">
        <v>184</v>
      </c>
      <c r="E4" s="1" t="s">
        <v>204</v>
      </c>
      <c r="F4" s="1" t="s">
        <v>272</v>
      </c>
      <c r="G4" s="12" t="s">
        <v>10</v>
      </c>
      <c r="H4" s="3" t="s">
        <v>272</v>
      </c>
      <c r="I4" s="40">
        <v>2438542</v>
      </c>
      <c r="J4" s="40">
        <v>406615</v>
      </c>
      <c r="K4" s="40">
        <f t="shared" ref="K4:K66" si="1">ROUND(I4/124*128.4,0)</f>
        <v>2525071</v>
      </c>
      <c r="L4" s="40">
        <f t="shared" ref="L4:L66" si="2">ROUND(J4/122.3*124.4,0)</f>
        <v>413597</v>
      </c>
      <c r="M4" s="40">
        <f t="shared" ref="M4:M67" si="3">ROUND(K4/128.4*131.8,-2)</f>
        <v>2591900</v>
      </c>
      <c r="N4" s="40">
        <f t="shared" ref="N4:N67" si="4">ROUND(L4/124.4*128.3,-2)</f>
        <v>426600</v>
      </c>
      <c r="O4" s="37">
        <f t="shared" si="0"/>
        <v>3018500</v>
      </c>
      <c r="P4" s="14" t="s">
        <v>390</v>
      </c>
      <c r="Q4" s="2" t="s">
        <v>396</v>
      </c>
      <c r="R4" s="28" t="s">
        <v>391</v>
      </c>
      <c r="S4" s="26" t="s">
        <v>398</v>
      </c>
    </row>
    <row r="5" spans="1:23" ht="25.5" x14ac:dyDescent="0.2">
      <c r="A5" s="3">
        <v>7</v>
      </c>
      <c r="B5" s="3" t="s">
        <v>323</v>
      </c>
      <c r="C5" s="1" t="s">
        <v>168</v>
      </c>
      <c r="D5" s="1" t="s">
        <v>116</v>
      </c>
      <c r="E5" s="1" t="s">
        <v>204</v>
      </c>
      <c r="F5" s="1" t="s">
        <v>212</v>
      </c>
      <c r="G5" s="12" t="s">
        <v>105</v>
      </c>
      <c r="H5" s="3"/>
      <c r="I5" s="40">
        <v>57025</v>
      </c>
      <c r="J5" s="40">
        <v>2800</v>
      </c>
      <c r="K5" s="40">
        <f t="shared" si="1"/>
        <v>59048</v>
      </c>
      <c r="L5" s="40">
        <f t="shared" si="2"/>
        <v>2848</v>
      </c>
      <c r="M5" s="40">
        <f t="shared" si="3"/>
        <v>60600</v>
      </c>
      <c r="N5" s="40">
        <f t="shared" si="4"/>
        <v>2900</v>
      </c>
      <c r="O5" s="37">
        <f t="shared" si="0"/>
        <v>63500</v>
      </c>
      <c r="P5" s="14" t="s">
        <v>390</v>
      </c>
      <c r="Q5" s="2" t="s">
        <v>396</v>
      </c>
      <c r="R5" s="28" t="s">
        <v>391</v>
      </c>
      <c r="S5" s="26" t="s">
        <v>398</v>
      </c>
    </row>
    <row r="6" spans="1:23" x14ac:dyDescent="0.2">
      <c r="A6" s="3">
        <v>306</v>
      </c>
      <c r="B6" s="3" t="s">
        <v>283</v>
      </c>
      <c r="C6" s="1" t="s">
        <v>265</v>
      </c>
      <c r="D6" s="1" t="s">
        <v>294</v>
      </c>
      <c r="E6" s="1" t="s">
        <v>204</v>
      </c>
      <c r="F6" s="1" t="s">
        <v>273</v>
      </c>
      <c r="G6" s="12" t="s">
        <v>258</v>
      </c>
      <c r="H6" s="3"/>
      <c r="I6" s="40">
        <v>62010</v>
      </c>
      <c r="J6" s="40">
        <v>8401</v>
      </c>
      <c r="K6" s="40">
        <f t="shared" si="1"/>
        <v>64210</v>
      </c>
      <c r="L6" s="40">
        <f t="shared" si="2"/>
        <v>8545</v>
      </c>
      <c r="M6" s="40">
        <f t="shared" si="3"/>
        <v>65900</v>
      </c>
      <c r="N6" s="40">
        <f t="shared" si="4"/>
        <v>8800</v>
      </c>
      <c r="O6" s="37">
        <f t="shared" si="0"/>
        <v>74700</v>
      </c>
      <c r="P6" s="14" t="s">
        <v>390</v>
      </c>
      <c r="Q6" s="2" t="s">
        <v>396</v>
      </c>
      <c r="R6" s="28" t="s">
        <v>391</v>
      </c>
    </row>
    <row r="7" spans="1:23" ht="25.5" x14ac:dyDescent="0.2">
      <c r="A7" s="3">
        <v>396</v>
      </c>
      <c r="B7" s="3" t="s">
        <v>349</v>
      </c>
      <c r="C7" s="1" t="s">
        <v>348</v>
      </c>
      <c r="D7" s="1" t="s">
        <v>90</v>
      </c>
      <c r="E7" s="1" t="s">
        <v>209</v>
      </c>
      <c r="F7" s="1" t="s">
        <v>270</v>
      </c>
      <c r="G7" s="12" t="s">
        <v>20</v>
      </c>
      <c r="H7" s="3"/>
      <c r="I7" s="40">
        <v>266642</v>
      </c>
      <c r="J7" s="40">
        <v>0</v>
      </c>
      <c r="K7" s="40">
        <f t="shared" si="1"/>
        <v>276103</v>
      </c>
      <c r="L7" s="40">
        <f t="shared" si="2"/>
        <v>0</v>
      </c>
      <c r="M7" s="40">
        <f t="shared" si="3"/>
        <v>283400</v>
      </c>
      <c r="N7" s="40">
        <f t="shared" si="4"/>
        <v>0</v>
      </c>
      <c r="O7" s="37">
        <f t="shared" si="0"/>
        <v>283400</v>
      </c>
      <c r="P7" s="14" t="s">
        <v>390</v>
      </c>
      <c r="Q7" s="2" t="s">
        <v>396</v>
      </c>
      <c r="R7" s="28" t="s">
        <v>391</v>
      </c>
    </row>
    <row r="8" spans="1:23" x14ac:dyDescent="0.2">
      <c r="A8" s="3">
        <v>150</v>
      </c>
      <c r="B8" s="3" t="s">
        <v>3</v>
      </c>
      <c r="C8" s="1" t="s">
        <v>86</v>
      </c>
      <c r="D8" s="1" t="s">
        <v>174</v>
      </c>
      <c r="E8" s="1" t="s">
        <v>209</v>
      </c>
      <c r="F8" s="1" t="s">
        <v>272</v>
      </c>
      <c r="G8" s="12" t="s">
        <v>10</v>
      </c>
      <c r="H8" s="3" t="s">
        <v>272</v>
      </c>
      <c r="I8" s="40">
        <v>2836213</v>
      </c>
      <c r="J8" s="40">
        <v>43372</v>
      </c>
      <c r="K8" s="40">
        <f t="shared" si="1"/>
        <v>2936853</v>
      </c>
      <c r="L8" s="40">
        <f t="shared" si="2"/>
        <v>44117</v>
      </c>
      <c r="M8" s="40">
        <f t="shared" si="3"/>
        <v>3014600</v>
      </c>
      <c r="N8" s="40">
        <f t="shared" si="4"/>
        <v>45500</v>
      </c>
      <c r="O8" s="37">
        <f t="shared" si="0"/>
        <v>3060100</v>
      </c>
      <c r="P8" s="14" t="s">
        <v>390</v>
      </c>
      <c r="Q8" s="2" t="s">
        <v>396</v>
      </c>
      <c r="R8" s="28" t="s">
        <v>391</v>
      </c>
      <c r="S8" s="26" t="s">
        <v>398</v>
      </c>
    </row>
    <row r="9" spans="1:23" s="28" customFormat="1" x14ac:dyDescent="0.2">
      <c r="A9" s="3">
        <v>104</v>
      </c>
      <c r="B9" s="3" t="s">
        <v>237</v>
      </c>
      <c r="C9" s="1" t="s">
        <v>13</v>
      </c>
      <c r="D9" s="1" t="s">
        <v>63</v>
      </c>
      <c r="E9" s="1" t="s">
        <v>209</v>
      </c>
      <c r="F9" s="1" t="s">
        <v>37</v>
      </c>
      <c r="G9" s="12" t="s">
        <v>5</v>
      </c>
      <c r="H9" s="3"/>
      <c r="I9" s="40">
        <v>762723</v>
      </c>
      <c r="J9" s="40">
        <v>0</v>
      </c>
      <c r="K9" s="40">
        <f t="shared" si="1"/>
        <v>789787</v>
      </c>
      <c r="L9" s="40">
        <f t="shared" si="2"/>
        <v>0</v>
      </c>
      <c r="M9" s="40">
        <f t="shared" si="3"/>
        <v>810700</v>
      </c>
      <c r="N9" s="40">
        <f t="shared" si="4"/>
        <v>0</v>
      </c>
      <c r="O9" s="37">
        <f t="shared" si="0"/>
        <v>810700</v>
      </c>
      <c r="P9" s="14" t="s">
        <v>390</v>
      </c>
      <c r="Q9" s="2" t="s">
        <v>396</v>
      </c>
      <c r="R9" s="28" t="s">
        <v>391</v>
      </c>
      <c r="S9" s="13"/>
      <c r="T9" s="17" t="s">
        <v>361</v>
      </c>
      <c r="U9" s="17"/>
      <c r="V9" s="17"/>
      <c r="W9" s="17"/>
    </row>
    <row r="10" spans="1:23" x14ac:dyDescent="0.2">
      <c r="A10" s="3">
        <v>182</v>
      </c>
      <c r="B10" s="3" t="s">
        <v>99</v>
      </c>
      <c r="C10" s="1" t="s">
        <v>225</v>
      </c>
      <c r="D10" s="1" t="s">
        <v>132</v>
      </c>
      <c r="E10" s="1" t="s">
        <v>209</v>
      </c>
      <c r="F10" s="1" t="s">
        <v>268</v>
      </c>
      <c r="G10" s="12" t="s">
        <v>253</v>
      </c>
      <c r="H10" s="3"/>
      <c r="I10" s="40">
        <v>675289</v>
      </c>
      <c r="J10" s="40">
        <v>0</v>
      </c>
      <c r="K10" s="40">
        <f t="shared" si="1"/>
        <v>699251</v>
      </c>
      <c r="L10" s="40">
        <f t="shared" si="2"/>
        <v>0</v>
      </c>
      <c r="M10" s="40">
        <f t="shared" si="3"/>
        <v>717800</v>
      </c>
      <c r="N10" s="40">
        <f t="shared" si="4"/>
        <v>0</v>
      </c>
      <c r="O10" s="37">
        <f t="shared" si="0"/>
        <v>717800</v>
      </c>
      <c r="P10" s="14" t="s">
        <v>390</v>
      </c>
      <c r="Q10" s="2" t="s">
        <v>396</v>
      </c>
      <c r="R10" s="28" t="s">
        <v>391</v>
      </c>
      <c r="S10" s="26" t="s">
        <v>398</v>
      </c>
    </row>
    <row r="11" spans="1:23" x14ac:dyDescent="0.2">
      <c r="A11" s="3">
        <v>8</v>
      </c>
      <c r="B11" s="3" t="s">
        <v>322</v>
      </c>
      <c r="C11" s="1" t="s">
        <v>14</v>
      </c>
      <c r="D11" s="1" t="s">
        <v>114</v>
      </c>
      <c r="E11" s="1" t="s">
        <v>209</v>
      </c>
      <c r="F11" s="1" t="s">
        <v>212</v>
      </c>
      <c r="G11" s="12" t="s">
        <v>105</v>
      </c>
      <c r="H11" s="3"/>
      <c r="I11" s="40">
        <v>30013</v>
      </c>
      <c r="J11" s="40">
        <v>4066</v>
      </c>
      <c r="K11" s="40">
        <f t="shared" si="1"/>
        <v>31078</v>
      </c>
      <c r="L11" s="40">
        <f t="shared" si="2"/>
        <v>4136</v>
      </c>
      <c r="M11" s="40">
        <f t="shared" si="3"/>
        <v>31900</v>
      </c>
      <c r="N11" s="40">
        <f t="shared" si="4"/>
        <v>4300</v>
      </c>
      <c r="O11" s="37">
        <f t="shared" si="0"/>
        <v>36200</v>
      </c>
      <c r="P11" s="14" t="s">
        <v>390</v>
      </c>
      <c r="Q11" s="2" t="s">
        <v>396</v>
      </c>
      <c r="R11" s="28" t="s">
        <v>391</v>
      </c>
      <c r="S11" s="26" t="s">
        <v>398</v>
      </c>
    </row>
    <row r="12" spans="1:23" x14ac:dyDescent="0.2">
      <c r="A12" s="3">
        <v>142</v>
      </c>
      <c r="B12" s="3" t="s">
        <v>156</v>
      </c>
      <c r="C12" s="1" t="s">
        <v>345</v>
      </c>
      <c r="D12" s="1" t="s">
        <v>174</v>
      </c>
      <c r="E12" s="1" t="s">
        <v>205</v>
      </c>
      <c r="F12" s="1" t="s">
        <v>272</v>
      </c>
      <c r="G12" s="12" t="s">
        <v>10</v>
      </c>
      <c r="H12" s="3" t="s">
        <v>272</v>
      </c>
      <c r="I12" s="40">
        <v>1785764</v>
      </c>
      <c r="J12" s="40">
        <v>325292</v>
      </c>
      <c r="K12" s="40">
        <f t="shared" si="1"/>
        <v>1849130</v>
      </c>
      <c r="L12" s="40">
        <f t="shared" si="2"/>
        <v>330878</v>
      </c>
      <c r="M12" s="40">
        <f t="shared" si="3"/>
        <v>1898100</v>
      </c>
      <c r="N12" s="40">
        <f t="shared" si="4"/>
        <v>341300</v>
      </c>
      <c r="O12" s="37">
        <f t="shared" si="0"/>
        <v>2239400</v>
      </c>
      <c r="P12" s="14" t="s">
        <v>390</v>
      </c>
      <c r="Q12" s="2" t="s">
        <v>396</v>
      </c>
      <c r="R12" s="28" t="s">
        <v>391</v>
      </c>
      <c r="S12" s="26" t="s">
        <v>398</v>
      </c>
    </row>
    <row r="13" spans="1:23" x14ac:dyDescent="0.2">
      <c r="A13" s="27"/>
      <c r="B13" s="53" t="s">
        <v>415</v>
      </c>
      <c r="C13" s="19" t="s">
        <v>416</v>
      </c>
      <c r="D13" s="19" t="s">
        <v>417</v>
      </c>
      <c r="E13" s="19" t="s">
        <v>207</v>
      </c>
      <c r="F13" s="25"/>
      <c r="G13" s="25"/>
      <c r="H13" s="25"/>
      <c r="I13" s="40">
        <v>40384</v>
      </c>
      <c r="J13" s="40">
        <v>0</v>
      </c>
      <c r="K13" s="40">
        <f t="shared" si="1"/>
        <v>41817</v>
      </c>
      <c r="L13" s="40">
        <f t="shared" si="2"/>
        <v>0</v>
      </c>
      <c r="M13" s="40">
        <f t="shared" si="3"/>
        <v>42900</v>
      </c>
      <c r="N13" s="40">
        <f t="shared" si="4"/>
        <v>0</v>
      </c>
      <c r="O13" s="37">
        <f t="shared" si="0"/>
        <v>42900</v>
      </c>
      <c r="P13" s="14"/>
      <c r="Q13" s="25"/>
      <c r="R13" s="28" t="s">
        <v>420</v>
      </c>
      <c r="S13" s="28"/>
      <c r="T13" s="28"/>
    </row>
    <row r="14" spans="1:23" x14ac:dyDescent="0.2">
      <c r="A14" s="27"/>
      <c r="B14" s="53" t="s">
        <v>389</v>
      </c>
      <c r="C14" s="19" t="s">
        <v>386</v>
      </c>
      <c r="D14" s="19" t="s">
        <v>387</v>
      </c>
      <c r="E14" s="19" t="s">
        <v>207</v>
      </c>
      <c r="F14" s="25"/>
      <c r="G14" s="25"/>
      <c r="H14" s="25"/>
      <c r="I14" s="40">
        <v>100000</v>
      </c>
      <c r="J14" s="40">
        <v>0</v>
      </c>
      <c r="K14" s="40">
        <f>I14</f>
        <v>100000</v>
      </c>
      <c r="L14" s="40">
        <f t="shared" si="2"/>
        <v>0</v>
      </c>
      <c r="M14" s="40">
        <f>K14</f>
        <v>100000</v>
      </c>
      <c r="N14" s="40">
        <f t="shared" si="4"/>
        <v>0</v>
      </c>
      <c r="O14" s="37">
        <f t="shared" si="0"/>
        <v>100000</v>
      </c>
      <c r="P14" s="14"/>
      <c r="Q14" s="25"/>
      <c r="R14" s="28" t="s">
        <v>388</v>
      </c>
      <c r="S14" s="28"/>
      <c r="T14" s="28"/>
    </row>
    <row r="15" spans="1:23" x14ac:dyDescent="0.2">
      <c r="A15" s="3">
        <v>136</v>
      </c>
      <c r="B15" s="3" t="s">
        <v>155</v>
      </c>
      <c r="C15" s="1" t="s">
        <v>46</v>
      </c>
      <c r="D15" s="1" t="s">
        <v>62</v>
      </c>
      <c r="E15" s="1" t="s">
        <v>207</v>
      </c>
      <c r="F15" s="1" t="s">
        <v>272</v>
      </c>
      <c r="G15" s="12" t="s">
        <v>10</v>
      </c>
      <c r="H15" s="3" t="s">
        <v>272</v>
      </c>
      <c r="I15" s="40">
        <v>3436470</v>
      </c>
      <c r="J15" s="40">
        <v>304961</v>
      </c>
      <c r="K15" s="40">
        <f t="shared" si="1"/>
        <v>3558409</v>
      </c>
      <c r="L15" s="40">
        <f t="shared" si="2"/>
        <v>310197</v>
      </c>
      <c r="M15" s="40">
        <f t="shared" si="3"/>
        <v>3652600</v>
      </c>
      <c r="N15" s="40">
        <f t="shared" si="4"/>
        <v>319900</v>
      </c>
      <c r="O15" s="37">
        <f t="shared" si="0"/>
        <v>3972500</v>
      </c>
      <c r="P15" s="14" t="s">
        <v>390</v>
      </c>
      <c r="Q15" s="2" t="s">
        <v>396</v>
      </c>
      <c r="R15" s="28" t="s">
        <v>391</v>
      </c>
      <c r="S15" s="26" t="s">
        <v>398</v>
      </c>
    </row>
    <row r="16" spans="1:23" x14ac:dyDescent="0.2">
      <c r="A16" s="5">
        <v>105</v>
      </c>
      <c r="B16" s="5" t="s">
        <v>239</v>
      </c>
      <c r="C16" s="9" t="s">
        <v>160</v>
      </c>
      <c r="D16" s="9" t="s">
        <v>112</v>
      </c>
      <c r="E16" s="1" t="s">
        <v>207</v>
      </c>
      <c r="F16" s="9" t="s">
        <v>37</v>
      </c>
      <c r="G16" s="49" t="s">
        <v>5</v>
      </c>
      <c r="H16" s="5"/>
      <c r="I16" s="40">
        <v>1612260</v>
      </c>
      <c r="J16" s="40">
        <v>0</v>
      </c>
      <c r="K16" s="40">
        <f t="shared" si="1"/>
        <v>1669469</v>
      </c>
      <c r="L16" s="40">
        <f t="shared" si="2"/>
        <v>0</v>
      </c>
      <c r="M16" s="40">
        <f t="shared" si="3"/>
        <v>1713700</v>
      </c>
      <c r="N16" s="40">
        <f t="shared" si="4"/>
        <v>0</v>
      </c>
      <c r="O16" s="37">
        <f t="shared" si="0"/>
        <v>1713700</v>
      </c>
      <c r="P16" s="14" t="s">
        <v>390</v>
      </c>
      <c r="Q16" s="2" t="s">
        <v>396</v>
      </c>
      <c r="R16" s="28" t="s">
        <v>391</v>
      </c>
      <c r="T16" s="17" t="s">
        <v>362</v>
      </c>
      <c r="U16" s="28"/>
      <c r="V16" s="28"/>
      <c r="W16" s="28"/>
    </row>
    <row r="17" spans="1:23" ht="25.5" x14ac:dyDescent="0.2">
      <c r="A17" s="3">
        <v>5</v>
      </c>
      <c r="B17" s="3" t="s">
        <v>321</v>
      </c>
      <c r="C17" s="1" t="s">
        <v>160</v>
      </c>
      <c r="D17" s="1" t="s">
        <v>8</v>
      </c>
      <c r="E17" s="1" t="s">
        <v>207</v>
      </c>
      <c r="F17" s="1" t="s">
        <v>212</v>
      </c>
      <c r="G17" s="12" t="s">
        <v>105</v>
      </c>
      <c r="H17" s="3"/>
      <c r="I17" s="40">
        <v>52522</v>
      </c>
      <c r="J17" s="40">
        <v>3388</v>
      </c>
      <c r="K17" s="40">
        <f t="shared" si="1"/>
        <v>54386</v>
      </c>
      <c r="L17" s="40">
        <f t="shared" si="2"/>
        <v>3446</v>
      </c>
      <c r="M17" s="40">
        <f t="shared" si="3"/>
        <v>55800</v>
      </c>
      <c r="N17" s="40">
        <f t="shared" si="4"/>
        <v>3600</v>
      </c>
      <c r="O17" s="37">
        <f t="shared" si="0"/>
        <v>59400</v>
      </c>
      <c r="P17" s="14" t="s">
        <v>390</v>
      </c>
      <c r="Q17" s="2" t="s">
        <v>396</v>
      </c>
      <c r="R17" s="28" t="s">
        <v>391</v>
      </c>
      <c r="S17" s="26" t="s">
        <v>398</v>
      </c>
      <c r="U17" s="28"/>
      <c r="V17" s="28"/>
      <c r="W17" s="28"/>
    </row>
    <row r="18" spans="1:23" x14ac:dyDescent="0.2">
      <c r="A18" s="3">
        <v>21</v>
      </c>
      <c r="B18" s="3" t="s">
        <v>287</v>
      </c>
      <c r="C18" s="1" t="s">
        <v>148</v>
      </c>
      <c r="D18" s="1" t="s">
        <v>122</v>
      </c>
      <c r="E18" s="1" t="s">
        <v>207</v>
      </c>
      <c r="F18" s="1" t="s">
        <v>254</v>
      </c>
      <c r="G18" s="12" t="s">
        <v>254</v>
      </c>
      <c r="H18" s="3"/>
      <c r="I18" s="40">
        <v>725517</v>
      </c>
      <c r="J18" s="40">
        <v>61608</v>
      </c>
      <c r="K18" s="40">
        <f t="shared" si="1"/>
        <v>751261</v>
      </c>
      <c r="L18" s="40">
        <f t="shared" si="2"/>
        <v>62666</v>
      </c>
      <c r="M18" s="40">
        <f t="shared" si="3"/>
        <v>771200</v>
      </c>
      <c r="N18" s="40">
        <f t="shared" si="4"/>
        <v>64600</v>
      </c>
      <c r="O18" s="37">
        <f t="shared" si="0"/>
        <v>835800</v>
      </c>
      <c r="P18" s="14" t="s">
        <v>390</v>
      </c>
      <c r="Q18" s="2" t="s">
        <v>396</v>
      </c>
      <c r="R18" s="28" t="s">
        <v>391</v>
      </c>
    </row>
    <row r="19" spans="1:23" x14ac:dyDescent="0.2">
      <c r="A19" s="3">
        <v>101</v>
      </c>
      <c r="B19" s="3" t="s">
        <v>335</v>
      </c>
      <c r="C19" s="1" t="s">
        <v>223</v>
      </c>
      <c r="D19" s="1" t="s">
        <v>96</v>
      </c>
      <c r="E19" s="1" t="s">
        <v>207</v>
      </c>
      <c r="F19" s="1" t="s">
        <v>268</v>
      </c>
      <c r="G19" s="12" t="s">
        <v>330</v>
      </c>
      <c r="H19" s="3"/>
      <c r="I19" s="40">
        <v>405173</v>
      </c>
      <c r="J19" s="40">
        <v>0</v>
      </c>
      <c r="K19" s="40">
        <f t="shared" si="1"/>
        <v>419550</v>
      </c>
      <c r="L19" s="40">
        <f t="shared" si="2"/>
        <v>0</v>
      </c>
      <c r="M19" s="40">
        <f t="shared" si="3"/>
        <v>430700</v>
      </c>
      <c r="N19" s="40">
        <f t="shared" si="4"/>
        <v>0</v>
      </c>
      <c r="O19" s="37">
        <f t="shared" si="0"/>
        <v>430700</v>
      </c>
      <c r="P19" s="14" t="s">
        <v>390</v>
      </c>
      <c r="Q19" s="2" t="s">
        <v>396</v>
      </c>
      <c r="R19" s="28" t="s">
        <v>391</v>
      </c>
      <c r="S19" s="26" t="s">
        <v>398</v>
      </c>
    </row>
    <row r="20" spans="1:23" x14ac:dyDescent="0.2">
      <c r="A20" s="3">
        <v>76</v>
      </c>
      <c r="B20" s="3" t="s">
        <v>280</v>
      </c>
      <c r="C20" s="1" t="s">
        <v>79</v>
      </c>
      <c r="D20" s="1" t="s">
        <v>129</v>
      </c>
      <c r="E20" s="1" t="s">
        <v>210</v>
      </c>
      <c r="F20" s="1" t="s">
        <v>268</v>
      </c>
      <c r="G20" s="12" t="s">
        <v>84</v>
      </c>
      <c r="H20" s="3"/>
      <c r="I20" s="40">
        <v>1223023</v>
      </c>
      <c r="J20" s="40">
        <v>135538</v>
      </c>
      <c r="K20" s="40">
        <f t="shared" si="1"/>
        <v>1266421</v>
      </c>
      <c r="L20" s="40">
        <f t="shared" si="2"/>
        <v>137865</v>
      </c>
      <c r="M20" s="40">
        <f t="shared" si="3"/>
        <v>1300000</v>
      </c>
      <c r="N20" s="40">
        <f t="shared" si="4"/>
        <v>142200</v>
      </c>
      <c r="O20" s="37">
        <f t="shared" si="0"/>
        <v>1442200</v>
      </c>
      <c r="P20" s="14" t="s">
        <v>390</v>
      </c>
      <c r="Q20" s="2" t="s">
        <v>396</v>
      </c>
      <c r="R20" s="28" t="s">
        <v>391</v>
      </c>
      <c r="S20" s="26" t="s">
        <v>398</v>
      </c>
    </row>
    <row r="21" spans="1:23" x14ac:dyDescent="0.2">
      <c r="A21" s="3">
        <v>38</v>
      </c>
      <c r="B21" s="3" t="s">
        <v>152</v>
      </c>
      <c r="C21" s="1" t="s">
        <v>42</v>
      </c>
      <c r="D21" s="1" t="s">
        <v>180</v>
      </c>
      <c r="E21" s="1" t="s">
        <v>210</v>
      </c>
      <c r="F21" s="1" t="s">
        <v>272</v>
      </c>
      <c r="G21" s="12" t="s">
        <v>9</v>
      </c>
      <c r="H21" s="3" t="s">
        <v>272</v>
      </c>
      <c r="I21" s="40">
        <v>1763254</v>
      </c>
      <c r="J21" s="40">
        <v>298184</v>
      </c>
      <c r="K21" s="40">
        <f t="shared" si="1"/>
        <v>1825821</v>
      </c>
      <c r="L21" s="40">
        <f t="shared" si="2"/>
        <v>303304</v>
      </c>
      <c r="M21" s="40">
        <f t="shared" si="3"/>
        <v>1874200</v>
      </c>
      <c r="N21" s="40">
        <f t="shared" si="4"/>
        <v>312800</v>
      </c>
      <c r="O21" s="37">
        <f t="shared" si="0"/>
        <v>2187000</v>
      </c>
      <c r="P21" s="14" t="s">
        <v>390</v>
      </c>
      <c r="Q21" s="2" t="s">
        <v>396</v>
      </c>
      <c r="R21" s="28" t="s">
        <v>391</v>
      </c>
      <c r="S21" s="26" t="s">
        <v>398</v>
      </c>
    </row>
    <row r="22" spans="1:23" x14ac:dyDescent="0.2">
      <c r="A22" s="3">
        <v>114</v>
      </c>
      <c r="B22" s="3" t="s">
        <v>240</v>
      </c>
      <c r="C22" s="1" t="s">
        <v>161</v>
      </c>
      <c r="D22" s="1" t="s">
        <v>187</v>
      </c>
      <c r="E22" s="1" t="s">
        <v>210</v>
      </c>
      <c r="F22" s="1" t="s">
        <v>37</v>
      </c>
      <c r="G22" s="12" t="s">
        <v>214</v>
      </c>
      <c r="H22" s="3"/>
      <c r="I22" s="40">
        <v>3038489</v>
      </c>
      <c r="J22" s="40">
        <v>0</v>
      </c>
      <c r="K22" s="40">
        <f t="shared" si="1"/>
        <v>3146306</v>
      </c>
      <c r="L22" s="40">
        <f t="shared" si="2"/>
        <v>0</v>
      </c>
      <c r="M22" s="40">
        <f t="shared" si="3"/>
        <v>3229600</v>
      </c>
      <c r="N22" s="40">
        <f t="shared" si="4"/>
        <v>0</v>
      </c>
      <c r="O22" s="37">
        <f t="shared" si="0"/>
        <v>3229600</v>
      </c>
      <c r="P22" s="14" t="s">
        <v>390</v>
      </c>
      <c r="Q22" s="2" t="s">
        <v>396</v>
      </c>
      <c r="R22" s="28" t="s">
        <v>391</v>
      </c>
    </row>
    <row r="23" spans="1:23" x14ac:dyDescent="0.2">
      <c r="A23" s="3">
        <v>133</v>
      </c>
      <c r="B23" s="3" t="s">
        <v>324</v>
      </c>
      <c r="C23" s="1" t="s">
        <v>162</v>
      </c>
      <c r="D23" s="1" t="s">
        <v>188</v>
      </c>
      <c r="E23" s="1" t="s">
        <v>210</v>
      </c>
      <c r="F23" s="1" t="s">
        <v>37</v>
      </c>
      <c r="G23" s="12" t="s">
        <v>214</v>
      </c>
      <c r="H23" s="3"/>
      <c r="I23" s="40">
        <v>1209194</v>
      </c>
      <c r="J23" s="40">
        <v>0</v>
      </c>
      <c r="K23" s="40">
        <f t="shared" si="1"/>
        <v>1252101</v>
      </c>
      <c r="L23" s="40">
        <f t="shared" si="2"/>
        <v>0</v>
      </c>
      <c r="M23" s="40">
        <f t="shared" si="3"/>
        <v>1285300</v>
      </c>
      <c r="N23" s="40">
        <f t="shared" si="4"/>
        <v>0</v>
      </c>
      <c r="O23" s="37">
        <f t="shared" si="0"/>
        <v>1285300</v>
      </c>
      <c r="P23" s="14" t="s">
        <v>390</v>
      </c>
      <c r="Q23" s="2" t="s">
        <v>396</v>
      </c>
      <c r="R23" s="28" t="s">
        <v>391</v>
      </c>
    </row>
    <row r="24" spans="1:23" x14ac:dyDescent="0.2">
      <c r="A24" s="3">
        <v>227</v>
      </c>
      <c r="B24" s="3" t="s">
        <v>278</v>
      </c>
      <c r="C24" s="12" t="s">
        <v>83</v>
      </c>
      <c r="D24" s="1" t="s">
        <v>129</v>
      </c>
      <c r="E24" s="12" t="s">
        <v>210</v>
      </c>
      <c r="F24" s="1" t="s">
        <v>254</v>
      </c>
      <c r="G24" s="12" t="s">
        <v>25</v>
      </c>
      <c r="H24" s="3"/>
      <c r="I24" s="40">
        <v>142622</v>
      </c>
      <c r="J24" s="40">
        <v>22403</v>
      </c>
      <c r="K24" s="40">
        <f t="shared" si="1"/>
        <v>147683</v>
      </c>
      <c r="L24" s="40">
        <f t="shared" si="2"/>
        <v>22788</v>
      </c>
      <c r="M24" s="40">
        <f t="shared" si="3"/>
        <v>151600</v>
      </c>
      <c r="N24" s="40">
        <f t="shared" si="4"/>
        <v>23500</v>
      </c>
      <c r="O24" s="37">
        <f t="shared" si="0"/>
        <v>175100</v>
      </c>
      <c r="P24" s="14" t="s">
        <v>390</v>
      </c>
      <c r="Q24" s="2" t="s">
        <v>396</v>
      </c>
      <c r="R24" s="28" t="s">
        <v>391</v>
      </c>
    </row>
    <row r="25" spans="1:23" x14ac:dyDescent="0.2">
      <c r="A25" s="3">
        <v>145</v>
      </c>
      <c r="B25" s="3" t="s">
        <v>0</v>
      </c>
      <c r="C25" s="1" t="s">
        <v>50</v>
      </c>
      <c r="D25" s="1" t="s">
        <v>129</v>
      </c>
      <c r="E25" s="1" t="s">
        <v>210</v>
      </c>
      <c r="F25" s="1" t="s">
        <v>272</v>
      </c>
      <c r="G25" s="12" t="s">
        <v>10</v>
      </c>
      <c r="H25" s="3" t="s">
        <v>272</v>
      </c>
      <c r="I25" s="40">
        <v>2341000</v>
      </c>
      <c r="J25" s="40">
        <v>298184</v>
      </c>
      <c r="K25" s="40">
        <f t="shared" si="1"/>
        <v>2424068</v>
      </c>
      <c r="L25" s="40">
        <f t="shared" si="2"/>
        <v>303304</v>
      </c>
      <c r="M25" s="40">
        <f t="shared" si="3"/>
        <v>2488300</v>
      </c>
      <c r="N25" s="40">
        <f t="shared" si="4"/>
        <v>312800</v>
      </c>
      <c r="O25" s="37">
        <f t="shared" si="0"/>
        <v>2801100</v>
      </c>
      <c r="P25" s="14" t="s">
        <v>390</v>
      </c>
      <c r="Q25" s="2" t="s">
        <v>396</v>
      </c>
      <c r="R25" s="28" t="s">
        <v>391</v>
      </c>
      <c r="S25" s="26" t="s">
        <v>398</v>
      </c>
    </row>
    <row r="26" spans="1:23" x14ac:dyDescent="0.2">
      <c r="A26" s="3">
        <v>181</v>
      </c>
      <c r="B26" s="3" t="s">
        <v>285</v>
      </c>
      <c r="C26" s="1" t="s">
        <v>108</v>
      </c>
      <c r="D26" s="1" t="s">
        <v>64</v>
      </c>
      <c r="E26" s="1" t="s">
        <v>210</v>
      </c>
      <c r="F26" s="1" t="s">
        <v>275</v>
      </c>
      <c r="G26" s="12" t="s">
        <v>22</v>
      </c>
      <c r="H26" s="3"/>
      <c r="I26" s="40">
        <v>135057</v>
      </c>
      <c r="J26" s="40">
        <v>0</v>
      </c>
      <c r="K26" s="40">
        <f t="shared" si="1"/>
        <v>139849</v>
      </c>
      <c r="L26" s="40">
        <f t="shared" si="2"/>
        <v>0</v>
      </c>
      <c r="M26" s="40">
        <f t="shared" si="3"/>
        <v>143600</v>
      </c>
      <c r="N26" s="40">
        <f t="shared" si="4"/>
        <v>0</v>
      </c>
      <c r="O26" s="37">
        <f t="shared" si="0"/>
        <v>143600</v>
      </c>
      <c r="P26" s="14" t="s">
        <v>390</v>
      </c>
      <c r="Q26" s="2" t="s">
        <v>396</v>
      </c>
      <c r="R26" s="28" t="s">
        <v>391</v>
      </c>
      <c r="S26" s="26" t="s">
        <v>398</v>
      </c>
    </row>
    <row r="27" spans="1:23" x14ac:dyDescent="0.2">
      <c r="A27" s="3">
        <v>236</v>
      </c>
      <c r="B27" s="3" t="s">
        <v>26</v>
      </c>
      <c r="C27" s="1" t="s">
        <v>71</v>
      </c>
      <c r="D27" s="1" t="s">
        <v>195</v>
      </c>
      <c r="E27" s="1" t="s">
        <v>201</v>
      </c>
      <c r="F27" s="1" t="s">
        <v>254</v>
      </c>
      <c r="G27" s="12" t="s">
        <v>276</v>
      </c>
      <c r="H27" s="3"/>
      <c r="I27" s="40">
        <v>322452</v>
      </c>
      <c r="J27" s="40">
        <v>5601</v>
      </c>
      <c r="K27" s="40">
        <f t="shared" si="1"/>
        <v>333894</v>
      </c>
      <c r="L27" s="40">
        <f t="shared" si="2"/>
        <v>5697</v>
      </c>
      <c r="M27" s="40">
        <f t="shared" si="3"/>
        <v>342700</v>
      </c>
      <c r="N27" s="40">
        <f t="shared" si="4"/>
        <v>5900</v>
      </c>
      <c r="O27" s="37">
        <f t="shared" si="0"/>
        <v>348600</v>
      </c>
      <c r="P27" s="14" t="s">
        <v>390</v>
      </c>
      <c r="Q27" s="2" t="s">
        <v>396</v>
      </c>
      <c r="R27" s="28" t="s">
        <v>391</v>
      </c>
    </row>
    <row r="28" spans="1:23" x14ac:dyDescent="0.2">
      <c r="A28" s="3">
        <v>228</v>
      </c>
      <c r="B28" s="3" t="s">
        <v>344</v>
      </c>
      <c r="C28" s="1" t="s">
        <v>72</v>
      </c>
      <c r="D28" s="1" t="s">
        <v>121</v>
      </c>
      <c r="E28" s="1" t="s">
        <v>201</v>
      </c>
      <c r="F28" s="1" t="s">
        <v>254</v>
      </c>
      <c r="G28" s="12" t="s">
        <v>25</v>
      </c>
      <c r="H28" s="3"/>
      <c r="I28" s="40">
        <v>1103777</v>
      </c>
      <c r="J28" s="40">
        <v>78411</v>
      </c>
      <c r="K28" s="40">
        <f t="shared" si="1"/>
        <v>1142943</v>
      </c>
      <c r="L28" s="40">
        <f t="shared" si="2"/>
        <v>79757</v>
      </c>
      <c r="M28" s="40">
        <f t="shared" si="3"/>
        <v>1173200</v>
      </c>
      <c r="N28" s="40">
        <f t="shared" si="4"/>
        <v>82300</v>
      </c>
      <c r="O28" s="37">
        <f t="shared" si="0"/>
        <v>1255500</v>
      </c>
      <c r="P28" s="14" t="s">
        <v>390</v>
      </c>
      <c r="Q28" s="2" t="s">
        <v>396</v>
      </c>
      <c r="R28" s="28" t="s">
        <v>391</v>
      </c>
    </row>
    <row r="29" spans="1:23" ht="25.5" x14ac:dyDescent="0.2">
      <c r="A29" s="3">
        <v>151</v>
      </c>
      <c r="B29" s="3" t="s">
        <v>317</v>
      </c>
      <c r="C29" s="1" t="s">
        <v>170</v>
      </c>
      <c r="D29" s="1" t="s">
        <v>110</v>
      </c>
      <c r="E29" s="1" t="s">
        <v>201</v>
      </c>
      <c r="F29" s="1" t="s">
        <v>212</v>
      </c>
      <c r="G29" s="12" t="s">
        <v>105</v>
      </c>
      <c r="H29" s="3"/>
      <c r="I29" s="40">
        <v>120051</v>
      </c>
      <c r="J29" s="40">
        <v>8132</v>
      </c>
      <c r="K29" s="40">
        <f t="shared" si="1"/>
        <v>124311</v>
      </c>
      <c r="L29" s="40">
        <f t="shared" si="2"/>
        <v>8272</v>
      </c>
      <c r="M29" s="40">
        <f t="shared" si="3"/>
        <v>127600</v>
      </c>
      <c r="N29" s="40">
        <f t="shared" si="4"/>
        <v>8500</v>
      </c>
      <c r="O29" s="37">
        <f t="shared" si="0"/>
        <v>136100</v>
      </c>
      <c r="P29" s="14" t="s">
        <v>390</v>
      </c>
      <c r="Q29" s="2" t="s">
        <v>396</v>
      </c>
      <c r="R29" s="28" t="s">
        <v>391</v>
      </c>
      <c r="S29" s="26" t="s">
        <v>398</v>
      </c>
    </row>
    <row r="30" spans="1:23" x14ac:dyDescent="0.2">
      <c r="A30" s="3">
        <v>106</v>
      </c>
      <c r="B30" s="3" t="s">
        <v>236</v>
      </c>
      <c r="C30" s="1" t="s">
        <v>158</v>
      </c>
      <c r="D30" s="1" t="s">
        <v>110</v>
      </c>
      <c r="E30" s="1" t="s">
        <v>201</v>
      </c>
      <c r="F30" s="1" t="s">
        <v>37</v>
      </c>
      <c r="G30" s="12" t="s">
        <v>5</v>
      </c>
      <c r="H30" s="3"/>
      <c r="I30" s="40">
        <v>1010764</v>
      </c>
      <c r="J30" s="40">
        <v>0</v>
      </c>
      <c r="K30" s="40">
        <f t="shared" si="1"/>
        <v>1046630</v>
      </c>
      <c r="L30" s="40">
        <f t="shared" si="2"/>
        <v>0</v>
      </c>
      <c r="M30" s="40">
        <f t="shared" si="3"/>
        <v>1074300</v>
      </c>
      <c r="N30" s="40">
        <f t="shared" si="4"/>
        <v>0</v>
      </c>
      <c r="O30" s="37">
        <f t="shared" si="0"/>
        <v>1074300</v>
      </c>
      <c r="P30" s="14" t="s">
        <v>390</v>
      </c>
      <c r="Q30" s="2" t="s">
        <v>396</v>
      </c>
      <c r="R30" s="28" t="s">
        <v>391</v>
      </c>
      <c r="T30" s="17" t="s">
        <v>362</v>
      </c>
    </row>
    <row r="31" spans="1:23" x14ac:dyDescent="0.2">
      <c r="A31" s="3">
        <v>290</v>
      </c>
      <c r="B31" s="3" t="s">
        <v>279</v>
      </c>
      <c r="C31" s="1" t="s">
        <v>264</v>
      </c>
      <c r="D31" s="1" t="s">
        <v>293</v>
      </c>
      <c r="E31" s="1" t="s">
        <v>201</v>
      </c>
      <c r="F31" s="1" t="s">
        <v>73</v>
      </c>
      <c r="G31" s="12" t="s">
        <v>257</v>
      </c>
      <c r="H31" s="3"/>
      <c r="I31" s="40">
        <v>4028021</v>
      </c>
      <c r="J31" s="40">
        <v>0</v>
      </c>
      <c r="K31" s="40">
        <f t="shared" si="1"/>
        <v>4170951</v>
      </c>
      <c r="L31" s="40">
        <f t="shared" si="2"/>
        <v>0</v>
      </c>
      <c r="M31" s="40">
        <f t="shared" si="3"/>
        <v>4281400</v>
      </c>
      <c r="N31" s="40">
        <f t="shared" si="4"/>
        <v>0</v>
      </c>
      <c r="O31" s="37">
        <f t="shared" si="0"/>
        <v>4281400</v>
      </c>
      <c r="P31" s="14"/>
      <c r="Q31" s="2" t="s">
        <v>396</v>
      </c>
    </row>
    <row r="32" spans="1:23" x14ac:dyDescent="0.2">
      <c r="A32" s="3">
        <v>86</v>
      </c>
      <c r="B32" s="3" t="s">
        <v>333</v>
      </c>
      <c r="C32" s="1" t="s">
        <v>70</v>
      </c>
      <c r="D32" s="1" t="s">
        <v>120</v>
      </c>
      <c r="E32" s="1" t="s">
        <v>201</v>
      </c>
      <c r="F32" s="1" t="s">
        <v>270</v>
      </c>
      <c r="G32" s="12" t="s">
        <v>215</v>
      </c>
      <c r="H32" s="3"/>
      <c r="I32" s="40">
        <v>68212</v>
      </c>
      <c r="J32" s="40">
        <v>0</v>
      </c>
      <c r="K32" s="40">
        <f t="shared" si="1"/>
        <v>70632</v>
      </c>
      <c r="L32" s="40">
        <f t="shared" si="2"/>
        <v>0</v>
      </c>
      <c r="M32" s="40">
        <f t="shared" si="3"/>
        <v>72500</v>
      </c>
      <c r="N32" s="40">
        <f t="shared" si="4"/>
        <v>0</v>
      </c>
      <c r="O32" s="37">
        <f t="shared" si="0"/>
        <v>72500</v>
      </c>
      <c r="P32" s="14" t="s">
        <v>390</v>
      </c>
      <c r="Q32" s="2" t="s">
        <v>396</v>
      </c>
      <c r="R32" s="28" t="s">
        <v>391</v>
      </c>
    </row>
    <row r="33" spans="1:23" ht="25.5" x14ac:dyDescent="0.2">
      <c r="A33" s="3">
        <v>92</v>
      </c>
      <c r="B33" s="3" t="s">
        <v>338</v>
      </c>
      <c r="C33" s="1" t="s">
        <v>70</v>
      </c>
      <c r="D33" s="1" t="s">
        <v>120</v>
      </c>
      <c r="E33" s="1" t="s">
        <v>201</v>
      </c>
      <c r="F33" s="1" t="s">
        <v>270</v>
      </c>
      <c r="G33" s="12" t="s">
        <v>20</v>
      </c>
      <c r="H33" s="3"/>
      <c r="I33" s="40">
        <v>558090</v>
      </c>
      <c r="J33" s="40">
        <v>0</v>
      </c>
      <c r="K33" s="40">
        <f t="shared" si="1"/>
        <v>577893</v>
      </c>
      <c r="L33" s="40">
        <f t="shared" si="2"/>
        <v>0</v>
      </c>
      <c r="M33" s="40">
        <f t="shared" si="3"/>
        <v>593200</v>
      </c>
      <c r="N33" s="40">
        <f t="shared" si="4"/>
        <v>0</v>
      </c>
      <c r="O33" s="37">
        <f t="shared" si="0"/>
        <v>593200</v>
      </c>
      <c r="P33" s="14" t="s">
        <v>390</v>
      </c>
      <c r="Q33" s="2" t="s">
        <v>396</v>
      </c>
      <c r="R33" s="28" t="s">
        <v>391</v>
      </c>
    </row>
    <row r="34" spans="1:23" x14ac:dyDescent="0.2">
      <c r="A34" s="3">
        <v>219</v>
      </c>
      <c r="B34" s="3" t="s">
        <v>332</v>
      </c>
      <c r="C34" s="1" t="s">
        <v>339</v>
      </c>
      <c r="D34" s="1" t="s">
        <v>120</v>
      </c>
      <c r="E34" s="1" t="s">
        <v>201</v>
      </c>
      <c r="F34" s="1" t="s">
        <v>270</v>
      </c>
      <c r="G34" s="12" t="s">
        <v>215</v>
      </c>
      <c r="H34" s="3"/>
      <c r="I34" s="40">
        <v>86814</v>
      </c>
      <c r="J34" s="40">
        <v>0</v>
      </c>
      <c r="K34" s="40">
        <f t="shared" si="1"/>
        <v>89894</v>
      </c>
      <c r="L34" s="40">
        <f t="shared" si="2"/>
        <v>0</v>
      </c>
      <c r="M34" s="40">
        <f t="shared" si="3"/>
        <v>92300</v>
      </c>
      <c r="N34" s="40">
        <f t="shared" si="4"/>
        <v>0</v>
      </c>
      <c r="O34" s="37">
        <f t="shared" si="0"/>
        <v>92300</v>
      </c>
      <c r="P34" s="14" t="s">
        <v>390</v>
      </c>
      <c r="Q34" s="2" t="s">
        <v>396</v>
      </c>
      <c r="R34" s="28" t="s">
        <v>391</v>
      </c>
    </row>
    <row r="35" spans="1:23" s="28" customFormat="1" x14ac:dyDescent="0.2">
      <c r="A35" s="3">
        <v>9</v>
      </c>
      <c r="B35" s="3" t="s">
        <v>325</v>
      </c>
      <c r="C35" s="1" t="s">
        <v>260</v>
      </c>
      <c r="D35" s="1" t="s">
        <v>115</v>
      </c>
      <c r="E35" s="1" t="s">
        <v>97</v>
      </c>
      <c r="F35" s="1" t="s">
        <v>212</v>
      </c>
      <c r="G35" s="12" t="s">
        <v>105</v>
      </c>
      <c r="H35" s="3"/>
      <c r="I35" s="40">
        <v>52522</v>
      </c>
      <c r="J35" s="40">
        <v>4066</v>
      </c>
      <c r="K35" s="40">
        <f t="shared" si="1"/>
        <v>54386</v>
      </c>
      <c r="L35" s="40">
        <f t="shared" si="2"/>
        <v>4136</v>
      </c>
      <c r="M35" s="40">
        <f t="shared" si="3"/>
        <v>55800</v>
      </c>
      <c r="N35" s="40">
        <f t="shared" si="4"/>
        <v>4300</v>
      </c>
      <c r="O35" s="37">
        <f t="shared" si="0"/>
        <v>60100</v>
      </c>
      <c r="P35" s="14" t="s">
        <v>390</v>
      </c>
      <c r="Q35" s="2" t="s">
        <v>396</v>
      </c>
      <c r="R35" s="28" t="s">
        <v>391</v>
      </c>
      <c r="S35" s="26" t="s">
        <v>398</v>
      </c>
      <c r="T35" s="17"/>
      <c r="U35" s="17"/>
      <c r="V35" s="17"/>
      <c r="W35" s="17"/>
    </row>
    <row r="36" spans="1:23" x14ac:dyDescent="0.2">
      <c r="A36" s="3">
        <v>12</v>
      </c>
      <c r="B36" s="3" t="s">
        <v>320</v>
      </c>
      <c r="C36" s="1" t="s">
        <v>342</v>
      </c>
      <c r="D36" s="1" t="s">
        <v>60</v>
      </c>
      <c r="E36" s="1" t="s">
        <v>206</v>
      </c>
      <c r="F36" s="1" t="s">
        <v>212</v>
      </c>
      <c r="G36" s="12" t="s">
        <v>212</v>
      </c>
      <c r="H36" s="3"/>
      <c r="I36" s="40">
        <v>26261</v>
      </c>
      <c r="J36" s="40">
        <v>3388</v>
      </c>
      <c r="K36" s="40">
        <f t="shared" si="1"/>
        <v>27193</v>
      </c>
      <c r="L36" s="40">
        <f t="shared" si="2"/>
        <v>3446</v>
      </c>
      <c r="M36" s="40">
        <f t="shared" si="3"/>
        <v>27900</v>
      </c>
      <c r="N36" s="40">
        <f t="shared" si="4"/>
        <v>3600</v>
      </c>
      <c r="O36" s="37">
        <f t="shared" si="0"/>
        <v>31500</v>
      </c>
      <c r="P36" s="14" t="s">
        <v>390</v>
      </c>
      <c r="Q36" s="2" t="s">
        <v>396</v>
      </c>
      <c r="R36" s="28" t="s">
        <v>391</v>
      </c>
      <c r="S36" s="26" t="s">
        <v>398</v>
      </c>
    </row>
    <row r="37" spans="1:23" x14ac:dyDescent="0.2">
      <c r="A37" s="3">
        <v>124</v>
      </c>
      <c r="B37" s="3" t="s">
        <v>309</v>
      </c>
      <c r="C37" s="1" t="s">
        <v>80</v>
      </c>
      <c r="D37" s="1" t="s">
        <v>60</v>
      </c>
      <c r="E37" s="1" t="s">
        <v>206</v>
      </c>
      <c r="F37" s="1" t="s">
        <v>275</v>
      </c>
      <c r="G37" s="12" t="s">
        <v>82</v>
      </c>
      <c r="H37" s="3"/>
      <c r="I37" s="40">
        <v>179829</v>
      </c>
      <c r="J37" s="40">
        <v>0</v>
      </c>
      <c r="K37" s="40">
        <f t="shared" si="1"/>
        <v>186210</v>
      </c>
      <c r="L37" s="40">
        <f t="shared" si="2"/>
        <v>0</v>
      </c>
      <c r="M37" s="40">
        <f t="shared" si="3"/>
        <v>191100</v>
      </c>
      <c r="N37" s="40">
        <f t="shared" si="4"/>
        <v>0</v>
      </c>
      <c r="O37" s="37">
        <f t="shared" si="0"/>
        <v>191100</v>
      </c>
      <c r="P37" s="14" t="s">
        <v>390</v>
      </c>
      <c r="Q37" s="2" t="s">
        <v>396</v>
      </c>
      <c r="R37" s="28" t="s">
        <v>391</v>
      </c>
    </row>
    <row r="38" spans="1:23" x14ac:dyDescent="0.2">
      <c r="A38" s="3">
        <v>297</v>
      </c>
      <c r="B38" s="3" t="s">
        <v>334</v>
      </c>
      <c r="C38" s="1" t="s">
        <v>288</v>
      </c>
      <c r="D38" s="1" t="s">
        <v>60</v>
      </c>
      <c r="E38" s="1" t="s">
        <v>206</v>
      </c>
      <c r="F38" s="1" t="s">
        <v>268</v>
      </c>
      <c r="G38" s="12" t="s">
        <v>256</v>
      </c>
      <c r="H38" s="3"/>
      <c r="I38" s="40">
        <v>4231808</v>
      </c>
      <c r="J38" s="40">
        <v>576038</v>
      </c>
      <c r="K38" s="40">
        <f t="shared" si="1"/>
        <v>4381969</v>
      </c>
      <c r="L38" s="40">
        <f t="shared" si="2"/>
        <v>585929</v>
      </c>
      <c r="M38" s="40">
        <f t="shared" si="3"/>
        <v>4498000</v>
      </c>
      <c r="N38" s="40">
        <f t="shared" si="4"/>
        <v>604300</v>
      </c>
      <c r="O38" s="37">
        <f t="shared" si="0"/>
        <v>5102300</v>
      </c>
      <c r="P38" s="14" t="s">
        <v>390</v>
      </c>
      <c r="Q38" s="2" t="s">
        <v>396</v>
      </c>
      <c r="R38" s="28" t="s">
        <v>391</v>
      </c>
      <c r="S38" s="26" t="s">
        <v>398</v>
      </c>
    </row>
    <row r="39" spans="1:23" x14ac:dyDescent="0.2">
      <c r="A39" s="3"/>
      <c r="B39" s="3" t="s">
        <v>393</v>
      </c>
      <c r="C39" s="1" t="s">
        <v>394</v>
      </c>
      <c r="D39" s="1" t="s">
        <v>35</v>
      </c>
      <c r="E39" s="1" t="s">
        <v>200</v>
      </c>
      <c r="F39" s="1"/>
      <c r="G39" s="12"/>
      <c r="H39" s="3"/>
      <c r="I39" s="40">
        <v>322452</v>
      </c>
      <c r="J39" s="40">
        <v>0</v>
      </c>
      <c r="K39" s="40">
        <f t="shared" si="1"/>
        <v>333894</v>
      </c>
      <c r="L39" s="40">
        <f t="shared" si="2"/>
        <v>0</v>
      </c>
      <c r="M39" s="40">
        <f t="shared" si="3"/>
        <v>342700</v>
      </c>
      <c r="N39" s="40">
        <f t="shared" si="4"/>
        <v>0</v>
      </c>
      <c r="O39" s="37">
        <f t="shared" si="0"/>
        <v>342700</v>
      </c>
      <c r="P39" s="14" t="s">
        <v>390</v>
      </c>
      <c r="Q39" s="2" t="s">
        <v>396</v>
      </c>
      <c r="R39" s="17" t="s">
        <v>391</v>
      </c>
      <c r="S39" s="16"/>
      <c r="T39" s="16"/>
    </row>
    <row r="40" spans="1:23" x14ac:dyDescent="0.2">
      <c r="A40" s="3">
        <v>132</v>
      </c>
      <c r="B40" s="3" t="s">
        <v>281</v>
      </c>
      <c r="C40" s="1" t="s">
        <v>163</v>
      </c>
      <c r="D40" s="1" t="s">
        <v>35</v>
      </c>
      <c r="E40" s="1" t="s">
        <v>200</v>
      </c>
      <c r="F40" s="1" t="s">
        <v>37</v>
      </c>
      <c r="G40" s="12" t="s">
        <v>214</v>
      </c>
      <c r="H40" s="3"/>
      <c r="I40" s="40">
        <v>582895</v>
      </c>
      <c r="J40" s="40">
        <v>0</v>
      </c>
      <c r="K40" s="40">
        <f t="shared" si="1"/>
        <v>603578</v>
      </c>
      <c r="L40" s="40">
        <f t="shared" si="2"/>
        <v>0</v>
      </c>
      <c r="M40" s="40">
        <f t="shared" si="3"/>
        <v>619600</v>
      </c>
      <c r="N40" s="40">
        <f t="shared" si="4"/>
        <v>0</v>
      </c>
      <c r="O40" s="37">
        <f t="shared" si="0"/>
        <v>619600</v>
      </c>
      <c r="P40" s="14" t="s">
        <v>390</v>
      </c>
      <c r="Q40" s="2" t="s">
        <v>396</v>
      </c>
      <c r="R40" s="28" t="s">
        <v>391</v>
      </c>
      <c r="U40" s="28"/>
      <c r="V40" s="28"/>
      <c r="W40" s="28"/>
    </row>
    <row r="41" spans="1:23" x14ac:dyDescent="0.2">
      <c r="A41" s="3">
        <v>93</v>
      </c>
      <c r="B41" s="3" t="s">
        <v>230</v>
      </c>
      <c r="C41" s="1" t="s">
        <v>370</v>
      </c>
      <c r="D41" s="1" t="s">
        <v>68</v>
      </c>
      <c r="E41" s="1" t="s">
        <v>200</v>
      </c>
      <c r="F41" s="1" t="s">
        <v>270</v>
      </c>
      <c r="G41" s="12" t="s">
        <v>20</v>
      </c>
      <c r="H41" s="3"/>
      <c r="I41" s="40">
        <v>80613</v>
      </c>
      <c r="J41" s="40">
        <v>0</v>
      </c>
      <c r="K41" s="40">
        <f t="shared" si="1"/>
        <v>83473</v>
      </c>
      <c r="L41" s="40">
        <f t="shared" si="2"/>
        <v>0</v>
      </c>
      <c r="M41" s="40">
        <f t="shared" si="3"/>
        <v>85700</v>
      </c>
      <c r="N41" s="40">
        <f t="shared" si="4"/>
        <v>0</v>
      </c>
      <c r="O41" s="37">
        <f t="shared" si="0"/>
        <v>85700</v>
      </c>
      <c r="P41" s="14" t="s">
        <v>390</v>
      </c>
      <c r="Q41" s="2" t="s">
        <v>396</v>
      </c>
      <c r="R41" s="28" t="s">
        <v>391</v>
      </c>
      <c r="U41" s="28"/>
      <c r="V41" s="28"/>
      <c r="W41" s="28"/>
    </row>
    <row r="42" spans="1:23" x14ac:dyDescent="0.2">
      <c r="A42" s="3">
        <v>186</v>
      </c>
      <c r="B42" s="3" t="s">
        <v>173</v>
      </c>
      <c r="C42" s="1" t="s">
        <v>109</v>
      </c>
      <c r="D42" s="1" t="s">
        <v>133</v>
      </c>
      <c r="E42" s="1" t="s">
        <v>200</v>
      </c>
      <c r="F42" s="1" t="s">
        <v>268</v>
      </c>
      <c r="G42" s="12" t="s">
        <v>107</v>
      </c>
      <c r="H42" s="3"/>
      <c r="I42" s="40">
        <v>1665711</v>
      </c>
      <c r="J42" s="40">
        <v>101654</v>
      </c>
      <c r="K42" s="40">
        <f t="shared" si="1"/>
        <v>1724817</v>
      </c>
      <c r="L42" s="40">
        <f t="shared" si="2"/>
        <v>103399</v>
      </c>
      <c r="M42" s="40">
        <f t="shared" si="3"/>
        <v>1770500</v>
      </c>
      <c r="N42" s="40">
        <f t="shared" si="4"/>
        <v>106600</v>
      </c>
      <c r="O42" s="37">
        <f t="shared" si="0"/>
        <v>1877100</v>
      </c>
      <c r="P42" s="14" t="s">
        <v>390</v>
      </c>
      <c r="Q42" s="2" t="s">
        <v>396</v>
      </c>
      <c r="R42" s="28" t="s">
        <v>391</v>
      </c>
      <c r="S42" s="26" t="s">
        <v>398</v>
      </c>
    </row>
    <row r="43" spans="1:23" ht="25.5" x14ac:dyDescent="0.2">
      <c r="A43" s="3">
        <v>4</v>
      </c>
      <c r="B43" s="3" t="s">
        <v>319</v>
      </c>
      <c r="C43" s="1" t="s">
        <v>292</v>
      </c>
      <c r="D43" s="1" t="s">
        <v>7</v>
      </c>
      <c r="E43" s="1" t="s">
        <v>200</v>
      </c>
      <c r="F43" s="1" t="s">
        <v>212</v>
      </c>
      <c r="G43" s="12" t="s">
        <v>105</v>
      </c>
      <c r="H43" s="3"/>
      <c r="I43" s="40">
        <v>52522</v>
      </c>
      <c r="J43" s="40">
        <v>2800</v>
      </c>
      <c r="K43" s="40">
        <f t="shared" si="1"/>
        <v>54386</v>
      </c>
      <c r="L43" s="40">
        <f t="shared" si="2"/>
        <v>2848</v>
      </c>
      <c r="M43" s="40">
        <f t="shared" si="3"/>
        <v>55800</v>
      </c>
      <c r="N43" s="40">
        <f t="shared" si="4"/>
        <v>2900</v>
      </c>
      <c r="O43" s="37">
        <f t="shared" si="0"/>
        <v>58700</v>
      </c>
      <c r="P43" s="24" t="s">
        <v>390</v>
      </c>
      <c r="Q43" s="2" t="s">
        <v>396</v>
      </c>
      <c r="R43" s="28" t="s">
        <v>391</v>
      </c>
      <c r="S43" s="26" t="s">
        <v>398</v>
      </c>
    </row>
    <row r="44" spans="1:23" x14ac:dyDescent="0.2">
      <c r="A44" s="3">
        <v>167</v>
      </c>
      <c r="B44" s="3" t="s">
        <v>308</v>
      </c>
      <c r="C44" s="1" t="s">
        <v>52</v>
      </c>
      <c r="D44" s="1" t="s">
        <v>27</v>
      </c>
      <c r="E44" s="1" t="s">
        <v>200</v>
      </c>
      <c r="F44" s="1" t="s">
        <v>275</v>
      </c>
      <c r="G44" s="12" t="s">
        <v>21</v>
      </c>
      <c r="H44" s="3"/>
      <c r="I44" s="40">
        <v>292626</v>
      </c>
      <c r="J44" s="40">
        <v>0</v>
      </c>
      <c r="K44" s="40">
        <f t="shared" si="1"/>
        <v>303010</v>
      </c>
      <c r="L44" s="40">
        <f t="shared" si="2"/>
        <v>0</v>
      </c>
      <c r="M44" s="40">
        <f t="shared" si="3"/>
        <v>311000</v>
      </c>
      <c r="N44" s="40">
        <f t="shared" si="4"/>
        <v>0</v>
      </c>
      <c r="O44" s="37">
        <f t="shared" si="0"/>
        <v>311000</v>
      </c>
      <c r="P44" s="14" t="s">
        <v>390</v>
      </c>
      <c r="Q44" s="2" t="s">
        <v>396</v>
      </c>
      <c r="R44" s="28" t="s">
        <v>391</v>
      </c>
      <c r="S44" s="26" t="s">
        <v>398</v>
      </c>
    </row>
    <row r="45" spans="1:23" x14ac:dyDescent="0.2">
      <c r="A45" s="3">
        <v>148</v>
      </c>
      <c r="B45" s="3" t="s">
        <v>2</v>
      </c>
      <c r="C45" s="1" t="s">
        <v>127</v>
      </c>
      <c r="D45" s="1" t="s">
        <v>27</v>
      </c>
      <c r="E45" s="1" t="s">
        <v>200</v>
      </c>
      <c r="F45" s="1" t="s">
        <v>272</v>
      </c>
      <c r="G45" s="12" t="s">
        <v>10</v>
      </c>
      <c r="H45" s="3" t="s">
        <v>272</v>
      </c>
      <c r="I45" s="40">
        <v>3053806</v>
      </c>
      <c r="J45" s="40">
        <v>399838</v>
      </c>
      <c r="K45" s="40">
        <f t="shared" si="1"/>
        <v>3162167</v>
      </c>
      <c r="L45" s="40">
        <f t="shared" si="2"/>
        <v>406704</v>
      </c>
      <c r="M45" s="40">
        <f t="shared" si="3"/>
        <v>3245900</v>
      </c>
      <c r="N45" s="40">
        <f t="shared" si="4"/>
        <v>419500</v>
      </c>
      <c r="O45" s="37">
        <f t="shared" si="0"/>
        <v>3665400</v>
      </c>
      <c r="P45" s="14" t="s">
        <v>390</v>
      </c>
      <c r="Q45" s="2" t="s">
        <v>396</v>
      </c>
      <c r="R45" s="28" t="s">
        <v>391</v>
      </c>
      <c r="S45" s="26" t="s">
        <v>398</v>
      </c>
    </row>
    <row r="46" spans="1:23" x14ac:dyDescent="0.2">
      <c r="A46" s="3">
        <v>107</v>
      </c>
      <c r="B46" s="3" t="s">
        <v>4</v>
      </c>
      <c r="C46" s="1" t="s">
        <v>157</v>
      </c>
      <c r="D46" s="1" t="s">
        <v>186</v>
      </c>
      <c r="E46" s="1" t="s">
        <v>200</v>
      </c>
      <c r="F46" s="1" t="s">
        <v>37</v>
      </c>
      <c r="G46" s="12" t="s">
        <v>5</v>
      </c>
      <c r="H46" s="3"/>
      <c r="I46" s="40">
        <v>1091375</v>
      </c>
      <c r="J46" s="40">
        <v>0</v>
      </c>
      <c r="K46" s="40">
        <f t="shared" si="1"/>
        <v>1130101</v>
      </c>
      <c r="L46" s="40">
        <f t="shared" si="2"/>
        <v>0</v>
      </c>
      <c r="M46" s="40">
        <f t="shared" si="3"/>
        <v>1160000</v>
      </c>
      <c r="N46" s="40">
        <f t="shared" si="4"/>
        <v>0</v>
      </c>
      <c r="O46" s="37">
        <f t="shared" si="0"/>
        <v>1160000</v>
      </c>
      <c r="P46" s="21" t="s">
        <v>390</v>
      </c>
      <c r="Q46" s="22" t="s">
        <v>396</v>
      </c>
      <c r="R46" s="28" t="s">
        <v>391</v>
      </c>
      <c r="T46" s="17" t="s">
        <v>362</v>
      </c>
    </row>
    <row r="47" spans="1:23" x14ac:dyDescent="0.2">
      <c r="A47" s="3">
        <v>184</v>
      </c>
      <c r="B47" s="3" t="s">
        <v>171</v>
      </c>
      <c r="C47" s="1" t="s">
        <v>216</v>
      </c>
      <c r="D47" s="1" t="s">
        <v>91</v>
      </c>
      <c r="E47" s="1" t="s">
        <v>203</v>
      </c>
      <c r="F47" s="1" t="s">
        <v>268</v>
      </c>
      <c r="G47" s="12" t="s">
        <v>107</v>
      </c>
      <c r="H47" s="3"/>
      <c r="I47" s="40">
        <v>5364793</v>
      </c>
      <c r="J47" s="40">
        <v>298184</v>
      </c>
      <c r="K47" s="40">
        <f t="shared" si="1"/>
        <v>5555157</v>
      </c>
      <c r="L47" s="40">
        <f t="shared" si="2"/>
        <v>303304</v>
      </c>
      <c r="M47" s="40">
        <f t="shared" si="3"/>
        <v>5702300</v>
      </c>
      <c r="N47" s="40">
        <f t="shared" si="4"/>
        <v>312800</v>
      </c>
      <c r="O47" s="37">
        <f t="shared" si="0"/>
        <v>6015100</v>
      </c>
      <c r="P47" s="14" t="s">
        <v>390</v>
      </c>
      <c r="Q47" s="2" t="s">
        <v>396</v>
      </c>
      <c r="R47" s="28" t="s">
        <v>391</v>
      </c>
      <c r="S47" s="26" t="s">
        <v>398</v>
      </c>
    </row>
    <row r="48" spans="1:23" ht="25.5" x14ac:dyDescent="0.2">
      <c r="A48" s="3">
        <v>6</v>
      </c>
      <c r="B48" s="3" t="s">
        <v>318</v>
      </c>
      <c r="C48" s="1" t="s">
        <v>228</v>
      </c>
      <c r="D48" s="1" t="s">
        <v>183</v>
      </c>
      <c r="E48" s="12" t="s">
        <v>203</v>
      </c>
      <c r="F48" s="1" t="s">
        <v>212</v>
      </c>
      <c r="G48" s="12" t="s">
        <v>105</v>
      </c>
      <c r="H48" s="3"/>
      <c r="I48" s="40">
        <v>67529</v>
      </c>
      <c r="J48" s="40">
        <v>10843</v>
      </c>
      <c r="K48" s="40">
        <f t="shared" si="1"/>
        <v>69925</v>
      </c>
      <c r="L48" s="40">
        <f t="shared" si="2"/>
        <v>11029</v>
      </c>
      <c r="M48" s="40">
        <f t="shared" si="3"/>
        <v>71800</v>
      </c>
      <c r="N48" s="40">
        <f t="shared" si="4"/>
        <v>11400</v>
      </c>
      <c r="O48" s="37">
        <f t="shared" si="0"/>
        <v>83200</v>
      </c>
      <c r="P48" s="14" t="s">
        <v>390</v>
      </c>
      <c r="Q48" s="2" t="s">
        <v>396</v>
      </c>
      <c r="R48" s="28" t="s">
        <v>391</v>
      </c>
      <c r="S48" s="26" t="s">
        <v>398</v>
      </c>
    </row>
    <row r="49" spans="1:23" ht="76.5" x14ac:dyDescent="0.2">
      <c r="A49" s="3">
        <v>27</v>
      </c>
      <c r="B49" s="3" t="s">
        <v>17</v>
      </c>
      <c r="C49" s="1" t="s">
        <v>74</v>
      </c>
      <c r="D49" s="1" t="s">
        <v>183</v>
      </c>
      <c r="E49" s="1" t="s">
        <v>203</v>
      </c>
      <c r="F49" s="1" t="s">
        <v>275</v>
      </c>
      <c r="G49" s="1" t="s">
        <v>140</v>
      </c>
      <c r="H49" s="3"/>
      <c r="I49" s="40">
        <v>10204363</v>
      </c>
      <c r="J49" s="40">
        <v>162646</v>
      </c>
      <c r="K49" s="40">
        <f t="shared" si="1"/>
        <v>10566453</v>
      </c>
      <c r="L49" s="40">
        <f t="shared" si="2"/>
        <v>165439</v>
      </c>
      <c r="M49" s="40">
        <f t="shared" si="3"/>
        <v>10846300</v>
      </c>
      <c r="N49" s="40">
        <f t="shared" si="4"/>
        <v>170600</v>
      </c>
      <c r="O49" s="37">
        <f t="shared" si="0"/>
        <v>11016900</v>
      </c>
      <c r="P49" s="14" t="s">
        <v>390</v>
      </c>
      <c r="Q49" s="2" t="s">
        <v>396</v>
      </c>
      <c r="R49" s="28" t="s">
        <v>391</v>
      </c>
      <c r="S49" s="28" t="s">
        <v>397</v>
      </c>
      <c r="T49" s="26" t="s">
        <v>398</v>
      </c>
    </row>
    <row r="50" spans="1:23" s="29" customFormat="1" x14ac:dyDescent="0.2">
      <c r="A50" s="3">
        <v>208</v>
      </c>
      <c r="B50" s="3" t="s">
        <v>19</v>
      </c>
      <c r="C50" s="1" t="s">
        <v>74</v>
      </c>
      <c r="D50" s="1" t="s">
        <v>89</v>
      </c>
      <c r="E50" s="1" t="s">
        <v>203</v>
      </c>
      <c r="F50" s="1" t="s">
        <v>275</v>
      </c>
      <c r="G50" s="12" t="s">
        <v>23</v>
      </c>
      <c r="H50" s="3"/>
      <c r="I50" s="40">
        <v>133990</v>
      </c>
      <c r="J50" s="40">
        <v>150089</v>
      </c>
      <c r="K50" s="40">
        <f t="shared" si="1"/>
        <v>138744</v>
      </c>
      <c r="L50" s="40">
        <f t="shared" si="2"/>
        <v>152666</v>
      </c>
      <c r="M50" s="40">
        <f t="shared" si="3"/>
        <v>142400</v>
      </c>
      <c r="N50" s="40">
        <f t="shared" si="4"/>
        <v>157500</v>
      </c>
      <c r="O50" s="37">
        <f t="shared" si="0"/>
        <v>299900</v>
      </c>
      <c r="P50" s="14"/>
      <c r="Q50" s="2" t="s">
        <v>396</v>
      </c>
      <c r="R50" s="17"/>
      <c r="S50" s="17"/>
      <c r="T50" s="17"/>
      <c r="U50" s="17"/>
      <c r="V50" s="17"/>
      <c r="W50" s="17"/>
    </row>
    <row r="51" spans="1:23" x14ac:dyDescent="0.2">
      <c r="A51" s="3">
        <v>138</v>
      </c>
      <c r="B51" s="3" t="s">
        <v>102</v>
      </c>
      <c r="C51" s="1" t="s">
        <v>290</v>
      </c>
      <c r="D51" s="1" t="s">
        <v>183</v>
      </c>
      <c r="E51" s="1" t="s">
        <v>203</v>
      </c>
      <c r="F51" s="1" t="s">
        <v>272</v>
      </c>
      <c r="G51" s="12" t="s">
        <v>249</v>
      </c>
      <c r="H51" s="3" t="s">
        <v>272</v>
      </c>
      <c r="I51" s="40">
        <v>0</v>
      </c>
      <c r="J51" s="40">
        <v>508269</v>
      </c>
      <c r="K51" s="40">
        <f t="shared" si="1"/>
        <v>0</v>
      </c>
      <c r="L51" s="40">
        <f t="shared" si="2"/>
        <v>516996</v>
      </c>
      <c r="M51" s="40">
        <f t="shared" si="3"/>
        <v>0</v>
      </c>
      <c r="N51" s="40">
        <f t="shared" si="4"/>
        <v>533200</v>
      </c>
      <c r="O51" s="37">
        <f t="shared" si="0"/>
        <v>533200</v>
      </c>
      <c r="P51" s="14" t="s">
        <v>390</v>
      </c>
      <c r="Q51" s="2" t="s">
        <v>396</v>
      </c>
      <c r="R51" s="28" t="s">
        <v>391</v>
      </c>
      <c r="S51" s="26" t="s">
        <v>398</v>
      </c>
    </row>
    <row r="52" spans="1:23" x14ac:dyDescent="0.2">
      <c r="A52" s="3">
        <v>35</v>
      </c>
      <c r="B52" s="3" t="s">
        <v>138</v>
      </c>
      <c r="C52" s="1" t="s">
        <v>291</v>
      </c>
      <c r="D52" s="1" t="s">
        <v>183</v>
      </c>
      <c r="E52" s="1" t="s">
        <v>203</v>
      </c>
      <c r="F52" s="1" t="s">
        <v>272</v>
      </c>
      <c r="G52" s="12" t="s">
        <v>247</v>
      </c>
      <c r="H52" s="3" t="s">
        <v>272</v>
      </c>
      <c r="I52" s="40">
        <v>0</v>
      </c>
      <c r="J52" s="40">
        <v>467607</v>
      </c>
      <c r="K52" s="40">
        <f t="shared" si="1"/>
        <v>0</v>
      </c>
      <c r="L52" s="40">
        <f t="shared" si="2"/>
        <v>475636</v>
      </c>
      <c r="M52" s="40">
        <f t="shared" si="3"/>
        <v>0</v>
      </c>
      <c r="N52" s="40">
        <f t="shared" si="4"/>
        <v>490500</v>
      </c>
      <c r="O52" s="37">
        <f t="shared" si="0"/>
        <v>490500</v>
      </c>
      <c r="P52" s="14" t="s">
        <v>390</v>
      </c>
      <c r="Q52" s="2" t="s">
        <v>396</v>
      </c>
      <c r="R52" s="28" t="s">
        <v>391</v>
      </c>
      <c r="S52" s="26" t="s">
        <v>398</v>
      </c>
    </row>
    <row r="53" spans="1:23" x14ac:dyDescent="0.2">
      <c r="A53" s="3">
        <v>143</v>
      </c>
      <c r="B53" s="3" t="s">
        <v>282</v>
      </c>
      <c r="C53" s="1" t="s">
        <v>49</v>
      </c>
      <c r="D53" s="1" t="s">
        <v>326</v>
      </c>
      <c r="E53" s="1" t="s">
        <v>202</v>
      </c>
      <c r="F53" s="1" t="s">
        <v>272</v>
      </c>
      <c r="G53" s="12" t="s">
        <v>10</v>
      </c>
      <c r="H53" s="3" t="s">
        <v>272</v>
      </c>
      <c r="I53" s="40">
        <v>2611116</v>
      </c>
      <c r="J53" s="40">
        <v>426946</v>
      </c>
      <c r="K53" s="40">
        <f t="shared" si="1"/>
        <v>2703769</v>
      </c>
      <c r="L53" s="40">
        <f t="shared" si="2"/>
        <v>434277</v>
      </c>
      <c r="M53" s="40">
        <f t="shared" si="3"/>
        <v>2775400</v>
      </c>
      <c r="N53" s="40">
        <f t="shared" si="4"/>
        <v>447900</v>
      </c>
      <c r="O53" s="37">
        <f t="shared" si="0"/>
        <v>3223300</v>
      </c>
      <c r="P53" s="14" t="s">
        <v>390</v>
      </c>
      <c r="Q53" s="2" t="s">
        <v>396</v>
      </c>
      <c r="R53" s="28" t="s">
        <v>391</v>
      </c>
      <c r="S53" s="26" t="s">
        <v>398</v>
      </c>
    </row>
    <row r="54" spans="1:23" x14ac:dyDescent="0.2">
      <c r="A54" s="3">
        <v>168</v>
      </c>
      <c r="B54" s="3" t="s">
        <v>232</v>
      </c>
      <c r="C54" s="1" t="s">
        <v>51</v>
      </c>
      <c r="D54" s="1" t="s">
        <v>65</v>
      </c>
      <c r="E54" s="1" t="s">
        <v>202</v>
      </c>
      <c r="F54" s="1" t="s">
        <v>275</v>
      </c>
      <c r="G54" s="12" t="s">
        <v>21</v>
      </c>
      <c r="H54" s="3"/>
      <c r="I54" s="40">
        <v>223236</v>
      </c>
      <c r="J54" s="40">
        <v>0</v>
      </c>
      <c r="K54" s="40">
        <f t="shared" si="1"/>
        <v>231157</v>
      </c>
      <c r="L54" s="40">
        <f t="shared" si="2"/>
        <v>0</v>
      </c>
      <c r="M54" s="40">
        <f t="shared" si="3"/>
        <v>237300</v>
      </c>
      <c r="N54" s="40">
        <f t="shared" si="4"/>
        <v>0</v>
      </c>
      <c r="O54" s="37">
        <f t="shared" si="0"/>
        <v>237300</v>
      </c>
      <c r="P54" s="14" t="s">
        <v>390</v>
      </c>
      <c r="Q54" s="2" t="s">
        <v>396</v>
      </c>
      <c r="R54" s="28" t="s">
        <v>391</v>
      </c>
      <c r="S54" s="16"/>
    </row>
    <row r="55" spans="1:23" x14ac:dyDescent="0.2">
      <c r="A55" s="3">
        <v>237</v>
      </c>
      <c r="B55" s="3" t="s">
        <v>385</v>
      </c>
      <c r="C55" s="1" t="s">
        <v>38</v>
      </c>
      <c r="D55" s="1" t="s">
        <v>176</v>
      </c>
      <c r="E55" s="1" t="s">
        <v>202</v>
      </c>
      <c r="F55" s="1" t="s">
        <v>268</v>
      </c>
      <c r="G55" s="12" t="s">
        <v>250</v>
      </c>
      <c r="H55" s="3"/>
      <c r="I55" s="40">
        <v>1313062</v>
      </c>
      <c r="J55" s="40">
        <v>13554</v>
      </c>
      <c r="K55" s="40">
        <f t="shared" si="1"/>
        <v>1359655</v>
      </c>
      <c r="L55" s="40">
        <f t="shared" si="2"/>
        <v>13787</v>
      </c>
      <c r="M55" s="40">
        <f t="shared" si="3"/>
        <v>1395700</v>
      </c>
      <c r="N55" s="40">
        <f t="shared" si="4"/>
        <v>14200</v>
      </c>
      <c r="O55" s="37">
        <f t="shared" si="0"/>
        <v>1409900</v>
      </c>
      <c r="P55" s="14" t="s">
        <v>390</v>
      </c>
      <c r="Q55" s="2" t="s">
        <v>396</v>
      </c>
      <c r="R55" s="28" t="s">
        <v>391</v>
      </c>
      <c r="S55" s="26" t="s">
        <v>398</v>
      </c>
    </row>
    <row r="56" spans="1:23" x14ac:dyDescent="0.2">
      <c r="A56" s="3">
        <v>73</v>
      </c>
      <c r="B56" s="3" t="s">
        <v>392</v>
      </c>
      <c r="C56" s="1" t="s">
        <v>32</v>
      </c>
      <c r="D56" s="1" t="s">
        <v>198</v>
      </c>
      <c r="E56" s="1" t="s">
        <v>202</v>
      </c>
      <c r="F56" s="1" t="s">
        <v>255</v>
      </c>
      <c r="G56" s="12" t="s">
        <v>141</v>
      </c>
      <c r="H56" s="3"/>
      <c r="I56" s="40">
        <v>7528012</v>
      </c>
      <c r="J56" s="40">
        <v>487266</v>
      </c>
      <c r="K56" s="40">
        <f t="shared" si="1"/>
        <v>7795135</v>
      </c>
      <c r="L56" s="40">
        <f t="shared" si="2"/>
        <v>495633</v>
      </c>
      <c r="M56" s="40">
        <f t="shared" si="3"/>
        <v>8001500</v>
      </c>
      <c r="N56" s="40">
        <f t="shared" si="4"/>
        <v>511200</v>
      </c>
      <c r="O56" s="37">
        <f t="shared" si="0"/>
        <v>8512700</v>
      </c>
      <c r="P56" s="14" t="s">
        <v>390</v>
      </c>
      <c r="Q56" s="2" t="s">
        <v>396</v>
      </c>
      <c r="R56" s="28" t="s">
        <v>391</v>
      </c>
    </row>
    <row r="57" spans="1:23" x14ac:dyDescent="0.2">
      <c r="A57" s="18"/>
      <c r="B57" s="3" t="s">
        <v>380</v>
      </c>
      <c r="C57" s="3" t="s">
        <v>381</v>
      </c>
      <c r="D57" s="19" t="s">
        <v>382</v>
      </c>
      <c r="E57" s="19" t="s">
        <v>202</v>
      </c>
      <c r="F57" s="19"/>
      <c r="G57" s="19"/>
      <c r="H57" s="19"/>
      <c r="I57" s="40">
        <v>124020</v>
      </c>
      <c r="J57" s="40">
        <v>16802</v>
      </c>
      <c r="K57" s="40">
        <f t="shared" si="1"/>
        <v>128421</v>
      </c>
      <c r="L57" s="40">
        <f t="shared" si="2"/>
        <v>17091</v>
      </c>
      <c r="M57" s="40">
        <f t="shared" si="3"/>
        <v>131800</v>
      </c>
      <c r="N57" s="40">
        <f t="shared" si="4"/>
        <v>17600</v>
      </c>
      <c r="O57" s="37">
        <f t="shared" si="0"/>
        <v>149400</v>
      </c>
      <c r="P57" s="14" t="s">
        <v>390</v>
      </c>
      <c r="Q57" s="19"/>
      <c r="R57" s="28" t="s">
        <v>391</v>
      </c>
    </row>
    <row r="58" spans="1:23" ht="38.25" x14ac:dyDescent="0.2">
      <c r="A58" s="3">
        <v>14</v>
      </c>
      <c r="B58" s="3" t="s">
        <v>316</v>
      </c>
      <c r="C58" s="1" t="s">
        <v>169</v>
      </c>
      <c r="D58" s="1" t="s">
        <v>336</v>
      </c>
      <c r="E58" s="1" t="s">
        <v>202</v>
      </c>
      <c r="F58" s="1" t="s">
        <v>212</v>
      </c>
      <c r="G58" s="12" t="s">
        <v>105</v>
      </c>
      <c r="H58" s="3"/>
      <c r="I58" s="40">
        <v>82536</v>
      </c>
      <c r="J58" s="40">
        <v>11521</v>
      </c>
      <c r="K58" s="40">
        <f t="shared" si="1"/>
        <v>85465</v>
      </c>
      <c r="L58" s="40">
        <f t="shared" si="2"/>
        <v>11719</v>
      </c>
      <c r="M58" s="40">
        <f t="shared" si="3"/>
        <v>87700</v>
      </c>
      <c r="N58" s="40">
        <f t="shared" si="4"/>
        <v>12100</v>
      </c>
      <c r="O58" s="37">
        <f t="shared" si="0"/>
        <v>99800</v>
      </c>
      <c r="P58" s="14" t="s">
        <v>390</v>
      </c>
      <c r="Q58" s="2" t="s">
        <v>396</v>
      </c>
      <c r="R58" s="28" t="s">
        <v>391</v>
      </c>
      <c r="S58" s="26" t="s">
        <v>398</v>
      </c>
    </row>
    <row r="59" spans="1:23" x14ac:dyDescent="0.2">
      <c r="A59" s="3">
        <v>58</v>
      </c>
      <c r="B59" s="3" t="s">
        <v>310</v>
      </c>
      <c r="C59" s="1" t="s">
        <v>113</v>
      </c>
      <c r="D59" s="1" t="s">
        <v>118</v>
      </c>
      <c r="E59" s="1" t="s">
        <v>202</v>
      </c>
      <c r="F59" s="1" t="s">
        <v>270</v>
      </c>
      <c r="G59" s="12" t="s">
        <v>142</v>
      </c>
      <c r="H59" s="3"/>
      <c r="I59" s="40">
        <v>31005</v>
      </c>
      <c r="J59" s="40">
        <v>0</v>
      </c>
      <c r="K59" s="40">
        <f t="shared" si="1"/>
        <v>32105</v>
      </c>
      <c r="L59" s="40">
        <f t="shared" si="2"/>
        <v>0</v>
      </c>
      <c r="M59" s="40">
        <f t="shared" si="3"/>
        <v>33000</v>
      </c>
      <c r="N59" s="40">
        <f t="shared" si="4"/>
        <v>0</v>
      </c>
      <c r="O59" s="37">
        <f t="shared" si="0"/>
        <v>33000</v>
      </c>
      <c r="P59" s="14" t="s">
        <v>390</v>
      </c>
      <c r="Q59" s="2" t="s">
        <v>396</v>
      </c>
      <c r="R59" s="28" t="s">
        <v>391</v>
      </c>
    </row>
    <row r="60" spans="1:23" x14ac:dyDescent="0.2">
      <c r="A60" s="3">
        <v>34</v>
      </c>
      <c r="B60" s="3" t="s">
        <v>150</v>
      </c>
      <c r="C60" s="1" t="s">
        <v>40</v>
      </c>
      <c r="D60" s="1" t="s">
        <v>178</v>
      </c>
      <c r="E60" s="1" t="s">
        <v>202</v>
      </c>
      <c r="F60" s="1" t="s">
        <v>272</v>
      </c>
      <c r="G60" s="12" t="s">
        <v>9</v>
      </c>
      <c r="H60" s="3" t="s">
        <v>272</v>
      </c>
      <c r="I60" s="40">
        <v>2310988</v>
      </c>
      <c r="J60" s="40">
        <v>406615</v>
      </c>
      <c r="K60" s="40">
        <f t="shared" si="1"/>
        <v>2392991</v>
      </c>
      <c r="L60" s="40">
        <f t="shared" si="2"/>
        <v>413597</v>
      </c>
      <c r="M60" s="40">
        <f t="shared" si="3"/>
        <v>2456400</v>
      </c>
      <c r="N60" s="40">
        <f t="shared" si="4"/>
        <v>426600</v>
      </c>
      <c r="O60" s="37">
        <f t="shared" si="0"/>
        <v>2883000</v>
      </c>
      <c r="P60" s="14" t="s">
        <v>390</v>
      </c>
      <c r="Q60" s="2" t="s">
        <v>396</v>
      </c>
      <c r="R60" s="28" t="s">
        <v>391</v>
      </c>
      <c r="S60" s="26" t="s">
        <v>398</v>
      </c>
    </row>
    <row r="61" spans="1:23" x14ac:dyDescent="0.2">
      <c r="A61" s="27"/>
      <c r="B61" s="53" t="s">
        <v>405</v>
      </c>
      <c r="C61" s="19" t="s">
        <v>406</v>
      </c>
      <c r="D61" s="19" t="s">
        <v>407</v>
      </c>
      <c r="E61" s="19" t="s">
        <v>202</v>
      </c>
      <c r="F61" s="25"/>
      <c r="G61" s="25" t="s">
        <v>408</v>
      </c>
      <c r="H61" s="25"/>
      <c r="I61" s="40">
        <v>7077966</v>
      </c>
      <c r="J61" s="40">
        <v>0</v>
      </c>
      <c r="K61" s="40">
        <f t="shared" si="1"/>
        <v>7329120</v>
      </c>
      <c r="L61" s="40">
        <f t="shared" si="2"/>
        <v>0</v>
      </c>
      <c r="M61" s="40">
        <f t="shared" si="3"/>
        <v>7523200</v>
      </c>
      <c r="N61" s="40">
        <f t="shared" si="4"/>
        <v>0</v>
      </c>
      <c r="O61" s="37">
        <f t="shared" si="0"/>
        <v>7523200</v>
      </c>
      <c r="P61" s="14"/>
      <c r="Q61" s="25"/>
      <c r="R61" s="28" t="s">
        <v>409</v>
      </c>
      <c r="S61" s="28"/>
      <c r="T61" s="28"/>
    </row>
    <row r="62" spans="1:23" x14ac:dyDescent="0.2">
      <c r="A62" s="3">
        <v>122</v>
      </c>
      <c r="B62" s="3" t="s">
        <v>231</v>
      </c>
      <c r="C62" s="1" t="s">
        <v>78</v>
      </c>
      <c r="D62" s="1" t="s">
        <v>59</v>
      </c>
      <c r="E62" s="1" t="s">
        <v>202</v>
      </c>
      <c r="F62" s="1" t="s">
        <v>275</v>
      </c>
      <c r="G62" s="12" t="s">
        <v>82</v>
      </c>
      <c r="H62" s="3"/>
      <c r="I62" s="40">
        <v>4862078</v>
      </c>
      <c r="J62" s="40">
        <v>243969</v>
      </c>
      <c r="K62" s="40">
        <f t="shared" si="1"/>
        <v>5034603</v>
      </c>
      <c r="L62" s="40">
        <f t="shared" si="2"/>
        <v>248158</v>
      </c>
      <c r="M62" s="40">
        <f t="shared" si="3"/>
        <v>5167900</v>
      </c>
      <c r="N62" s="40">
        <f t="shared" si="4"/>
        <v>255900</v>
      </c>
      <c r="O62" s="37">
        <f t="shared" si="0"/>
        <v>5423800</v>
      </c>
      <c r="P62" s="14" t="s">
        <v>390</v>
      </c>
      <c r="Q62" s="2" t="s">
        <v>396</v>
      </c>
      <c r="R62" s="28" t="s">
        <v>391</v>
      </c>
      <c r="S62" s="26" t="s">
        <v>398</v>
      </c>
    </row>
    <row r="63" spans="1:23" x14ac:dyDescent="0.2">
      <c r="A63" s="3">
        <v>199</v>
      </c>
      <c r="B63" s="3" t="s">
        <v>327</v>
      </c>
      <c r="C63" s="1" t="s">
        <v>78</v>
      </c>
      <c r="D63" s="1" t="s">
        <v>59</v>
      </c>
      <c r="E63" s="1" t="s">
        <v>202</v>
      </c>
      <c r="F63" s="1" t="s">
        <v>275</v>
      </c>
      <c r="G63" s="12" t="s">
        <v>23</v>
      </c>
      <c r="H63" s="3"/>
      <c r="I63" s="40">
        <v>0</v>
      </c>
      <c r="J63" s="40">
        <v>14002</v>
      </c>
      <c r="K63" s="40">
        <f t="shared" si="1"/>
        <v>0</v>
      </c>
      <c r="L63" s="40">
        <f t="shared" si="2"/>
        <v>14242</v>
      </c>
      <c r="M63" s="40">
        <f t="shared" si="3"/>
        <v>0</v>
      </c>
      <c r="N63" s="40">
        <f t="shared" si="4"/>
        <v>14700</v>
      </c>
      <c r="O63" s="37">
        <f t="shared" si="0"/>
        <v>14700</v>
      </c>
      <c r="P63" s="14" t="s">
        <v>390</v>
      </c>
      <c r="Q63" s="2" t="s">
        <v>396</v>
      </c>
      <c r="R63" s="28" t="s">
        <v>391</v>
      </c>
    </row>
    <row r="64" spans="1:23" x14ac:dyDescent="0.2">
      <c r="A64" s="27"/>
      <c r="B64" s="53" t="s">
        <v>424</v>
      </c>
      <c r="C64" s="19" t="s">
        <v>423</v>
      </c>
      <c r="D64" s="19" t="s">
        <v>59</v>
      </c>
      <c r="E64" s="19" t="s">
        <v>202</v>
      </c>
      <c r="F64" s="19"/>
      <c r="G64" s="19"/>
      <c r="H64" s="19"/>
      <c r="I64" s="40">
        <v>42495</v>
      </c>
      <c r="J64" s="40">
        <v>0</v>
      </c>
      <c r="K64" s="40">
        <f t="shared" si="1"/>
        <v>44003</v>
      </c>
      <c r="L64" s="40">
        <f t="shared" si="2"/>
        <v>0</v>
      </c>
      <c r="M64" s="40">
        <f t="shared" si="3"/>
        <v>45200</v>
      </c>
      <c r="N64" s="40">
        <f t="shared" si="4"/>
        <v>0</v>
      </c>
      <c r="O64" s="37">
        <f t="shared" si="0"/>
        <v>45200</v>
      </c>
      <c r="P64" s="23"/>
      <c r="Q64" s="25"/>
      <c r="R64" s="28" t="s">
        <v>425</v>
      </c>
      <c r="S64" s="28"/>
      <c r="T64" s="28"/>
      <c r="U64" s="28"/>
      <c r="V64" s="28"/>
      <c r="W64" s="28"/>
    </row>
    <row r="65" spans="1:23" ht="25.5" x14ac:dyDescent="0.2">
      <c r="A65" s="3">
        <v>94</v>
      </c>
      <c r="B65" s="3" t="s">
        <v>328</v>
      </c>
      <c r="C65" s="1" t="s">
        <v>30</v>
      </c>
      <c r="D65" s="1" t="s">
        <v>119</v>
      </c>
      <c r="E65" s="1" t="s">
        <v>202</v>
      </c>
      <c r="F65" s="1" t="s">
        <v>270</v>
      </c>
      <c r="G65" s="12" t="s">
        <v>20</v>
      </c>
      <c r="H65" s="3"/>
      <c r="I65" s="40">
        <v>254241</v>
      </c>
      <c r="J65" s="40">
        <v>3360</v>
      </c>
      <c r="K65" s="40">
        <f t="shared" si="1"/>
        <v>263262</v>
      </c>
      <c r="L65" s="40">
        <f t="shared" si="2"/>
        <v>3418</v>
      </c>
      <c r="M65" s="40">
        <f t="shared" si="3"/>
        <v>270200</v>
      </c>
      <c r="N65" s="40">
        <f t="shared" si="4"/>
        <v>3500</v>
      </c>
      <c r="O65" s="37">
        <f t="shared" si="0"/>
        <v>273700</v>
      </c>
      <c r="P65" s="14" t="s">
        <v>390</v>
      </c>
      <c r="Q65" s="2" t="s">
        <v>396</v>
      </c>
      <c r="R65" s="28" t="s">
        <v>391</v>
      </c>
    </row>
    <row r="66" spans="1:23" x14ac:dyDescent="0.2">
      <c r="A66" s="3">
        <v>108</v>
      </c>
      <c r="B66" s="3" t="s">
        <v>238</v>
      </c>
      <c r="C66" s="1" t="s">
        <v>159</v>
      </c>
      <c r="D66" s="1" t="s">
        <v>111</v>
      </c>
      <c r="E66" s="1" t="s">
        <v>202</v>
      </c>
      <c r="F66" s="1" t="s">
        <v>37</v>
      </c>
      <c r="G66" s="12" t="s">
        <v>5</v>
      </c>
      <c r="H66" s="3"/>
      <c r="I66" s="40">
        <v>1612260</v>
      </c>
      <c r="J66" s="40">
        <v>0</v>
      </c>
      <c r="K66" s="40">
        <f t="shared" si="1"/>
        <v>1669469</v>
      </c>
      <c r="L66" s="40">
        <f t="shared" si="2"/>
        <v>0</v>
      </c>
      <c r="M66" s="40">
        <f t="shared" si="3"/>
        <v>1713700</v>
      </c>
      <c r="N66" s="40">
        <f t="shared" si="4"/>
        <v>0</v>
      </c>
      <c r="O66" s="37">
        <f t="shared" si="0"/>
        <v>1713700</v>
      </c>
      <c r="P66" s="30" t="s">
        <v>391</v>
      </c>
      <c r="Q66" s="19"/>
      <c r="R66" s="17" t="s">
        <v>362</v>
      </c>
    </row>
    <row r="67" spans="1:23" x14ac:dyDescent="0.2">
      <c r="A67" s="3">
        <v>81</v>
      </c>
      <c r="B67" s="3" t="s">
        <v>227</v>
      </c>
      <c r="C67" s="1" t="s">
        <v>220</v>
      </c>
      <c r="D67" s="1" t="s">
        <v>92</v>
      </c>
      <c r="E67" s="1" t="s">
        <v>202</v>
      </c>
      <c r="F67" s="1" t="s">
        <v>268</v>
      </c>
      <c r="G67" s="12" t="s">
        <v>84</v>
      </c>
      <c r="H67" s="3"/>
      <c r="I67" s="40">
        <v>886743</v>
      </c>
      <c r="J67" s="40">
        <v>84011</v>
      </c>
      <c r="K67" s="40">
        <f t="shared" ref="K67:K132" si="5">ROUND(I67/124*128.4,0)</f>
        <v>918208</v>
      </c>
      <c r="L67" s="40">
        <f t="shared" ref="L67:L132" si="6">ROUND(J67/122.3*124.4,0)</f>
        <v>85454</v>
      </c>
      <c r="M67" s="40">
        <f t="shared" si="3"/>
        <v>942500</v>
      </c>
      <c r="N67" s="40">
        <f t="shared" si="4"/>
        <v>88100</v>
      </c>
      <c r="O67" s="37">
        <f t="shared" ref="O67:O131" si="7">M67+N67</f>
        <v>1030600</v>
      </c>
      <c r="P67" s="14" t="s">
        <v>390</v>
      </c>
      <c r="Q67" s="2" t="s">
        <v>396</v>
      </c>
      <c r="R67" s="28" t="s">
        <v>391</v>
      </c>
    </row>
    <row r="68" spans="1:23" x14ac:dyDescent="0.2">
      <c r="A68" s="3">
        <v>85</v>
      </c>
      <c r="B68" s="3" t="s">
        <v>125</v>
      </c>
      <c r="C68" s="1" t="s">
        <v>289</v>
      </c>
      <c r="D68" s="1" t="s">
        <v>66</v>
      </c>
      <c r="E68" s="1" t="s">
        <v>208</v>
      </c>
      <c r="F68" s="1" t="s">
        <v>268</v>
      </c>
      <c r="G68" s="12" t="s">
        <v>84</v>
      </c>
      <c r="H68" s="3"/>
      <c r="I68" s="40">
        <v>915391</v>
      </c>
      <c r="J68" s="40">
        <v>101654</v>
      </c>
      <c r="K68" s="40">
        <f t="shared" si="5"/>
        <v>947873</v>
      </c>
      <c r="L68" s="40">
        <f t="shared" si="6"/>
        <v>103399</v>
      </c>
      <c r="M68" s="40">
        <f t="shared" ref="M68:M131" si="8">ROUND(K68/128.4*131.8,-2)</f>
        <v>973000</v>
      </c>
      <c r="N68" s="40">
        <f t="shared" ref="N68:N131" si="9">ROUND(L68/124.4*128.3,-2)</f>
        <v>106600</v>
      </c>
      <c r="O68" s="37">
        <f t="shared" si="7"/>
        <v>1079600</v>
      </c>
      <c r="P68" s="14" t="s">
        <v>390</v>
      </c>
      <c r="Q68" s="2" t="s">
        <v>396</v>
      </c>
      <c r="R68" s="28" t="s">
        <v>391</v>
      </c>
      <c r="S68" s="26" t="s">
        <v>398</v>
      </c>
    </row>
    <row r="69" spans="1:23" ht="25.5" x14ac:dyDescent="0.2">
      <c r="A69" s="3">
        <v>2</v>
      </c>
      <c r="B69" s="3" t="s">
        <v>315</v>
      </c>
      <c r="C69" s="1" t="s">
        <v>167</v>
      </c>
      <c r="D69" s="1" t="s">
        <v>147</v>
      </c>
      <c r="E69" s="19" t="s">
        <v>341</v>
      </c>
      <c r="F69" s="1" t="s">
        <v>212</v>
      </c>
      <c r="G69" s="12" t="s">
        <v>105</v>
      </c>
      <c r="H69" s="3"/>
      <c r="I69" s="40">
        <v>202587</v>
      </c>
      <c r="J69" s="40">
        <v>33885</v>
      </c>
      <c r="K69" s="40">
        <f t="shared" si="5"/>
        <v>209776</v>
      </c>
      <c r="L69" s="40">
        <f t="shared" si="6"/>
        <v>34467</v>
      </c>
      <c r="M69" s="40">
        <f t="shared" si="8"/>
        <v>215300</v>
      </c>
      <c r="N69" s="40">
        <f t="shared" si="9"/>
        <v>35500</v>
      </c>
      <c r="O69" s="37">
        <f t="shared" si="7"/>
        <v>250800</v>
      </c>
      <c r="P69" s="14" t="s">
        <v>390</v>
      </c>
      <c r="Q69" s="2" t="s">
        <v>396</v>
      </c>
      <c r="R69" s="28" t="s">
        <v>391</v>
      </c>
      <c r="S69" s="26" t="s">
        <v>398</v>
      </c>
    </row>
    <row r="70" spans="1:23" x14ac:dyDescent="0.2">
      <c r="A70" s="3">
        <v>79</v>
      </c>
      <c r="B70" s="3" t="s">
        <v>98</v>
      </c>
      <c r="C70" s="1" t="s">
        <v>219</v>
      </c>
      <c r="D70" s="1" t="s">
        <v>57</v>
      </c>
      <c r="E70" s="19" t="s">
        <v>341</v>
      </c>
      <c r="F70" s="1" t="s">
        <v>268</v>
      </c>
      <c r="G70" s="12" t="s">
        <v>84</v>
      </c>
      <c r="H70" s="3"/>
      <c r="I70" s="40">
        <v>990423</v>
      </c>
      <c r="J70" s="40">
        <v>101654</v>
      </c>
      <c r="K70" s="40">
        <f t="shared" si="5"/>
        <v>1025567</v>
      </c>
      <c r="L70" s="40">
        <f t="shared" si="6"/>
        <v>103399</v>
      </c>
      <c r="M70" s="40">
        <f t="shared" si="8"/>
        <v>1052700</v>
      </c>
      <c r="N70" s="40">
        <f t="shared" si="9"/>
        <v>106600</v>
      </c>
      <c r="O70" s="37">
        <f t="shared" si="7"/>
        <v>1159300</v>
      </c>
      <c r="P70" s="14" t="s">
        <v>390</v>
      </c>
      <c r="Q70" s="2" t="s">
        <v>396</v>
      </c>
      <c r="R70" s="28" t="s">
        <v>391</v>
      </c>
      <c r="S70" s="26" t="s">
        <v>398</v>
      </c>
    </row>
    <row r="71" spans="1:23" x14ac:dyDescent="0.2">
      <c r="A71" s="3">
        <v>141</v>
      </c>
      <c r="B71" s="3" t="s">
        <v>104</v>
      </c>
      <c r="C71" s="1" t="s">
        <v>219</v>
      </c>
      <c r="D71" s="1" t="s">
        <v>57</v>
      </c>
      <c r="E71" s="19" t="s">
        <v>341</v>
      </c>
      <c r="F71" s="1" t="s">
        <v>272</v>
      </c>
      <c r="G71" s="12" t="s">
        <v>10</v>
      </c>
      <c r="H71" s="3" t="s">
        <v>272</v>
      </c>
      <c r="I71" s="40">
        <v>3789119</v>
      </c>
      <c r="J71" s="40">
        <v>569261</v>
      </c>
      <c r="K71" s="40">
        <f t="shared" si="5"/>
        <v>3923572</v>
      </c>
      <c r="L71" s="40">
        <f t="shared" si="6"/>
        <v>579036</v>
      </c>
      <c r="M71" s="40">
        <f t="shared" si="8"/>
        <v>4027500</v>
      </c>
      <c r="N71" s="40">
        <f t="shared" si="9"/>
        <v>597200</v>
      </c>
      <c r="O71" s="37">
        <f t="shared" si="7"/>
        <v>4624700</v>
      </c>
      <c r="P71" s="14" t="s">
        <v>390</v>
      </c>
      <c r="Q71" s="2" t="s">
        <v>396</v>
      </c>
      <c r="R71" s="28" t="s">
        <v>391</v>
      </c>
      <c r="S71" s="26" t="s">
        <v>398</v>
      </c>
    </row>
    <row r="72" spans="1:23" s="28" customFormat="1" x14ac:dyDescent="0.2">
      <c r="A72" s="3">
        <v>160</v>
      </c>
      <c r="B72" s="3" t="s">
        <v>307</v>
      </c>
      <c r="C72" s="1" t="s">
        <v>219</v>
      </c>
      <c r="D72" s="1" t="s">
        <v>57</v>
      </c>
      <c r="E72" s="19" t="s">
        <v>341</v>
      </c>
      <c r="F72" s="1" t="s">
        <v>275</v>
      </c>
      <c r="G72" s="12" t="s">
        <v>21</v>
      </c>
      <c r="H72" s="3"/>
      <c r="I72" s="40">
        <v>922895</v>
      </c>
      <c r="J72" s="40">
        <v>0</v>
      </c>
      <c r="K72" s="40">
        <f t="shared" si="5"/>
        <v>955643</v>
      </c>
      <c r="L72" s="40">
        <f t="shared" si="6"/>
        <v>0</v>
      </c>
      <c r="M72" s="40">
        <f t="shared" si="8"/>
        <v>980900</v>
      </c>
      <c r="N72" s="40">
        <f t="shared" si="9"/>
        <v>0</v>
      </c>
      <c r="O72" s="37">
        <f t="shared" si="7"/>
        <v>980900</v>
      </c>
      <c r="P72" s="14" t="s">
        <v>390</v>
      </c>
      <c r="Q72" s="2" t="s">
        <v>396</v>
      </c>
      <c r="R72" s="28" t="s">
        <v>391</v>
      </c>
      <c r="S72" s="26" t="s">
        <v>398</v>
      </c>
      <c r="T72" s="17"/>
      <c r="U72" s="17"/>
      <c r="V72" s="17"/>
      <c r="W72" s="17"/>
    </row>
    <row r="73" spans="1:23" x14ac:dyDescent="0.2">
      <c r="A73" s="3">
        <v>1</v>
      </c>
      <c r="B73" s="3" t="s">
        <v>126</v>
      </c>
      <c r="C73" s="1" t="s">
        <v>165</v>
      </c>
      <c r="D73" s="1" t="s">
        <v>145</v>
      </c>
      <c r="E73" s="19" t="s">
        <v>341</v>
      </c>
      <c r="F73" s="1" t="s">
        <v>254</v>
      </c>
      <c r="G73" s="12" t="s">
        <v>126</v>
      </c>
      <c r="H73" s="3"/>
      <c r="I73" s="40">
        <v>310050</v>
      </c>
      <c r="J73" s="40">
        <v>11202</v>
      </c>
      <c r="K73" s="40">
        <f t="shared" si="5"/>
        <v>321052</v>
      </c>
      <c r="L73" s="40">
        <f t="shared" si="6"/>
        <v>11394</v>
      </c>
      <c r="M73" s="40">
        <f t="shared" si="8"/>
        <v>329600</v>
      </c>
      <c r="N73" s="40">
        <f t="shared" si="9"/>
        <v>11800</v>
      </c>
      <c r="O73" s="37">
        <f t="shared" si="7"/>
        <v>341400</v>
      </c>
      <c r="P73" s="14" t="s">
        <v>390</v>
      </c>
      <c r="Q73" s="2" t="s">
        <v>396</v>
      </c>
      <c r="R73" s="28" t="s">
        <v>391</v>
      </c>
    </row>
    <row r="74" spans="1:23" x14ac:dyDescent="0.2">
      <c r="A74" s="3">
        <v>75</v>
      </c>
      <c r="B74" s="3" t="s">
        <v>226</v>
      </c>
      <c r="C74" s="1" t="s">
        <v>218</v>
      </c>
      <c r="D74" s="1" t="s">
        <v>61</v>
      </c>
      <c r="E74" s="19" t="s">
        <v>341</v>
      </c>
      <c r="F74" s="1" t="s">
        <v>268</v>
      </c>
      <c r="G74" s="12" t="s">
        <v>84</v>
      </c>
      <c r="H74" s="3"/>
      <c r="I74" s="40">
        <v>1072958</v>
      </c>
      <c r="J74" s="40">
        <v>121985</v>
      </c>
      <c r="K74" s="40">
        <f t="shared" si="5"/>
        <v>1111031</v>
      </c>
      <c r="L74" s="40">
        <f t="shared" si="6"/>
        <v>124080</v>
      </c>
      <c r="M74" s="40">
        <f t="shared" si="8"/>
        <v>1140500</v>
      </c>
      <c r="N74" s="40">
        <f t="shared" si="9"/>
        <v>128000</v>
      </c>
      <c r="O74" s="37">
        <f t="shared" si="7"/>
        <v>1268500</v>
      </c>
      <c r="P74" s="14" t="s">
        <v>390</v>
      </c>
      <c r="Q74" s="2" t="s">
        <v>396</v>
      </c>
      <c r="R74" s="28" t="s">
        <v>391</v>
      </c>
      <c r="S74" s="26" t="s">
        <v>398</v>
      </c>
    </row>
    <row r="75" spans="1:23" x14ac:dyDescent="0.2">
      <c r="A75" s="3">
        <v>135</v>
      </c>
      <c r="B75" s="3" t="s">
        <v>154</v>
      </c>
      <c r="C75" s="1" t="s">
        <v>81</v>
      </c>
      <c r="D75" s="1" t="s">
        <v>61</v>
      </c>
      <c r="E75" s="19" t="s">
        <v>341</v>
      </c>
      <c r="F75" s="1" t="s">
        <v>272</v>
      </c>
      <c r="G75" s="12" t="s">
        <v>10</v>
      </c>
      <c r="H75" s="3" t="s">
        <v>272</v>
      </c>
      <c r="I75" s="40">
        <v>3714088</v>
      </c>
      <c r="J75" s="40">
        <v>677692</v>
      </c>
      <c r="K75" s="40">
        <f t="shared" si="5"/>
        <v>3845878</v>
      </c>
      <c r="L75" s="40">
        <f t="shared" si="6"/>
        <v>689329</v>
      </c>
      <c r="M75" s="40">
        <f t="shared" si="8"/>
        <v>3947700</v>
      </c>
      <c r="N75" s="40">
        <f t="shared" si="9"/>
        <v>710900</v>
      </c>
      <c r="O75" s="37">
        <f t="shared" si="7"/>
        <v>4658600</v>
      </c>
      <c r="P75" s="14" t="s">
        <v>390</v>
      </c>
      <c r="Q75" s="2" t="s">
        <v>396</v>
      </c>
      <c r="R75" s="28" t="s">
        <v>391</v>
      </c>
      <c r="S75" s="26" t="s">
        <v>398</v>
      </c>
    </row>
    <row r="76" spans="1:23" x14ac:dyDescent="0.2">
      <c r="A76" s="3"/>
      <c r="B76" s="3" t="s">
        <v>365</v>
      </c>
      <c r="C76" s="1" t="s">
        <v>366</v>
      </c>
      <c r="D76" s="1" t="s">
        <v>378</v>
      </c>
      <c r="E76" s="19" t="s">
        <v>341</v>
      </c>
      <c r="F76" s="1" t="s">
        <v>275</v>
      </c>
      <c r="G76" s="12" t="s">
        <v>82</v>
      </c>
      <c r="H76" s="3"/>
      <c r="I76" s="40">
        <v>0</v>
      </c>
      <c r="J76" s="40">
        <v>0</v>
      </c>
      <c r="K76" s="40">
        <f t="shared" si="5"/>
        <v>0</v>
      </c>
      <c r="L76" s="40">
        <f t="shared" si="6"/>
        <v>0</v>
      </c>
      <c r="M76" s="40">
        <f t="shared" si="8"/>
        <v>0</v>
      </c>
      <c r="N76" s="40">
        <f t="shared" si="9"/>
        <v>0</v>
      </c>
      <c r="O76" s="37">
        <f t="shared" si="7"/>
        <v>0</v>
      </c>
      <c r="P76" s="14" t="s">
        <v>390</v>
      </c>
      <c r="Q76" s="2" t="s">
        <v>396</v>
      </c>
      <c r="R76" s="28" t="s">
        <v>414</v>
      </c>
    </row>
    <row r="77" spans="1:23" x14ac:dyDescent="0.2">
      <c r="A77" s="3">
        <v>226</v>
      </c>
      <c r="B77" s="3" t="s">
        <v>313</v>
      </c>
      <c r="C77" s="1" t="s">
        <v>222</v>
      </c>
      <c r="D77" s="1" t="s">
        <v>94</v>
      </c>
      <c r="E77" s="19" t="s">
        <v>341</v>
      </c>
      <c r="F77" s="1" t="s">
        <v>272</v>
      </c>
      <c r="G77" s="12" t="s">
        <v>297</v>
      </c>
      <c r="H77" s="3" t="s">
        <v>272</v>
      </c>
      <c r="I77" s="40">
        <v>6482772</v>
      </c>
      <c r="J77" s="40">
        <v>1240176</v>
      </c>
      <c r="K77" s="40">
        <f t="shared" si="5"/>
        <v>6712806</v>
      </c>
      <c r="L77" s="40">
        <f t="shared" si="6"/>
        <v>1261471</v>
      </c>
      <c r="M77" s="40">
        <f t="shared" si="8"/>
        <v>6890600</v>
      </c>
      <c r="N77" s="40">
        <f t="shared" si="9"/>
        <v>1301000</v>
      </c>
      <c r="O77" s="37">
        <f t="shared" si="7"/>
        <v>8191600</v>
      </c>
      <c r="P77" s="14" t="s">
        <v>390</v>
      </c>
      <c r="Q77" s="2" t="s">
        <v>396</v>
      </c>
      <c r="R77" s="28" t="s">
        <v>391</v>
      </c>
      <c r="S77" s="26" t="s">
        <v>398</v>
      </c>
    </row>
    <row r="78" spans="1:23" x14ac:dyDescent="0.2">
      <c r="A78" s="3">
        <v>89</v>
      </c>
      <c r="B78" s="3" t="s">
        <v>251</v>
      </c>
      <c r="C78" s="1" t="s">
        <v>75</v>
      </c>
      <c r="D78" s="1" t="s">
        <v>34</v>
      </c>
      <c r="E78" s="19" t="s">
        <v>341</v>
      </c>
      <c r="F78" s="1" t="s">
        <v>270</v>
      </c>
      <c r="G78" s="12" t="s">
        <v>142</v>
      </c>
      <c r="H78" s="3"/>
      <c r="I78" s="40">
        <v>49607</v>
      </c>
      <c r="J78" s="40">
        <v>0</v>
      </c>
      <c r="K78" s="40">
        <f t="shared" si="5"/>
        <v>51367</v>
      </c>
      <c r="L78" s="40">
        <f t="shared" si="6"/>
        <v>0</v>
      </c>
      <c r="M78" s="40">
        <f t="shared" si="8"/>
        <v>52700</v>
      </c>
      <c r="N78" s="40">
        <f t="shared" si="9"/>
        <v>0</v>
      </c>
      <c r="O78" s="37">
        <f t="shared" si="7"/>
        <v>52700</v>
      </c>
      <c r="P78" s="14" t="s">
        <v>390</v>
      </c>
      <c r="Q78" s="2" t="s">
        <v>396</v>
      </c>
      <c r="R78" s="28" t="s">
        <v>391</v>
      </c>
    </row>
    <row r="79" spans="1:23" ht="25.5" x14ac:dyDescent="0.2">
      <c r="A79" s="3">
        <v>68</v>
      </c>
      <c r="B79" s="3" t="s">
        <v>331</v>
      </c>
      <c r="C79" s="1" t="s">
        <v>217</v>
      </c>
      <c r="D79" s="1" t="s">
        <v>34</v>
      </c>
      <c r="E79" s="19" t="s">
        <v>341</v>
      </c>
      <c r="F79" s="1" t="s">
        <v>268</v>
      </c>
      <c r="G79" s="51" t="s">
        <v>300</v>
      </c>
      <c r="H79" s="3"/>
      <c r="I79" s="40">
        <v>615263</v>
      </c>
      <c r="J79" s="40">
        <v>0</v>
      </c>
      <c r="K79" s="40">
        <f t="shared" si="5"/>
        <v>637095</v>
      </c>
      <c r="L79" s="40">
        <f t="shared" si="6"/>
        <v>0</v>
      </c>
      <c r="M79" s="40">
        <f t="shared" si="8"/>
        <v>654000</v>
      </c>
      <c r="N79" s="40">
        <f t="shared" si="9"/>
        <v>0</v>
      </c>
      <c r="O79" s="37">
        <f t="shared" si="7"/>
        <v>654000</v>
      </c>
      <c r="P79" s="14"/>
      <c r="Q79" s="2" t="s">
        <v>396</v>
      </c>
      <c r="R79" s="28" t="s">
        <v>391</v>
      </c>
      <c r="S79" s="26" t="s">
        <v>398</v>
      </c>
    </row>
    <row r="80" spans="1:23" x14ac:dyDescent="0.2">
      <c r="A80" s="3">
        <v>223</v>
      </c>
      <c r="B80" s="3" t="s">
        <v>244</v>
      </c>
      <c r="C80" s="1" t="s">
        <v>15</v>
      </c>
      <c r="D80" s="1" t="s">
        <v>56</v>
      </c>
      <c r="E80" s="19" t="s">
        <v>341</v>
      </c>
      <c r="F80" s="1" t="s">
        <v>272</v>
      </c>
      <c r="G80" s="12" t="s">
        <v>11</v>
      </c>
      <c r="H80" s="3" t="s">
        <v>272</v>
      </c>
      <c r="I80" s="40">
        <v>8958829</v>
      </c>
      <c r="J80" s="40">
        <v>1233399</v>
      </c>
      <c r="K80" s="40">
        <f t="shared" si="5"/>
        <v>9276723</v>
      </c>
      <c r="L80" s="40">
        <f t="shared" si="6"/>
        <v>1254578</v>
      </c>
      <c r="M80" s="40">
        <f t="shared" si="8"/>
        <v>9522400</v>
      </c>
      <c r="N80" s="40">
        <f t="shared" si="9"/>
        <v>1293900</v>
      </c>
      <c r="O80" s="37">
        <f t="shared" si="7"/>
        <v>10816300</v>
      </c>
      <c r="P80" s="14" t="s">
        <v>390</v>
      </c>
      <c r="Q80" s="2" t="s">
        <v>396</v>
      </c>
      <c r="R80" s="28" t="s">
        <v>391</v>
      </c>
      <c r="S80" s="26" t="s">
        <v>398</v>
      </c>
    </row>
    <row r="81" spans="1:23" x14ac:dyDescent="0.2">
      <c r="A81" s="3">
        <v>224</v>
      </c>
      <c r="B81" s="3" t="s">
        <v>245</v>
      </c>
      <c r="C81" s="1" t="s">
        <v>12</v>
      </c>
      <c r="D81" s="1" t="s">
        <v>56</v>
      </c>
      <c r="E81" s="19" t="s">
        <v>341</v>
      </c>
      <c r="F81" s="1" t="s">
        <v>272</v>
      </c>
      <c r="G81" s="12" t="s">
        <v>11</v>
      </c>
      <c r="H81" s="3" t="s">
        <v>272</v>
      </c>
      <c r="I81" s="40">
        <v>3789119</v>
      </c>
      <c r="J81" s="40">
        <v>521823</v>
      </c>
      <c r="K81" s="40">
        <f t="shared" si="5"/>
        <v>3923572</v>
      </c>
      <c r="L81" s="40">
        <f t="shared" si="6"/>
        <v>530783</v>
      </c>
      <c r="M81" s="40">
        <f t="shared" si="8"/>
        <v>4027500</v>
      </c>
      <c r="N81" s="40">
        <f t="shared" si="9"/>
        <v>547400</v>
      </c>
      <c r="O81" s="37">
        <f t="shared" si="7"/>
        <v>4574900</v>
      </c>
      <c r="P81" s="14" t="s">
        <v>390</v>
      </c>
      <c r="Q81" s="2" t="s">
        <v>396</v>
      </c>
      <c r="R81" s="28" t="s">
        <v>391</v>
      </c>
      <c r="S81" s="26" t="s">
        <v>398</v>
      </c>
    </row>
    <row r="82" spans="1:23" x14ac:dyDescent="0.2">
      <c r="A82" s="3">
        <v>109</v>
      </c>
      <c r="B82" s="3" t="s">
        <v>88</v>
      </c>
      <c r="C82" s="1" t="s">
        <v>77</v>
      </c>
      <c r="D82" s="11" t="s">
        <v>56</v>
      </c>
      <c r="E82" s="19" t="s">
        <v>341</v>
      </c>
      <c r="F82" s="1" t="s">
        <v>270</v>
      </c>
      <c r="G82" s="12" t="s">
        <v>144</v>
      </c>
      <c r="H82" s="3"/>
      <c r="I82" s="40">
        <v>657305</v>
      </c>
      <c r="J82" s="40">
        <v>56008</v>
      </c>
      <c r="K82" s="40">
        <f t="shared" si="5"/>
        <v>680629</v>
      </c>
      <c r="L82" s="40">
        <f t="shared" si="6"/>
        <v>56970</v>
      </c>
      <c r="M82" s="40">
        <f t="shared" si="8"/>
        <v>698700</v>
      </c>
      <c r="N82" s="40">
        <f t="shared" si="9"/>
        <v>58800</v>
      </c>
      <c r="O82" s="37">
        <f t="shared" si="7"/>
        <v>757500</v>
      </c>
      <c r="P82" s="14" t="s">
        <v>390</v>
      </c>
      <c r="Q82" s="2" t="s">
        <v>396</v>
      </c>
      <c r="R82" s="28" t="s">
        <v>391</v>
      </c>
    </row>
    <row r="83" spans="1:23" x14ac:dyDescent="0.2">
      <c r="A83" s="3">
        <v>69</v>
      </c>
      <c r="B83" s="3" t="s">
        <v>235</v>
      </c>
      <c r="C83" s="1" t="s">
        <v>45</v>
      </c>
      <c r="D83" s="1" t="s">
        <v>182</v>
      </c>
      <c r="E83" s="19" t="s">
        <v>341</v>
      </c>
      <c r="F83" s="1" t="s">
        <v>272</v>
      </c>
      <c r="G83" s="12" t="s">
        <v>298</v>
      </c>
      <c r="H83" s="3" t="s">
        <v>272</v>
      </c>
      <c r="I83" s="40">
        <v>1680718</v>
      </c>
      <c r="J83" s="40">
        <v>338846</v>
      </c>
      <c r="K83" s="40">
        <f t="shared" si="5"/>
        <v>1740356</v>
      </c>
      <c r="L83" s="40">
        <f t="shared" si="6"/>
        <v>344664</v>
      </c>
      <c r="M83" s="40">
        <f t="shared" si="8"/>
        <v>1786400</v>
      </c>
      <c r="N83" s="40">
        <f t="shared" si="9"/>
        <v>355500</v>
      </c>
      <c r="O83" s="37">
        <f t="shared" si="7"/>
        <v>2141900</v>
      </c>
      <c r="P83" s="14" t="s">
        <v>390</v>
      </c>
      <c r="Q83" s="2" t="s">
        <v>396</v>
      </c>
      <c r="R83" s="28" t="s">
        <v>391</v>
      </c>
      <c r="S83" s="26" t="s">
        <v>398</v>
      </c>
    </row>
    <row r="84" spans="1:23" x14ac:dyDescent="0.2">
      <c r="A84" s="3"/>
      <c r="B84" s="3" t="s">
        <v>248</v>
      </c>
      <c r="C84" s="1" t="s">
        <v>364</v>
      </c>
      <c r="D84" s="1" t="s">
        <v>377</v>
      </c>
      <c r="E84" s="19" t="s">
        <v>341</v>
      </c>
      <c r="F84" s="1" t="s">
        <v>272</v>
      </c>
      <c r="G84" s="12" t="s">
        <v>10</v>
      </c>
      <c r="H84" s="3" t="s">
        <v>272</v>
      </c>
      <c r="I84" s="40">
        <v>1581216</v>
      </c>
      <c r="J84" s="40">
        <v>0</v>
      </c>
      <c r="K84" s="40">
        <f t="shared" si="5"/>
        <v>1637324</v>
      </c>
      <c r="L84" s="40">
        <f t="shared" si="6"/>
        <v>0</v>
      </c>
      <c r="M84" s="40">
        <f t="shared" si="8"/>
        <v>1680700</v>
      </c>
      <c r="N84" s="40">
        <f t="shared" si="9"/>
        <v>0</v>
      </c>
      <c r="O84" s="37">
        <f t="shared" si="7"/>
        <v>1680700</v>
      </c>
      <c r="P84" s="14"/>
      <c r="Q84" s="2" t="s">
        <v>396</v>
      </c>
      <c r="R84" s="28" t="s">
        <v>404</v>
      </c>
      <c r="S84" s="26" t="s">
        <v>398</v>
      </c>
    </row>
    <row r="85" spans="1:23" x14ac:dyDescent="0.2">
      <c r="A85" s="3">
        <v>61</v>
      </c>
      <c r="B85" s="3" t="s">
        <v>234</v>
      </c>
      <c r="C85" s="1" t="s">
        <v>44</v>
      </c>
      <c r="D85" s="1" t="s">
        <v>181</v>
      </c>
      <c r="E85" s="19" t="s">
        <v>341</v>
      </c>
      <c r="F85" s="1" t="s">
        <v>272</v>
      </c>
      <c r="G85" s="12" t="s">
        <v>11</v>
      </c>
      <c r="H85" s="3" t="s">
        <v>272</v>
      </c>
      <c r="I85" s="40">
        <v>19080656</v>
      </c>
      <c r="J85" s="40">
        <v>3252922</v>
      </c>
      <c r="K85" s="40">
        <f t="shared" si="5"/>
        <v>19757712</v>
      </c>
      <c r="L85" s="40">
        <f t="shared" si="6"/>
        <v>3308778</v>
      </c>
      <c r="M85" s="40">
        <f t="shared" si="8"/>
        <v>20280900</v>
      </c>
      <c r="N85" s="40">
        <f t="shared" si="9"/>
        <v>3412500</v>
      </c>
      <c r="O85" s="37">
        <f t="shared" si="7"/>
        <v>23693400</v>
      </c>
      <c r="P85" s="14" t="s">
        <v>390</v>
      </c>
      <c r="Q85" s="2" t="s">
        <v>396</v>
      </c>
      <c r="R85" s="28" t="s">
        <v>391</v>
      </c>
      <c r="S85" s="26" t="s">
        <v>398</v>
      </c>
    </row>
    <row r="86" spans="1:23" x14ac:dyDescent="0.2">
      <c r="A86" s="3">
        <v>174</v>
      </c>
      <c r="B86" s="3" t="s">
        <v>252</v>
      </c>
      <c r="C86" s="1" t="s">
        <v>87</v>
      </c>
      <c r="D86" s="1" t="s">
        <v>185</v>
      </c>
      <c r="E86" s="19" t="s">
        <v>341</v>
      </c>
      <c r="F86" s="1" t="s">
        <v>272</v>
      </c>
      <c r="G86" s="12" t="s">
        <v>296</v>
      </c>
      <c r="H86" s="3" t="s">
        <v>272</v>
      </c>
      <c r="I86" s="40">
        <v>2656136</v>
      </c>
      <c r="J86" s="40">
        <v>454054</v>
      </c>
      <c r="K86" s="40">
        <f t="shared" si="5"/>
        <v>2750386</v>
      </c>
      <c r="L86" s="40">
        <f t="shared" si="6"/>
        <v>461851</v>
      </c>
      <c r="M86" s="40">
        <f t="shared" si="8"/>
        <v>2823200</v>
      </c>
      <c r="N86" s="40">
        <f t="shared" si="9"/>
        <v>476300</v>
      </c>
      <c r="O86" s="37">
        <f t="shared" si="7"/>
        <v>3299500</v>
      </c>
      <c r="P86" s="14" t="s">
        <v>390</v>
      </c>
      <c r="Q86" s="2" t="s">
        <v>396</v>
      </c>
      <c r="R86" s="28" t="s">
        <v>391</v>
      </c>
      <c r="S86" s="26" t="s">
        <v>398</v>
      </c>
    </row>
    <row r="87" spans="1:23" x14ac:dyDescent="0.2">
      <c r="A87" s="3">
        <v>300</v>
      </c>
      <c r="B87" s="3" t="s">
        <v>373</v>
      </c>
      <c r="C87" s="1" t="s">
        <v>422</v>
      </c>
      <c r="D87" s="1" t="s">
        <v>36</v>
      </c>
      <c r="E87" s="19" t="s">
        <v>341</v>
      </c>
      <c r="F87" s="1" t="s">
        <v>255</v>
      </c>
      <c r="G87" s="12" t="s">
        <v>255</v>
      </c>
      <c r="H87" s="3"/>
      <c r="I87" s="40">
        <v>6616464</v>
      </c>
      <c r="J87" s="40">
        <v>504068</v>
      </c>
      <c r="K87" s="40">
        <f t="shared" si="5"/>
        <v>6851242</v>
      </c>
      <c r="L87" s="40">
        <f t="shared" si="6"/>
        <v>512723</v>
      </c>
      <c r="M87" s="40">
        <f t="shared" si="8"/>
        <v>7032700</v>
      </c>
      <c r="N87" s="40">
        <f t="shared" si="9"/>
        <v>528800</v>
      </c>
      <c r="O87" s="37">
        <f t="shared" si="7"/>
        <v>7561500</v>
      </c>
      <c r="P87" s="14" t="s">
        <v>390</v>
      </c>
      <c r="Q87" s="2" t="s">
        <v>396</v>
      </c>
      <c r="R87" s="28" t="s">
        <v>391</v>
      </c>
    </row>
    <row r="88" spans="1:23" s="28" customFormat="1" x14ac:dyDescent="0.2">
      <c r="A88" s="27"/>
      <c r="B88" s="53" t="s">
        <v>444</v>
      </c>
      <c r="C88" s="19" t="s">
        <v>445</v>
      </c>
      <c r="D88" s="19" t="s">
        <v>446</v>
      </c>
      <c r="E88" s="19" t="s">
        <v>341</v>
      </c>
      <c r="F88" s="25"/>
      <c r="G88" s="25"/>
      <c r="H88" s="25"/>
      <c r="I88" s="42"/>
      <c r="J88" s="42"/>
      <c r="K88" s="42">
        <v>565000</v>
      </c>
      <c r="L88" s="42"/>
      <c r="M88" s="40">
        <f>ROUND(K88/130.8*131.8,-2)</f>
        <v>569300</v>
      </c>
      <c r="N88" s="40">
        <f>ROUND(L88/124.4*128.3,-2)</f>
        <v>0</v>
      </c>
      <c r="O88" s="37">
        <f t="shared" si="7"/>
        <v>569300</v>
      </c>
      <c r="P88" s="41"/>
      <c r="R88" s="28" t="s">
        <v>447</v>
      </c>
    </row>
    <row r="89" spans="1:23" x14ac:dyDescent="0.2">
      <c r="A89" s="3">
        <v>98</v>
      </c>
      <c r="B89" s="3" t="s">
        <v>18</v>
      </c>
      <c r="C89" s="1" t="s">
        <v>76</v>
      </c>
      <c r="D89" s="1" t="s">
        <v>36</v>
      </c>
      <c r="E89" s="19" t="s">
        <v>341</v>
      </c>
      <c r="F89" s="1" t="s">
        <v>275</v>
      </c>
      <c r="G89" s="12" t="s">
        <v>143</v>
      </c>
      <c r="H89" s="3"/>
      <c r="I89" s="40">
        <v>607760</v>
      </c>
      <c r="J89" s="40">
        <v>0</v>
      </c>
      <c r="K89" s="40">
        <f t="shared" si="5"/>
        <v>629326</v>
      </c>
      <c r="L89" s="40">
        <f t="shared" si="6"/>
        <v>0</v>
      </c>
      <c r="M89" s="40">
        <f t="shared" si="8"/>
        <v>646000</v>
      </c>
      <c r="N89" s="40">
        <f t="shared" si="9"/>
        <v>0</v>
      </c>
      <c r="O89" s="37">
        <f t="shared" si="7"/>
        <v>646000</v>
      </c>
      <c r="P89" s="14" t="s">
        <v>390</v>
      </c>
      <c r="Q89" s="2" t="s">
        <v>396</v>
      </c>
      <c r="R89" s="28" t="s">
        <v>391</v>
      </c>
      <c r="S89" s="26" t="s">
        <v>398</v>
      </c>
    </row>
    <row r="90" spans="1:23" x14ac:dyDescent="0.2">
      <c r="A90" s="18"/>
      <c r="B90" s="53" t="s">
        <v>399</v>
      </c>
      <c r="C90" s="19" t="s">
        <v>400</v>
      </c>
      <c r="D90" s="19" t="s">
        <v>401</v>
      </c>
      <c r="E90" s="19" t="s">
        <v>341</v>
      </c>
      <c r="F90" s="19"/>
      <c r="G90" s="19" t="s">
        <v>402</v>
      </c>
      <c r="H90" s="19"/>
      <c r="I90" s="40">
        <v>3985000</v>
      </c>
      <c r="J90" s="40">
        <v>0</v>
      </c>
      <c r="K90" s="40">
        <f>I90</f>
        <v>3985000</v>
      </c>
      <c r="L90" s="40">
        <f t="shared" si="6"/>
        <v>0</v>
      </c>
      <c r="M90" s="40">
        <f>K90</f>
        <v>3985000</v>
      </c>
      <c r="N90" s="40">
        <f t="shared" si="9"/>
        <v>0</v>
      </c>
      <c r="O90" s="37">
        <f t="shared" si="7"/>
        <v>3985000</v>
      </c>
      <c r="P90" s="14"/>
      <c r="Q90" s="25"/>
      <c r="R90" s="28" t="s">
        <v>403</v>
      </c>
      <c r="S90" s="28"/>
      <c r="T90" s="28"/>
      <c r="U90" s="28"/>
      <c r="V90" s="28"/>
      <c r="W90" s="28"/>
    </row>
    <row r="91" spans="1:23" ht="25.5" x14ac:dyDescent="0.2">
      <c r="A91" s="3">
        <v>435</v>
      </c>
      <c r="B91" s="3" t="s">
        <v>352</v>
      </c>
      <c r="C91" s="1" t="s">
        <v>229</v>
      </c>
      <c r="D91" s="1" t="s">
        <v>196</v>
      </c>
      <c r="E91" s="19" t="s">
        <v>341</v>
      </c>
      <c r="F91" s="1"/>
      <c r="G91" s="12"/>
      <c r="H91" s="3" t="s">
        <v>272</v>
      </c>
      <c r="I91" s="40">
        <v>1095468</v>
      </c>
      <c r="J91" s="40">
        <v>216861</v>
      </c>
      <c r="K91" s="40">
        <f t="shared" si="5"/>
        <v>1134339</v>
      </c>
      <c r="L91" s="40">
        <f t="shared" si="6"/>
        <v>220585</v>
      </c>
      <c r="M91" s="40">
        <f t="shared" si="8"/>
        <v>1164400</v>
      </c>
      <c r="N91" s="40">
        <f t="shared" si="9"/>
        <v>227500</v>
      </c>
      <c r="O91" s="37">
        <f t="shared" si="7"/>
        <v>1391900</v>
      </c>
      <c r="P91" s="14" t="s">
        <v>390</v>
      </c>
      <c r="Q91" s="2" t="s">
        <v>396</v>
      </c>
      <c r="R91" s="28" t="s">
        <v>391</v>
      </c>
      <c r="S91" s="26" t="s">
        <v>398</v>
      </c>
    </row>
    <row r="92" spans="1:23" x14ac:dyDescent="0.2">
      <c r="A92" s="3">
        <v>436</v>
      </c>
      <c r="B92" s="3" t="s">
        <v>354</v>
      </c>
      <c r="C92" s="1" t="s">
        <v>229</v>
      </c>
      <c r="D92" s="1" t="s">
        <v>196</v>
      </c>
      <c r="E92" s="19" t="s">
        <v>341</v>
      </c>
      <c r="F92" s="1"/>
      <c r="G92" s="12"/>
      <c r="H92" s="3" t="s">
        <v>272</v>
      </c>
      <c r="I92" s="40">
        <v>10654554</v>
      </c>
      <c r="J92" s="40">
        <v>1246953</v>
      </c>
      <c r="K92" s="40">
        <f t="shared" si="5"/>
        <v>11032619</v>
      </c>
      <c r="L92" s="40">
        <f t="shared" si="6"/>
        <v>1268364</v>
      </c>
      <c r="M92" s="40">
        <f t="shared" si="8"/>
        <v>11324800</v>
      </c>
      <c r="N92" s="40">
        <f t="shared" si="9"/>
        <v>1308100</v>
      </c>
      <c r="O92" s="37">
        <f t="shared" si="7"/>
        <v>12632900</v>
      </c>
      <c r="P92" s="14" t="s">
        <v>390</v>
      </c>
      <c r="Q92" s="2" t="s">
        <v>396</v>
      </c>
      <c r="R92" s="28" t="s">
        <v>391</v>
      </c>
      <c r="S92" s="26" t="s">
        <v>398</v>
      </c>
    </row>
    <row r="93" spans="1:23" x14ac:dyDescent="0.2">
      <c r="A93" s="3">
        <v>434</v>
      </c>
      <c r="B93" s="3" t="s">
        <v>350</v>
      </c>
      <c r="C93" s="1" t="s">
        <v>351</v>
      </c>
      <c r="D93" s="1" t="s">
        <v>196</v>
      </c>
      <c r="E93" s="19" t="s">
        <v>341</v>
      </c>
      <c r="F93" s="1"/>
      <c r="G93" s="12"/>
      <c r="H93" s="3" t="s">
        <v>272</v>
      </c>
      <c r="I93" s="40">
        <v>2040873</v>
      </c>
      <c r="J93" s="40">
        <v>406615</v>
      </c>
      <c r="K93" s="40">
        <f t="shared" si="5"/>
        <v>2113291</v>
      </c>
      <c r="L93" s="40">
        <f t="shared" si="6"/>
        <v>413597</v>
      </c>
      <c r="M93" s="40">
        <f t="shared" si="8"/>
        <v>2169300</v>
      </c>
      <c r="N93" s="40">
        <f t="shared" si="9"/>
        <v>426600</v>
      </c>
      <c r="O93" s="37">
        <f t="shared" si="7"/>
        <v>2595900</v>
      </c>
      <c r="P93" s="15" t="s">
        <v>390</v>
      </c>
      <c r="Q93" s="2" t="s">
        <v>396</v>
      </c>
      <c r="R93" s="28" t="s">
        <v>391</v>
      </c>
      <c r="S93" s="26" t="s">
        <v>398</v>
      </c>
      <c r="U93" s="29"/>
      <c r="V93" s="29"/>
      <c r="W93" s="29"/>
    </row>
    <row r="94" spans="1:23" x14ac:dyDescent="0.2">
      <c r="A94" s="3">
        <v>26</v>
      </c>
      <c r="B94" s="3" t="s">
        <v>277</v>
      </c>
      <c r="C94" s="1" t="s">
        <v>28</v>
      </c>
      <c r="D94" s="1" t="s">
        <v>189</v>
      </c>
      <c r="E94" s="19" t="s">
        <v>341</v>
      </c>
      <c r="F94" s="1" t="s">
        <v>271</v>
      </c>
      <c r="G94" s="50" t="s">
        <v>214</v>
      </c>
      <c r="H94" s="3"/>
      <c r="I94" s="40">
        <v>1140488</v>
      </c>
      <c r="J94" s="40">
        <v>0</v>
      </c>
      <c r="K94" s="40">
        <f t="shared" si="5"/>
        <v>1180957</v>
      </c>
      <c r="L94" s="40">
        <f t="shared" si="6"/>
        <v>0</v>
      </c>
      <c r="M94" s="40">
        <f t="shared" si="8"/>
        <v>1212200</v>
      </c>
      <c r="N94" s="40">
        <f t="shared" si="9"/>
        <v>0</v>
      </c>
      <c r="O94" s="37">
        <f t="shared" si="7"/>
        <v>1212200</v>
      </c>
      <c r="P94" s="14" t="s">
        <v>390</v>
      </c>
      <c r="Q94" s="2" t="s">
        <v>396</v>
      </c>
      <c r="R94" s="28" t="s">
        <v>391</v>
      </c>
      <c r="S94" s="26" t="s">
        <v>398</v>
      </c>
    </row>
    <row r="95" spans="1:23" x14ac:dyDescent="0.2">
      <c r="A95" s="3">
        <v>72</v>
      </c>
      <c r="B95" s="3" t="s">
        <v>303</v>
      </c>
      <c r="C95" s="1" t="s">
        <v>372</v>
      </c>
      <c r="D95" s="1" t="s">
        <v>34</v>
      </c>
      <c r="E95" s="19" t="s">
        <v>341</v>
      </c>
      <c r="F95" s="1" t="s">
        <v>254</v>
      </c>
      <c r="G95" s="50" t="s">
        <v>254</v>
      </c>
      <c r="H95" s="3"/>
      <c r="I95" s="40">
        <v>3497363</v>
      </c>
      <c r="J95" s="40">
        <v>476065</v>
      </c>
      <c r="K95" s="40">
        <f t="shared" si="5"/>
        <v>3621463</v>
      </c>
      <c r="L95" s="40">
        <f t="shared" si="6"/>
        <v>484239</v>
      </c>
      <c r="M95" s="40">
        <f t="shared" si="8"/>
        <v>3717400</v>
      </c>
      <c r="N95" s="40">
        <f t="shared" si="9"/>
        <v>499400</v>
      </c>
      <c r="O95" s="37">
        <f t="shared" si="7"/>
        <v>4216800</v>
      </c>
      <c r="P95" s="14" t="s">
        <v>390</v>
      </c>
      <c r="Q95" s="2" t="s">
        <v>396</v>
      </c>
      <c r="R95" s="28" t="s">
        <v>391</v>
      </c>
    </row>
    <row r="96" spans="1:23" x14ac:dyDescent="0.2">
      <c r="A96" s="3">
        <v>221</v>
      </c>
      <c r="B96" s="3" t="s">
        <v>137</v>
      </c>
      <c r="C96" s="1" t="s">
        <v>262</v>
      </c>
      <c r="D96" s="1" t="s">
        <v>191</v>
      </c>
      <c r="E96" s="19" t="s">
        <v>341</v>
      </c>
      <c r="F96" s="1" t="s">
        <v>275</v>
      </c>
      <c r="G96" s="12" t="s">
        <v>301</v>
      </c>
      <c r="H96" s="3"/>
      <c r="I96" s="40">
        <v>1271205</v>
      </c>
      <c r="J96" s="40">
        <v>196027</v>
      </c>
      <c r="K96" s="40">
        <f t="shared" si="5"/>
        <v>1316312</v>
      </c>
      <c r="L96" s="40">
        <f t="shared" si="6"/>
        <v>199393</v>
      </c>
      <c r="M96" s="40">
        <f t="shared" si="8"/>
        <v>1351200</v>
      </c>
      <c r="N96" s="40">
        <f t="shared" si="9"/>
        <v>205600</v>
      </c>
      <c r="O96" s="37">
        <f t="shared" si="7"/>
        <v>1556800</v>
      </c>
      <c r="P96" s="14" t="s">
        <v>390</v>
      </c>
      <c r="Q96" s="2" t="s">
        <v>396</v>
      </c>
      <c r="R96" s="28" t="s">
        <v>391</v>
      </c>
    </row>
    <row r="97" spans="1:23" s="28" customFormat="1" x14ac:dyDescent="0.2">
      <c r="A97" s="3">
        <v>222</v>
      </c>
      <c r="B97" s="3" t="s">
        <v>136</v>
      </c>
      <c r="C97" s="1" t="s">
        <v>263</v>
      </c>
      <c r="D97" s="1" t="s">
        <v>191</v>
      </c>
      <c r="E97" s="19" t="s">
        <v>341</v>
      </c>
      <c r="F97" s="1" t="s">
        <v>275</v>
      </c>
      <c r="G97" s="12" t="s">
        <v>301</v>
      </c>
      <c r="H97" s="3"/>
      <c r="I97" s="40">
        <v>2063382</v>
      </c>
      <c r="J97" s="40">
        <v>0</v>
      </c>
      <c r="K97" s="40">
        <f t="shared" si="5"/>
        <v>2136599</v>
      </c>
      <c r="L97" s="40">
        <f t="shared" si="6"/>
        <v>0</v>
      </c>
      <c r="M97" s="40">
        <f t="shared" si="8"/>
        <v>2193200</v>
      </c>
      <c r="N97" s="40">
        <f t="shared" si="9"/>
        <v>0</v>
      </c>
      <c r="O97" s="37">
        <f t="shared" si="7"/>
        <v>2193200</v>
      </c>
      <c r="P97" s="14" t="s">
        <v>390</v>
      </c>
      <c r="Q97" s="2" t="s">
        <v>396</v>
      </c>
      <c r="R97" s="28" t="s">
        <v>391</v>
      </c>
      <c r="S97" s="26" t="s">
        <v>398</v>
      </c>
      <c r="T97" s="17"/>
      <c r="U97" s="17"/>
      <c r="V97" s="17"/>
      <c r="W97" s="17"/>
    </row>
    <row r="98" spans="1:23" s="28" customFormat="1" x14ac:dyDescent="0.2">
      <c r="A98" s="3">
        <v>118</v>
      </c>
      <c r="B98" s="3" t="s">
        <v>241</v>
      </c>
      <c r="C98" s="1" t="s">
        <v>69</v>
      </c>
      <c r="D98" s="1" t="s">
        <v>193</v>
      </c>
      <c r="E98" s="19" t="s">
        <v>341</v>
      </c>
      <c r="F98" s="1" t="s">
        <v>254</v>
      </c>
      <c r="G98" s="50" t="s">
        <v>295</v>
      </c>
      <c r="H98" s="3"/>
      <c r="I98" s="40">
        <v>510219</v>
      </c>
      <c r="J98" s="40">
        <v>54215</v>
      </c>
      <c r="K98" s="40">
        <f t="shared" si="5"/>
        <v>528324</v>
      </c>
      <c r="L98" s="40">
        <f t="shared" si="6"/>
        <v>55146</v>
      </c>
      <c r="M98" s="40">
        <f t="shared" si="8"/>
        <v>542300</v>
      </c>
      <c r="N98" s="40">
        <f t="shared" si="9"/>
        <v>56900</v>
      </c>
      <c r="O98" s="37">
        <f t="shared" si="7"/>
        <v>599200</v>
      </c>
      <c r="P98" s="14" t="s">
        <v>390</v>
      </c>
      <c r="Q98" s="2" t="s">
        <v>396</v>
      </c>
      <c r="R98" s="28" t="s">
        <v>391</v>
      </c>
      <c r="S98" s="26" t="s">
        <v>398</v>
      </c>
      <c r="T98" s="17"/>
      <c r="U98" s="17"/>
      <c r="V98" s="17"/>
      <c r="W98" s="17"/>
    </row>
    <row r="99" spans="1:23" ht="25.5" x14ac:dyDescent="0.2">
      <c r="A99" s="3">
        <v>95</v>
      </c>
      <c r="B99" s="3" t="s">
        <v>337</v>
      </c>
      <c r="C99" s="1" t="s">
        <v>31</v>
      </c>
      <c r="D99" s="1" t="s">
        <v>192</v>
      </c>
      <c r="E99" s="19" t="s">
        <v>341</v>
      </c>
      <c r="F99" s="1" t="s">
        <v>270</v>
      </c>
      <c r="G99" s="50" t="s">
        <v>20</v>
      </c>
      <c r="H99" s="3"/>
      <c r="I99" s="40">
        <v>427869</v>
      </c>
      <c r="J99" s="40">
        <v>5601</v>
      </c>
      <c r="K99" s="40">
        <f t="shared" si="5"/>
        <v>443051</v>
      </c>
      <c r="L99" s="40">
        <f t="shared" si="6"/>
        <v>5697</v>
      </c>
      <c r="M99" s="40">
        <f t="shared" si="8"/>
        <v>454800</v>
      </c>
      <c r="N99" s="40">
        <f t="shared" si="9"/>
        <v>5900</v>
      </c>
      <c r="O99" s="37">
        <f t="shared" si="7"/>
        <v>460700</v>
      </c>
      <c r="P99" s="14" t="s">
        <v>390</v>
      </c>
      <c r="Q99" s="2" t="s">
        <v>396</v>
      </c>
      <c r="R99" s="28" t="s">
        <v>391</v>
      </c>
    </row>
    <row r="100" spans="1:23" ht="25.5" x14ac:dyDescent="0.2">
      <c r="A100" s="3">
        <v>3</v>
      </c>
      <c r="B100" s="3" t="s">
        <v>314</v>
      </c>
      <c r="C100" s="1" t="s">
        <v>166</v>
      </c>
      <c r="D100" s="1" t="s">
        <v>146</v>
      </c>
      <c r="E100" s="19" t="s">
        <v>341</v>
      </c>
      <c r="F100" s="1" t="s">
        <v>212</v>
      </c>
      <c r="G100" s="12" t="s">
        <v>105</v>
      </c>
      <c r="H100" s="3"/>
      <c r="I100" s="40">
        <v>105046</v>
      </c>
      <c r="J100" s="40">
        <v>10165</v>
      </c>
      <c r="K100" s="40">
        <f t="shared" si="5"/>
        <v>108773</v>
      </c>
      <c r="L100" s="40">
        <f t="shared" si="6"/>
        <v>10340</v>
      </c>
      <c r="M100" s="40">
        <f t="shared" si="8"/>
        <v>111700</v>
      </c>
      <c r="N100" s="40">
        <f t="shared" si="9"/>
        <v>10700</v>
      </c>
      <c r="O100" s="37">
        <f t="shared" si="7"/>
        <v>122400</v>
      </c>
      <c r="P100" s="14" t="s">
        <v>390</v>
      </c>
      <c r="Q100" s="2" t="s">
        <v>396</v>
      </c>
      <c r="R100" s="28" t="s">
        <v>391</v>
      </c>
      <c r="S100" s="26" t="s">
        <v>398</v>
      </c>
    </row>
    <row r="101" spans="1:23" x14ac:dyDescent="0.2">
      <c r="A101" s="3">
        <v>37</v>
      </c>
      <c r="B101" s="3" t="s">
        <v>151</v>
      </c>
      <c r="C101" s="1" t="s">
        <v>41</v>
      </c>
      <c r="D101" s="1" t="s">
        <v>179</v>
      </c>
      <c r="E101" s="19" t="s">
        <v>341</v>
      </c>
      <c r="F101" s="1" t="s">
        <v>272</v>
      </c>
      <c r="G101" s="12" t="s">
        <v>298</v>
      </c>
      <c r="H101" s="3" t="s">
        <v>272</v>
      </c>
      <c r="I101" s="40">
        <v>3496495</v>
      </c>
      <c r="J101" s="40">
        <v>609923</v>
      </c>
      <c r="K101" s="40">
        <f t="shared" si="5"/>
        <v>3620564</v>
      </c>
      <c r="L101" s="40">
        <f t="shared" si="6"/>
        <v>620396</v>
      </c>
      <c r="M101" s="40">
        <f t="shared" si="8"/>
        <v>3716400</v>
      </c>
      <c r="N101" s="40">
        <f t="shared" si="9"/>
        <v>639800</v>
      </c>
      <c r="O101" s="37">
        <f t="shared" si="7"/>
        <v>4356200</v>
      </c>
      <c r="P101" s="14" t="s">
        <v>390</v>
      </c>
      <c r="Q101" s="2" t="s">
        <v>396</v>
      </c>
      <c r="R101" s="28" t="s">
        <v>391</v>
      </c>
      <c r="S101" s="26" t="s">
        <v>398</v>
      </c>
    </row>
    <row r="102" spans="1:23" x14ac:dyDescent="0.2">
      <c r="A102" s="3">
        <v>39</v>
      </c>
      <c r="B102" s="3" t="s">
        <v>153</v>
      </c>
      <c r="C102" s="1" t="s">
        <v>43</v>
      </c>
      <c r="D102" s="1" t="s">
        <v>58</v>
      </c>
      <c r="E102" s="19" t="s">
        <v>341</v>
      </c>
      <c r="F102" s="1" t="s">
        <v>272</v>
      </c>
      <c r="G102" s="12" t="s">
        <v>9</v>
      </c>
      <c r="H102" s="3" t="s">
        <v>272</v>
      </c>
      <c r="I102" s="40">
        <v>3301412</v>
      </c>
      <c r="J102" s="40">
        <v>555707</v>
      </c>
      <c r="K102" s="40">
        <f t="shared" si="5"/>
        <v>3418559</v>
      </c>
      <c r="L102" s="40">
        <f t="shared" si="6"/>
        <v>565249</v>
      </c>
      <c r="M102" s="40">
        <f t="shared" si="8"/>
        <v>3509100</v>
      </c>
      <c r="N102" s="40">
        <f t="shared" si="9"/>
        <v>583000</v>
      </c>
      <c r="O102" s="37">
        <f t="shared" si="7"/>
        <v>4092100</v>
      </c>
      <c r="P102" s="14" t="s">
        <v>390</v>
      </c>
      <c r="Q102" s="2" t="s">
        <v>396</v>
      </c>
      <c r="R102" s="28" t="s">
        <v>391</v>
      </c>
      <c r="S102" s="26" t="s">
        <v>398</v>
      </c>
    </row>
    <row r="103" spans="1:23" x14ac:dyDescent="0.2">
      <c r="A103" s="3">
        <v>82</v>
      </c>
      <c r="B103" s="3" t="s">
        <v>123</v>
      </c>
      <c r="C103" s="1" t="s">
        <v>343</v>
      </c>
      <c r="D103" s="1" t="s">
        <v>58</v>
      </c>
      <c r="E103" s="19" t="s">
        <v>341</v>
      </c>
      <c r="F103" s="1" t="s">
        <v>268</v>
      </c>
      <c r="G103" s="12" t="s">
        <v>84</v>
      </c>
      <c r="H103" s="3"/>
      <c r="I103" s="40">
        <v>1208016</v>
      </c>
      <c r="J103" s="40">
        <v>94877</v>
      </c>
      <c r="K103" s="40">
        <f t="shared" si="5"/>
        <v>1250881</v>
      </c>
      <c r="L103" s="40">
        <f t="shared" si="6"/>
        <v>96506</v>
      </c>
      <c r="M103" s="40">
        <f t="shared" si="8"/>
        <v>1284000</v>
      </c>
      <c r="N103" s="40">
        <f t="shared" si="9"/>
        <v>99500</v>
      </c>
      <c r="O103" s="37">
        <f t="shared" si="7"/>
        <v>1383500</v>
      </c>
      <c r="P103" s="14" t="s">
        <v>390</v>
      </c>
      <c r="Q103" s="2" t="s">
        <v>396</v>
      </c>
      <c r="R103" s="28" t="s">
        <v>391</v>
      </c>
      <c r="S103" s="26" t="s">
        <v>398</v>
      </c>
    </row>
    <row r="104" spans="1:23" x14ac:dyDescent="0.2">
      <c r="A104" s="3">
        <v>125</v>
      </c>
      <c r="B104" s="3" t="s">
        <v>242</v>
      </c>
      <c r="C104" s="1" t="s">
        <v>135</v>
      </c>
      <c r="D104" s="1" t="s">
        <v>58</v>
      </c>
      <c r="E104" s="19" t="s">
        <v>341</v>
      </c>
      <c r="F104" s="1" t="s">
        <v>275</v>
      </c>
      <c r="G104" s="12" t="s">
        <v>82</v>
      </c>
      <c r="H104" s="3"/>
      <c r="I104" s="40">
        <v>1373088</v>
      </c>
      <c r="J104" s="40">
        <v>20331</v>
      </c>
      <c r="K104" s="40">
        <f t="shared" si="5"/>
        <v>1421810</v>
      </c>
      <c r="L104" s="40">
        <f t="shared" si="6"/>
        <v>20680</v>
      </c>
      <c r="M104" s="40">
        <f t="shared" si="8"/>
        <v>1459500</v>
      </c>
      <c r="N104" s="40">
        <f t="shared" si="9"/>
        <v>21300</v>
      </c>
      <c r="O104" s="37">
        <f t="shared" si="7"/>
        <v>1480800</v>
      </c>
      <c r="P104" s="14" t="s">
        <v>390</v>
      </c>
      <c r="Q104" s="2" t="s">
        <v>396</v>
      </c>
      <c r="R104" s="28" t="s">
        <v>391</v>
      </c>
      <c r="S104" s="26" t="s">
        <v>398</v>
      </c>
    </row>
    <row r="105" spans="1:23" x14ac:dyDescent="0.2">
      <c r="A105" s="3">
        <v>137</v>
      </c>
      <c r="B105" s="3" t="s">
        <v>101</v>
      </c>
      <c r="C105" s="1" t="s">
        <v>47</v>
      </c>
      <c r="D105" s="1" t="s">
        <v>58</v>
      </c>
      <c r="E105" s="19" t="s">
        <v>341</v>
      </c>
      <c r="F105" s="1" t="s">
        <v>272</v>
      </c>
      <c r="G105" s="12" t="s">
        <v>10</v>
      </c>
      <c r="H105" s="3" t="s">
        <v>272</v>
      </c>
      <c r="I105" s="40">
        <v>3879158</v>
      </c>
      <c r="J105" s="40">
        <v>548931</v>
      </c>
      <c r="K105" s="40">
        <f t="shared" si="5"/>
        <v>4016806</v>
      </c>
      <c r="L105" s="40">
        <f t="shared" si="6"/>
        <v>558357</v>
      </c>
      <c r="M105" s="40">
        <f t="shared" si="8"/>
        <v>4123200</v>
      </c>
      <c r="N105" s="40">
        <f t="shared" si="9"/>
        <v>575900</v>
      </c>
      <c r="O105" s="37">
        <f t="shared" si="7"/>
        <v>4699100</v>
      </c>
      <c r="P105" s="14" t="s">
        <v>390</v>
      </c>
      <c r="Q105" s="2" t="s">
        <v>396</v>
      </c>
      <c r="R105" s="28" t="s">
        <v>391</v>
      </c>
      <c r="S105" s="26" t="s">
        <v>398</v>
      </c>
    </row>
    <row r="106" spans="1:23" x14ac:dyDescent="0.2">
      <c r="A106" s="3">
        <v>195</v>
      </c>
      <c r="B106" s="3" t="s">
        <v>286</v>
      </c>
      <c r="C106" s="1" t="s">
        <v>149</v>
      </c>
      <c r="D106" s="1" t="s">
        <v>306</v>
      </c>
      <c r="E106" s="19" t="s">
        <v>341</v>
      </c>
      <c r="F106" s="1" t="s">
        <v>255</v>
      </c>
      <c r="G106" s="12" t="s">
        <v>255</v>
      </c>
      <c r="H106" s="3"/>
      <c r="I106" s="40">
        <v>12526015</v>
      </c>
      <c r="J106" s="40">
        <v>907323</v>
      </c>
      <c r="K106" s="40">
        <f t="shared" si="5"/>
        <v>12970487</v>
      </c>
      <c r="L106" s="40">
        <f t="shared" si="6"/>
        <v>922903</v>
      </c>
      <c r="M106" s="40">
        <f t="shared" si="8"/>
        <v>13313900</v>
      </c>
      <c r="N106" s="40">
        <f t="shared" si="9"/>
        <v>951800</v>
      </c>
      <c r="O106" s="37">
        <f t="shared" si="7"/>
        <v>14265700</v>
      </c>
      <c r="P106" s="14" t="s">
        <v>390</v>
      </c>
      <c r="Q106" s="2" t="s">
        <v>396</v>
      </c>
      <c r="R106" s="28" t="s">
        <v>391</v>
      </c>
    </row>
    <row r="107" spans="1:23" ht="25.5" x14ac:dyDescent="0.2">
      <c r="A107" s="3">
        <v>70</v>
      </c>
      <c r="B107" s="3" t="s">
        <v>266</v>
      </c>
      <c r="C107" s="1" t="s">
        <v>128</v>
      </c>
      <c r="D107" s="1" t="s">
        <v>197</v>
      </c>
      <c r="E107" s="19" t="s">
        <v>341</v>
      </c>
      <c r="F107" s="1" t="s">
        <v>255</v>
      </c>
      <c r="G107" s="12" t="s">
        <v>255</v>
      </c>
      <c r="H107" s="3"/>
      <c r="I107" s="40">
        <v>5394868</v>
      </c>
      <c r="J107" s="40">
        <v>280449</v>
      </c>
      <c r="K107" s="40">
        <f t="shared" si="5"/>
        <v>5586299</v>
      </c>
      <c r="L107" s="40">
        <f t="shared" si="6"/>
        <v>285265</v>
      </c>
      <c r="M107" s="40">
        <f t="shared" si="8"/>
        <v>5734200</v>
      </c>
      <c r="N107" s="40">
        <f t="shared" si="9"/>
        <v>294200</v>
      </c>
      <c r="O107" s="37">
        <f t="shared" si="7"/>
        <v>6028400</v>
      </c>
      <c r="P107" s="14" t="s">
        <v>390</v>
      </c>
      <c r="Q107" s="2" t="s">
        <v>396</v>
      </c>
      <c r="R107" s="28" t="s">
        <v>391</v>
      </c>
      <c r="S107" s="28" t="s">
        <v>430</v>
      </c>
    </row>
    <row r="108" spans="1:23" x14ac:dyDescent="0.2">
      <c r="A108" s="27"/>
      <c r="B108" s="53" t="s">
        <v>426</v>
      </c>
      <c r="C108" s="19" t="s">
        <v>427</v>
      </c>
      <c r="D108" s="19" t="s">
        <v>428</v>
      </c>
      <c r="E108" s="19" t="s">
        <v>341</v>
      </c>
      <c r="F108" s="19"/>
      <c r="G108" s="19"/>
      <c r="H108" s="19"/>
      <c r="I108" s="40">
        <v>275644</v>
      </c>
      <c r="J108" s="40">
        <v>0</v>
      </c>
      <c r="K108" s="40">
        <f t="shared" si="5"/>
        <v>285425</v>
      </c>
      <c r="L108" s="40">
        <f t="shared" si="6"/>
        <v>0</v>
      </c>
      <c r="M108" s="40">
        <f t="shared" si="8"/>
        <v>293000</v>
      </c>
      <c r="N108" s="40">
        <f t="shared" si="9"/>
        <v>0</v>
      </c>
      <c r="O108" s="37">
        <f t="shared" si="7"/>
        <v>293000</v>
      </c>
      <c r="P108" s="23"/>
      <c r="Q108" s="25"/>
      <c r="R108" s="28" t="s">
        <v>429</v>
      </c>
      <c r="S108" s="28"/>
      <c r="T108" s="28"/>
    </row>
    <row r="109" spans="1:23" x14ac:dyDescent="0.2">
      <c r="A109" s="27"/>
      <c r="B109" s="53" t="s">
        <v>73</v>
      </c>
      <c r="C109" s="19" t="s">
        <v>418</v>
      </c>
      <c r="D109" s="19" t="s">
        <v>419</v>
      </c>
      <c r="E109" s="19" t="s">
        <v>341</v>
      </c>
      <c r="F109" s="25"/>
      <c r="G109" s="25"/>
      <c r="H109" s="25"/>
      <c r="I109" s="40">
        <v>133269</v>
      </c>
      <c r="J109" s="40">
        <v>0</v>
      </c>
      <c r="K109" s="40">
        <f t="shared" si="5"/>
        <v>137998</v>
      </c>
      <c r="L109" s="40">
        <f t="shared" si="6"/>
        <v>0</v>
      </c>
      <c r="M109" s="40">
        <f t="shared" si="8"/>
        <v>141700</v>
      </c>
      <c r="N109" s="40">
        <f t="shared" si="9"/>
        <v>0</v>
      </c>
      <c r="O109" s="37">
        <f t="shared" si="7"/>
        <v>141700</v>
      </c>
      <c r="P109" s="14"/>
      <c r="Q109" s="25"/>
      <c r="R109" s="28" t="s">
        <v>420</v>
      </c>
      <c r="S109" s="28"/>
      <c r="T109" s="28"/>
    </row>
    <row r="110" spans="1:23" x14ac:dyDescent="0.2">
      <c r="A110" s="3"/>
      <c r="B110" s="3" t="s">
        <v>367</v>
      </c>
      <c r="C110" s="1" t="s">
        <v>368</v>
      </c>
      <c r="D110" s="1"/>
      <c r="E110" s="1" t="s">
        <v>341</v>
      </c>
      <c r="F110" s="1" t="s">
        <v>275</v>
      </c>
      <c r="G110" s="12" t="s">
        <v>340</v>
      </c>
      <c r="H110" s="3"/>
      <c r="I110" s="40">
        <v>204954</v>
      </c>
      <c r="J110" s="40">
        <v>0</v>
      </c>
      <c r="K110" s="40">
        <f t="shared" si="5"/>
        <v>212227</v>
      </c>
      <c r="L110" s="40">
        <f t="shared" si="6"/>
        <v>0</v>
      </c>
      <c r="M110" s="40">
        <f t="shared" si="8"/>
        <v>217800</v>
      </c>
      <c r="N110" s="40">
        <f t="shared" si="9"/>
        <v>0</v>
      </c>
      <c r="O110" s="37">
        <f t="shared" si="7"/>
        <v>217800</v>
      </c>
      <c r="P110" s="14"/>
      <c r="Q110" s="2"/>
      <c r="R110" s="16" t="s">
        <v>369</v>
      </c>
    </row>
    <row r="111" spans="1:23" x14ac:dyDescent="0.2">
      <c r="A111" s="3">
        <v>59</v>
      </c>
      <c r="B111" s="3" t="s">
        <v>106</v>
      </c>
      <c r="C111" s="1" t="s">
        <v>395</v>
      </c>
      <c r="D111" s="1" t="s">
        <v>117</v>
      </c>
      <c r="E111" s="19" t="s">
        <v>341</v>
      </c>
      <c r="F111" s="1" t="s">
        <v>270</v>
      </c>
      <c r="G111" s="12" t="s">
        <v>142</v>
      </c>
      <c r="H111" s="3"/>
      <c r="I111" s="40">
        <v>34105</v>
      </c>
      <c r="J111" s="40">
        <v>0</v>
      </c>
      <c r="K111" s="40">
        <f t="shared" si="5"/>
        <v>35315</v>
      </c>
      <c r="L111" s="40">
        <f t="shared" si="6"/>
        <v>0</v>
      </c>
      <c r="M111" s="40">
        <f t="shared" si="8"/>
        <v>36300</v>
      </c>
      <c r="N111" s="40">
        <f t="shared" si="9"/>
        <v>0</v>
      </c>
      <c r="O111" s="37">
        <f t="shared" si="7"/>
        <v>36300</v>
      </c>
      <c r="P111" s="15" t="s">
        <v>390</v>
      </c>
      <c r="Q111" s="2" t="s">
        <v>396</v>
      </c>
      <c r="R111" s="28" t="s">
        <v>391</v>
      </c>
    </row>
    <row r="112" spans="1:23" x14ac:dyDescent="0.2">
      <c r="A112" s="3">
        <v>156</v>
      </c>
      <c r="B112" s="3" t="s">
        <v>243</v>
      </c>
      <c r="C112" s="1" t="s">
        <v>261</v>
      </c>
      <c r="D112" s="1" t="s">
        <v>199</v>
      </c>
      <c r="E112" s="19" t="s">
        <v>341</v>
      </c>
      <c r="F112" s="1" t="s">
        <v>73</v>
      </c>
      <c r="G112" s="12" t="s">
        <v>312</v>
      </c>
      <c r="H112" s="3"/>
      <c r="I112" s="40">
        <v>225096</v>
      </c>
      <c r="J112" s="40">
        <v>0</v>
      </c>
      <c r="K112" s="40">
        <f t="shared" si="5"/>
        <v>233083</v>
      </c>
      <c r="L112" s="40">
        <f t="shared" si="6"/>
        <v>0</v>
      </c>
      <c r="M112" s="40">
        <f t="shared" si="8"/>
        <v>239300</v>
      </c>
      <c r="N112" s="40">
        <f t="shared" si="9"/>
        <v>0</v>
      </c>
      <c r="O112" s="37">
        <f t="shared" si="7"/>
        <v>239300</v>
      </c>
      <c r="P112" s="14" t="s">
        <v>390</v>
      </c>
      <c r="Q112" s="2" t="s">
        <v>396</v>
      </c>
      <c r="R112" s="28" t="s">
        <v>391</v>
      </c>
      <c r="S112" s="26" t="s">
        <v>398</v>
      </c>
      <c r="U112" s="28"/>
      <c r="V112" s="28"/>
      <c r="W112" s="28"/>
    </row>
    <row r="113" spans="1:23" x14ac:dyDescent="0.2">
      <c r="A113" s="18"/>
      <c r="B113" s="53" t="s">
        <v>410</v>
      </c>
      <c r="C113" s="1" t="s">
        <v>411</v>
      </c>
      <c r="D113" s="1" t="s">
        <v>131</v>
      </c>
      <c r="E113" s="19" t="s">
        <v>341</v>
      </c>
      <c r="F113" s="19"/>
      <c r="G113" s="19"/>
      <c r="H113" s="19"/>
      <c r="I113" s="40">
        <v>146279</v>
      </c>
      <c r="J113" s="40">
        <v>0</v>
      </c>
      <c r="K113" s="40">
        <f t="shared" si="5"/>
        <v>151470</v>
      </c>
      <c r="L113" s="40">
        <f t="shared" si="6"/>
        <v>0</v>
      </c>
      <c r="M113" s="40">
        <f t="shared" si="8"/>
        <v>155500</v>
      </c>
      <c r="N113" s="40">
        <f t="shared" si="9"/>
        <v>0</v>
      </c>
      <c r="O113" s="37">
        <f t="shared" si="7"/>
        <v>155500</v>
      </c>
      <c r="P113" s="14"/>
      <c r="Q113" s="19"/>
      <c r="R113" s="29" t="s">
        <v>412</v>
      </c>
    </row>
    <row r="114" spans="1:23" x14ac:dyDescent="0.2">
      <c r="A114" s="3">
        <v>63</v>
      </c>
      <c r="B114" s="3" t="s">
        <v>233</v>
      </c>
      <c r="C114" s="1" t="s">
        <v>421</v>
      </c>
      <c r="D114" s="1" t="s">
        <v>131</v>
      </c>
      <c r="E114" s="19" t="s">
        <v>341</v>
      </c>
      <c r="F114" s="1" t="s">
        <v>272</v>
      </c>
      <c r="G114" s="12" t="s">
        <v>11</v>
      </c>
      <c r="H114" s="3" t="s">
        <v>272</v>
      </c>
      <c r="I114" s="40">
        <v>6377726</v>
      </c>
      <c r="J114" s="40">
        <v>847115</v>
      </c>
      <c r="K114" s="40">
        <f t="shared" si="5"/>
        <v>6604032</v>
      </c>
      <c r="L114" s="40">
        <f t="shared" si="6"/>
        <v>861661</v>
      </c>
      <c r="M114" s="40">
        <f t="shared" si="8"/>
        <v>6778900</v>
      </c>
      <c r="N114" s="40">
        <f t="shared" si="9"/>
        <v>888700</v>
      </c>
      <c r="O114" s="37">
        <f t="shared" si="7"/>
        <v>7667600</v>
      </c>
      <c r="P114" s="15" t="s">
        <v>390</v>
      </c>
      <c r="Q114" s="2" t="s">
        <v>396</v>
      </c>
      <c r="R114" s="28" t="s">
        <v>391</v>
      </c>
      <c r="S114" s="26" t="s">
        <v>398</v>
      </c>
    </row>
    <row r="115" spans="1:23" x14ac:dyDescent="0.2">
      <c r="A115" s="3">
        <v>187</v>
      </c>
      <c r="B115" s="3" t="s">
        <v>172</v>
      </c>
      <c r="C115" s="1" t="s">
        <v>224</v>
      </c>
      <c r="D115" s="1" t="s">
        <v>131</v>
      </c>
      <c r="E115" s="19" t="s">
        <v>341</v>
      </c>
      <c r="F115" s="1" t="s">
        <v>268</v>
      </c>
      <c r="G115" s="12" t="s">
        <v>107</v>
      </c>
      <c r="H115" s="3"/>
      <c r="I115" s="40">
        <v>6700364</v>
      </c>
      <c r="J115" s="40">
        <v>379508</v>
      </c>
      <c r="K115" s="40">
        <f t="shared" si="5"/>
        <v>6938119</v>
      </c>
      <c r="L115" s="40">
        <f t="shared" si="6"/>
        <v>386024</v>
      </c>
      <c r="M115" s="40">
        <f t="shared" si="8"/>
        <v>7121800</v>
      </c>
      <c r="N115" s="40">
        <f t="shared" si="9"/>
        <v>398100</v>
      </c>
      <c r="O115" s="37">
        <f t="shared" si="7"/>
        <v>7519900</v>
      </c>
      <c r="P115" s="15" t="s">
        <v>390</v>
      </c>
      <c r="Q115" s="2" t="s">
        <v>396</v>
      </c>
      <c r="R115" s="28" t="s">
        <v>391</v>
      </c>
      <c r="S115" s="26" t="s">
        <v>398</v>
      </c>
    </row>
    <row r="116" spans="1:23" x14ac:dyDescent="0.2">
      <c r="A116" s="3"/>
      <c r="B116" s="3" t="s">
        <v>360</v>
      </c>
      <c r="C116" s="1" t="s">
        <v>436</v>
      </c>
      <c r="D116" s="1" t="s">
        <v>359</v>
      </c>
      <c r="E116" s="19" t="s">
        <v>341</v>
      </c>
      <c r="F116" s="1"/>
      <c r="G116" s="12"/>
      <c r="H116" s="3"/>
      <c r="I116" s="40">
        <v>26738703</v>
      </c>
      <c r="J116" s="40">
        <v>4592624</v>
      </c>
      <c r="K116" s="40">
        <f t="shared" si="5"/>
        <v>27687496</v>
      </c>
      <c r="L116" s="40">
        <f t="shared" si="6"/>
        <v>4671483</v>
      </c>
      <c r="M116" s="40">
        <f t="shared" si="8"/>
        <v>28420700</v>
      </c>
      <c r="N116" s="40">
        <f t="shared" si="9"/>
        <v>4817900</v>
      </c>
      <c r="O116" s="37">
        <f t="shared" si="7"/>
        <v>33238600</v>
      </c>
      <c r="P116" s="15" t="s">
        <v>390</v>
      </c>
      <c r="Q116" s="2"/>
      <c r="R116" s="28" t="s">
        <v>391</v>
      </c>
    </row>
    <row r="117" spans="1:23" s="28" customFormat="1" ht="25.5" x14ac:dyDescent="0.2">
      <c r="A117" s="27"/>
      <c r="B117" s="55" t="s">
        <v>450</v>
      </c>
      <c r="C117" s="25" t="s">
        <v>451</v>
      </c>
      <c r="D117" s="25" t="s">
        <v>453</v>
      </c>
      <c r="E117" s="25" t="s">
        <v>341</v>
      </c>
      <c r="F117" s="25"/>
      <c r="G117" s="25"/>
      <c r="H117" s="25"/>
      <c r="I117" s="42"/>
      <c r="J117" s="42"/>
      <c r="K117" s="42"/>
      <c r="L117" s="42"/>
      <c r="M117" s="42">
        <v>195000</v>
      </c>
      <c r="N117" s="42"/>
      <c r="O117" s="42">
        <f t="shared" si="7"/>
        <v>195000</v>
      </c>
      <c r="P117" s="41"/>
      <c r="R117" s="28" t="s">
        <v>452</v>
      </c>
    </row>
    <row r="118" spans="1:23" x14ac:dyDescent="0.2">
      <c r="A118" s="3">
        <v>140</v>
      </c>
      <c r="B118" s="3" t="s">
        <v>103</v>
      </c>
      <c r="C118" s="1" t="s">
        <v>48</v>
      </c>
      <c r="D118" s="1" t="s">
        <v>93</v>
      </c>
      <c r="E118" s="19" t="s">
        <v>341</v>
      </c>
      <c r="F118" s="1" t="s">
        <v>272</v>
      </c>
      <c r="G118" s="12" t="s">
        <v>10</v>
      </c>
      <c r="H118" s="3" t="s">
        <v>272</v>
      </c>
      <c r="I118" s="40">
        <v>3255776</v>
      </c>
      <c r="J118" s="40">
        <v>586120</v>
      </c>
      <c r="K118" s="40">
        <f t="shared" si="5"/>
        <v>3371304</v>
      </c>
      <c r="L118" s="40">
        <f t="shared" si="6"/>
        <v>596184</v>
      </c>
      <c r="M118" s="40">
        <f t="shared" si="8"/>
        <v>3460600</v>
      </c>
      <c r="N118" s="40">
        <f t="shared" si="9"/>
        <v>614900</v>
      </c>
      <c r="O118" s="37">
        <f t="shared" si="7"/>
        <v>4075500</v>
      </c>
      <c r="P118" s="15"/>
      <c r="Q118" s="2" t="s">
        <v>396</v>
      </c>
    </row>
    <row r="119" spans="1:23" x14ac:dyDescent="0.2">
      <c r="A119" s="3">
        <v>84</v>
      </c>
      <c r="B119" s="3" t="s">
        <v>124</v>
      </c>
      <c r="C119" s="1" t="s">
        <v>221</v>
      </c>
      <c r="D119" s="1" t="s">
        <v>93</v>
      </c>
      <c r="E119" s="19" t="s">
        <v>341</v>
      </c>
      <c r="F119" s="1" t="s">
        <v>268</v>
      </c>
      <c r="G119" s="12" t="s">
        <v>84</v>
      </c>
      <c r="H119" s="3"/>
      <c r="I119" s="40">
        <v>1102972</v>
      </c>
      <c r="J119" s="40">
        <v>101654</v>
      </c>
      <c r="K119" s="40">
        <f t="shared" si="5"/>
        <v>1142110</v>
      </c>
      <c r="L119" s="40">
        <f t="shared" si="6"/>
        <v>103399</v>
      </c>
      <c r="M119" s="40">
        <f t="shared" si="8"/>
        <v>1172400</v>
      </c>
      <c r="N119" s="40">
        <f t="shared" si="9"/>
        <v>106600</v>
      </c>
      <c r="O119" s="37">
        <f t="shared" si="7"/>
        <v>1279000</v>
      </c>
      <c r="P119" s="15" t="s">
        <v>390</v>
      </c>
      <c r="Q119" s="2" t="s">
        <v>396</v>
      </c>
      <c r="R119" s="28" t="s">
        <v>391</v>
      </c>
      <c r="S119" s="26" t="s">
        <v>398</v>
      </c>
    </row>
    <row r="120" spans="1:23" x14ac:dyDescent="0.2">
      <c r="A120" s="3">
        <v>230</v>
      </c>
      <c r="B120" s="3" t="s">
        <v>311</v>
      </c>
      <c r="C120" s="1" t="s">
        <v>134</v>
      </c>
      <c r="D120" s="1" t="s">
        <v>95</v>
      </c>
      <c r="E120" s="19" t="s">
        <v>341</v>
      </c>
      <c r="F120" s="1" t="s">
        <v>254</v>
      </c>
      <c r="G120" s="50" t="s">
        <v>55</v>
      </c>
      <c r="H120" s="3"/>
      <c r="I120" s="40">
        <v>93015</v>
      </c>
      <c r="J120" s="40">
        <v>11202</v>
      </c>
      <c r="K120" s="40">
        <f t="shared" si="5"/>
        <v>96316</v>
      </c>
      <c r="L120" s="40">
        <f t="shared" si="6"/>
        <v>11394</v>
      </c>
      <c r="M120" s="40">
        <f t="shared" si="8"/>
        <v>98900</v>
      </c>
      <c r="N120" s="40">
        <f t="shared" si="9"/>
        <v>11800</v>
      </c>
      <c r="O120" s="37">
        <f t="shared" si="7"/>
        <v>110700</v>
      </c>
      <c r="P120" s="14" t="s">
        <v>390</v>
      </c>
      <c r="Q120" s="2" t="s">
        <v>396</v>
      </c>
      <c r="R120" s="28" t="s">
        <v>391</v>
      </c>
    </row>
    <row r="121" spans="1:23" x14ac:dyDescent="0.2">
      <c r="A121" s="3">
        <v>90</v>
      </c>
      <c r="B121" s="3" t="s">
        <v>304</v>
      </c>
      <c r="C121" s="1" t="s">
        <v>346</v>
      </c>
      <c r="D121" s="1" t="s">
        <v>95</v>
      </c>
      <c r="E121" s="19" t="s">
        <v>341</v>
      </c>
      <c r="F121" s="1" t="s">
        <v>268</v>
      </c>
      <c r="G121" s="12" t="s">
        <v>330</v>
      </c>
      <c r="H121" s="3"/>
      <c r="I121" s="40">
        <v>472702</v>
      </c>
      <c r="J121" s="40">
        <v>0</v>
      </c>
      <c r="K121" s="40">
        <f t="shared" si="5"/>
        <v>489475</v>
      </c>
      <c r="L121" s="40">
        <f t="shared" si="6"/>
        <v>0</v>
      </c>
      <c r="M121" s="40">
        <f t="shared" si="8"/>
        <v>502400</v>
      </c>
      <c r="N121" s="40">
        <f t="shared" si="9"/>
        <v>0</v>
      </c>
      <c r="O121" s="37">
        <f t="shared" si="7"/>
        <v>502400</v>
      </c>
      <c r="P121" s="15" t="s">
        <v>390</v>
      </c>
      <c r="Q121" s="2" t="s">
        <v>396</v>
      </c>
      <c r="R121" s="28" t="s">
        <v>391</v>
      </c>
      <c r="S121" s="26" t="s">
        <v>398</v>
      </c>
    </row>
    <row r="122" spans="1:23" x14ac:dyDescent="0.2">
      <c r="A122" s="3">
        <v>116</v>
      </c>
      <c r="B122" s="3" t="s">
        <v>305</v>
      </c>
      <c r="C122" s="1" t="s">
        <v>437</v>
      </c>
      <c r="D122" s="1" t="s">
        <v>130</v>
      </c>
      <c r="E122" s="19" t="s">
        <v>341</v>
      </c>
      <c r="F122" s="1" t="s">
        <v>268</v>
      </c>
      <c r="G122" s="12" t="s">
        <v>330</v>
      </c>
      <c r="H122" s="3"/>
      <c r="I122" s="40">
        <v>690295</v>
      </c>
      <c r="J122" s="40">
        <v>0</v>
      </c>
      <c r="K122" s="40">
        <f t="shared" si="5"/>
        <v>714789</v>
      </c>
      <c r="L122" s="40">
        <f t="shared" si="6"/>
        <v>0</v>
      </c>
      <c r="M122" s="40">
        <f t="shared" si="8"/>
        <v>733700</v>
      </c>
      <c r="N122" s="40">
        <f t="shared" si="9"/>
        <v>0</v>
      </c>
      <c r="O122" s="37">
        <f t="shared" si="7"/>
        <v>733700</v>
      </c>
      <c r="P122" s="15" t="s">
        <v>390</v>
      </c>
      <c r="Q122" s="2" t="s">
        <v>396</v>
      </c>
      <c r="R122" s="28" t="s">
        <v>391</v>
      </c>
      <c r="S122" s="26" t="s">
        <v>398</v>
      </c>
    </row>
    <row r="123" spans="1:23" s="28" customFormat="1" x14ac:dyDescent="0.2">
      <c r="A123" s="3">
        <v>232</v>
      </c>
      <c r="B123" s="3" t="s">
        <v>6</v>
      </c>
      <c r="C123" s="1" t="s">
        <v>164</v>
      </c>
      <c r="D123" s="1" t="s">
        <v>190</v>
      </c>
      <c r="E123" s="19" t="s">
        <v>341</v>
      </c>
      <c r="F123" s="1" t="s">
        <v>37</v>
      </c>
      <c r="G123" s="12" t="s">
        <v>37</v>
      </c>
      <c r="H123" s="3"/>
      <c r="I123" s="40">
        <v>2629223</v>
      </c>
      <c r="J123" s="40">
        <v>0</v>
      </c>
      <c r="K123" s="40">
        <f t="shared" si="5"/>
        <v>2722518</v>
      </c>
      <c r="L123" s="40">
        <f t="shared" si="6"/>
        <v>0</v>
      </c>
      <c r="M123" s="40">
        <f t="shared" si="8"/>
        <v>2794600</v>
      </c>
      <c r="N123" s="40">
        <f t="shared" si="9"/>
        <v>0</v>
      </c>
      <c r="O123" s="37">
        <f t="shared" si="7"/>
        <v>2794600</v>
      </c>
      <c r="P123" s="15" t="s">
        <v>390</v>
      </c>
      <c r="Q123" s="22" t="s">
        <v>396</v>
      </c>
      <c r="R123" s="28" t="s">
        <v>391</v>
      </c>
      <c r="S123" s="17"/>
      <c r="T123" s="17"/>
      <c r="U123" s="17"/>
      <c r="V123" s="17"/>
      <c r="W123" s="17"/>
    </row>
    <row r="124" spans="1:23" s="28" customFormat="1" x14ac:dyDescent="0.2">
      <c r="A124" s="3">
        <v>179</v>
      </c>
      <c r="B124" s="3" t="s">
        <v>54</v>
      </c>
      <c r="C124" s="1" t="s">
        <v>53</v>
      </c>
      <c r="D124" s="1" t="s">
        <v>67</v>
      </c>
      <c r="E124" s="19" t="s">
        <v>341</v>
      </c>
      <c r="F124" s="1" t="s">
        <v>275</v>
      </c>
      <c r="G124" s="12" t="s">
        <v>22</v>
      </c>
      <c r="H124" s="3"/>
      <c r="I124" s="40">
        <v>3451475</v>
      </c>
      <c r="J124" s="40">
        <v>0</v>
      </c>
      <c r="K124" s="40">
        <f t="shared" si="5"/>
        <v>3573947</v>
      </c>
      <c r="L124" s="40">
        <f t="shared" si="6"/>
        <v>0</v>
      </c>
      <c r="M124" s="40">
        <f t="shared" si="8"/>
        <v>3668600</v>
      </c>
      <c r="N124" s="40">
        <f t="shared" si="9"/>
        <v>0</v>
      </c>
      <c r="O124" s="37">
        <f t="shared" si="7"/>
        <v>3668600</v>
      </c>
      <c r="P124" s="15" t="s">
        <v>390</v>
      </c>
      <c r="Q124" s="22" t="s">
        <v>396</v>
      </c>
      <c r="R124" s="28" t="s">
        <v>391</v>
      </c>
      <c r="S124" s="26" t="s">
        <v>398</v>
      </c>
      <c r="T124" s="17"/>
      <c r="U124" s="17"/>
      <c r="V124" s="17"/>
      <c r="W124" s="17"/>
    </row>
    <row r="125" spans="1:23" x14ac:dyDescent="0.2">
      <c r="A125" s="3">
        <v>154</v>
      </c>
      <c r="B125" s="3" t="s">
        <v>284</v>
      </c>
      <c r="C125" s="1" t="s">
        <v>139</v>
      </c>
      <c r="D125" s="1" t="s">
        <v>194</v>
      </c>
      <c r="E125" s="19" t="s">
        <v>341</v>
      </c>
      <c r="F125" s="1" t="s">
        <v>274</v>
      </c>
      <c r="G125" s="12" t="s">
        <v>299</v>
      </c>
      <c r="H125" s="3"/>
      <c r="I125" s="40">
        <v>0</v>
      </c>
      <c r="J125" s="40">
        <v>0</v>
      </c>
      <c r="K125" s="40">
        <f t="shared" si="5"/>
        <v>0</v>
      </c>
      <c r="L125" s="40">
        <f t="shared" si="6"/>
        <v>0</v>
      </c>
      <c r="M125" s="40">
        <f t="shared" si="8"/>
        <v>0</v>
      </c>
      <c r="N125" s="40">
        <f t="shared" si="9"/>
        <v>0</v>
      </c>
      <c r="O125" s="37">
        <f t="shared" si="7"/>
        <v>0</v>
      </c>
      <c r="P125" s="15"/>
      <c r="Q125" s="2" t="s">
        <v>396</v>
      </c>
      <c r="R125" s="28" t="s">
        <v>413</v>
      </c>
    </row>
    <row r="126" spans="1:23" x14ac:dyDescent="0.2">
      <c r="A126" s="3"/>
      <c r="B126" s="53" t="s">
        <v>371</v>
      </c>
      <c r="C126" s="1" t="s">
        <v>383</v>
      </c>
      <c r="D126" s="1" t="s">
        <v>384</v>
      </c>
      <c r="E126" s="19" t="s">
        <v>341</v>
      </c>
      <c r="F126" s="1"/>
      <c r="G126" s="12"/>
      <c r="H126" s="3"/>
      <c r="I126" s="40">
        <v>90000</v>
      </c>
      <c r="J126" s="40">
        <v>0</v>
      </c>
      <c r="K126" s="40">
        <f>I126</f>
        <v>90000</v>
      </c>
      <c r="L126" s="40">
        <f t="shared" si="6"/>
        <v>0</v>
      </c>
      <c r="M126" s="40">
        <f>K126</f>
        <v>90000</v>
      </c>
      <c r="N126" s="40">
        <f t="shared" si="9"/>
        <v>0</v>
      </c>
      <c r="O126" s="37">
        <f t="shared" si="7"/>
        <v>90000</v>
      </c>
      <c r="P126" s="15"/>
      <c r="Q126" s="2"/>
    </row>
    <row r="127" spans="1:23" x14ac:dyDescent="0.2">
      <c r="A127" s="27"/>
      <c r="B127" s="53" t="s">
        <v>431</v>
      </c>
      <c r="C127" s="19" t="s">
        <v>432</v>
      </c>
      <c r="D127" s="19" t="s">
        <v>384</v>
      </c>
      <c r="E127" s="19" t="s">
        <v>341</v>
      </c>
      <c r="F127" s="25"/>
      <c r="G127" s="25"/>
      <c r="H127" s="25"/>
      <c r="I127" s="40">
        <v>135019</v>
      </c>
      <c r="J127" s="52"/>
      <c r="K127" s="40">
        <f t="shared" si="5"/>
        <v>139810</v>
      </c>
      <c r="L127" s="40">
        <f t="shared" si="6"/>
        <v>0</v>
      </c>
      <c r="M127" s="40">
        <f t="shared" si="8"/>
        <v>143500</v>
      </c>
      <c r="N127" s="40">
        <f t="shared" si="9"/>
        <v>0</v>
      </c>
      <c r="O127" s="37">
        <f t="shared" si="7"/>
        <v>143500</v>
      </c>
      <c r="P127" s="41"/>
      <c r="Q127" s="25"/>
      <c r="R127" s="28" t="s">
        <v>433</v>
      </c>
      <c r="S127" s="28"/>
      <c r="T127" s="28"/>
      <c r="U127" s="28"/>
      <c r="V127" s="28"/>
      <c r="W127" s="28"/>
    </row>
    <row r="128" spans="1:23" s="28" customFormat="1" x14ac:dyDescent="0.2">
      <c r="A128" s="3">
        <v>238</v>
      </c>
      <c r="B128" s="3" t="s">
        <v>100</v>
      </c>
      <c r="C128" s="1" t="s">
        <v>39</v>
      </c>
      <c r="D128" s="1" t="s">
        <v>177</v>
      </c>
      <c r="E128" s="19" t="s">
        <v>341</v>
      </c>
      <c r="F128" s="1" t="s">
        <v>268</v>
      </c>
      <c r="G128" s="12" t="s">
        <v>302</v>
      </c>
      <c r="H128" s="3"/>
      <c r="I128" s="40">
        <v>7840853</v>
      </c>
      <c r="J128" s="36">
        <v>128761</v>
      </c>
      <c r="K128" s="40">
        <f t="shared" si="5"/>
        <v>8119077</v>
      </c>
      <c r="L128" s="40">
        <f t="shared" si="6"/>
        <v>130972</v>
      </c>
      <c r="M128" s="40">
        <f t="shared" si="8"/>
        <v>8334100</v>
      </c>
      <c r="N128" s="40">
        <f t="shared" si="9"/>
        <v>135100</v>
      </c>
      <c r="O128" s="37">
        <f t="shared" si="7"/>
        <v>8469200</v>
      </c>
      <c r="P128" s="15" t="s">
        <v>390</v>
      </c>
      <c r="Q128" s="22" t="s">
        <v>396</v>
      </c>
      <c r="R128" s="28" t="s">
        <v>391</v>
      </c>
      <c r="S128" s="26" t="s">
        <v>398</v>
      </c>
      <c r="T128" s="17"/>
      <c r="U128" s="17"/>
      <c r="V128" s="17"/>
      <c r="W128" s="17"/>
    </row>
    <row r="129" spans="1:18" ht="25.5" x14ac:dyDescent="0.2">
      <c r="A129" s="3">
        <v>441</v>
      </c>
      <c r="B129" s="3" t="s">
        <v>356</v>
      </c>
      <c r="C129" s="1" t="s">
        <v>355</v>
      </c>
      <c r="D129" s="1" t="s">
        <v>267</v>
      </c>
      <c r="E129" s="1" t="s">
        <v>355</v>
      </c>
      <c r="F129" s="1"/>
      <c r="G129" s="12"/>
      <c r="H129" s="3"/>
      <c r="I129" s="10" t="s">
        <v>353</v>
      </c>
      <c r="J129" s="40">
        <v>2574191</v>
      </c>
      <c r="K129" s="10" t="s">
        <v>353</v>
      </c>
      <c r="L129" s="40">
        <f t="shared" si="6"/>
        <v>2618392</v>
      </c>
      <c r="M129" s="10" t="s">
        <v>353</v>
      </c>
      <c r="N129" s="40">
        <f t="shared" si="9"/>
        <v>2700500</v>
      </c>
      <c r="O129" s="37">
        <f>N129</f>
        <v>2700500</v>
      </c>
      <c r="P129" s="14"/>
      <c r="Q129" s="2" t="s">
        <v>396</v>
      </c>
    </row>
    <row r="130" spans="1:18" ht="25.5" x14ac:dyDescent="0.2">
      <c r="A130" s="3">
        <v>444</v>
      </c>
      <c r="B130" s="3" t="s">
        <v>357</v>
      </c>
      <c r="C130" s="1" t="s">
        <v>355</v>
      </c>
      <c r="D130" s="1" t="s">
        <v>267</v>
      </c>
      <c r="E130" s="1" t="s">
        <v>355</v>
      </c>
      <c r="F130" s="1"/>
      <c r="G130" s="12"/>
      <c r="H130" s="3"/>
      <c r="I130" s="10" t="s">
        <v>353</v>
      </c>
      <c r="J130" s="40">
        <v>400760</v>
      </c>
      <c r="K130" s="10" t="s">
        <v>353</v>
      </c>
      <c r="L130" s="40">
        <f t="shared" si="6"/>
        <v>407641</v>
      </c>
      <c r="M130" s="10" t="s">
        <v>353</v>
      </c>
      <c r="N130" s="40">
        <f t="shared" si="9"/>
        <v>420400</v>
      </c>
      <c r="O130" s="37">
        <f>N130</f>
        <v>420400</v>
      </c>
      <c r="P130" s="14"/>
      <c r="Q130" s="2" t="s">
        <v>396</v>
      </c>
    </row>
    <row r="131" spans="1:18" ht="25.5" x14ac:dyDescent="0.2">
      <c r="A131" s="3"/>
      <c r="B131" s="3" t="s">
        <v>376</v>
      </c>
      <c r="C131" s="1" t="s">
        <v>375</v>
      </c>
      <c r="D131" s="1"/>
      <c r="E131" s="1"/>
      <c r="F131" s="1"/>
      <c r="G131" s="12"/>
      <c r="H131" s="3"/>
      <c r="I131" s="40">
        <v>0</v>
      </c>
      <c r="J131" s="40">
        <v>448423</v>
      </c>
      <c r="K131" s="40">
        <f t="shared" si="5"/>
        <v>0</v>
      </c>
      <c r="L131" s="40">
        <f t="shared" si="6"/>
        <v>456123</v>
      </c>
      <c r="M131" s="40">
        <f t="shared" si="8"/>
        <v>0</v>
      </c>
      <c r="N131" s="40">
        <f t="shared" si="9"/>
        <v>470400</v>
      </c>
      <c r="O131" s="37">
        <f t="shared" si="7"/>
        <v>470400</v>
      </c>
      <c r="P131" s="15"/>
      <c r="Q131" s="2"/>
      <c r="R131" s="16"/>
    </row>
    <row r="132" spans="1:18" x14ac:dyDescent="0.2">
      <c r="A132" s="18"/>
      <c r="B132" s="3" t="s">
        <v>379</v>
      </c>
      <c r="C132" s="19"/>
      <c r="D132" s="19"/>
      <c r="E132" s="19"/>
      <c r="F132" s="19"/>
      <c r="G132" s="19"/>
      <c r="H132" s="19"/>
      <c r="I132" s="40">
        <v>0</v>
      </c>
      <c r="J132" s="40">
        <v>1000000</v>
      </c>
      <c r="K132" s="40">
        <f t="shared" si="5"/>
        <v>0</v>
      </c>
      <c r="L132" s="40">
        <f t="shared" si="6"/>
        <v>1017171</v>
      </c>
      <c r="M132" s="40">
        <f t="shared" ref="M132" si="10">ROUND(K132/128.4*131.8,-2)</f>
        <v>0</v>
      </c>
      <c r="N132" s="40">
        <f t="shared" ref="N132" si="11">ROUND(L132/124.4*128.3,-2)</f>
        <v>1049100</v>
      </c>
      <c r="O132" s="37">
        <f t="shared" ref="O132" si="12">M132+N132</f>
        <v>1049100</v>
      </c>
      <c r="P132" s="15"/>
      <c r="Q132" s="19"/>
      <c r="R132" s="16" t="s">
        <v>363</v>
      </c>
    </row>
    <row r="133" spans="1:18" x14ac:dyDescent="0.2">
      <c r="A133" s="44"/>
      <c r="B133" s="45"/>
      <c r="C133" s="16"/>
      <c r="D133" s="16"/>
      <c r="E133" s="16"/>
      <c r="F133" s="16"/>
      <c r="G133" s="16"/>
      <c r="H133" s="16"/>
      <c r="I133" s="46"/>
      <c r="J133" s="46"/>
      <c r="K133" s="16"/>
      <c r="L133" s="16"/>
      <c r="M133" s="16"/>
      <c r="N133" s="16"/>
      <c r="O133" s="16"/>
      <c r="P133" s="21"/>
      <c r="Q133" s="16"/>
      <c r="R133" s="16"/>
    </row>
    <row r="134" spans="1:18" ht="13.5" thickBot="1" x14ac:dyDescent="0.25">
      <c r="I134" s="47">
        <v>272259997</v>
      </c>
      <c r="J134" s="47">
        <v>32319454</v>
      </c>
      <c r="K134" s="47">
        <f t="shared" ref="K134:L134" si="13">SUM(K3:K132)</f>
        <v>282337694</v>
      </c>
      <c r="L134" s="47">
        <f t="shared" si="13"/>
        <v>32874408</v>
      </c>
      <c r="M134" s="47">
        <f>SUM(M2:M132)</f>
        <v>290014500</v>
      </c>
      <c r="N134" s="47">
        <f t="shared" ref="N134:O134" si="14">SUM(N2:N132)</f>
        <v>33915100</v>
      </c>
      <c r="O134" s="47">
        <f t="shared" si="14"/>
        <v>323929600</v>
      </c>
      <c r="P134" s="31"/>
    </row>
    <row r="135" spans="1:18" ht="13.5" thickTop="1" x14ac:dyDescent="0.2">
      <c r="I135" s="38"/>
      <c r="J135" s="38"/>
      <c r="K135" s="38"/>
      <c r="L135" s="38"/>
      <c r="M135" s="38"/>
      <c r="N135" s="38"/>
      <c r="O135" s="38"/>
      <c r="P135" s="31"/>
    </row>
    <row r="136" spans="1:18" x14ac:dyDescent="0.2">
      <c r="I136" s="38"/>
      <c r="J136" s="38"/>
      <c r="K136" s="38"/>
      <c r="L136" s="38"/>
      <c r="M136" s="38"/>
      <c r="N136" s="38"/>
      <c r="O136" s="38"/>
      <c r="P136" s="31"/>
    </row>
  </sheetData>
  <autoFilter ref="A1:T134" xr:uid="{D6733E44-5BAF-4089-8DD2-A812F6A3C0BD}"/>
  <sortState xmlns:xlrd2="http://schemas.microsoft.com/office/spreadsheetml/2017/richdata2" ref="A3:W128">
    <sortCondition ref="E3:E128"/>
    <sortCondition ref="C3:C128"/>
  </sortState>
  <pageMargins left="0.51181102362204722" right="0.31496062992125984" top="1.5354330708661419" bottom="0.94488188976377963" header="0.31496062992125984" footer="0.70866141732283472"/>
  <pageSetup paperSize="9" scale="62" fitToHeight="4" orientation="landscape" r:id="rId1"/>
  <headerFooter>
    <oddFooter>&amp;L&amp;F &amp;A&amp;C&amp;P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specificatie</vt:lpstr>
      <vt:lpstr>specificatie!Afdrukbereik</vt:lpstr>
      <vt:lpstr>specificatie!Afdruktitels</vt:lpstr>
    </vt:vector>
  </TitlesOfParts>
  <Company>Oost Groningen Digitaal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Gedy.Pot</dc:creator>
  <cp:lastModifiedBy>Petra Cornelisse</cp:lastModifiedBy>
  <cp:lastPrinted>2025-03-31T13:07:22Z</cp:lastPrinted>
  <dcterms:created xsi:type="dcterms:W3CDTF">2012-03-01T11:49:25Z</dcterms:created>
  <dcterms:modified xsi:type="dcterms:W3CDTF">2025-05-20T09:38:39Z</dcterms:modified>
</cp:coreProperties>
</file>