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EAWarmedrankenvoorzieningen/Gedeelde documenten/02 Aanbesteding/NvI 2/"/>
    </mc:Choice>
  </mc:AlternateContent>
  <xr:revisionPtr revIDLastSave="57" documentId="8_{3CE3965B-9B87-43B0-9EE9-2E1FAA770E2E}" xr6:coauthVersionLast="47" xr6:coauthVersionMax="47" xr10:uidLastSave="{2B7467FE-DB6C-4424-93F8-64EA64EB3813}"/>
  <bookViews>
    <workbookView xWindow="-135" yWindow="-135" windowWidth="29070" windowHeight="15750" activeTab="3" xr2:uid="{B213A1EA-302F-4E91-B5FB-9F4DCBE51C09}"/>
  </bookViews>
  <sheets>
    <sheet name="Invulinstructie" sheetId="13" r:id="rId1"/>
    <sheet name="1. Vaste kosten" sheetId="1" r:id="rId2"/>
    <sheet name="2. Variabele kosten" sheetId="9" r:id="rId3"/>
    <sheet name="3. Samenvatting" sheetId="4" r:id="rId4"/>
    <sheet name="4. Tellerstanden" sheetId="14" r:id="rId5"/>
  </sheets>
  <definedNames>
    <definedName name="_xlnm._FilterDatabase" localSheetId="1" hidden="1">'1. Vaste kosten'!$B$15:$M$162</definedName>
    <definedName name="_xlnm._FilterDatabase" localSheetId="4" hidden="1">'4. Tellerstanden'!$B$4:$F$161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9" l="1"/>
  <c r="J25" i="1"/>
  <c r="M25" i="1" s="1"/>
  <c r="H20" i="9" l="1"/>
  <c r="H19" i="9"/>
  <c r="H18" i="9"/>
  <c r="H23" i="9"/>
  <c r="H22" i="9"/>
  <c r="E14" i="4"/>
  <c r="L17" i="1" l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L68" i="1" a="1"/>
  <c r="L68" i="1" s="1"/>
  <c r="L69" i="1" a="1"/>
  <c r="L69" i="1" s="1"/>
  <c r="L70" i="1" a="1"/>
  <c r="L70" i="1" s="1"/>
  <c r="L71" i="1" a="1"/>
  <c r="L71" i="1" s="1"/>
  <c r="L72" i="1" a="1"/>
  <c r="L72" i="1" s="1"/>
  <c r="L73" i="1" a="1"/>
  <c r="L73" i="1" s="1"/>
  <c r="L74" i="1" a="1"/>
  <c r="L74" i="1" s="1"/>
  <c r="L75" i="1" a="1"/>
  <c r="L75" i="1" s="1"/>
  <c r="L76" i="1" a="1"/>
  <c r="L76" i="1" s="1"/>
  <c r="L77" i="1" a="1"/>
  <c r="L77" i="1" s="1"/>
  <c r="L78" i="1" a="1"/>
  <c r="L78" i="1" s="1"/>
  <c r="L79" i="1" a="1"/>
  <c r="L79" i="1" s="1"/>
  <c r="L80" i="1" a="1"/>
  <c r="L80" i="1" s="1"/>
  <c r="L81" i="1" a="1"/>
  <c r="L81" i="1" s="1"/>
  <c r="L82" i="1" a="1"/>
  <c r="L82" i="1" s="1"/>
  <c r="L83" i="1" a="1"/>
  <c r="L83" i="1" s="1"/>
  <c r="L84" i="1" a="1"/>
  <c r="L84" i="1" s="1"/>
  <c r="L85" i="1" a="1"/>
  <c r="L85" i="1" s="1"/>
  <c r="L86" i="1" a="1"/>
  <c r="L86" i="1" s="1"/>
  <c r="L87" i="1" a="1"/>
  <c r="L87" i="1" s="1"/>
  <c r="L88" i="1" a="1"/>
  <c r="L88" i="1" s="1"/>
  <c r="L89" i="1" a="1"/>
  <c r="L89" i="1" s="1"/>
  <c r="L90" i="1" a="1"/>
  <c r="L90" i="1" s="1"/>
  <c r="L91" i="1" a="1"/>
  <c r="L91" i="1" s="1"/>
  <c r="L92" i="1" a="1"/>
  <c r="L92" i="1" s="1"/>
  <c r="L93" i="1" a="1"/>
  <c r="L93" i="1" s="1"/>
  <c r="L94" i="1" a="1"/>
  <c r="L94" i="1" s="1"/>
  <c r="L95" i="1" a="1"/>
  <c r="L95" i="1" s="1"/>
  <c r="L96" i="1" a="1"/>
  <c r="L96" i="1" s="1"/>
  <c r="L97" i="1" a="1"/>
  <c r="L97" i="1" s="1"/>
  <c r="L98" i="1" a="1"/>
  <c r="L98" i="1" s="1"/>
  <c r="L99" i="1" a="1"/>
  <c r="L99" i="1" s="1"/>
  <c r="L100" i="1" a="1"/>
  <c r="L100" i="1" s="1"/>
  <c r="L101" i="1" a="1"/>
  <c r="L101" i="1" s="1"/>
  <c r="L102" i="1" a="1"/>
  <c r="L102" i="1" s="1"/>
  <c r="L103" i="1" a="1"/>
  <c r="L103" i="1" s="1"/>
  <c r="L104" i="1" a="1"/>
  <c r="L104" i="1" s="1"/>
  <c r="L105" i="1" a="1"/>
  <c r="L105" i="1" s="1"/>
  <c r="L106" i="1" a="1"/>
  <c r="L106" i="1" s="1"/>
  <c r="L107" i="1" a="1"/>
  <c r="L107" i="1" s="1"/>
  <c r="L108" i="1" a="1"/>
  <c r="L108" i="1" s="1"/>
  <c r="L109" i="1" a="1"/>
  <c r="L109" i="1" s="1"/>
  <c r="L110" i="1" a="1"/>
  <c r="L110" i="1" s="1"/>
  <c r="L111" i="1" a="1"/>
  <c r="L111" i="1" s="1"/>
  <c r="L112" i="1" a="1"/>
  <c r="L112" i="1" s="1"/>
  <c r="L113" i="1" a="1"/>
  <c r="L113" i="1" s="1"/>
  <c r="L114" i="1" a="1"/>
  <c r="L114" i="1" s="1"/>
  <c r="L115" i="1" a="1"/>
  <c r="L115" i="1" s="1"/>
  <c r="L116" i="1" a="1"/>
  <c r="L116" i="1" s="1"/>
  <c r="L117" i="1" a="1"/>
  <c r="L117" i="1" s="1"/>
  <c r="L118" i="1" a="1"/>
  <c r="L118" i="1" s="1"/>
  <c r="L119" i="1" a="1"/>
  <c r="L119" i="1" s="1"/>
  <c r="L120" i="1" a="1"/>
  <c r="L120" i="1" s="1"/>
  <c r="L121" i="1" a="1"/>
  <c r="L121" i="1" s="1"/>
  <c r="L122" i="1" a="1"/>
  <c r="L122" i="1" s="1"/>
  <c r="L123" i="1" a="1"/>
  <c r="L123" i="1" s="1"/>
  <c r="L124" i="1" a="1"/>
  <c r="L124" i="1" s="1"/>
  <c r="L125" i="1" a="1"/>
  <c r="L125" i="1" s="1"/>
  <c r="L126" i="1" a="1"/>
  <c r="L126" i="1" s="1"/>
  <c r="L127" i="1" a="1"/>
  <c r="L127" i="1" s="1"/>
  <c r="L128" i="1" a="1"/>
  <c r="L128" i="1" s="1"/>
  <c r="L129" i="1" a="1"/>
  <c r="L129" i="1" s="1"/>
  <c r="L130" i="1" a="1"/>
  <c r="L130" i="1" s="1"/>
  <c r="L131" i="1" a="1"/>
  <c r="L131" i="1" s="1"/>
  <c r="L132" i="1" a="1"/>
  <c r="L132" i="1" s="1"/>
  <c r="L133" i="1" a="1"/>
  <c r="L133" i="1" s="1"/>
  <c r="L134" i="1" a="1"/>
  <c r="L134" i="1" s="1"/>
  <c r="L135" i="1" a="1"/>
  <c r="L135" i="1" s="1"/>
  <c r="L136" i="1" a="1"/>
  <c r="L136" i="1" s="1"/>
  <c r="L137" i="1" a="1"/>
  <c r="L137" i="1" s="1"/>
  <c r="L138" i="1" a="1"/>
  <c r="L138" i="1" s="1"/>
  <c r="L139" i="1" a="1"/>
  <c r="L139" i="1" s="1"/>
  <c r="L140" i="1" a="1"/>
  <c r="L140" i="1" s="1"/>
  <c r="L141" i="1" a="1"/>
  <c r="L141" i="1" s="1"/>
  <c r="L142" i="1" a="1"/>
  <c r="L142" i="1" s="1"/>
  <c r="L143" i="1" a="1"/>
  <c r="L143" i="1" s="1"/>
  <c r="L144" i="1" a="1"/>
  <c r="L144" i="1" s="1"/>
  <c r="L145" i="1" a="1"/>
  <c r="L145" i="1" s="1"/>
  <c r="L146" i="1" a="1"/>
  <c r="L146" i="1" s="1"/>
  <c r="L147" i="1" a="1"/>
  <c r="L147" i="1" s="1"/>
  <c r="L148" i="1" a="1"/>
  <c r="L148" i="1" s="1"/>
  <c r="L149" i="1" a="1"/>
  <c r="L149" i="1" s="1"/>
  <c r="L150" i="1" a="1"/>
  <c r="L150" i="1" s="1"/>
  <c r="L151" i="1" a="1"/>
  <c r="L151" i="1" s="1"/>
  <c r="L152" i="1" a="1"/>
  <c r="L152" i="1" s="1"/>
  <c r="L153" i="1" a="1"/>
  <c r="L153" i="1" s="1"/>
  <c r="L154" i="1" a="1"/>
  <c r="L154" i="1" s="1"/>
  <c r="L155" i="1" a="1"/>
  <c r="L155" i="1" s="1"/>
  <c r="L156" i="1" a="1"/>
  <c r="L156" i="1" s="1"/>
  <c r="L157" i="1" a="1"/>
  <c r="L157" i="1" s="1"/>
  <c r="L158" i="1" a="1"/>
  <c r="L158" i="1" s="1"/>
  <c r="L159" i="1" a="1"/>
  <c r="L159" i="1" s="1"/>
  <c r="L160" i="1" a="1"/>
  <c r="L160" i="1" s="1"/>
  <c r="L161" i="1" a="1"/>
  <c r="L161" i="1" s="1"/>
  <c r="L162" i="1" a="1"/>
  <c r="L162" i="1" s="1"/>
  <c r="L16" i="1" a="1"/>
  <c r="L16" i="1" s="1"/>
  <c r="K16" i="1"/>
  <c r="K17" i="1"/>
  <c r="K18" i="1"/>
  <c r="K19" i="1"/>
  <c r="K20" i="1"/>
  <c r="K21" i="1"/>
  <c r="K22" i="1"/>
  <c r="K23" i="1"/>
  <c r="K24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J152" i="1" a="1"/>
  <c r="J152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51" i="1" a="1"/>
  <c r="J51" i="1" s="1"/>
  <c r="J52" i="1" a="1"/>
  <c r="J52" i="1" s="1"/>
  <c r="J53" i="1" a="1"/>
  <c r="J53" i="1" s="1"/>
  <c r="J54" i="1" a="1"/>
  <c r="J54" i="1" s="1"/>
  <c r="J55" i="1" a="1"/>
  <c r="J55" i="1" s="1"/>
  <c r="J56" i="1" a="1"/>
  <c r="J56" i="1" s="1"/>
  <c r="J57" i="1" a="1"/>
  <c r="J57" i="1" s="1"/>
  <c r="J58" i="1" a="1"/>
  <c r="J58" i="1" s="1"/>
  <c r="J59" i="1" a="1"/>
  <c r="J59" i="1" s="1"/>
  <c r="J60" i="1" a="1"/>
  <c r="J60" i="1" s="1"/>
  <c r="J61" i="1" a="1"/>
  <c r="J61" i="1" s="1"/>
  <c r="J62" i="1" a="1"/>
  <c r="J62" i="1" s="1"/>
  <c r="J63" i="1" a="1"/>
  <c r="J63" i="1" s="1"/>
  <c r="J64" i="1" a="1"/>
  <c r="J64" i="1" s="1"/>
  <c r="J65" i="1" a="1"/>
  <c r="J65" i="1" s="1"/>
  <c r="J66" i="1" a="1"/>
  <c r="J66" i="1" s="1"/>
  <c r="J67" i="1" a="1"/>
  <c r="J67" i="1" s="1"/>
  <c r="J68" i="1" a="1"/>
  <c r="J68" i="1" s="1"/>
  <c r="J69" i="1" a="1"/>
  <c r="J69" i="1" s="1"/>
  <c r="J70" i="1" a="1"/>
  <c r="J70" i="1" s="1"/>
  <c r="J71" i="1" a="1"/>
  <c r="J71" i="1" s="1"/>
  <c r="J72" i="1" a="1"/>
  <c r="J72" i="1" s="1"/>
  <c r="J73" i="1" a="1"/>
  <c r="J73" i="1" s="1"/>
  <c r="J74" i="1" a="1"/>
  <c r="J74" i="1" s="1"/>
  <c r="J75" i="1" a="1"/>
  <c r="J75" i="1" s="1"/>
  <c r="J76" i="1" a="1"/>
  <c r="J76" i="1" s="1"/>
  <c r="J77" i="1" a="1"/>
  <c r="J77" i="1" s="1"/>
  <c r="J78" i="1" a="1"/>
  <c r="J78" i="1" s="1"/>
  <c r="J79" i="1" a="1"/>
  <c r="J79" i="1" s="1"/>
  <c r="J80" i="1" a="1"/>
  <c r="J80" i="1" s="1"/>
  <c r="J81" i="1" a="1"/>
  <c r="J81" i="1" s="1"/>
  <c r="J82" i="1" a="1"/>
  <c r="J82" i="1" s="1"/>
  <c r="J83" i="1" a="1"/>
  <c r="J83" i="1" s="1"/>
  <c r="J84" i="1" a="1"/>
  <c r="J84" i="1" s="1"/>
  <c r="J85" i="1" a="1"/>
  <c r="J85" i="1" s="1"/>
  <c r="J86" i="1" a="1"/>
  <c r="J86" i="1" s="1"/>
  <c r="J87" i="1" a="1"/>
  <c r="J87" i="1" s="1"/>
  <c r="J88" i="1" a="1"/>
  <c r="J88" i="1" s="1"/>
  <c r="J89" i="1" a="1"/>
  <c r="J89" i="1" s="1"/>
  <c r="J90" i="1" a="1"/>
  <c r="J90" i="1" s="1"/>
  <c r="J91" i="1" a="1"/>
  <c r="J91" i="1" s="1"/>
  <c r="J92" i="1" a="1"/>
  <c r="J92" i="1" s="1"/>
  <c r="J93" i="1" a="1"/>
  <c r="J93" i="1" s="1"/>
  <c r="J94" i="1" a="1"/>
  <c r="J94" i="1" s="1"/>
  <c r="J95" i="1" a="1"/>
  <c r="J95" i="1" s="1"/>
  <c r="J96" i="1" a="1"/>
  <c r="J96" i="1" s="1"/>
  <c r="J97" i="1" a="1"/>
  <c r="J97" i="1" s="1"/>
  <c r="J98" i="1" a="1"/>
  <c r="J98" i="1" s="1"/>
  <c r="J99" i="1" a="1"/>
  <c r="J99" i="1" s="1"/>
  <c r="J100" i="1" a="1"/>
  <c r="J100" i="1" s="1"/>
  <c r="J101" i="1" a="1"/>
  <c r="J101" i="1" s="1"/>
  <c r="J102" i="1" a="1"/>
  <c r="J102" i="1" s="1"/>
  <c r="J103" i="1" a="1"/>
  <c r="J103" i="1" s="1"/>
  <c r="J104" i="1" a="1"/>
  <c r="J104" i="1" s="1"/>
  <c r="J105" i="1" a="1"/>
  <c r="J105" i="1" s="1"/>
  <c r="J106" i="1" a="1"/>
  <c r="J106" i="1" s="1"/>
  <c r="J107" i="1" a="1"/>
  <c r="J107" i="1" s="1"/>
  <c r="J108" i="1" a="1"/>
  <c r="J108" i="1" s="1"/>
  <c r="J109" i="1" a="1"/>
  <c r="J109" i="1" s="1"/>
  <c r="J110" i="1" a="1"/>
  <c r="J110" i="1" s="1"/>
  <c r="J111" i="1" a="1"/>
  <c r="J111" i="1" s="1"/>
  <c r="J112" i="1" a="1"/>
  <c r="J112" i="1" s="1"/>
  <c r="J113" i="1" a="1"/>
  <c r="J113" i="1" s="1"/>
  <c r="J114" i="1" a="1"/>
  <c r="J114" i="1" s="1"/>
  <c r="J115" i="1" a="1"/>
  <c r="J115" i="1" s="1"/>
  <c r="J116" i="1" a="1"/>
  <c r="J116" i="1" s="1"/>
  <c r="J117" i="1" a="1"/>
  <c r="J117" i="1" s="1"/>
  <c r="J118" i="1" a="1"/>
  <c r="J118" i="1" s="1"/>
  <c r="J119" i="1" a="1"/>
  <c r="J119" i="1" s="1"/>
  <c r="J120" i="1" a="1"/>
  <c r="J120" i="1" s="1"/>
  <c r="J121" i="1" a="1"/>
  <c r="J121" i="1" s="1"/>
  <c r="J122" i="1" a="1"/>
  <c r="J122" i="1" s="1"/>
  <c r="J123" i="1" a="1"/>
  <c r="J123" i="1" s="1"/>
  <c r="J124" i="1" a="1"/>
  <c r="J124" i="1" s="1"/>
  <c r="J125" i="1" a="1"/>
  <c r="J125" i="1" s="1"/>
  <c r="J126" i="1" a="1"/>
  <c r="J126" i="1" s="1"/>
  <c r="J127" i="1" a="1"/>
  <c r="J127" i="1" s="1"/>
  <c r="J128" i="1" a="1"/>
  <c r="J128" i="1" s="1"/>
  <c r="J129" i="1" a="1"/>
  <c r="J129" i="1" s="1"/>
  <c r="J130" i="1" a="1"/>
  <c r="J130" i="1" s="1"/>
  <c r="J131" i="1" a="1"/>
  <c r="J131" i="1" s="1"/>
  <c r="J132" i="1" a="1"/>
  <c r="J132" i="1" s="1"/>
  <c r="J133" i="1" a="1"/>
  <c r="J133" i="1" s="1"/>
  <c r="J134" i="1" a="1"/>
  <c r="J134" i="1" s="1"/>
  <c r="J135" i="1" a="1"/>
  <c r="J135" i="1" s="1"/>
  <c r="J136" i="1" a="1"/>
  <c r="J136" i="1" s="1"/>
  <c r="J137" i="1" a="1"/>
  <c r="J137" i="1" s="1"/>
  <c r="J138" i="1" a="1"/>
  <c r="J138" i="1" s="1"/>
  <c r="J139" i="1" a="1"/>
  <c r="J139" i="1" s="1"/>
  <c r="J140" i="1" a="1"/>
  <c r="J140" i="1" s="1"/>
  <c r="J141" i="1" a="1"/>
  <c r="J141" i="1" s="1"/>
  <c r="J142" i="1" a="1"/>
  <c r="J142" i="1" s="1"/>
  <c r="J143" i="1" a="1"/>
  <c r="J143" i="1" s="1"/>
  <c r="J144" i="1" a="1"/>
  <c r="J144" i="1" s="1"/>
  <c r="J145" i="1" a="1"/>
  <c r="J145" i="1" s="1"/>
  <c r="J146" i="1" a="1"/>
  <c r="J146" i="1" s="1"/>
  <c r="J147" i="1" a="1"/>
  <c r="J147" i="1" s="1"/>
  <c r="J148" i="1" a="1"/>
  <c r="J148" i="1" s="1"/>
  <c r="J149" i="1" a="1"/>
  <c r="J149" i="1" s="1"/>
  <c r="J150" i="1" a="1"/>
  <c r="J150" i="1" s="1"/>
  <c r="J151" i="1" a="1"/>
  <c r="J151" i="1" s="1"/>
  <c r="J153" i="1" a="1"/>
  <c r="J153" i="1" s="1"/>
  <c r="J154" i="1" a="1"/>
  <c r="J154" i="1" s="1"/>
  <c r="J155" i="1" a="1"/>
  <c r="J155" i="1" s="1"/>
  <c r="J156" i="1" a="1"/>
  <c r="J156" i="1" s="1"/>
  <c r="J157" i="1" a="1"/>
  <c r="J157" i="1" s="1"/>
  <c r="J158" i="1" a="1"/>
  <c r="J158" i="1" s="1"/>
  <c r="J159" i="1" a="1"/>
  <c r="J159" i="1" s="1"/>
  <c r="J160" i="1" a="1"/>
  <c r="J160" i="1" s="1"/>
  <c r="J161" i="1" a="1"/>
  <c r="J161" i="1" s="1"/>
  <c r="J162" i="1" a="1"/>
  <c r="J162" i="1" s="1"/>
  <c r="J16" i="1" a="1"/>
  <c r="J16" i="1" s="1"/>
  <c r="I126" i="1" a="1"/>
  <c r="I12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115" i="1" a="1"/>
  <c r="I115" i="1" s="1"/>
  <c r="I116" i="1" a="1"/>
  <c r="I116" i="1" s="1"/>
  <c r="I117" i="1" a="1"/>
  <c r="I117" i="1" s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 s="1"/>
  <c r="I125" i="1" a="1"/>
  <c r="I125" i="1" s="1"/>
  <c r="I127" i="1" a="1"/>
  <c r="I127" i="1" s="1"/>
  <c r="I128" i="1" a="1"/>
  <c r="I128" i="1" s="1"/>
  <c r="I129" i="1" a="1"/>
  <c r="I129" i="1" s="1"/>
  <c r="I130" i="1" a="1"/>
  <c r="I130" i="1" s="1"/>
  <c r="I131" i="1" a="1"/>
  <c r="I131" i="1" s="1"/>
  <c r="I132" i="1" a="1"/>
  <c r="I132" i="1" s="1"/>
  <c r="I133" i="1" a="1"/>
  <c r="I133" i="1" s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140" i="1" a="1"/>
  <c r="I140" i="1" s="1"/>
  <c r="I141" i="1" a="1"/>
  <c r="I141" i="1" s="1"/>
  <c r="I142" i="1" a="1"/>
  <c r="I142" i="1" s="1"/>
  <c r="I143" i="1" a="1"/>
  <c r="I143" i="1" s="1"/>
  <c r="I144" i="1" a="1"/>
  <c r="I144" i="1" s="1"/>
  <c r="I145" i="1" a="1"/>
  <c r="I145" i="1" s="1"/>
  <c r="I146" i="1" a="1"/>
  <c r="I146" i="1" s="1"/>
  <c r="I147" i="1" a="1"/>
  <c r="I147" i="1" s="1"/>
  <c r="I148" i="1" a="1"/>
  <c r="I148" i="1" s="1"/>
  <c r="I149" i="1" a="1"/>
  <c r="I149" i="1" s="1"/>
  <c r="I150" i="1" a="1"/>
  <c r="I150" i="1" s="1"/>
  <c r="I151" i="1" a="1"/>
  <c r="I151" i="1" s="1"/>
  <c r="I152" i="1" a="1"/>
  <c r="I152" i="1" s="1"/>
  <c r="I153" i="1" a="1"/>
  <c r="I153" i="1" s="1"/>
  <c r="I154" i="1" a="1"/>
  <c r="I154" i="1" s="1"/>
  <c r="I155" i="1" a="1"/>
  <c r="I155" i="1" s="1"/>
  <c r="I156" i="1" a="1"/>
  <c r="I156" i="1" s="1"/>
  <c r="I157" i="1" a="1"/>
  <c r="I157" i="1" s="1"/>
  <c r="I158" i="1" a="1"/>
  <c r="I158" i="1" s="1"/>
  <c r="I159" i="1" a="1"/>
  <c r="I159" i="1" s="1"/>
  <c r="I160" i="1" a="1"/>
  <c r="I160" i="1" s="1"/>
  <c r="I161" i="1" a="1"/>
  <c r="I161" i="1" s="1"/>
  <c r="I162" i="1" a="1"/>
  <c r="I162" i="1" s="1"/>
  <c r="I16" i="1" a="1"/>
  <c r="I16" i="1" s="1"/>
  <c r="I43" i="1" a="1"/>
  <c r="I43" i="1" s="1"/>
  <c r="C9" i="4"/>
  <c r="E9" i="4" s="1"/>
  <c r="M135" i="1" l="1"/>
  <c r="M102" i="1"/>
  <c r="M106" i="1"/>
  <c r="M30" i="1"/>
  <c r="M67" i="1"/>
  <c r="M35" i="1"/>
  <c r="M158" i="1"/>
  <c r="M22" i="1"/>
  <c r="M159" i="1"/>
  <c r="M138" i="1"/>
  <c r="M47" i="1"/>
  <c r="M144" i="1"/>
  <c r="M111" i="1"/>
  <c r="M136" i="1"/>
  <c r="M142" i="1"/>
  <c r="M110" i="1"/>
  <c r="M94" i="1"/>
  <c r="M78" i="1"/>
  <c r="M62" i="1"/>
  <c r="M46" i="1"/>
  <c r="M127" i="1"/>
  <c r="M63" i="1"/>
  <c r="L164" i="1"/>
  <c r="K164" i="1"/>
  <c r="M133" i="1"/>
  <c r="M17" i="1"/>
  <c r="M155" i="1"/>
  <c r="M101" i="1"/>
  <c r="M82" i="1"/>
  <c r="M122" i="1"/>
  <c r="M90" i="1"/>
  <c r="M58" i="1"/>
  <c r="M74" i="1"/>
  <c r="M115" i="1"/>
  <c r="M99" i="1"/>
  <c r="M83" i="1"/>
  <c r="M51" i="1"/>
  <c r="M18" i="1"/>
  <c r="M150" i="1"/>
  <c r="M130" i="1"/>
  <c r="M34" i="1"/>
  <c r="M98" i="1"/>
  <c r="M50" i="1"/>
  <c r="M26" i="1"/>
  <c r="M134" i="1"/>
  <c r="M162" i="1"/>
  <c r="M154" i="1"/>
  <c r="M128" i="1"/>
  <c r="M112" i="1"/>
  <c r="M143" i="1"/>
  <c r="M42" i="1"/>
  <c r="M103" i="1"/>
  <c r="M87" i="1"/>
  <c r="M39" i="1"/>
  <c r="M114" i="1"/>
  <c r="M66" i="1"/>
  <c r="M119" i="1"/>
  <c r="M95" i="1"/>
  <c r="M79" i="1"/>
  <c r="M55" i="1"/>
  <c r="M31" i="1"/>
  <c r="M152" i="1"/>
  <c r="M146" i="1"/>
  <c r="M118" i="1"/>
  <c r="M86" i="1"/>
  <c r="M70" i="1"/>
  <c r="M21" i="1"/>
  <c r="J164" i="1"/>
  <c r="M148" i="1"/>
  <c r="M147" i="1"/>
  <c r="M120" i="1"/>
  <c r="M104" i="1"/>
  <c r="M96" i="1"/>
  <c r="M88" i="1"/>
  <c r="M80" i="1"/>
  <c r="M72" i="1"/>
  <c r="M64" i="1"/>
  <c r="M56" i="1"/>
  <c r="M48" i="1"/>
  <c r="M40" i="1"/>
  <c r="M32" i="1"/>
  <c r="M23" i="1"/>
  <c r="M113" i="1"/>
  <c r="M41" i="1"/>
  <c r="M117" i="1"/>
  <c r="M109" i="1"/>
  <c r="M93" i="1"/>
  <c r="M85" i="1"/>
  <c r="M77" i="1"/>
  <c r="M69" i="1"/>
  <c r="M61" i="1"/>
  <c r="M53" i="1"/>
  <c r="M45" i="1"/>
  <c r="M37" i="1"/>
  <c r="M29" i="1"/>
  <c r="M20" i="1"/>
  <c r="M105" i="1"/>
  <c r="M89" i="1"/>
  <c r="M73" i="1"/>
  <c r="M65" i="1"/>
  <c r="M57" i="1"/>
  <c r="M24" i="1"/>
  <c r="M100" i="1"/>
  <c r="M84" i="1"/>
  <c r="M60" i="1"/>
  <c r="M44" i="1"/>
  <c r="M36" i="1"/>
  <c r="M19" i="1"/>
  <c r="M38" i="1"/>
  <c r="M54" i="1"/>
  <c r="M131" i="1"/>
  <c r="M126" i="1"/>
  <c r="M125" i="1"/>
  <c r="M141" i="1"/>
  <c r="M153" i="1"/>
  <c r="M157" i="1"/>
  <c r="M121" i="1"/>
  <c r="M137" i="1"/>
  <c r="M161" i="1"/>
  <c r="M145" i="1"/>
  <c r="M97" i="1"/>
  <c r="M81" i="1"/>
  <c r="M33" i="1"/>
  <c r="M156" i="1"/>
  <c r="M108" i="1"/>
  <c r="M71" i="1"/>
  <c r="M107" i="1"/>
  <c r="M59" i="1"/>
  <c r="M43" i="1"/>
  <c r="M151" i="1"/>
  <c r="M139" i="1"/>
  <c r="M91" i="1"/>
  <c r="M132" i="1"/>
  <c r="M116" i="1"/>
  <c r="M68" i="1"/>
  <c r="M52" i="1"/>
  <c r="M123" i="1"/>
  <c r="M140" i="1"/>
  <c r="M92" i="1"/>
  <c r="M129" i="1"/>
  <c r="M76" i="1"/>
  <c r="M28" i="1"/>
  <c r="M49" i="1"/>
  <c r="M149" i="1"/>
  <c r="M160" i="1"/>
  <c r="M124" i="1"/>
  <c r="M75" i="1"/>
  <c r="M27" i="1"/>
  <c r="M16" i="1"/>
  <c r="I164" i="1"/>
  <c r="H25" i="9"/>
  <c r="H15" i="9"/>
  <c r="H26" i="9"/>
  <c r="M164" i="1" l="1"/>
  <c r="C4" i="4" s="1"/>
  <c r="H13" i="9"/>
  <c r="H11" i="9"/>
  <c r="H10" i="9"/>
  <c r="H17" i="9"/>
  <c r="H16" i="9"/>
  <c r="H24" i="9"/>
  <c r="H12" i="9"/>
  <c r="E4" i="4" l="1"/>
  <c r="H7" i="9"/>
  <c r="H6" i="9"/>
  <c r="H21" i="9"/>
  <c r="H9" i="9"/>
  <c r="H8" i="9"/>
  <c r="H27" i="9" l="1"/>
  <c r="C5" i="4" s="1"/>
  <c r="C7" i="4" l="1"/>
  <c r="C10" i="4" s="1"/>
  <c r="E5" i="4"/>
  <c r="E7" i="4" s="1"/>
  <c r="E10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<sst xmlns="http://schemas.openxmlformats.org/spreadsheetml/2006/main" count="1782" uniqueCount="317">
  <si>
    <t>Locatie</t>
  </si>
  <si>
    <t>Adres</t>
  </si>
  <si>
    <t>Positie</t>
  </si>
  <si>
    <t>Apparatuur</t>
  </si>
  <si>
    <t>Tafelmodel / staand model</t>
  </si>
  <si>
    <t>Netto huurprijs per automaat per jaar</t>
  </si>
  <si>
    <t>TSO per automaat per jaar</t>
  </si>
  <si>
    <t>TOTAAL</t>
  </si>
  <si>
    <t>Joke Smit College</t>
  </si>
  <si>
    <t>Reijnier Vinkeleskade 62, Amsterdam</t>
  </si>
  <si>
    <t>Tafel</t>
  </si>
  <si>
    <t>MBO College Amstelland</t>
  </si>
  <si>
    <t>Maalderij 37, Amstelveen</t>
  </si>
  <si>
    <t>Staand</t>
  </si>
  <si>
    <t>MBO College Centrum</t>
  </si>
  <si>
    <t>Da Costastraat 36, Amsterdam</t>
  </si>
  <si>
    <t>Da Costastraat 64, Amsterdam</t>
  </si>
  <si>
    <t>Da Costastraat 91, Amsterdam</t>
  </si>
  <si>
    <t>Elandstraat 175, Amsterdam</t>
  </si>
  <si>
    <t>Wibautstraat 135-139</t>
  </si>
  <si>
    <t>Onbekend</t>
  </si>
  <si>
    <t>MBO College Lelystad</t>
  </si>
  <si>
    <t>Agorawagenplein 1, Lelystad</t>
  </si>
  <si>
    <t>MBO College Noord</t>
  </si>
  <si>
    <t>Gare du Nord 13, Amsterdam</t>
  </si>
  <si>
    <t>Volmerstraat 22, Amsterdam</t>
  </si>
  <si>
    <t>MBO College West</t>
  </si>
  <si>
    <t>Laan van Spartaan 2, Amsterdam</t>
  </si>
  <si>
    <t>Erik de Roodestraat 18, Amsterdam</t>
  </si>
  <si>
    <t>Keuken</t>
  </si>
  <si>
    <t>Postjesweg 1, Amsterdam</t>
  </si>
  <si>
    <t>Bos en Lommerplein 154, Amsterdam</t>
  </si>
  <si>
    <t>Louwesweg 6, Amsterdam</t>
  </si>
  <si>
    <t>MBO College Westpoort</t>
  </si>
  <si>
    <t>Tempelhofstraat 80, Amsterdam</t>
  </si>
  <si>
    <t>Kabelweg 88, Amsterdam</t>
  </si>
  <si>
    <t>MBO College Zuid</t>
  </si>
  <si>
    <t>Europaboulevard 13, Amsterdam</t>
  </si>
  <si>
    <t>Ruysdaelstraat 67, Amsterdam</t>
  </si>
  <si>
    <t>Burgerweeshuispad 54, Amsterdam</t>
  </si>
  <si>
    <t>MBO College Zuidoost</t>
  </si>
  <si>
    <t>Fraijlemaborg 135-141, Amsterdam</t>
  </si>
  <si>
    <t>A gebouw 1e etage A109</t>
  </si>
  <si>
    <t>Bijlmerdreef 1289, Amsterdam</t>
  </si>
  <si>
    <t>Mijehof 406, Amsterdam</t>
  </si>
  <si>
    <t>MBO College Airport</t>
  </si>
  <si>
    <t>Diamantlaan 29, Hoofddorp</t>
  </si>
  <si>
    <t>MBO College Almere</t>
  </si>
  <si>
    <t>Straat van Florida 1, Almere</t>
  </si>
  <si>
    <t>MBO College Hilversum</t>
  </si>
  <si>
    <t>Arena 301, Hilversum</t>
  </si>
  <si>
    <t>Mart Smeetslaan 1, Hilversum</t>
  </si>
  <si>
    <t>Kees Buurmanlaan 2, Hilversum</t>
  </si>
  <si>
    <t>MBO College Poort</t>
  </si>
  <si>
    <t>Winterspelenplein 25, Almere</t>
  </si>
  <si>
    <t>VOvA</t>
  </si>
  <si>
    <t>Meeuwenlaan 132, Amsterdam</t>
  </si>
  <si>
    <t>Badhuiskade 361, Amsterdam</t>
  </si>
  <si>
    <t>Rietwijkerstraat 55, Amsterdam</t>
  </si>
  <si>
    <t>Foekje Dillemastraat 16, Amsterdam</t>
  </si>
  <si>
    <t>Javaplantsoen 24, Amsterdam</t>
  </si>
  <si>
    <t>Betuwestraat 27-29, Amsterdam</t>
  </si>
  <si>
    <t>Gare du Nord 5, Amsterdam</t>
  </si>
  <si>
    <t>Ingredienten</t>
  </si>
  <si>
    <t>Eenheid</t>
  </si>
  <si>
    <t>Netto verkoopprijs</t>
  </si>
  <si>
    <t>Aantallen per jaar</t>
  </si>
  <si>
    <t>Kosten per jaar</t>
  </si>
  <si>
    <t>Espressoblend 1</t>
  </si>
  <si>
    <t>Per kilo</t>
  </si>
  <si>
    <t>Espressoblend 2</t>
  </si>
  <si>
    <t>Skimmed milk / topping</t>
  </si>
  <si>
    <t>Skimmed milk / topping plantaardig</t>
  </si>
  <si>
    <t>Verse melk</t>
  </si>
  <si>
    <t>Per liter</t>
  </si>
  <si>
    <t>Verse plantaardige melk</t>
  </si>
  <si>
    <t>Suiker</t>
  </si>
  <si>
    <t>Cacao</t>
  </si>
  <si>
    <t>Suikersticks</t>
  </si>
  <si>
    <t>Per 1000 stuks</t>
  </si>
  <si>
    <t>Creamersticks</t>
  </si>
  <si>
    <t>Creamersticks plantaardig</t>
  </si>
  <si>
    <t>Per 20 stuks</t>
  </si>
  <si>
    <t>Cafeínevrije koffie per persoon verpakt</t>
  </si>
  <si>
    <t>Per 200 stuks</t>
  </si>
  <si>
    <t>Zoetstof  per persoon verpakt</t>
  </si>
  <si>
    <t>Per 500 stuks</t>
  </si>
  <si>
    <t>Roerstaafje (papier of hout)</t>
  </si>
  <si>
    <t>Per 2000 stuks</t>
  </si>
  <si>
    <t>TOTALE VARIABELE KOSTEN</t>
  </si>
  <si>
    <t>Grammage per consumptie</t>
  </si>
  <si>
    <t>Koffie</t>
  </si>
  <si>
    <t>Suiker in automaat</t>
  </si>
  <si>
    <t>Topping voor cappuccino</t>
  </si>
  <si>
    <t>Topping / skimmed milk voor koffie</t>
  </si>
  <si>
    <t>Marktconforme verdeling van consumpties</t>
  </si>
  <si>
    <t>Verdeling</t>
  </si>
  <si>
    <t>Cappuccino</t>
  </si>
  <si>
    <t>Chocolademelk</t>
  </si>
  <si>
    <t>Heet water</t>
  </si>
  <si>
    <t>Exclusief BTW</t>
  </si>
  <si>
    <t>BTW</t>
  </si>
  <si>
    <t>Inclusief BTW</t>
  </si>
  <si>
    <t>Totaal vaste kosten per jaar</t>
  </si>
  <si>
    <t>Totaal variabele kosten per jaar</t>
  </si>
  <si>
    <t>Totaal aantal consumpties</t>
  </si>
  <si>
    <t>Prijs per consumptie</t>
  </si>
  <si>
    <t>Betaalsysteem gewenst?</t>
  </si>
  <si>
    <t>Onderzetkast gewenst?</t>
  </si>
  <si>
    <t>Kosten betaalsysteem</t>
  </si>
  <si>
    <t>Kosten onderzetkast</t>
  </si>
  <si>
    <t>Overige kosten</t>
  </si>
  <si>
    <t>Roundtrip Proquro (50% voor ROCvA-F)*</t>
  </si>
  <si>
    <t>Datum</t>
  </si>
  <si>
    <t>Bron</t>
  </si>
  <si>
    <t>Nee</t>
  </si>
  <si>
    <t>Type 2</t>
  </si>
  <si>
    <t>Ja</t>
  </si>
  <si>
    <t>Type 1</t>
  </si>
  <si>
    <t xml:space="preserve">Opaallaan 25, Hoofddorp </t>
  </si>
  <si>
    <t>Type 5</t>
  </si>
  <si>
    <t>Type 3</t>
  </si>
  <si>
    <t>Voormalig ROC TOP</t>
  </si>
  <si>
    <t xml:space="preserve">Koos Postemalaan 8, Hilversum </t>
  </si>
  <si>
    <t>2e verd. 2.88 Teamkamer</t>
  </si>
  <si>
    <t>Congiergeruimte BG</t>
  </si>
  <si>
    <t>1E etage</t>
  </si>
  <si>
    <t>Vierde etage - thuishaven handel</t>
  </si>
  <si>
    <t>BG A Vleugel</t>
  </si>
  <si>
    <t>NDSM-Straat 1, Amsterdam</t>
  </si>
  <si>
    <t>1e etage Bedrijfsbureau</t>
  </si>
  <si>
    <t>Meidoornweg 52</t>
  </si>
  <si>
    <t>Fahrenheitstraat</t>
  </si>
  <si>
    <t>Docentenkmr 1e et.(Plint)</t>
  </si>
  <si>
    <t>Type 4</t>
  </si>
  <si>
    <t>nee</t>
  </si>
  <si>
    <t>Type automaat (conform PvE)</t>
  </si>
  <si>
    <t>Staand of tafel</t>
  </si>
  <si>
    <t>Begane grond</t>
  </si>
  <si>
    <t>BG Docentenkamer</t>
  </si>
  <si>
    <t>1e etage Bij 1.64 pantry</t>
  </si>
  <si>
    <t>2e etage Bij 2.68</t>
  </si>
  <si>
    <t>3e etage Bij 3.68</t>
  </si>
  <si>
    <t>1e Docentenkamer nr 36</t>
  </si>
  <si>
    <t>2e etage Docentenkamer</t>
  </si>
  <si>
    <t>BG Docentenkamer, nr 61</t>
  </si>
  <si>
    <t>BG Beleidskamer</t>
  </si>
  <si>
    <t>BG Servicedesk</t>
  </si>
  <si>
    <t>1e etage Bij 1.14</t>
  </si>
  <si>
    <t>1e etage Kantine</t>
  </si>
  <si>
    <t>1e verd.1.71 Teamkamer</t>
  </si>
  <si>
    <t>3e etage ruimte 361</t>
  </si>
  <si>
    <t>1e etage Bij 1.27</t>
  </si>
  <si>
    <t>BG lerarenkamer</t>
  </si>
  <si>
    <t>2e etage bij 2.32</t>
  </si>
  <si>
    <t>1e et.Kantine GlazenHuis</t>
  </si>
  <si>
    <t>2e etage Bij 2.53</t>
  </si>
  <si>
    <t>2e etage Bij 2.95</t>
  </si>
  <si>
    <t>1e etage Balie centrale ha</t>
  </si>
  <si>
    <t>3e etage Bij 3.62</t>
  </si>
  <si>
    <t>5e etage Bij 5.64</t>
  </si>
  <si>
    <t>1e etage achter receptie</t>
  </si>
  <si>
    <t>BG pantry keuken</t>
  </si>
  <si>
    <t>1e etage Docentenkamer</t>
  </si>
  <si>
    <t>Docentenkamer 2.26</t>
  </si>
  <si>
    <t>3e etage Bij 3.94</t>
  </si>
  <si>
    <t>2e etage bij 2.92</t>
  </si>
  <si>
    <t>2e etage bij 2,33</t>
  </si>
  <si>
    <t>6e etage Bij 6.30</t>
  </si>
  <si>
    <t>2e etage bij 2,72</t>
  </si>
  <si>
    <t>3e etage kamer 341</t>
  </si>
  <si>
    <t>3e etage Bij 3.10</t>
  </si>
  <si>
    <t>4e etage kamer 479</t>
  </si>
  <si>
    <t>5e etage 5.96 pantry</t>
  </si>
  <si>
    <t>2e etage bij 2.55</t>
  </si>
  <si>
    <t>5e etage Pantry</t>
  </si>
  <si>
    <t>5e etage 5.72</t>
  </si>
  <si>
    <t>3e etage Bij 3.75</t>
  </si>
  <si>
    <t>3e etage Docentenkamer</t>
  </si>
  <si>
    <t>BG</t>
  </si>
  <si>
    <t>bg achter receptie</t>
  </si>
  <si>
    <t>1e etage lerarenkamer</t>
  </si>
  <si>
    <t>5e etage Bij 5.22</t>
  </si>
  <si>
    <t>2e etage Bij 2.20</t>
  </si>
  <si>
    <t>3e etage Bij 3.74</t>
  </si>
  <si>
    <t>B5.03A.</t>
  </si>
  <si>
    <t>4e etage Bij 4.36</t>
  </si>
  <si>
    <t>2.35 docentenkamer</t>
  </si>
  <si>
    <t>Centrale Hal</t>
  </si>
  <si>
    <t>A gebouw 2e etage A218</t>
  </si>
  <si>
    <t>A gebouw 2e etage A202</t>
  </si>
  <si>
    <t>A gebouw 3e etage A306</t>
  </si>
  <si>
    <t>A gebouw 3e etage A320</t>
  </si>
  <si>
    <t>A gebouw 4e etage A433</t>
  </si>
  <si>
    <t>A gebouw 4e etage A406</t>
  </si>
  <si>
    <t>B003</t>
  </si>
  <si>
    <t>B gebouw 1e etage E101</t>
  </si>
  <si>
    <t>B gebouw 3e etage B309</t>
  </si>
  <si>
    <t>B gebouw 4e 401 keuken</t>
  </si>
  <si>
    <t>C gebouw -1 gang</t>
  </si>
  <si>
    <t>C010</t>
  </si>
  <si>
    <t>receptie C-gebouw (BG) pa</t>
  </si>
  <si>
    <t>C gebouw 1e etage gang</t>
  </si>
  <si>
    <t>C gebouw 2e etage 2C</t>
  </si>
  <si>
    <t>kantine 1ste verdieping</t>
  </si>
  <si>
    <t>1e Educatie &amp; inburgering</t>
  </si>
  <si>
    <t>Kantine BG (naast de klui</t>
  </si>
  <si>
    <t>Vaste kosten warme drankenautomaten - huur apparatuur (nieuw) en technisch service onderhoud (TSO)</t>
  </si>
  <si>
    <t>TOTAAL per jaar</t>
  </si>
  <si>
    <t xml:space="preserve">Kosten exclusief btw </t>
  </si>
  <si>
    <t>Variabele kosten warme drankenautomaten - ingrediënten</t>
  </si>
  <si>
    <t>TOTALE VASTE KOSTEN</t>
  </si>
  <si>
    <t>Grammages als uitgangspunt prijzenblad</t>
  </si>
  <si>
    <t>Grammages feitelijke inschrijving dienstverlener</t>
  </si>
  <si>
    <t>Aantal van product</t>
  </si>
  <si>
    <t>Samenvatting kosten</t>
  </si>
  <si>
    <t>• Wanneer er cellen leeg zijn wordt uw inschrijving terzijde geschoven en niet verder meegenomen in de beoordeling.</t>
  </si>
  <si>
    <t>• Inschrijver vult minimaal 0,1 of hoger in.</t>
  </si>
  <si>
    <t>• De genoemde prijzen zijn exclusief btw.</t>
  </si>
  <si>
    <t>Instructieblad Prijzenblad Europese aanbesteding warme drankenvoorzieningen</t>
  </si>
  <si>
    <t>• De aangeboden prijzen liggen vast gedurende de looptijd van de overeenkomst.</t>
  </si>
  <si>
    <t xml:space="preserve">Algemeen </t>
  </si>
  <si>
    <t>Tabblad 2 - Variabele kosten</t>
  </si>
  <si>
    <t>• Het aantal consumpties is gebaseerd op de beschikbare tikkendata en een marktconforme verdeling hiervan.</t>
  </si>
  <si>
    <t>Tabblad 3 - Samenvatting</t>
  </si>
  <si>
    <t>• In de tarieven zijn alle kosten inbegrepen, onder andere: huur, onderhoud, verwerkingskosten, (de)monteren, verhuiskosten, salariskosten, overheadkosten, voorrijkosten, afleverkosten, kosten voor ondersteunend werk, kosten voor het gebruik van apparatuur, normale binnenlandse reis- en verblijfkosten, afvoerkosten, verwerkerskosten, transportkosten die worden gemaakt ten gevolge van de opdracht, parkeerkosten, opleidingskosten, wervings- en selectiekosten, vervanging, verzekeringspremies, winst en alle eventuele verdere bijkomende kosten.</t>
  </si>
  <si>
    <t>• Aanpassen van het prijzenblad en/of manipulatief inschrijven leidt tot uitsluiting.</t>
  </si>
  <si>
    <t xml:space="preserve">• Inschrijver vult ALLE GELE CELLEN in, op alle tabbladen. Elke gele cel moet worden ingevuld. </t>
  </si>
  <si>
    <r>
      <t xml:space="preserve">• Inschrijver vult in rij 14 de </t>
    </r>
    <r>
      <rPr>
        <b/>
        <sz val="10"/>
        <color theme="1"/>
        <rFont val="Arial"/>
        <family val="2"/>
      </rPr>
      <t>totale</t>
    </r>
    <r>
      <rPr>
        <sz val="10"/>
        <color theme="1"/>
        <rFont val="Arial"/>
        <family val="2"/>
      </rPr>
      <t xml:space="preserve"> kosten voor de roundtrip met Proquro in, zoals opgenome</t>
    </r>
    <r>
      <rPr>
        <sz val="10"/>
        <rFont val="Arial"/>
        <family val="2"/>
      </rPr>
      <t>n in het Programma van Eisen eis 33.</t>
    </r>
  </si>
  <si>
    <r>
      <t>• Inschrijver vult in cellen D27 t/m D32 de grammages in die tijens de uitvoering van de overeenkomst worden toegepast, zoals op</t>
    </r>
    <r>
      <rPr>
        <sz val="10"/>
        <rFont val="Arial"/>
        <family val="2"/>
      </rPr>
      <t>genomen in de aanbestedingsleidraad paragraaf 4.2.2 en het Programma van Eisen eis 20.</t>
    </r>
  </si>
  <si>
    <r>
      <t>*Hier het totaalbedrag invullen voor de kosten van de roundtrip, c</t>
    </r>
    <r>
      <rPr>
        <i/>
        <sz val="9"/>
        <rFont val="Arial"/>
        <family val="2"/>
      </rPr>
      <t xml:space="preserve">onform eis 33. </t>
    </r>
    <r>
      <rPr>
        <i/>
        <sz val="9"/>
        <color theme="1"/>
        <rFont val="Arial"/>
        <family val="2"/>
      </rPr>
      <t xml:space="preserve">50% van de kosten betaalt het ROCvA-F. De inschrijver vult hier het </t>
    </r>
    <r>
      <rPr>
        <b/>
        <i/>
        <sz val="9"/>
        <color theme="1"/>
        <rFont val="Arial"/>
        <family val="2"/>
      </rPr>
      <t>volledige</t>
    </r>
    <r>
      <rPr>
        <i/>
        <sz val="9"/>
        <color theme="1"/>
        <rFont val="Arial"/>
        <family val="2"/>
      </rPr>
      <t xml:space="preserve"> bedrag in.</t>
    </r>
  </si>
  <si>
    <r>
      <rPr>
        <b/>
        <sz val="10"/>
        <color theme="1"/>
        <rFont val="Arial"/>
        <family val="2"/>
      </rPr>
      <t>Naam Inschrijver:</t>
    </r>
    <r>
      <rPr>
        <sz val="10"/>
        <color theme="1"/>
        <rFont val="Arial"/>
        <family val="2"/>
      </rPr>
      <t xml:space="preserve"> </t>
    </r>
  </si>
  <si>
    <t>Tellerstanden</t>
  </si>
  <si>
    <t>Tikken 2024</t>
  </si>
  <si>
    <t>Tikken 2025 t/m mei</t>
  </si>
  <si>
    <t>1e etage bij 1.64 pantry</t>
  </si>
  <si>
    <t>2e etage bij 2.68</t>
  </si>
  <si>
    <t>3e etage bij 3.68</t>
  </si>
  <si>
    <t>2e verdieping showroom</t>
  </si>
  <si>
    <t>x</t>
  </si>
  <si>
    <t>1e etage catering</t>
  </si>
  <si>
    <t>1e docentenkamer nr 36</t>
  </si>
  <si>
    <t>BG kantine</t>
  </si>
  <si>
    <t>2e etage docentenkamer</t>
  </si>
  <si>
    <t>1e etage bij 1.14</t>
  </si>
  <si>
    <t>1e etage kantine</t>
  </si>
  <si>
    <t>2e etage bij 2.53</t>
  </si>
  <si>
    <t>2e etage bij 2.95</t>
  </si>
  <si>
    <t>1e etage balie centrale hal</t>
  </si>
  <si>
    <t>3e etage bij 3.62</t>
  </si>
  <si>
    <t>1e etage afdeling Sinemakers</t>
  </si>
  <si>
    <t>5e etage bij 5.64</t>
  </si>
  <si>
    <t>BG A vleugel</t>
  </si>
  <si>
    <t>NDSM-straat 1, Amsterdam</t>
  </si>
  <si>
    <t>BG achter receptie</t>
  </si>
  <si>
    <t>5e etage bij 5.22</t>
  </si>
  <si>
    <t>2e etage bij 2.20</t>
  </si>
  <si>
    <t>3e etage bij 3.74</t>
  </si>
  <si>
    <t xml:space="preserve">B5. 03A. </t>
  </si>
  <si>
    <t>Docentenkamer 1e etage (plint)</t>
  </si>
  <si>
    <t>4e etage bij 4.36</t>
  </si>
  <si>
    <t>BG docentenruimte bij 0.4</t>
  </si>
  <si>
    <t>BG etage centrale hal</t>
  </si>
  <si>
    <t>2e etage koffiebalkon</t>
  </si>
  <si>
    <t>1e verdieping 1.71 teamkamer</t>
  </si>
  <si>
    <t>2e verdieping 2.58 teamkamer</t>
  </si>
  <si>
    <t>1e etage bij 1.27</t>
  </si>
  <si>
    <t>2e verdieping 2.88 teamkamer</t>
  </si>
  <si>
    <t>Conciergeruimte BG</t>
  </si>
  <si>
    <t>1e etage kantine glazenhuis</t>
  </si>
  <si>
    <t>1e etage</t>
  </si>
  <si>
    <t>3e etage bij 3.94</t>
  </si>
  <si>
    <t>2e etage bij 2.33</t>
  </si>
  <si>
    <t>6e etage bij 6.30</t>
  </si>
  <si>
    <t>2e etage bij 2.72</t>
  </si>
  <si>
    <t>2e etage bij 3.10</t>
  </si>
  <si>
    <t>4e etage bij kamer 479</t>
  </si>
  <si>
    <t>5e etage pantry</t>
  </si>
  <si>
    <t>3e etage bij 3.75</t>
  </si>
  <si>
    <t>3e etage docentenkamer</t>
  </si>
  <si>
    <t>Centrale hal</t>
  </si>
  <si>
    <t>Receptie C-gebouw (BG) pa</t>
  </si>
  <si>
    <t>kantine 1e verdieping</t>
  </si>
  <si>
    <t>1e educatie &amp; inburgering</t>
  </si>
  <si>
    <t>Kantine BG (naast de kluis)</t>
  </si>
  <si>
    <t>Javaplantsoen 17-19, Amsterdam</t>
  </si>
  <si>
    <t>Opaallaan 25, Hoofddorp</t>
  </si>
  <si>
    <t>Koos Postemalaan 8, Hilversum</t>
  </si>
  <si>
    <t>Kantine 3e etage</t>
  </si>
  <si>
    <t>1e etage docentenkamer</t>
  </si>
  <si>
    <t>1e etage bedrijfsbureau</t>
  </si>
  <si>
    <t>Niet bekend</t>
  </si>
  <si>
    <t>Theezakje zwarte thee merk 1</t>
  </si>
  <si>
    <t>Theezakje groene thee merk 1</t>
  </si>
  <si>
    <t>Theezakje infusions merk 1</t>
  </si>
  <si>
    <t>Theezakje zwarte thee merk 2</t>
  </si>
  <si>
    <t>Theezakje groene thee merk 2</t>
  </si>
  <si>
    <t>Theezakje infusions merk 2</t>
  </si>
  <si>
    <t>Lounge (automaat in eigendom, alleen TSO)</t>
  </si>
  <si>
    <t>nvt</t>
  </si>
  <si>
    <t>Topping cacao</t>
  </si>
  <si>
    <t>Verhuizingen</t>
  </si>
  <si>
    <t>Kosten voor intern en extern verplaatsen van automaten binnen het ROCvA-F</t>
  </si>
  <si>
    <t>Merk</t>
  </si>
  <si>
    <t>Schoonmaakartikel</t>
  </si>
  <si>
    <t>Schoonmaakartikel 1</t>
  </si>
  <si>
    <t>Schoonmaakartikel 2</t>
  </si>
  <si>
    <t>Schoonmaakartikel 3</t>
  </si>
  <si>
    <t>Omschrijving</t>
  </si>
  <si>
    <t>Inhoud</t>
  </si>
  <si>
    <t>Prijs (excl btw per inhoud)</t>
  </si>
  <si>
    <t>Interne verhuizingen (excl. btw)</t>
  </si>
  <si>
    <t>Externe verhuizingen (excl. btw)</t>
  </si>
  <si>
    <t>Niet van toepassing (zie NvI 2)</t>
  </si>
  <si>
    <r>
      <t>Wereldmarktprijs koffie (conform</t>
    </r>
    <r>
      <rPr>
        <b/>
        <strike/>
        <sz val="10"/>
        <color rgb="FF0070C0"/>
        <rFont val="Arial"/>
        <family val="2"/>
      </rPr>
      <t xml:space="preserve"> 4.2.2 Leidraad)</t>
    </r>
    <r>
      <rPr>
        <b/>
        <strike/>
        <sz val="10"/>
        <color rgb="FFFFFFFF"/>
        <rFont val="Arial"/>
        <family val="2"/>
      </rPr>
      <t xml:space="preserve"> of daadwerkelijke referentie inkoopprijs </t>
    </r>
  </si>
  <si>
    <r>
      <t xml:space="preserve">• Inschrijver vult in rij 24 de wereldmarktprijs in, zoals opgenomen in de aanbestedingsleidraad </t>
    </r>
    <r>
      <rPr>
        <strike/>
        <sz val="10"/>
        <rFont val="Arial"/>
        <family val="2"/>
      </rPr>
      <t>paragraaf 4.2.2.</t>
    </r>
  </si>
  <si>
    <t>Alleen TSO voor 2 barista automaten bij MBO College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</si>
</sst>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  <numFmt numFmtId="166" formatCode="_ * #,##0_ ;_ * \-#,##0_ ;_ * &quot;-&quot;??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i/>
      <sz val="9"/>
      <name val="Arial"/>
      <family val="2"/>
    </font>
    <font>
      <b/>
      <strike/>
      <sz val="10"/>
      <color rgb="FFFFFFFF"/>
      <name val="Arial"/>
      <family val="2"/>
    </font>
    <font>
      <b/>
      <strike/>
      <sz val="10"/>
      <color rgb="FF0070C0"/>
      <name val="Arial"/>
      <family val="2"/>
    </font>
    <font>
      <b/>
      <strike/>
      <sz val="10"/>
      <color theme="1"/>
      <name val="Arial"/>
      <family val="2"/>
    </font>
    <font>
      <strike/>
      <sz val="10"/>
      <color theme="1"/>
      <name val="Arial"/>
      <family val="2"/>
    </font>
    <font>
      <strike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2626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/>
    <xf numFmtId="0" fontId="5" fillId="0" borderId="0" xfId="0" applyFont="1"/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9" fillId="0" borderId="1" xfId="0" applyFont="1" applyBorder="1"/>
    <xf numFmtId="0" fontId="1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9" fontId="2" fillId="0" borderId="1" xfId="1" applyFont="1" applyBorder="1" applyAlignment="1">
      <alignment horizontal="center"/>
    </xf>
    <xf numFmtId="0" fontId="13" fillId="6" borderId="7" xfId="0" applyFont="1" applyFill="1" applyBorder="1"/>
    <xf numFmtId="0" fontId="13" fillId="6" borderId="9" xfId="0" applyFont="1" applyFill="1" applyBorder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/>
    <xf numFmtId="44" fontId="2" fillId="0" borderId="1" xfId="2" applyFont="1" applyFill="1" applyBorder="1"/>
    <xf numFmtId="164" fontId="2" fillId="0" borderId="1" xfId="0" applyNumberFormat="1" applyFont="1" applyBorder="1"/>
    <xf numFmtId="9" fontId="2" fillId="0" borderId="1" xfId="0" applyNumberFormat="1" applyFont="1" applyBorder="1" applyAlignment="1">
      <alignment horizontal="center"/>
    </xf>
    <xf numFmtId="166" fontId="2" fillId="0" borderId="1" xfId="3" applyNumberFormat="1" applyFont="1" applyBorder="1"/>
    <xf numFmtId="3" fontId="2" fillId="0" borderId="1" xfId="0" applyNumberFormat="1" applyFont="1" applyBorder="1"/>
    <xf numFmtId="44" fontId="2" fillId="0" borderId="1" xfId="2" applyFont="1" applyBorder="1"/>
    <xf numFmtId="0" fontId="14" fillId="0" borderId="14" xfId="0" applyFont="1" applyBorder="1"/>
    <xf numFmtId="0" fontId="2" fillId="0" borderId="15" xfId="0" applyFont="1" applyBorder="1"/>
    <xf numFmtId="0" fontId="15" fillId="0" borderId="14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44" fontId="2" fillId="5" borderId="1" xfId="2" applyFont="1" applyFill="1" applyBorder="1" applyProtection="1">
      <protection locked="0"/>
    </xf>
    <xf numFmtId="9" fontId="2" fillId="5" borderId="1" xfId="1" applyFont="1" applyFill="1" applyBorder="1" applyProtection="1">
      <protection locked="0"/>
    </xf>
    <xf numFmtId="164" fontId="2" fillId="5" borderId="1" xfId="0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44" fontId="2" fillId="5" borderId="1" xfId="0" applyNumberFormat="1" applyFont="1" applyFill="1" applyBorder="1" applyProtection="1">
      <protection locked="0"/>
    </xf>
    <xf numFmtId="0" fontId="3" fillId="8" borderId="2" xfId="0" applyFont="1" applyFill="1" applyBorder="1" applyAlignment="1">
      <alignment vertical="center"/>
    </xf>
    <xf numFmtId="0" fontId="11" fillId="8" borderId="2" xfId="0" applyFont="1" applyFill="1" applyBorder="1" applyAlignment="1">
      <alignment vertical="center"/>
    </xf>
    <xf numFmtId="3" fontId="9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9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20" fillId="0" borderId="14" xfId="0" applyFont="1" applyBorder="1"/>
    <xf numFmtId="0" fontId="20" fillId="0" borderId="0" xfId="0" applyFont="1"/>
    <xf numFmtId="0" fontId="10" fillId="7" borderId="14" xfId="0" applyFont="1" applyFill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10" fillId="7" borderId="15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44" fontId="2" fillId="5" borderId="1" xfId="2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19" fillId="0" borderId="2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44" fontId="4" fillId="5" borderId="1" xfId="2" applyFont="1" applyFill="1" applyBorder="1" applyAlignment="1" applyProtection="1">
      <alignment horizontal="center"/>
      <protection locked="0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AE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36C9-F773-493A-BD23-E04A9DAC8962}">
  <dimension ref="B1:U19"/>
  <sheetViews>
    <sheetView showGridLines="0" workbookViewId="0">
      <selection sqref="A1:XFD1048576"/>
    </sheetView>
  </sheetViews>
  <sheetFormatPr defaultColWidth="9.140625" defaultRowHeight="12.75" x14ac:dyDescent="0.2"/>
  <cols>
    <col min="1" max="1" width="2.85546875" style="1" customWidth="1"/>
    <col min="2" max="16384" width="9.140625" style="1"/>
  </cols>
  <sheetData>
    <row r="1" spans="2:21" ht="13.5" thickBot="1" x14ac:dyDescent="0.25"/>
    <row r="2" spans="2:21" ht="18" x14ac:dyDescent="0.25">
      <c r="B2" s="80" t="s">
        <v>219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2"/>
    </row>
    <row r="3" spans="2:21" ht="14.25" x14ac:dyDescent="0.2">
      <c r="B3" s="42"/>
      <c r="U3" s="43"/>
    </row>
    <row r="4" spans="2:21" x14ac:dyDescent="0.2">
      <c r="B4" s="44" t="s">
        <v>221</v>
      </c>
      <c r="U4" s="43"/>
    </row>
    <row r="5" spans="2:21" x14ac:dyDescent="0.2">
      <c r="B5" s="45" t="s">
        <v>227</v>
      </c>
      <c r="U5" s="43"/>
    </row>
    <row r="6" spans="2:21" x14ac:dyDescent="0.2">
      <c r="B6" s="45" t="s">
        <v>216</v>
      </c>
      <c r="U6" s="43"/>
    </row>
    <row r="7" spans="2:21" x14ac:dyDescent="0.2">
      <c r="B7" s="45" t="s">
        <v>217</v>
      </c>
      <c r="U7" s="43"/>
    </row>
    <row r="8" spans="2:21" x14ac:dyDescent="0.2">
      <c r="B8" s="45" t="s">
        <v>218</v>
      </c>
      <c r="U8" s="43"/>
    </row>
    <row r="9" spans="2:21" x14ac:dyDescent="0.2">
      <c r="B9" s="45" t="s">
        <v>226</v>
      </c>
      <c r="U9" s="43"/>
    </row>
    <row r="10" spans="2:21" ht="45.6" customHeight="1" x14ac:dyDescent="0.2">
      <c r="B10" s="77" t="s">
        <v>225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9"/>
    </row>
    <row r="11" spans="2:21" x14ac:dyDescent="0.2">
      <c r="B11" s="45" t="s">
        <v>220</v>
      </c>
      <c r="U11" s="43"/>
    </row>
    <row r="12" spans="2:21" x14ac:dyDescent="0.2">
      <c r="B12" s="45"/>
      <c r="U12" s="43"/>
    </row>
    <row r="13" spans="2:21" x14ac:dyDescent="0.2">
      <c r="B13" s="44" t="s">
        <v>222</v>
      </c>
      <c r="U13" s="43"/>
    </row>
    <row r="14" spans="2:21" x14ac:dyDescent="0.2">
      <c r="B14" s="75" t="s">
        <v>315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U14" s="43"/>
    </row>
    <row r="15" spans="2:21" x14ac:dyDescent="0.2">
      <c r="B15" s="45" t="s">
        <v>229</v>
      </c>
      <c r="U15" s="43"/>
    </row>
    <row r="16" spans="2:21" x14ac:dyDescent="0.2">
      <c r="B16" s="45" t="s">
        <v>223</v>
      </c>
      <c r="U16" s="43"/>
    </row>
    <row r="17" spans="2:21" x14ac:dyDescent="0.2">
      <c r="B17" s="45"/>
      <c r="U17" s="43"/>
    </row>
    <row r="18" spans="2:21" x14ac:dyDescent="0.2">
      <c r="B18" s="44" t="s">
        <v>224</v>
      </c>
      <c r="U18" s="43"/>
    </row>
    <row r="19" spans="2:21" ht="13.5" thickBot="1" x14ac:dyDescent="0.25">
      <c r="B19" s="46" t="s">
        <v>228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8"/>
    </row>
  </sheetData>
  <sheetProtection algorithmName="SHA-512" hashValue="wUxIFAdCKq2y4hs4IqvsFi0wVu4SkI7LiwlJ0vyREBcfMVoQR8bOthdJKATYniCIumfSgvAu3rgThJoQla8uxw==" saltValue="oVU34mEQRMu8d0BF70/ECA==" spinCount="100000" sheet="1" objects="1" scenarios="1"/>
  <mergeCells count="2">
    <mergeCell ref="B10:U10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B42F-A789-4E89-B6F6-BB5A8212BE7F}">
  <dimension ref="B2:M164"/>
  <sheetViews>
    <sheetView showGridLines="0" topLeftCell="B3" zoomScaleNormal="100" workbookViewId="0">
      <selection activeCell="I13" sqref="I13"/>
    </sheetView>
  </sheetViews>
  <sheetFormatPr defaultColWidth="9.140625" defaultRowHeight="12.75" x14ac:dyDescent="0.2"/>
  <cols>
    <col min="1" max="1" width="2" style="1" customWidth="1"/>
    <col min="2" max="2" width="27" style="1" customWidth="1"/>
    <col min="3" max="3" width="33" style="1" bestFit="1" customWidth="1"/>
    <col min="4" max="4" width="24.28515625" style="1" customWidth="1"/>
    <col min="5" max="5" width="13.28515625" style="1" customWidth="1"/>
    <col min="6" max="8" width="14.42578125" style="1" customWidth="1"/>
    <col min="9" max="12" width="14.28515625" style="1" customWidth="1"/>
    <col min="13" max="13" width="15.85546875" style="1" bestFit="1" customWidth="1"/>
    <col min="14" max="16384" width="9.140625" style="1"/>
  </cols>
  <sheetData>
    <row r="2" spans="2:13" ht="18" x14ac:dyDescent="0.2">
      <c r="B2" s="86" t="s">
        <v>207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4" spans="2:13" x14ac:dyDescent="0.2">
      <c r="D4" s="90" t="s">
        <v>209</v>
      </c>
      <c r="E4" s="91"/>
      <c r="F4" s="91"/>
      <c r="G4" s="92"/>
    </row>
    <row r="5" spans="2:13" ht="38.25" x14ac:dyDescent="0.2">
      <c r="B5" s="24" t="s">
        <v>136</v>
      </c>
      <c r="C5" s="24" t="s">
        <v>137</v>
      </c>
      <c r="D5" s="24" t="s">
        <v>5</v>
      </c>
      <c r="E5" s="24" t="s">
        <v>6</v>
      </c>
      <c r="F5" s="24" t="s">
        <v>109</v>
      </c>
      <c r="G5" s="24" t="s">
        <v>110</v>
      </c>
    </row>
    <row r="6" spans="2:13" x14ac:dyDescent="0.2">
      <c r="B6" s="22" t="s">
        <v>118</v>
      </c>
      <c r="C6" s="22" t="s">
        <v>10</v>
      </c>
      <c r="D6" s="49">
        <v>0</v>
      </c>
      <c r="E6" s="49">
        <v>0</v>
      </c>
      <c r="F6" s="88">
        <v>0</v>
      </c>
      <c r="G6" s="49">
        <v>0</v>
      </c>
    </row>
    <row r="7" spans="2:13" x14ac:dyDescent="0.2">
      <c r="B7" s="22" t="s">
        <v>118</v>
      </c>
      <c r="C7" s="22" t="s">
        <v>13</v>
      </c>
      <c r="D7" s="49">
        <v>0</v>
      </c>
      <c r="E7" s="49">
        <v>0</v>
      </c>
      <c r="F7" s="88"/>
      <c r="G7" s="49">
        <v>0</v>
      </c>
    </row>
    <row r="8" spans="2:13" x14ac:dyDescent="0.2">
      <c r="B8" s="22" t="s">
        <v>116</v>
      </c>
      <c r="C8" s="22" t="s">
        <v>10</v>
      </c>
      <c r="D8" s="49">
        <v>0</v>
      </c>
      <c r="E8" s="49">
        <v>0</v>
      </c>
      <c r="F8" s="88"/>
      <c r="G8" s="49">
        <v>0</v>
      </c>
    </row>
    <row r="9" spans="2:13" x14ac:dyDescent="0.2">
      <c r="B9" s="22" t="s">
        <v>116</v>
      </c>
      <c r="C9" s="22" t="s">
        <v>13</v>
      </c>
      <c r="D9" s="49">
        <v>0</v>
      </c>
      <c r="E9" s="49">
        <v>0</v>
      </c>
      <c r="F9" s="88"/>
      <c r="G9" s="49">
        <v>0</v>
      </c>
    </row>
    <row r="10" spans="2:13" x14ac:dyDescent="0.2">
      <c r="B10" s="22" t="s">
        <v>121</v>
      </c>
      <c r="C10" s="22" t="s">
        <v>10</v>
      </c>
      <c r="D10" s="49">
        <v>0</v>
      </c>
      <c r="E10" s="49">
        <v>0</v>
      </c>
      <c r="F10" s="88"/>
      <c r="G10" s="49">
        <v>0</v>
      </c>
    </row>
    <row r="11" spans="2:13" x14ac:dyDescent="0.2">
      <c r="B11" s="22" t="s">
        <v>134</v>
      </c>
      <c r="C11" s="22" t="s">
        <v>10</v>
      </c>
      <c r="D11" s="49">
        <v>0</v>
      </c>
      <c r="E11" s="53">
        <v>0</v>
      </c>
      <c r="F11" s="88"/>
      <c r="G11" s="49">
        <v>0</v>
      </c>
    </row>
    <row r="12" spans="2:13" x14ac:dyDescent="0.2">
      <c r="B12" s="22" t="s">
        <v>120</v>
      </c>
      <c r="C12" s="22" t="s">
        <v>10</v>
      </c>
      <c r="D12" s="49">
        <v>0</v>
      </c>
      <c r="E12" s="53">
        <v>0</v>
      </c>
      <c r="F12" s="88"/>
      <c r="G12" s="49">
        <v>0</v>
      </c>
    </row>
    <row r="13" spans="2:13" ht="15" x14ac:dyDescent="0.25">
      <c r="B13" s="93" t="s">
        <v>316</v>
      </c>
      <c r="C13" s="94"/>
      <c r="D13" s="22" t="s">
        <v>299</v>
      </c>
      <c r="E13" s="53">
        <v>0</v>
      </c>
      <c r="F13" s="22" t="s">
        <v>299</v>
      </c>
      <c r="G13" s="22" t="s">
        <v>299</v>
      </c>
    </row>
    <row r="14" spans="2:13" x14ac:dyDescent="0.2">
      <c r="I14" s="89" t="s">
        <v>209</v>
      </c>
      <c r="J14" s="89"/>
      <c r="K14" s="89"/>
      <c r="L14" s="89"/>
      <c r="M14" s="89"/>
    </row>
    <row r="15" spans="2:13" ht="38.25" customHeight="1" x14ac:dyDescent="0.2">
      <c r="B15" s="60" t="s">
        <v>0</v>
      </c>
      <c r="C15" s="60" t="s">
        <v>1</v>
      </c>
      <c r="D15" s="60" t="s">
        <v>2</v>
      </c>
      <c r="E15" s="60" t="s">
        <v>3</v>
      </c>
      <c r="F15" s="61" t="s">
        <v>4</v>
      </c>
      <c r="G15" s="61" t="s">
        <v>107</v>
      </c>
      <c r="H15" s="61" t="s">
        <v>108</v>
      </c>
      <c r="I15" s="61" t="s">
        <v>5</v>
      </c>
      <c r="J15" s="61" t="s">
        <v>6</v>
      </c>
      <c r="K15" s="61" t="s">
        <v>109</v>
      </c>
      <c r="L15" s="61" t="s">
        <v>110</v>
      </c>
      <c r="M15" s="60" t="s">
        <v>208</v>
      </c>
    </row>
    <row r="16" spans="2:13" x14ac:dyDescent="0.2">
      <c r="B16" s="62" t="s">
        <v>8</v>
      </c>
      <c r="C16" s="62" t="s">
        <v>9</v>
      </c>
      <c r="D16" s="62" t="s">
        <v>139</v>
      </c>
      <c r="E16" s="62" t="s">
        <v>116</v>
      </c>
      <c r="F16" s="62" t="s">
        <v>10</v>
      </c>
      <c r="G16" s="62" t="s">
        <v>115</v>
      </c>
      <c r="H16" s="62" t="s">
        <v>117</v>
      </c>
      <c r="I16" s="7" cm="1">
        <f t="array" ref="I16">_xlfn.XLOOKUP(E16&amp;F16,$B$6:$B$12&amp;$C$6:$C$12,$D$6:$D$12,"onbekend")</f>
        <v>0</v>
      </c>
      <c r="J16" s="7" cm="1">
        <f t="array" ref="J16">_xlfn.XLOOKUP(E16&amp;F16,$B$6:$B$12&amp;$C$6:$C$12,$E$6:$E$12,"onbekend")</f>
        <v>0</v>
      </c>
      <c r="K16" s="7">
        <f>IF(G16="Nee", 0, IF(G16="Ja", $F$6, ""))</f>
        <v>0</v>
      </c>
      <c r="L16" s="7" cm="1">
        <f t="array" ref="L16">IF(H16="ja", _xlfn.XLOOKUP(E16&amp;F16, $B$6:$B$12&amp;$C$6:$C$12, $G$6:$G$12, 0), 0)</f>
        <v>0</v>
      </c>
      <c r="M16" s="7">
        <f>SUM(I16:L16)</f>
        <v>0</v>
      </c>
    </row>
    <row r="17" spans="2:13" x14ac:dyDescent="0.2">
      <c r="B17" s="62" t="s">
        <v>45</v>
      </c>
      <c r="C17" s="62" t="s">
        <v>46</v>
      </c>
      <c r="D17" s="62" t="s">
        <v>20</v>
      </c>
      <c r="E17" s="62" t="s">
        <v>118</v>
      </c>
      <c r="F17" s="62" t="s">
        <v>10</v>
      </c>
      <c r="G17" s="62" t="s">
        <v>115</v>
      </c>
      <c r="H17" s="62" t="s">
        <v>117</v>
      </c>
      <c r="I17" s="7" cm="1">
        <f t="array" ref="I17">_xlfn.XLOOKUP(E17&amp;F17,$B$6:$B$12&amp;$C$6:$C$12,$D$6:$D$12,"onbekend")</f>
        <v>0</v>
      </c>
      <c r="J17" s="7" cm="1">
        <f t="array" ref="J17">_xlfn.XLOOKUP(E17&amp;F17,$B$6:$B$12&amp;$C$6:$C$12,$E$6:$E$12,"onbekend")</f>
        <v>0</v>
      </c>
      <c r="K17" s="7">
        <f t="shared" ref="K17:K81" si="0">IF(G17="Nee", 0, IF(G17="Ja", $F$6, ""))</f>
        <v>0</v>
      </c>
      <c r="L17" s="7" cm="1">
        <f t="array" ref="L17">IF(H17="ja", _xlfn.XLOOKUP(E17&amp;F17, $B$6:$B$12&amp;$C$6:$C$12, $G$6:$G$12, 0), 0)</f>
        <v>0</v>
      </c>
      <c r="M17" s="7">
        <f t="shared" ref="M17:M81" si="1">SUM(I17:L17)</f>
        <v>0</v>
      </c>
    </row>
    <row r="18" spans="2:13" x14ac:dyDescent="0.2">
      <c r="B18" s="62" t="s">
        <v>45</v>
      </c>
      <c r="C18" s="62" t="s">
        <v>46</v>
      </c>
      <c r="D18" s="62" t="s">
        <v>20</v>
      </c>
      <c r="E18" s="62" t="s">
        <v>118</v>
      </c>
      <c r="F18" s="62" t="s">
        <v>13</v>
      </c>
      <c r="G18" s="62" t="s">
        <v>115</v>
      </c>
      <c r="H18" s="62" t="s">
        <v>135</v>
      </c>
      <c r="I18" s="7" cm="1">
        <f t="array" ref="I18">_xlfn.XLOOKUP(E18&amp;F18,$B$6:$B$12&amp;$C$6:$C$12,$D$6:$D$12,"onbekend")</f>
        <v>0</v>
      </c>
      <c r="J18" s="7" cm="1">
        <f t="array" ref="J18">_xlfn.XLOOKUP(E18&amp;F18,$B$6:$B$12&amp;$C$6:$C$12,$E$6:$E$12,"onbekend")</f>
        <v>0</v>
      </c>
      <c r="K18" s="7">
        <f t="shared" si="0"/>
        <v>0</v>
      </c>
      <c r="L18" s="7" cm="1">
        <f t="array" ref="L18">IF(H18="ja", _xlfn.XLOOKUP(E18&amp;F18, $B$6:$B$12&amp;$C$6:$C$12, $G$6:$G$12, 0), 0)</f>
        <v>0</v>
      </c>
      <c r="M18" s="7">
        <f t="shared" si="1"/>
        <v>0</v>
      </c>
    </row>
    <row r="19" spans="2:13" x14ac:dyDescent="0.2">
      <c r="B19" s="62" t="s">
        <v>45</v>
      </c>
      <c r="C19" s="62" t="s">
        <v>119</v>
      </c>
      <c r="D19" s="62" t="s">
        <v>20</v>
      </c>
      <c r="E19" s="62" t="s">
        <v>118</v>
      </c>
      <c r="F19" s="62" t="s">
        <v>10</v>
      </c>
      <c r="G19" s="62" t="s">
        <v>115</v>
      </c>
      <c r="H19" s="62" t="s">
        <v>117</v>
      </c>
      <c r="I19" s="7" cm="1">
        <f t="array" ref="I19">_xlfn.XLOOKUP(E19&amp;F19,$B$6:$B$12&amp;$C$6:$C$12,$D$6:$D$12,"onbekend")</f>
        <v>0</v>
      </c>
      <c r="J19" s="7" cm="1">
        <f t="array" ref="J19">_xlfn.XLOOKUP(E19&amp;F19,$B$6:$B$12&amp;$C$6:$C$12,$E$6:$E$12,"onbekend")</f>
        <v>0</v>
      </c>
      <c r="K19" s="7">
        <f t="shared" si="0"/>
        <v>0</v>
      </c>
      <c r="L19" s="7" cm="1">
        <f t="array" ref="L19">IF(H19="ja", _xlfn.XLOOKUP(E19&amp;F19, $B$6:$B$12&amp;$C$6:$C$12, $G$6:$G$12, 0), 0)</f>
        <v>0</v>
      </c>
      <c r="M19" s="7">
        <f t="shared" si="1"/>
        <v>0</v>
      </c>
    </row>
    <row r="20" spans="2:13" x14ac:dyDescent="0.2">
      <c r="B20" s="62" t="s">
        <v>45</v>
      </c>
      <c r="C20" s="62" t="s">
        <v>119</v>
      </c>
      <c r="D20" s="62" t="s">
        <v>20</v>
      </c>
      <c r="E20" s="62" t="s">
        <v>118</v>
      </c>
      <c r="F20" s="62" t="s">
        <v>10</v>
      </c>
      <c r="G20" s="62" t="s">
        <v>115</v>
      </c>
      <c r="H20" s="62" t="s">
        <v>117</v>
      </c>
      <c r="I20" s="7" cm="1">
        <f t="array" ref="I20">_xlfn.XLOOKUP(E20&amp;F20,$B$6:$B$12&amp;$C$6:$C$12,$D$6:$D$12,"onbekend")</f>
        <v>0</v>
      </c>
      <c r="J20" s="7" cm="1">
        <f t="array" ref="J20">_xlfn.XLOOKUP(E20&amp;F20,$B$6:$B$12&amp;$C$6:$C$12,$E$6:$E$12,"onbekend")</f>
        <v>0</v>
      </c>
      <c r="K20" s="7">
        <f t="shared" si="0"/>
        <v>0</v>
      </c>
      <c r="L20" s="7" cm="1">
        <f t="array" ref="L20">IF(H20="ja", _xlfn.XLOOKUP(E20&amp;F20, $B$6:$B$12&amp;$C$6:$C$12, $G$6:$G$12, 0), 0)</f>
        <v>0</v>
      </c>
      <c r="M20" s="7">
        <f t="shared" si="1"/>
        <v>0</v>
      </c>
    </row>
    <row r="21" spans="2:13" x14ac:dyDescent="0.2">
      <c r="B21" s="62" t="s">
        <v>45</v>
      </c>
      <c r="C21" s="62" t="s">
        <v>119</v>
      </c>
      <c r="D21" s="62" t="s">
        <v>20</v>
      </c>
      <c r="E21" s="62" t="s">
        <v>118</v>
      </c>
      <c r="F21" s="62" t="s">
        <v>10</v>
      </c>
      <c r="G21" s="62" t="s">
        <v>115</v>
      </c>
      <c r="H21" s="62" t="s">
        <v>117</v>
      </c>
      <c r="I21" s="7" cm="1">
        <f t="array" ref="I21">_xlfn.XLOOKUP(E21&amp;F21,$B$6:$B$12&amp;$C$6:$C$12,$D$6:$D$12,"onbekend")</f>
        <v>0</v>
      </c>
      <c r="J21" s="7" cm="1">
        <f t="array" ref="J21">_xlfn.XLOOKUP(E21&amp;F21,$B$6:$B$12&amp;$C$6:$C$12,$E$6:$E$12,"onbekend")</f>
        <v>0</v>
      </c>
      <c r="K21" s="7">
        <f t="shared" si="0"/>
        <v>0</v>
      </c>
      <c r="L21" s="7" cm="1">
        <f t="array" ref="L21">IF(H21="ja", _xlfn.XLOOKUP(E21&amp;F21, $B$6:$B$12&amp;$C$6:$C$12, $G$6:$G$12, 0), 0)</f>
        <v>0</v>
      </c>
      <c r="M21" s="7">
        <f t="shared" si="1"/>
        <v>0</v>
      </c>
    </row>
    <row r="22" spans="2:13" x14ac:dyDescent="0.2">
      <c r="B22" s="62" t="s">
        <v>45</v>
      </c>
      <c r="C22" s="62" t="s">
        <v>119</v>
      </c>
      <c r="D22" s="62" t="s">
        <v>20</v>
      </c>
      <c r="E22" s="62" t="s">
        <v>118</v>
      </c>
      <c r="F22" s="62" t="s">
        <v>10</v>
      </c>
      <c r="G22" s="62" t="s">
        <v>115</v>
      </c>
      <c r="H22" s="62" t="s">
        <v>117</v>
      </c>
      <c r="I22" s="7" cm="1">
        <f t="array" ref="I22">_xlfn.XLOOKUP(E22&amp;F22,$B$6:$B$12&amp;$C$6:$C$12,$D$6:$D$12,"onbekend")</f>
        <v>0</v>
      </c>
      <c r="J22" s="7" cm="1">
        <f t="array" ref="J22">_xlfn.XLOOKUP(E22&amp;F22,$B$6:$B$12&amp;$C$6:$C$12,$E$6:$E$12,"onbekend")</f>
        <v>0</v>
      </c>
      <c r="K22" s="7">
        <f t="shared" si="0"/>
        <v>0</v>
      </c>
      <c r="L22" s="7" cm="1">
        <f t="array" ref="L22">IF(H22="ja", _xlfn.XLOOKUP(E22&amp;F22, $B$6:$B$12&amp;$C$6:$C$12, $G$6:$G$12, 0), 0)</f>
        <v>0</v>
      </c>
      <c r="M22" s="7">
        <f t="shared" si="1"/>
        <v>0</v>
      </c>
    </row>
    <row r="23" spans="2:13" x14ac:dyDescent="0.2">
      <c r="B23" s="62" t="s">
        <v>45</v>
      </c>
      <c r="C23" s="62" t="s">
        <v>119</v>
      </c>
      <c r="D23" s="62" t="s">
        <v>20</v>
      </c>
      <c r="E23" s="62" t="s">
        <v>118</v>
      </c>
      <c r="F23" s="62" t="s">
        <v>10</v>
      </c>
      <c r="G23" s="62" t="s">
        <v>115</v>
      </c>
      <c r="H23" s="62" t="s">
        <v>117</v>
      </c>
      <c r="I23" s="7" cm="1">
        <f t="array" ref="I23">_xlfn.XLOOKUP(E23&amp;F23,$B$6:$B$12&amp;$C$6:$C$12,$D$6:$D$12,"onbekend")</f>
        <v>0</v>
      </c>
      <c r="J23" s="7" cm="1">
        <f t="array" ref="J23">_xlfn.XLOOKUP(E23&amp;F23,$B$6:$B$12&amp;$C$6:$C$12,$E$6:$E$12,"onbekend")</f>
        <v>0</v>
      </c>
      <c r="K23" s="7">
        <f t="shared" si="0"/>
        <v>0</v>
      </c>
      <c r="L23" s="7" cm="1">
        <f t="array" ref="L23">IF(H23="ja", _xlfn.XLOOKUP(E23&amp;F23, $B$6:$B$12&amp;$C$6:$C$12, $G$6:$G$12, 0), 0)</f>
        <v>0</v>
      </c>
      <c r="M23" s="7">
        <f t="shared" si="1"/>
        <v>0</v>
      </c>
    </row>
    <row r="24" spans="2:13" x14ac:dyDescent="0.2">
      <c r="B24" s="62" t="s">
        <v>45</v>
      </c>
      <c r="C24" s="62" t="s">
        <v>119</v>
      </c>
      <c r="D24" s="62" t="s">
        <v>20</v>
      </c>
      <c r="E24" s="62" t="s">
        <v>118</v>
      </c>
      <c r="F24" s="62" t="s">
        <v>10</v>
      </c>
      <c r="G24" s="62" t="s">
        <v>115</v>
      </c>
      <c r="H24" s="62" t="s">
        <v>117</v>
      </c>
      <c r="I24" s="7" cm="1">
        <f t="array" ref="I24">_xlfn.XLOOKUP(E24&amp;F24,$B$6:$B$12&amp;$C$6:$C$12,$D$6:$D$12,"onbekend")</f>
        <v>0</v>
      </c>
      <c r="J24" s="7" cm="1">
        <f t="array" ref="J24">_xlfn.XLOOKUP(E24&amp;F24,$B$6:$B$12&amp;$C$6:$C$12,$E$6:$E$12,"onbekend")</f>
        <v>0</v>
      </c>
      <c r="K24" s="7">
        <f t="shared" si="0"/>
        <v>0</v>
      </c>
      <c r="L24" s="7" cm="1">
        <f t="array" ref="L24">IF(H24="ja", _xlfn.XLOOKUP(E24&amp;F24, $B$6:$B$12&amp;$C$6:$C$12, $G$6:$G$12, 0), 0)</f>
        <v>0</v>
      </c>
      <c r="M24" s="7">
        <f t="shared" si="1"/>
        <v>0</v>
      </c>
    </row>
    <row r="25" spans="2:13" s="30" customFormat="1" ht="25.5" x14ac:dyDescent="0.25">
      <c r="B25" s="63" t="s">
        <v>45</v>
      </c>
      <c r="C25" s="63" t="s">
        <v>119</v>
      </c>
      <c r="D25" s="64" t="s">
        <v>298</v>
      </c>
      <c r="E25" s="63" t="s">
        <v>120</v>
      </c>
      <c r="F25" s="63" t="s">
        <v>10</v>
      </c>
      <c r="G25" s="63" t="s">
        <v>115</v>
      </c>
      <c r="H25" s="63" t="s">
        <v>115</v>
      </c>
      <c r="I25" s="58">
        <v>0</v>
      </c>
      <c r="J25" s="58">
        <f>E13</f>
        <v>0</v>
      </c>
      <c r="K25" s="58">
        <v>0</v>
      </c>
      <c r="L25" s="58">
        <v>0</v>
      </c>
      <c r="M25" s="58">
        <f t="shared" si="1"/>
        <v>0</v>
      </c>
    </row>
    <row r="26" spans="2:13" x14ac:dyDescent="0.2">
      <c r="B26" s="65" t="s">
        <v>47</v>
      </c>
      <c r="C26" s="65" t="s">
        <v>48</v>
      </c>
      <c r="D26" s="62" t="s">
        <v>20</v>
      </c>
      <c r="E26" s="62" t="s">
        <v>118</v>
      </c>
      <c r="F26" s="65" t="s">
        <v>10</v>
      </c>
      <c r="G26" s="65" t="s">
        <v>117</v>
      </c>
      <c r="H26" s="62" t="s">
        <v>117</v>
      </c>
      <c r="I26" s="7" cm="1">
        <f t="array" ref="I26">_xlfn.XLOOKUP(E26&amp;F26,$B$6:$B$12&amp;$C$6:$C$12,$D$6:$D$12,"onbekend")</f>
        <v>0</v>
      </c>
      <c r="J26" s="7" cm="1">
        <f t="array" ref="J26">_xlfn.XLOOKUP(E26&amp;F26,$B$6:$B$12&amp;$C$6:$C$12,$E$6:$E$12,"onbekend")</f>
        <v>0</v>
      </c>
      <c r="K26" s="7">
        <f t="shared" si="0"/>
        <v>0</v>
      </c>
      <c r="L26" s="7" cm="1">
        <f t="array" ref="L26">IF(H26="ja", _xlfn.XLOOKUP(E26&amp;F26, $B$6:$B$12&amp;$C$6:$C$12, $G$6:$G$12, 0), 0)</f>
        <v>0</v>
      </c>
      <c r="M26" s="7">
        <f t="shared" si="1"/>
        <v>0</v>
      </c>
    </row>
    <row r="27" spans="2:13" x14ac:dyDescent="0.2">
      <c r="B27" s="65" t="s">
        <v>47</v>
      </c>
      <c r="C27" s="65" t="s">
        <v>48</v>
      </c>
      <c r="D27" s="62" t="s">
        <v>20</v>
      </c>
      <c r="E27" s="62" t="s">
        <v>118</v>
      </c>
      <c r="F27" s="65" t="s">
        <v>10</v>
      </c>
      <c r="G27" s="65" t="s">
        <v>117</v>
      </c>
      <c r="H27" s="62" t="s">
        <v>117</v>
      </c>
      <c r="I27" s="7" cm="1">
        <f t="array" ref="I27">_xlfn.XLOOKUP(E27&amp;F27,$B$6:$B$12&amp;$C$6:$C$12,$D$6:$D$12,"onbekend")</f>
        <v>0</v>
      </c>
      <c r="J27" s="7" cm="1">
        <f t="array" ref="J27">_xlfn.XLOOKUP(E27&amp;F27,$B$6:$B$12&amp;$C$6:$C$12,$E$6:$E$12,"onbekend")</f>
        <v>0</v>
      </c>
      <c r="K27" s="7">
        <f t="shared" si="0"/>
        <v>0</v>
      </c>
      <c r="L27" s="7" cm="1">
        <f t="array" ref="L27">IF(H27="ja", _xlfn.XLOOKUP(E27&amp;F27, $B$6:$B$12&amp;$C$6:$C$12, $G$6:$G$12, 0), 0)</f>
        <v>0</v>
      </c>
      <c r="M27" s="7">
        <f t="shared" si="1"/>
        <v>0</v>
      </c>
    </row>
    <row r="28" spans="2:13" x14ac:dyDescent="0.2">
      <c r="B28" s="65" t="s">
        <v>47</v>
      </c>
      <c r="C28" s="65" t="s">
        <v>48</v>
      </c>
      <c r="D28" s="62" t="s">
        <v>20</v>
      </c>
      <c r="E28" s="62" t="s">
        <v>118</v>
      </c>
      <c r="F28" s="65" t="s">
        <v>10</v>
      </c>
      <c r="G28" s="65" t="s">
        <v>115</v>
      </c>
      <c r="H28" s="62" t="s">
        <v>117</v>
      </c>
      <c r="I28" s="7" cm="1">
        <f t="array" ref="I28">_xlfn.XLOOKUP(E28&amp;F28,$B$6:$B$12&amp;$C$6:$C$12,$D$6:$D$12,"onbekend")</f>
        <v>0</v>
      </c>
      <c r="J28" s="7" cm="1">
        <f t="array" ref="J28">_xlfn.XLOOKUP(E28&amp;F28,$B$6:$B$12&amp;$C$6:$C$12,$E$6:$E$12,"onbekend")</f>
        <v>0</v>
      </c>
      <c r="K28" s="7">
        <f t="shared" si="0"/>
        <v>0</v>
      </c>
      <c r="L28" s="7" cm="1">
        <f t="array" ref="L28">IF(H28="ja", _xlfn.XLOOKUP(E28&amp;F28, $B$6:$B$12&amp;$C$6:$C$12, $G$6:$G$12, 0), 0)</f>
        <v>0</v>
      </c>
      <c r="M28" s="7">
        <f t="shared" si="1"/>
        <v>0</v>
      </c>
    </row>
    <row r="29" spans="2:13" x14ac:dyDescent="0.2">
      <c r="B29" s="65" t="s">
        <v>47</v>
      </c>
      <c r="C29" s="65" t="s">
        <v>48</v>
      </c>
      <c r="D29" s="62" t="s">
        <v>20</v>
      </c>
      <c r="E29" s="62" t="s">
        <v>118</v>
      </c>
      <c r="F29" s="65" t="s">
        <v>10</v>
      </c>
      <c r="G29" s="65" t="s">
        <v>115</v>
      </c>
      <c r="H29" s="62" t="s">
        <v>117</v>
      </c>
      <c r="I29" s="7" cm="1">
        <f t="array" ref="I29">_xlfn.XLOOKUP(E29&amp;F29,$B$6:$B$12&amp;$C$6:$C$12,$D$6:$D$12,"onbekend")</f>
        <v>0</v>
      </c>
      <c r="J29" s="7" cm="1">
        <f t="array" ref="J29">_xlfn.XLOOKUP(E29&amp;F29,$B$6:$B$12&amp;$C$6:$C$12,$E$6:$E$12,"onbekend")</f>
        <v>0</v>
      </c>
      <c r="K29" s="7">
        <f t="shared" si="0"/>
        <v>0</v>
      </c>
      <c r="L29" s="7" cm="1">
        <f t="array" ref="L29">IF(H29="ja", _xlfn.XLOOKUP(E29&amp;F29, $B$6:$B$12&amp;$C$6:$C$12, $G$6:$G$12, 0), 0)</f>
        <v>0</v>
      </c>
      <c r="M29" s="7">
        <f t="shared" si="1"/>
        <v>0</v>
      </c>
    </row>
    <row r="30" spans="2:13" x14ac:dyDescent="0.2">
      <c r="B30" s="65" t="s">
        <v>47</v>
      </c>
      <c r="C30" s="65" t="s">
        <v>48</v>
      </c>
      <c r="D30" s="62" t="s">
        <v>20</v>
      </c>
      <c r="E30" s="62" t="s">
        <v>118</v>
      </c>
      <c r="F30" s="65" t="s">
        <v>10</v>
      </c>
      <c r="G30" s="65" t="s">
        <v>115</v>
      </c>
      <c r="H30" s="62" t="s">
        <v>117</v>
      </c>
      <c r="I30" s="7" cm="1">
        <f t="array" ref="I30">_xlfn.XLOOKUP(E30&amp;F30,$B$6:$B$12&amp;$C$6:$C$12,$D$6:$D$12,"onbekend")</f>
        <v>0</v>
      </c>
      <c r="J30" s="7" cm="1">
        <f t="array" ref="J30">_xlfn.XLOOKUP(E30&amp;F30,$B$6:$B$12&amp;$C$6:$C$12,$E$6:$E$12,"onbekend")</f>
        <v>0</v>
      </c>
      <c r="K30" s="7">
        <f t="shared" si="0"/>
        <v>0</v>
      </c>
      <c r="L30" s="7" cm="1">
        <f t="array" ref="L30">IF(H30="ja", _xlfn.XLOOKUP(E30&amp;F30, $B$6:$B$12&amp;$C$6:$C$12, $G$6:$G$12, 0), 0)</f>
        <v>0</v>
      </c>
      <c r="M30" s="7">
        <f t="shared" si="1"/>
        <v>0</v>
      </c>
    </row>
    <row r="31" spans="2:13" x14ac:dyDescent="0.2">
      <c r="B31" s="65" t="s">
        <v>47</v>
      </c>
      <c r="C31" s="65" t="s">
        <v>48</v>
      </c>
      <c r="D31" s="62" t="s">
        <v>20</v>
      </c>
      <c r="E31" s="62" t="s">
        <v>118</v>
      </c>
      <c r="F31" s="65" t="s">
        <v>10</v>
      </c>
      <c r="G31" s="65" t="s">
        <v>115</v>
      </c>
      <c r="H31" s="62" t="s">
        <v>117</v>
      </c>
      <c r="I31" s="7" cm="1">
        <f t="array" ref="I31">_xlfn.XLOOKUP(E31&amp;F31,$B$6:$B$12&amp;$C$6:$C$12,$D$6:$D$12,"onbekend")</f>
        <v>0</v>
      </c>
      <c r="J31" s="7" cm="1">
        <f t="array" ref="J31">_xlfn.XLOOKUP(E31&amp;F31,$B$6:$B$12&amp;$C$6:$C$12,$E$6:$E$12,"onbekend")</f>
        <v>0</v>
      </c>
      <c r="K31" s="7">
        <f t="shared" si="0"/>
        <v>0</v>
      </c>
      <c r="L31" s="7" cm="1">
        <f t="array" ref="L31">IF(H31="ja", _xlfn.XLOOKUP(E31&amp;F31, $B$6:$B$12&amp;$C$6:$C$12, $G$6:$G$12, 0), 0)</f>
        <v>0</v>
      </c>
      <c r="M31" s="7">
        <f t="shared" si="1"/>
        <v>0</v>
      </c>
    </row>
    <row r="32" spans="2:13" x14ac:dyDescent="0.2">
      <c r="B32" s="65" t="s">
        <v>47</v>
      </c>
      <c r="C32" s="65" t="s">
        <v>48</v>
      </c>
      <c r="D32" s="62" t="s">
        <v>20</v>
      </c>
      <c r="E32" s="62" t="s">
        <v>118</v>
      </c>
      <c r="F32" s="65" t="s">
        <v>10</v>
      </c>
      <c r="G32" s="65" t="s">
        <v>115</v>
      </c>
      <c r="H32" s="62" t="s">
        <v>117</v>
      </c>
      <c r="I32" s="7" cm="1">
        <f t="array" ref="I32">_xlfn.XLOOKUP(E32&amp;F32,$B$6:$B$12&amp;$C$6:$C$12,$D$6:$D$12,"onbekend")</f>
        <v>0</v>
      </c>
      <c r="J32" s="7" cm="1">
        <f t="array" ref="J32">_xlfn.XLOOKUP(E32&amp;F32,$B$6:$B$12&amp;$C$6:$C$12,$E$6:$E$12,"onbekend")</f>
        <v>0</v>
      </c>
      <c r="K32" s="7">
        <f t="shared" si="0"/>
        <v>0</v>
      </c>
      <c r="L32" s="7" cm="1">
        <f t="array" ref="L32">IF(H32="ja", _xlfn.XLOOKUP(E32&amp;F32, $B$6:$B$12&amp;$C$6:$C$12, $G$6:$G$12, 0), 0)</f>
        <v>0</v>
      </c>
      <c r="M32" s="7">
        <f t="shared" si="1"/>
        <v>0</v>
      </c>
    </row>
    <row r="33" spans="2:13" x14ac:dyDescent="0.2">
      <c r="B33" s="65" t="s">
        <v>47</v>
      </c>
      <c r="C33" s="65" t="s">
        <v>48</v>
      </c>
      <c r="D33" s="62" t="s">
        <v>20</v>
      </c>
      <c r="E33" s="62" t="s">
        <v>118</v>
      </c>
      <c r="F33" s="65" t="s">
        <v>10</v>
      </c>
      <c r="G33" s="65" t="s">
        <v>115</v>
      </c>
      <c r="H33" s="62" t="s">
        <v>117</v>
      </c>
      <c r="I33" s="7" cm="1">
        <f t="array" ref="I33">_xlfn.XLOOKUP(E33&amp;F33,$B$6:$B$12&amp;$C$6:$C$12,$D$6:$D$12,"onbekend")</f>
        <v>0</v>
      </c>
      <c r="J33" s="7" cm="1">
        <f t="array" ref="J33">_xlfn.XLOOKUP(E33&amp;F33,$B$6:$B$12&amp;$C$6:$C$12,$E$6:$E$12,"onbekend")</f>
        <v>0</v>
      </c>
      <c r="K33" s="7">
        <f t="shared" si="0"/>
        <v>0</v>
      </c>
      <c r="L33" s="7" cm="1">
        <f t="array" ref="L33">IF(H33="ja", _xlfn.XLOOKUP(E33&amp;F33, $B$6:$B$12&amp;$C$6:$C$12, $G$6:$G$12, 0), 0)</f>
        <v>0</v>
      </c>
      <c r="M33" s="7">
        <f t="shared" si="1"/>
        <v>0</v>
      </c>
    </row>
    <row r="34" spans="2:13" x14ac:dyDescent="0.2">
      <c r="B34" s="65" t="s">
        <v>47</v>
      </c>
      <c r="C34" s="65" t="s">
        <v>48</v>
      </c>
      <c r="D34" s="62" t="s">
        <v>20</v>
      </c>
      <c r="E34" s="62" t="s">
        <v>118</v>
      </c>
      <c r="F34" s="65" t="s">
        <v>10</v>
      </c>
      <c r="G34" s="65" t="s">
        <v>115</v>
      </c>
      <c r="H34" s="62" t="s">
        <v>117</v>
      </c>
      <c r="I34" s="7" cm="1">
        <f t="array" ref="I34">_xlfn.XLOOKUP(E34&amp;F34,$B$6:$B$12&amp;$C$6:$C$12,$D$6:$D$12,"onbekend")</f>
        <v>0</v>
      </c>
      <c r="J34" s="7" cm="1">
        <f t="array" ref="J34">_xlfn.XLOOKUP(E34&amp;F34,$B$6:$B$12&amp;$C$6:$C$12,$E$6:$E$12,"onbekend")</f>
        <v>0</v>
      </c>
      <c r="K34" s="7">
        <f t="shared" si="0"/>
        <v>0</v>
      </c>
      <c r="L34" s="7" cm="1">
        <f t="array" ref="L34">IF(H34="ja", _xlfn.XLOOKUP(E34&amp;F34, $B$6:$B$12&amp;$C$6:$C$12, $G$6:$G$12, 0), 0)</f>
        <v>0</v>
      </c>
      <c r="M34" s="7">
        <f t="shared" si="1"/>
        <v>0</v>
      </c>
    </row>
    <row r="35" spans="2:13" x14ac:dyDescent="0.2">
      <c r="B35" s="65" t="s">
        <v>47</v>
      </c>
      <c r="C35" s="65" t="s">
        <v>48</v>
      </c>
      <c r="D35" s="62" t="s">
        <v>20</v>
      </c>
      <c r="E35" s="62" t="s">
        <v>118</v>
      </c>
      <c r="F35" s="65" t="s">
        <v>10</v>
      </c>
      <c r="G35" s="65" t="s">
        <v>115</v>
      </c>
      <c r="H35" s="62" t="s">
        <v>117</v>
      </c>
      <c r="I35" s="7" cm="1">
        <f t="array" ref="I35">_xlfn.XLOOKUP(E35&amp;F35,$B$6:$B$12&amp;$C$6:$C$12,$D$6:$D$12,"onbekend")</f>
        <v>0</v>
      </c>
      <c r="J35" s="7" cm="1">
        <f t="array" ref="J35">_xlfn.XLOOKUP(E35&amp;F35,$B$6:$B$12&amp;$C$6:$C$12,$E$6:$E$12,"onbekend")</f>
        <v>0</v>
      </c>
      <c r="K35" s="7">
        <f t="shared" si="0"/>
        <v>0</v>
      </c>
      <c r="L35" s="7" cm="1">
        <f t="array" ref="L35">IF(H35="ja", _xlfn.XLOOKUP(E35&amp;F35, $B$6:$B$12&amp;$C$6:$C$12, $G$6:$G$12, 0), 0)</f>
        <v>0</v>
      </c>
      <c r="M35" s="7">
        <f t="shared" si="1"/>
        <v>0</v>
      </c>
    </row>
    <row r="36" spans="2:13" x14ac:dyDescent="0.2">
      <c r="B36" s="65" t="s">
        <v>47</v>
      </c>
      <c r="C36" s="65" t="s">
        <v>48</v>
      </c>
      <c r="D36" s="62" t="s">
        <v>20</v>
      </c>
      <c r="E36" s="62" t="s">
        <v>118</v>
      </c>
      <c r="F36" s="65" t="s">
        <v>10</v>
      </c>
      <c r="G36" s="65" t="s">
        <v>115</v>
      </c>
      <c r="H36" s="62" t="s">
        <v>117</v>
      </c>
      <c r="I36" s="7" cm="1">
        <f t="array" ref="I36">_xlfn.XLOOKUP(E36&amp;F36,$B$6:$B$12&amp;$C$6:$C$12,$D$6:$D$12,"onbekend")</f>
        <v>0</v>
      </c>
      <c r="J36" s="7" cm="1">
        <f t="array" ref="J36">_xlfn.XLOOKUP(E36&amp;F36,$B$6:$B$12&amp;$C$6:$C$12,$E$6:$E$12,"onbekend")</f>
        <v>0</v>
      </c>
      <c r="K36" s="7">
        <f t="shared" si="0"/>
        <v>0</v>
      </c>
      <c r="L36" s="7" cm="1">
        <f t="array" ref="L36">IF(H36="ja", _xlfn.XLOOKUP(E36&amp;F36, $B$6:$B$12&amp;$C$6:$C$12, $G$6:$G$12, 0), 0)</f>
        <v>0</v>
      </c>
      <c r="M36" s="7">
        <f t="shared" si="1"/>
        <v>0</v>
      </c>
    </row>
    <row r="37" spans="2:13" x14ac:dyDescent="0.2">
      <c r="B37" s="65" t="s">
        <v>47</v>
      </c>
      <c r="C37" s="65" t="s">
        <v>48</v>
      </c>
      <c r="D37" s="62" t="s">
        <v>20</v>
      </c>
      <c r="E37" s="62" t="s">
        <v>118</v>
      </c>
      <c r="F37" s="65" t="s">
        <v>10</v>
      </c>
      <c r="G37" s="65" t="s">
        <v>115</v>
      </c>
      <c r="H37" s="62" t="s">
        <v>117</v>
      </c>
      <c r="I37" s="7" cm="1">
        <f t="array" ref="I37">_xlfn.XLOOKUP(E37&amp;F37,$B$6:$B$12&amp;$C$6:$C$12,$D$6:$D$12,"onbekend")</f>
        <v>0</v>
      </c>
      <c r="J37" s="7" cm="1">
        <f t="array" ref="J37">_xlfn.XLOOKUP(E37&amp;F37,$B$6:$B$12&amp;$C$6:$C$12,$E$6:$E$12,"onbekend")</f>
        <v>0</v>
      </c>
      <c r="K37" s="7">
        <f t="shared" si="0"/>
        <v>0</v>
      </c>
      <c r="L37" s="7" cm="1">
        <f t="array" ref="L37">IF(H37="ja", _xlfn.XLOOKUP(E37&amp;F37, $B$6:$B$12&amp;$C$6:$C$12, $G$6:$G$12, 0), 0)</f>
        <v>0</v>
      </c>
      <c r="M37" s="7">
        <f t="shared" si="1"/>
        <v>0</v>
      </c>
    </row>
    <row r="38" spans="2:13" x14ac:dyDescent="0.2">
      <c r="B38" s="65" t="s">
        <v>47</v>
      </c>
      <c r="C38" s="65" t="s">
        <v>48</v>
      </c>
      <c r="D38" s="62" t="s">
        <v>20</v>
      </c>
      <c r="E38" s="62" t="s">
        <v>118</v>
      </c>
      <c r="F38" s="65" t="s">
        <v>10</v>
      </c>
      <c r="G38" s="65" t="s">
        <v>115</v>
      </c>
      <c r="H38" s="62" t="s">
        <v>117</v>
      </c>
      <c r="I38" s="7" cm="1">
        <f t="array" ref="I38">_xlfn.XLOOKUP(E38&amp;F38,$B$6:$B$12&amp;$C$6:$C$12,$D$6:$D$12,"onbekend")</f>
        <v>0</v>
      </c>
      <c r="J38" s="7" cm="1">
        <f t="array" ref="J38">_xlfn.XLOOKUP(E38&amp;F38,$B$6:$B$12&amp;$C$6:$C$12,$E$6:$E$12,"onbekend")</f>
        <v>0</v>
      </c>
      <c r="K38" s="7">
        <f t="shared" si="0"/>
        <v>0</v>
      </c>
      <c r="L38" s="7" cm="1">
        <f t="array" ref="L38">IF(H38="ja", _xlfn.XLOOKUP(E38&amp;F38, $B$6:$B$12&amp;$C$6:$C$12, $G$6:$G$12, 0), 0)</f>
        <v>0</v>
      </c>
      <c r="M38" s="7">
        <f t="shared" si="1"/>
        <v>0</v>
      </c>
    </row>
    <row r="39" spans="2:13" x14ac:dyDescent="0.2">
      <c r="B39" s="65" t="s">
        <v>47</v>
      </c>
      <c r="C39" s="65" t="s">
        <v>48</v>
      </c>
      <c r="D39" s="62" t="s">
        <v>20</v>
      </c>
      <c r="E39" s="62" t="s">
        <v>118</v>
      </c>
      <c r="F39" s="65" t="s">
        <v>10</v>
      </c>
      <c r="G39" s="65" t="s">
        <v>115</v>
      </c>
      <c r="H39" s="62" t="s">
        <v>117</v>
      </c>
      <c r="I39" s="7" cm="1">
        <f t="array" ref="I39">_xlfn.XLOOKUP(E39&amp;F39,$B$6:$B$12&amp;$C$6:$C$12,$D$6:$D$12,"onbekend")</f>
        <v>0</v>
      </c>
      <c r="J39" s="7" cm="1">
        <f t="array" ref="J39">_xlfn.XLOOKUP(E39&amp;F39,$B$6:$B$12&amp;$C$6:$C$12,$E$6:$E$12,"onbekend")</f>
        <v>0</v>
      </c>
      <c r="K39" s="7">
        <f t="shared" si="0"/>
        <v>0</v>
      </c>
      <c r="L39" s="7" cm="1">
        <f t="array" ref="L39">IF(H39="ja", _xlfn.XLOOKUP(E39&amp;F39, $B$6:$B$12&amp;$C$6:$C$12, $G$6:$G$12, 0), 0)</f>
        <v>0</v>
      </c>
      <c r="M39" s="7">
        <f t="shared" si="1"/>
        <v>0</v>
      </c>
    </row>
    <row r="40" spans="2:13" x14ac:dyDescent="0.2">
      <c r="B40" s="65" t="s">
        <v>53</v>
      </c>
      <c r="C40" s="65" t="s">
        <v>54</v>
      </c>
      <c r="D40" s="62" t="s">
        <v>20</v>
      </c>
      <c r="E40" s="62" t="s">
        <v>118</v>
      </c>
      <c r="F40" s="65" t="s">
        <v>10</v>
      </c>
      <c r="G40" s="65" t="s">
        <v>115</v>
      </c>
      <c r="H40" s="62" t="s">
        <v>117</v>
      </c>
      <c r="I40" s="7" cm="1">
        <f t="array" ref="I40">_xlfn.XLOOKUP(E40&amp;F40,$B$6:$B$12&amp;$C$6:$C$12,$D$6:$D$12,"onbekend")</f>
        <v>0</v>
      </c>
      <c r="J40" s="7" cm="1">
        <f t="array" ref="J40">_xlfn.XLOOKUP(E40&amp;F40,$B$6:$B$12&amp;$C$6:$C$12,$E$6:$E$12,"onbekend")</f>
        <v>0</v>
      </c>
      <c r="K40" s="7">
        <f t="shared" si="0"/>
        <v>0</v>
      </c>
      <c r="L40" s="7" cm="1">
        <f t="array" ref="L40">IF(H40="ja", _xlfn.XLOOKUP(E40&amp;F40, $B$6:$B$12&amp;$C$6:$C$12, $G$6:$G$12, 0), 0)</f>
        <v>0</v>
      </c>
      <c r="M40" s="7">
        <f t="shared" si="1"/>
        <v>0</v>
      </c>
    </row>
    <row r="41" spans="2:13" x14ac:dyDescent="0.2">
      <c r="B41" s="65" t="s">
        <v>53</v>
      </c>
      <c r="C41" s="65" t="s">
        <v>54</v>
      </c>
      <c r="D41" s="62" t="s">
        <v>20</v>
      </c>
      <c r="E41" s="62" t="s">
        <v>118</v>
      </c>
      <c r="F41" s="65" t="s">
        <v>10</v>
      </c>
      <c r="G41" s="65" t="s">
        <v>115</v>
      </c>
      <c r="H41" s="62" t="s">
        <v>117</v>
      </c>
      <c r="I41" s="7" cm="1">
        <f t="array" ref="I41">_xlfn.XLOOKUP(E41&amp;F41,$B$6:$B$12&amp;$C$6:$C$12,$D$6:$D$12,"onbekend")</f>
        <v>0</v>
      </c>
      <c r="J41" s="7" cm="1">
        <f t="array" ref="J41">_xlfn.XLOOKUP(E41&amp;F41,$B$6:$B$12&amp;$C$6:$C$12,$E$6:$E$12,"onbekend")</f>
        <v>0</v>
      </c>
      <c r="K41" s="7">
        <f t="shared" si="0"/>
        <v>0</v>
      </c>
      <c r="L41" s="7" cm="1">
        <f t="array" ref="L41">IF(H41="ja", _xlfn.XLOOKUP(E41&amp;F41, $B$6:$B$12&amp;$C$6:$C$12, $G$6:$G$12, 0), 0)</f>
        <v>0</v>
      </c>
      <c r="M41" s="7">
        <f t="shared" si="1"/>
        <v>0</v>
      </c>
    </row>
    <row r="42" spans="2:13" x14ac:dyDescent="0.2">
      <c r="B42" s="65" t="s">
        <v>53</v>
      </c>
      <c r="C42" s="65" t="s">
        <v>54</v>
      </c>
      <c r="D42" s="62" t="s">
        <v>20</v>
      </c>
      <c r="E42" s="62" t="s">
        <v>118</v>
      </c>
      <c r="F42" s="65" t="s">
        <v>10</v>
      </c>
      <c r="G42" s="65" t="s">
        <v>115</v>
      </c>
      <c r="H42" s="62" t="s">
        <v>117</v>
      </c>
      <c r="I42" s="7" cm="1">
        <f t="array" ref="I42">_xlfn.XLOOKUP(E42&amp;F42,$B$6:$B$12&amp;$C$6:$C$12,$D$6:$D$12,"onbekend")</f>
        <v>0</v>
      </c>
      <c r="J42" s="7" cm="1">
        <f t="array" ref="J42">_xlfn.XLOOKUP(E42&amp;F42,$B$6:$B$12&amp;$C$6:$C$12,$E$6:$E$12,"onbekend")</f>
        <v>0</v>
      </c>
      <c r="K42" s="7">
        <f t="shared" si="0"/>
        <v>0</v>
      </c>
      <c r="L42" s="7" cm="1">
        <f t="array" ref="L42">IF(H42="ja", _xlfn.XLOOKUP(E42&amp;F42, $B$6:$B$12&amp;$C$6:$C$12, $G$6:$G$12, 0), 0)</f>
        <v>0</v>
      </c>
      <c r="M42" s="7">
        <f t="shared" si="1"/>
        <v>0</v>
      </c>
    </row>
    <row r="43" spans="2:13" x14ac:dyDescent="0.2">
      <c r="B43" s="65" t="s">
        <v>53</v>
      </c>
      <c r="C43" s="65" t="s">
        <v>54</v>
      </c>
      <c r="D43" s="62" t="s">
        <v>20</v>
      </c>
      <c r="E43" s="62" t="s">
        <v>134</v>
      </c>
      <c r="F43" s="65" t="s">
        <v>10</v>
      </c>
      <c r="G43" s="65" t="s">
        <v>115</v>
      </c>
      <c r="H43" s="62" t="s">
        <v>135</v>
      </c>
      <c r="I43" s="7" cm="1">
        <f t="array" ref="I43">_xlfn.XLOOKUP(E43&amp;F43,$B$6:$B$12&amp;$C$6:$C$12,$D$6:$D$12,"onbekend")</f>
        <v>0</v>
      </c>
      <c r="J43" s="7" cm="1">
        <f t="array" ref="J43">_xlfn.XLOOKUP(E43&amp;F43,$B$6:$B$12&amp;$C$6:$C$12,$E$6:$E$12,"onbekend")</f>
        <v>0</v>
      </c>
      <c r="K43" s="7">
        <f t="shared" si="0"/>
        <v>0</v>
      </c>
      <c r="L43" s="7" cm="1">
        <f t="array" ref="L43">IF(H43="ja", _xlfn.XLOOKUP(E43&amp;F43, $B$6:$B$12&amp;$C$6:$C$12, $G$6:$G$12, 0), 0)</f>
        <v>0</v>
      </c>
      <c r="M43" s="7">
        <f t="shared" si="1"/>
        <v>0</v>
      </c>
    </row>
    <row r="44" spans="2:13" x14ac:dyDescent="0.2">
      <c r="B44" s="62" t="s">
        <v>11</v>
      </c>
      <c r="C44" s="62" t="s">
        <v>12</v>
      </c>
      <c r="D44" s="62" t="s">
        <v>140</v>
      </c>
      <c r="E44" s="62" t="s">
        <v>118</v>
      </c>
      <c r="F44" s="62" t="s">
        <v>10</v>
      </c>
      <c r="G44" s="62" t="s">
        <v>115</v>
      </c>
      <c r="H44" s="62" t="s">
        <v>117</v>
      </c>
      <c r="I44" s="7" cm="1">
        <f t="array" ref="I44">_xlfn.XLOOKUP(E44&amp;F44,$B$6:$B$12&amp;$C$6:$C$12,$D$6:$D$12,"onbekend")</f>
        <v>0</v>
      </c>
      <c r="J44" s="7" cm="1">
        <f t="array" ref="J44">_xlfn.XLOOKUP(E44&amp;F44,$B$6:$B$12&amp;$C$6:$C$12,$E$6:$E$12,"onbekend")</f>
        <v>0</v>
      </c>
      <c r="K44" s="7">
        <f t="shared" si="0"/>
        <v>0</v>
      </c>
      <c r="L44" s="7" cm="1">
        <f t="array" ref="L44">IF(H44="ja", _xlfn.XLOOKUP(E44&amp;F44, $B$6:$B$12&amp;$C$6:$C$12, $G$6:$G$12, 0), 0)</f>
        <v>0</v>
      </c>
      <c r="M44" s="7">
        <f t="shared" si="1"/>
        <v>0</v>
      </c>
    </row>
    <row r="45" spans="2:13" x14ac:dyDescent="0.2">
      <c r="B45" s="62" t="s">
        <v>11</v>
      </c>
      <c r="C45" s="62" t="s">
        <v>12</v>
      </c>
      <c r="D45" s="62" t="s">
        <v>141</v>
      </c>
      <c r="E45" s="62" t="s">
        <v>118</v>
      </c>
      <c r="F45" s="62" t="s">
        <v>10</v>
      </c>
      <c r="G45" s="62" t="s">
        <v>115</v>
      </c>
      <c r="H45" s="62" t="s">
        <v>117</v>
      </c>
      <c r="I45" s="7" cm="1">
        <f t="array" ref="I45">_xlfn.XLOOKUP(E45&amp;F45,$B$6:$B$12&amp;$C$6:$C$12,$D$6:$D$12,"onbekend")</f>
        <v>0</v>
      </c>
      <c r="J45" s="7" cm="1">
        <f t="array" ref="J45">_xlfn.XLOOKUP(E45&amp;F45,$B$6:$B$12&amp;$C$6:$C$12,$E$6:$E$12,"onbekend")</f>
        <v>0</v>
      </c>
      <c r="K45" s="7">
        <f t="shared" si="0"/>
        <v>0</v>
      </c>
      <c r="L45" s="7" cm="1">
        <f t="array" ref="L45">IF(H45="ja", _xlfn.XLOOKUP(E45&amp;F45, $B$6:$B$12&amp;$C$6:$C$12, $G$6:$G$12, 0), 0)</f>
        <v>0</v>
      </c>
      <c r="M45" s="7">
        <f t="shared" si="1"/>
        <v>0</v>
      </c>
    </row>
    <row r="46" spans="2:13" x14ac:dyDescent="0.2">
      <c r="B46" s="62" t="s">
        <v>11</v>
      </c>
      <c r="C46" s="62" t="s">
        <v>12</v>
      </c>
      <c r="D46" s="62" t="s">
        <v>142</v>
      </c>
      <c r="E46" s="62" t="s">
        <v>118</v>
      </c>
      <c r="F46" s="62" t="s">
        <v>10</v>
      </c>
      <c r="G46" s="62" t="s">
        <v>115</v>
      </c>
      <c r="H46" s="62" t="s">
        <v>117</v>
      </c>
      <c r="I46" s="7" cm="1">
        <f t="array" ref="I46">_xlfn.XLOOKUP(E46&amp;F46,$B$6:$B$12&amp;$C$6:$C$12,$D$6:$D$12,"onbekend")</f>
        <v>0</v>
      </c>
      <c r="J46" s="7" cm="1">
        <f t="array" ref="J46">_xlfn.XLOOKUP(E46&amp;F46,$B$6:$B$12&amp;$C$6:$C$12,$E$6:$E$12,"onbekend")</f>
        <v>0</v>
      </c>
      <c r="K46" s="7">
        <f t="shared" si="0"/>
        <v>0</v>
      </c>
      <c r="L46" s="7" cm="1">
        <f t="array" ref="L46">IF(H46="ja", _xlfn.XLOOKUP(E46&amp;F46, $B$6:$B$12&amp;$C$6:$C$12, $G$6:$G$12, 0), 0)</f>
        <v>0</v>
      </c>
      <c r="M46" s="7">
        <f t="shared" si="1"/>
        <v>0</v>
      </c>
    </row>
    <row r="47" spans="2:13" x14ac:dyDescent="0.2">
      <c r="B47" s="62" t="s">
        <v>11</v>
      </c>
      <c r="C47" s="62" t="s">
        <v>12</v>
      </c>
      <c r="D47" s="62" t="s">
        <v>138</v>
      </c>
      <c r="E47" s="62" t="s">
        <v>118</v>
      </c>
      <c r="F47" s="62" t="s">
        <v>13</v>
      </c>
      <c r="G47" s="62" t="s">
        <v>115</v>
      </c>
      <c r="H47" s="62" t="s">
        <v>115</v>
      </c>
      <c r="I47" s="7" cm="1">
        <f t="array" ref="I47">_xlfn.XLOOKUP(E47&amp;F47,$B$6:$B$12&amp;$C$6:$C$12,$D$6:$D$12,"onbekend")</f>
        <v>0</v>
      </c>
      <c r="J47" s="7" cm="1">
        <f t="array" ref="J47">_xlfn.XLOOKUP(E47&amp;F47,$B$6:$B$12&amp;$C$6:$C$12,$E$6:$E$12,"onbekend")</f>
        <v>0</v>
      </c>
      <c r="K47" s="7">
        <f t="shared" si="0"/>
        <v>0</v>
      </c>
      <c r="L47" s="7" cm="1">
        <f t="array" ref="L47">IF(H47="ja", _xlfn.XLOOKUP(E47&amp;F47, $B$6:$B$12&amp;$C$6:$C$12, $G$6:$G$12, 0), 0)</f>
        <v>0</v>
      </c>
      <c r="M47" s="7">
        <f t="shared" si="1"/>
        <v>0</v>
      </c>
    </row>
    <row r="48" spans="2:13" x14ac:dyDescent="0.2">
      <c r="B48" s="66" t="s">
        <v>14</v>
      </c>
      <c r="C48" s="66" t="s">
        <v>15</v>
      </c>
      <c r="D48" s="66" t="s">
        <v>143</v>
      </c>
      <c r="E48" s="62" t="s">
        <v>118</v>
      </c>
      <c r="F48" s="66" t="s">
        <v>10</v>
      </c>
      <c r="G48" s="66" t="s">
        <v>115</v>
      </c>
      <c r="H48" s="62" t="s">
        <v>117</v>
      </c>
      <c r="I48" s="7" cm="1">
        <f t="array" ref="I48">_xlfn.XLOOKUP(E48&amp;F48,$B$6:$B$12&amp;$C$6:$C$12,$D$6:$D$12,"onbekend")</f>
        <v>0</v>
      </c>
      <c r="J48" s="7" cm="1">
        <f t="array" ref="J48">_xlfn.XLOOKUP(E48&amp;F48,$B$6:$B$12&amp;$C$6:$C$12,$E$6:$E$12,"onbekend")</f>
        <v>0</v>
      </c>
      <c r="K48" s="7">
        <f t="shared" si="0"/>
        <v>0</v>
      </c>
      <c r="L48" s="7" cm="1">
        <f t="array" ref="L48">IF(H48="ja", _xlfn.XLOOKUP(E48&amp;F48, $B$6:$B$12&amp;$C$6:$C$12, $G$6:$G$12, 0), 0)</f>
        <v>0</v>
      </c>
      <c r="M48" s="7">
        <f t="shared" si="1"/>
        <v>0</v>
      </c>
    </row>
    <row r="49" spans="2:13" x14ac:dyDescent="0.2">
      <c r="B49" s="66" t="s">
        <v>14</v>
      </c>
      <c r="C49" s="66" t="s">
        <v>15</v>
      </c>
      <c r="D49" s="62" t="s">
        <v>20</v>
      </c>
      <c r="E49" s="62" t="s">
        <v>120</v>
      </c>
      <c r="F49" s="66" t="s">
        <v>10</v>
      </c>
      <c r="G49" s="66" t="s">
        <v>115</v>
      </c>
      <c r="H49" s="62" t="s">
        <v>115</v>
      </c>
      <c r="I49" s="7" cm="1">
        <f t="array" ref="I49">_xlfn.XLOOKUP(E49&amp;F49,$B$6:$B$12&amp;$C$6:$C$12,$D$6:$D$12,"onbekend")</f>
        <v>0</v>
      </c>
      <c r="J49" s="7" cm="1">
        <f t="array" ref="J49">_xlfn.XLOOKUP(E49&amp;F49,$B$6:$B$12&amp;$C$6:$C$12,$E$6:$E$12,"onbekend")</f>
        <v>0</v>
      </c>
      <c r="K49" s="7">
        <f t="shared" si="0"/>
        <v>0</v>
      </c>
      <c r="L49" s="7" cm="1">
        <f t="array" ref="L49">IF(H49="ja", _xlfn.XLOOKUP(E49&amp;F49, $B$6:$B$12&amp;$C$6:$C$12, $G$6:$G$12, 0), 0)</f>
        <v>0</v>
      </c>
      <c r="M49" s="7">
        <f t="shared" si="1"/>
        <v>0</v>
      </c>
    </row>
    <row r="50" spans="2:13" x14ac:dyDescent="0.2">
      <c r="B50" s="66" t="s">
        <v>14</v>
      </c>
      <c r="C50" s="66" t="s">
        <v>16</v>
      </c>
      <c r="D50" s="62" t="s">
        <v>20</v>
      </c>
      <c r="E50" s="62" t="s">
        <v>120</v>
      </c>
      <c r="F50" s="66" t="s">
        <v>10</v>
      </c>
      <c r="G50" s="66" t="s">
        <v>115</v>
      </c>
      <c r="H50" s="62" t="s">
        <v>115</v>
      </c>
      <c r="I50" s="7" cm="1">
        <f t="array" ref="I50">_xlfn.XLOOKUP(E50&amp;F50,$B$6:$B$12&amp;$C$6:$C$12,$D$6:$D$12,"onbekend")</f>
        <v>0</v>
      </c>
      <c r="J50" s="7" cm="1">
        <f t="array" ref="J50">_xlfn.XLOOKUP(E50&amp;F50,$B$6:$B$12&amp;$C$6:$C$12,$E$6:$E$12,"onbekend")</f>
        <v>0</v>
      </c>
      <c r="K50" s="7">
        <f t="shared" si="0"/>
        <v>0</v>
      </c>
      <c r="L50" s="7" cm="1">
        <f t="array" ref="L50">IF(H50="ja", _xlfn.XLOOKUP(E50&amp;F50, $B$6:$B$12&amp;$C$6:$C$12, $G$6:$G$12, 0), 0)</f>
        <v>0</v>
      </c>
      <c r="M50" s="7">
        <f t="shared" si="1"/>
        <v>0</v>
      </c>
    </row>
    <row r="51" spans="2:13" x14ac:dyDescent="0.2">
      <c r="B51" s="66" t="s">
        <v>14</v>
      </c>
      <c r="C51" s="66" t="s">
        <v>16</v>
      </c>
      <c r="D51" s="62" t="s">
        <v>20</v>
      </c>
      <c r="E51" s="62" t="s">
        <v>120</v>
      </c>
      <c r="F51" s="66" t="s">
        <v>10</v>
      </c>
      <c r="G51" s="66" t="s">
        <v>115</v>
      </c>
      <c r="H51" s="62" t="s">
        <v>115</v>
      </c>
      <c r="I51" s="7" cm="1">
        <f t="array" ref="I51">_xlfn.XLOOKUP(E51&amp;F51,$B$6:$B$12&amp;$C$6:$C$12,$D$6:$D$12,"onbekend")</f>
        <v>0</v>
      </c>
      <c r="J51" s="7" cm="1">
        <f t="array" ref="J51">_xlfn.XLOOKUP(E51&amp;F51,$B$6:$B$12&amp;$C$6:$C$12,$E$6:$E$12,"onbekend")</f>
        <v>0</v>
      </c>
      <c r="K51" s="7">
        <f t="shared" si="0"/>
        <v>0</v>
      </c>
      <c r="L51" s="7" cm="1">
        <f t="array" ref="L51">IF(H51="ja", _xlfn.XLOOKUP(E51&amp;F51, $B$6:$B$12&amp;$C$6:$C$12, $G$6:$G$12, 0), 0)</f>
        <v>0</v>
      </c>
      <c r="M51" s="7">
        <f t="shared" si="1"/>
        <v>0</v>
      </c>
    </row>
    <row r="52" spans="2:13" x14ac:dyDescent="0.2">
      <c r="B52" s="66" t="s">
        <v>14</v>
      </c>
      <c r="C52" s="66" t="s">
        <v>16</v>
      </c>
      <c r="D52" s="66" t="s">
        <v>144</v>
      </c>
      <c r="E52" s="62" t="s">
        <v>118</v>
      </c>
      <c r="F52" s="66" t="s">
        <v>10</v>
      </c>
      <c r="G52" s="66" t="s">
        <v>115</v>
      </c>
      <c r="H52" s="62" t="s">
        <v>117</v>
      </c>
      <c r="I52" s="7" cm="1">
        <f t="array" ref="I52">_xlfn.XLOOKUP(E52&amp;F52,$B$6:$B$12&amp;$C$6:$C$12,$D$6:$D$12,"onbekend")</f>
        <v>0</v>
      </c>
      <c r="J52" s="7" cm="1">
        <f t="array" ref="J52">_xlfn.XLOOKUP(E52&amp;F52,$B$6:$B$12&amp;$C$6:$C$12,$E$6:$E$12,"onbekend")</f>
        <v>0</v>
      </c>
      <c r="K52" s="7">
        <f t="shared" si="0"/>
        <v>0</v>
      </c>
      <c r="L52" s="7" cm="1">
        <f t="array" ref="L52">IF(H52="ja", _xlfn.XLOOKUP(E52&amp;F52, $B$6:$B$12&amp;$C$6:$C$12, $G$6:$G$12, 0), 0)</f>
        <v>0</v>
      </c>
      <c r="M52" s="7">
        <f t="shared" si="1"/>
        <v>0</v>
      </c>
    </row>
    <row r="53" spans="2:13" x14ac:dyDescent="0.2">
      <c r="B53" s="66" t="s">
        <v>14</v>
      </c>
      <c r="C53" s="66" t="s">
        <v>17</v>
      </c>
      <c r="D53" s="66" t="s">
        <v>145</v>
      </c>
      <c r="E53" s="62" t="s">
        <v>118</v>
      </c>
      <c r="F53" s="66" t="s">
        <v>10</v>
      </c>
      <c r="G53" s="66" t="s">
        <v>115</v>
      </c>
      <c r="H53" s="62" t="s">
        <v>117</v>
      </c>
      <c r="I53" s="7" cm="1">
        <f t="array" ref="I53">_xlfn.XLOOKUP(E53&amp;F53,$B$6:$B$12&amp;$C$6:$C$12,$D$6:$D$12,"onbekend")</f>
        <v>0</v>
      </c>
      <c r="J53" s="7" cm="1">
        <f t="array" ref="J53">_xlfn.XLOOKUP(E53&amp;F53,$B$6:$B$12&amp;$C$6:$C$12,$E$6:$E$12,"onbekend")</f>
        <v>0</v>
      </c>
      <c r="K53" s="7">
        <f t="shared" si="0"/>
        <v>0</v>
      </c>
      <c r="L53" s="7" cm="1">
        <f t="array" ref="L53">IF(H53="ja", _xlfn.XLOOKUP(E53&amp;F53, $B$6:$B$12&amp;$C$6:$C$12, $G$6:$G$12, 0), 0)</f>
        <v>0</v>
      </c>
      <c r="M53" s="7">
        <f t="shared" si="1"/>
        <v>0</v>
      </c>
    </row>
    <row r="54" spans="2:13" x14ac:dyDescent="0.2">
      <c r="B54" s="66" t="s">
        <v>14</v>
      </c>
      <c r="C54" s="66" t="s">
        <v>18</v>
      </c>
      <c r="D54" s="66" t="s">
        <v>146</v>
      </c>
      <c r="E54" s="62" t="s">
        <v>118</v>
      </c>
      <c r="F54" s="66" t="s">
        <v>10</v>
      </c>
      <c r="G54" s="66" t="s">
        <v>115</v>
      </c>
      <c r="H54" s="62" t="s">
        <v>117</v>
      </c>
      <c r="I54" s="7" cm="1">
        <f t="array" ref="I54">_xlfn.XLOOKUP(E54&amp;F54,$B$6:$B$12&amp;$C$6:$C$12,$D$6:$D$12,"onbekend")</f>
        <v>0</v>
      </c>
      <c r="J54" s="7" cm="1">
        <f t="array" ref="J54">_xlfn.XLOOKUP(E54&amp;F54,$B$6:$B$12&amp;$C$6:$C$12,$E$6:$E$12,"onbekend")</f>
        <v>0</v>
      </c>
      <c r="K54" s="7">
        <f t="shared" si="0"/>
        <v>0</v>
      </c>
      <c r="L54" s="7" cm="1">
        <f t="array" ref="L54">IF(H54="ja", _xlfn.XLOOKUP(E54&amp;F54, $B$6:$B$12&amp;$C$6:$C$12, $G$6:$G$12, 0), 0)</f>
        <v>0</v>
      </c>
      <c r="M54" s="7">
        <f t="shared" si="1"/>
        <v>0</v>
      </c>
    </row>
    <row r="55" spans="2:13" x14ac:dyDescent="0.2">
      <c r="B55" s="66" t="s">
        <v>14</v>
      </c>
      <c r="C55" s="66" t="s">
        <v>18</v>
      </c>
      <c r="D55" s="66" t="s">
        <v>147</v>
      </c>
      <c r="E55" s="66" t="s">
        <v>121</v>
      </c>
      <c r="F55" s="66" t="s">
        <v>10</v>
      </c>
      <c r="G55" s="66" t="s">
        <v>115</v>
      </c>
      <c r="H55" s="62" t="s">
        <v>115</v>
      </c>
      <c r="I55" s="7" cm="1">
        <f t="array" ref="I55">_xlfn.XLOOKUP(E55&amp;F55,$B$6:$B$12&amp;$C$6:$C$12,$D$6:$D$12,"onbekend")</f>
        <v>0</v>
      </c>
      <c r="J55" s="7" cm="1">
        <f t="array" ref="J55">_xlfn.XLOOKUP(E55&amp;F55,$B$6:$B$12&amp;$C$6:$C$12,$E$6:$E$12,"onbekend")</f>
        <v>0</v>
      </c>
      <c r="K55" s="7">
        <f t="shared" si="0"/>
        <v>0</v>
      </c>
      <c r="L55" s="7" cm="1">
        <f t="array" ref="L55">IF(H55="ja", _xlfn.XLOOKUP(E55&amp;F55, $B$6:$B$12&amp;$C$6:$C$12, $G$6:$G$12, 0), 0)</f>
        <v>0</v>
      </c>
      <c r="M55" s="7">
        <f t="shared" si="1"/>
        <v>0</v>
      </c>
    </row>
    <row r="56" spans="2:13" x14ac:dyDescent="0.2">
      <c r="B56" s="66" t="s">
        <v>122</v>
      </c>
      <c r="C56" s="66" t="s">
        <v>19</v>
      </c>
      <c r="D56" s="62" t="s">
        <v>20</v>
      </c>
      <c r="E56" s="62" t="s">
        <v>118</v>
      </c>
      <c r="F56" s="66" t="s">
        <v>13</v>
      </c>
      <c r="G56" s="62" t="s">
        <v>115</v>
      </c>
      <c r="H56" s="62" t="s">
        <v>115</v>
      </c>
      <c r="I56" s="7" cm="1">
        <f t="array" ref="I56">_xlfn.XLOOKUP(E56&amp;F56,$B$6:$B$12&amp;$C$6:$C$12,$D$6:$D$12,"onbekend")</f>
        <v>0</v>
      </c>
      <c r="J56" s="7" cm="1">
        <f t="array" ref="J56">_xlfn.XLOOKUP(E56&amp;F56,$B$6:$B$12&amp;$C$6:$C$12,$E$6:$E$12,"onbekend")</f>
        <v>0</v>
      </c>
      <c r="K56" s="7">
        <f t="shared" si="0"/>
        <v>0</v>
      </c>
      <c r="L56" s="7" cm="1">
        <f t="array" ref="L56">IF(H56="ja", _xlfn.XLOOKUP(E56&amp;F56, $B$6:$B$12&amp;$C$6:$C$12, $G$6:$G$12, 0), 0)</f>
        <v>0</v>
      </c>
      <c r="M56" s="7">
        <f t="shared" si="1"/>
        <v>0</v>
      </c>
    </row>
    <row r="57" spans="2:13" x14ac:dyDescent="0.2">
      <c r="B57" s="66" t="s">
        <v>122</v>
      </c>
      <c r="C57" s="66" t="s">
        <v>19</v>
      </c>
      <c r="D57" s="62" t="s">
        <v>20</v>
      </c>
      <c r="E57" s="62" t="s">
        <v>118</v>
      </c>
      <c r="F57" s="66" t="s">
        <v>10</v>
      </c>
      <c r="G57" s="66" t="s">
        <v>115</v>
      </c>
      <c r="H57" s="62" t="s">
        <v>115</v>
      </c>
      <c r="I57" s="7" cm="1">
        <f t="array" ref="I57">_xlfn.XLOOKUP(E57&amp;F57,$B$6:$B$12&amp;$C$6:$C$12,$D$6:$D$12,"onbekend")</f>
        <v>0</v>
      </c>
      <c r="J57" s="7" cm="1">
        <f t="array" ref="J57">_xlfn.XLOOKUP(E57&amp;F57,$B$6:$B$12&amp;$C$6:$C$12,$E$6:$E$12,"onbekend")</f>
        <v>0</v>
      </c>
      <c r="K57" s="7">
        <f t="shared" si="0"/>
        <v>0</v>
      </c>
      <c r="L57" s="7" cm="1">
        <f t="array" ref="L57">IF(H57="ja", _xlfn.XLOOKUP(E57&amp;F57, $B$6:$B$12&amp;$C$6:$C$12, $G$6:$G$12, 0), 0)</f>
        <v>0</v>
      </c>
      <c r="M57" s="7">
        <f t="shared" si="1"/>
        <v>0</v>
      </c>
    </row>
    <row r="58" spans="2:13" x14ac:dyDescent="0.2">
      <c r="B58" s="66" t="s">
        <v>49</v>
      </c>
      <c r="C58" s="66" t="s">
        <v>50</v>
      </c>
      <c r="D58" s="62" t="s">
        <v>20</v>
      </c>
      <c r="E58" s="62" t="s">
        <v>118</v>
      </c>
      <c r="F58" s="66" t="s">
        <v>10</v>
      </c>
      <c r="G58" s="66" t="s">
        <v>115</v>
      </c>
      <c r="H58" s="62" t="s">
        <v>115</v>
      </c>
      <c r="I58" s="7" cm="1">
        <f t="array" ref="I58">_xlfn.XLOOKUP(E58&amp;F58,$B$6:$B$12&amp;$C$6:$C$12,$D$6:$D$12,"onbekend")</f>
        <v>0</v>
      </c>
      <c r="J58" s="7" cm="1">
        <f t="array" ref="J58">_xlfn.XLOOKUP(E58&amp;F58,$B$6:$B$12&amp;$C$6:$C$12,$E$6:$E$12,"onbekend")</f>
        <v>0</v>
      </c>
      <c r="K58" s="7">
        <f t="shared" si="0"/>
        <v>0</v>
      </c>
      <c r="L58" s="7" cm="1">
        <f t="array" ref="L58">IF(H58="ja", _xlfn.XLOOKUP(E58&amp;F58, $B$6:$B$12&amp;$C$6:$C$12, $G$6:$G$12, 0), 0)</f>
        <v>0</v>
      </c>
      <c r="M58" s="7">
        <f t="shared" si="1"/>
        <v>0</v>
      </c>
    </row>
    <row r="59" spans="2:13" x14ac:dyDescent="0.2">
      <c r="B59" s="66" t="s">
        <v>49</v>
      </c>
      <c r="C59" s="66" t="s">
        <v>50</v>
      </c>
      <c r="D59" s="62" t="s">
        <v>20</v>
      </c>
      <c r="E59" s="62" t="s">
        <v>118</v>
      </c>
      <c r="F59" s="66" t="s">
        <v>10</v>
      </c>
      <c r="G59" s="66" t="s">
        <v>115</v>
      </c>
      <c r="H59" s="62" t="s">
        <v>115</v>
      </c>
      <c r="I59" s="7" cm="1">
        <f t="array" ref="I59">_xlfn.XLOOKUP(E59&amp;F59,$B$6:$B$12&amp;$C$6:$C$12,$D$6:$D$12,"onbekend")</f>
        <v>0</v>
      </c>
      <c r="J59" s="7" cm="1">
        <f t="array" ref="J59">_xlfn.XLOOKUP(E59&amp;F59,$B$6:$B$12&amp;$C$6:$C$12,$E$6:$E$12,"onbekend")</f>
        <v>0</v>
      </c>
      <c r="K59" s="7">
        <f t="shared" si="0"/>
        <v>0</v>
      </c>
      <c r="L59" s="7" cm="1">
        <f t="array" ref="L59">IF(H59="ja", _xlfn.XLOOKUP(E59&amp;F59, $B$6:$B$12&amp;$C$6:$C$12, $G$6:$G$12, 0), 0)</f>
        <v>0</v>
      </c>
      <c r="M59" s="7">
        <f t="shared" si="1"/>
        <v>0</v>
      </c>
    </row>
    <row r="60" spans="2:13" x14ac:dyDescent="0.2">
      <c r="B60" s="66" t="s">
        <v>49</v>
      </c>
      <c r="C60" s="66" t="s">
        <v>50</v>
      </c>
      <c r="D60" s="62" t="s">
        <v>20</v>
      </c>
      <c r="E60" s="62" t="s">
        <v>118</v>
      </c>
      <c r="F60" s="66" t="s">
        <v>10</v>
      </c>
      <c r="G60" s="66" t="s">
        <v>115</v>
      </c>
      <c r="H60" s="62" t="s">
        <v>115</v>
      </c>
      <c r="I60" s="7" cm="1">
        <f t="array" ref="I60">_xlfn.XLOOKUP(E60&amp;F60,$B$6:$B$12&amp;$C$6:$C$12,$D$6:$D$12,"onbekend")</f>
        <v>0</v>
      </c>
      <c r="J60" s="7" cm="1">
        <f t="array" ref="J60">_xlfn.XLOOKUP(E60&amp;F60,$B$6:$B$12&amp;$C$6:$C$12,$E$6:$E$12,"onbekend")</f>
        <v>0</v>
      </c>
      <c r="K60" s="7">
        <f t="shared" si="0"/>
        <v>0</v>
      </c>
      <c r="L60" s="7" cm="1">
        <f t="array" ref="L60">IF(H60="ja", _xlfn.XLOOKUP(E60&amp;F60, $B$6:$B$12&amp;$C$6:$C$12, $G$6:$G$12, 0), 0)</f>
        <v>0</v>
      </c>
      <c r="M60" s="7">
        <f t="shared" si="1"/>
        <v>0</v>
      </c>
    </row>
    <row r="61" spans="2:13" x14ac:dyDescent="0.2">
      <c r="B61" s="66" t="s">
        <v>49</v>
      </c>
      <c r="C61" s="66" t="s">
        <v>50</v>
      </c>
      <c r="D61" s="62" t="s">
        <v>20</v>
      </c>
      <c r="E61" s="62" t="s">
        <v>118</v>
      </c>
      <c r="F61" s="66" t="s">
        <v>10</v>
      </c>
      <c r="G61" s="66" t="s">
        <v>115</v>
      </c>
      <c r="H61" s="62" t="s">
        <v>115</v>
      </c>
      <c r="I61" s="7" cm="1">
        <f t="array" ref="I61">_xlfn.XLOOKUP(E61&amp;F61,$B$6:$B$12&amp;$C$6:$C$12,$D$6:$D$12,"onbekend")</f>
        <v>0</v>
      </c>
      <c r="J61" s="7" cm="1">
        <f t="array" ref="J61">_xlfn.XLOOKUP(E61&amp;F61,$B$6:$B$12&amp;$C$6:$C$12,$E$6:$E$12,"onbekend")</f>
        <v>0</v>
      </c>
      <c r="K61" s="7">
        <f t="shared" si="0"/>
        <v>0</v>
      </c>
      <c r="L61" s="7" cm="1">
        <f t="array" ref="L61">IF(H61="ja", _xlfn.XLOOKUP(E61&amp;F61, $B$6:$B$12&amp;$C$6:$C$12, $G$6:$G$12, 0), 0)</f>
        <v>0</v>
      </c>
      <c r="M61" s="7">
        <f t="shared" si="1"/>
        <v>0</v>
      </c>
    </row>
    <row r="62" spans="2:13" x14ac:dyDescent="0.2">
      <c r="B62" s="66" t="s">
        <v>49</v>
      </c>
      <c r="C62" s="66" t="s">
        <v>50</v>
      </c>
      <c r="D62" s="62" t="s">
        <v>20</v>
      </c>
      <c r="E62" s="62" t="s">
        <v>118</v>
      </c>
      <c r="F62" s="66" t="s">
        <v>10</v>
      </c>
      <c r="G62" s="66" t="s">
        <v>115</v>
      </c>
      <c r="H62" s="62" t="s">
        <v>115</v>
      </c>
      <c r="I62" s="7" cm="1">
        <f t="array" ref="I62">_xlfn.XLOOKUP(E62&amp;F62,$B$6:$B$12&amp;$C$6:$C$12,$D$6:$D$12,"onbekend")</f>
        <v>0</v>
      </c>
      <c r="J62" s="7" cm="1">
        <f t="array" ref="J62">_xlfn.XLOOKUP(E62&amp;F62,$B$6:$B$12&amp;$C$6:$C$12,$E$6:$E$12,"onbekend")</f>
        <v>0</v>
      </c>
      <c r="K62" s="7">
        <f t="shared" si="0"/>
        <v>0</v>
      </c>
      <c r="L62" s="7" cm="1">
        <f t="array" ref="L62">IF(H62="ja", _xlfn.XLOOKUP(E62&amp;F62, $B$6:$B$12&amp;$C$6:$C$12, $G$6:$G$12, 0), 0)</f>
        <v>0</v>
      </c>
      <c r="M62" s="7">
        <f t="shared" si="1"/>
        <v>0</v>
      </c>
    </row>
    <row r="63" spans="2:13" x14ac:dyDescent="0.2">
      <c r="B63" s="66" t="s">
        <v>49</v>
      </c>
      <c r="C63" s="66" t="s">
        <v>50</v>
      </c>
      <c r="D63" s="62" t="s">
        <v>20</v>
      </c>
      <c r="E63" s="62" t="s">
        <v>118</v>
      </c>
      <c r="F63" s="66" t="s">
        <v>10</v>
      </c>
      <c r="G63" s="66" t="s">
        <v>115</v>
      </c>
      <c r="H63" s="62" t="s">
        <v>115</v>
      </c>
      <c r="I63" s="7" cm="1">
        <f t="array" ref="I63">_xlfn.XLOOKUP(E63&amp;F63,$B$6:$B$12&amp;$C$6:$C$12,$D$6:$D$12,"onbekend")</f>
        <v>0</v>
      </c>
      <c r="J63" s="7" cm="1">
        <f t="array" ref="J63">_xlfn.XLOOKUP(E63&amp;F63,$B$6:$B$12&amp;$C$6:$C$12,$E$6:$E$12,"onbekend")</f>
        <v>0</v>
      </c>
      <c r="K63" s="7">
        <f t="shared" si="0"/>
        <v>0</v>
      </c>
      <c r="L63" s="7" cm="1">
        <f t="array" ref="L63">IF(H63="ja", _xlfn.XLOOKUP(E63&amp;F63, $B$6:$B$12&amp;$C$6:$C$12, $G$6:$G$12, 0), 0)</f>
        <v>0</v>
      </c>
      <c r="M63" s="7">
        <f t="shared" si="1"/>
        <v>0</v>
      </c>
    </row>
    <row r="64" spans="2:13" x14ac:dyDescent="0.2">
      <c r="B64" s="66" t="s">
        <v>49</v>
      </c>
      <c r="C64" s="66" t="s">
        <v>50</v>
      </c>
      <c r="D64" s="62" t="s">
        <v>20</v>
      </c>
      <c r="E64" s="62" t="s">
        <v>118</v>
      </c>
      <c r="F64" s="66" t="s">
        <v>10</v>
      </c>
      <c r="G64" s="66" t="s">
        <v>115</v>
      </c>
      <c r="H64" s="62" t="s">
        <v>115</v>
      </c>
      <c r="I64" s="7" cm="1">
        <f t="array" ref="I64">_xlfn.XLOOKUP(E64&amp;F64,$B$6:$B$12&amp;$C$6:$C$12,$D$6:$D$12,"onbekend")</f>
        <v>0</v>
      </c>
      <c r="J64" s="7" cm="1">
        <f t="array" ref="J64">_xlfn.XLOOKUP(E64&amp;F64,$B$6:$B$12&amp;$C$6:$C$12,$E$6:$E$12,"onbekend")</f>
        <v>0</v>
      </c>
      <c r="K64" s="7">
        <f t="shared" si="0"/>
        <v>0</v>
      </c>
      <c r="L64" s="7" cm="1">
        <f t="array" ref="L64">IF(H64="ja", _xlfn.XLOOKUP(E64&amp;F64, $B$6:$B$12&amp;$C$6:$C$12, $G$6:$G$12, 0), 0)</f>
        <v>0</v>
      </c>
      <c r="M64" s="7">
        <f t="shared" si="1"/>
        <v>0</v>
      </c>
    </row>
    <row r="65" spans="2:13" x14ac:dyDescent="0.2">
      <c r="B65" s="66" t="s">
        <v>49</v>
      </c>
      <c r="C65" s="66" t="s">
        <v>50</v>
      </c>
      <c r="D65" s="62" t="s">
        <v>20</v>
      </c>
      <c r="E65" s="62" t="s">
        <v>118</v>
      </c>
      <c r="F65" s="66" t="s">
        <v>10</v>
      </c>
      <c r="G65" s="66" t="s">
        <v>115</v>
      </c>
      <c r="H65" s="62" t="s">
        <v>115</v>
      </c>
      <c r="I65" s="7" cm="1">
        <f t="array" ref="I65">_xlfn.XLOOKUP(E65&amp;F65,$B$6:$B$12&amp;$C$6:$C$12,$D$6:$D$12,"onbekend")</f>
        <v>0</v>
      </c>
      <c r="J65" s="7" cm="1">
        <f t="array" ref="J65">_xlfn.XLOOKUP(E65&amp;F65,$B$6:$B$12&amp;$C$6:$C$12,$E$6:$E$12,"onbekend")</f>
        <v>0</v>
      </c>
      <c r="K65" s="7">
        <f t="shared" si="0"/>
        <v>0</v>
      </c>
      <c r="L65" s="7" cm="1">
        <f t="array" ref="L65">IF(H65="ja", _xlfn.XLOOKUP(E65&amp;F65, $B$6:$B$12&amp;$C$6:$C$12, $G$6:$G$12, 0), 0)</f>
        <v>0</v>
      </c>
      <c r="M65" s="7">
        <f t="shared" si="1"/>
        <v>0</v>
      </c>
    </row>
    <row r="66" spans="2:13" x14ac:dyDescent="0.2">
      <c r="B66" s="66" t="s">
        <v>49</v>
      </c>
      <c r="C66" s="66" t="s">
        <v>50</v>
      </c>
      <c r="D66" s="62" t="s">
        <v>20</v>
      </c>
      <c r="E66" s="62" t="s">
        <v>118</v>
      </c>
      <c r="F66" s="66" t="s">
        <v>10</v>
      </c>
      <c r="G66" s="66" t="s">
        <v>115</v>
      </c>
      <c r="H66" s="62" t="s">
        <v>115</v>
      </c>
      <c r="I66" s="7" cm="1">
        <f t="array" ref="I66">_xlfn.XLOOKUP(E66&amp;F66,$B$6:$B$12&amp;$C$6:$C$12,$D$6:$D$12,"onbekend")</f>
        <v>0</v>
      </c>
      <c r="J66" s="7" cm="1">
        <f t="array" ref="J66">_xlfn.XLOOKUP(E66&amp;F66,$B$6:$B$12&amp;$C$6:$C$12,$E$6:$E$12,"onbekend")</f>
        <v>0</v>
      </c>
      <c r="K66" s="7">
        <f t="shared" si="0"/>
        <v>0</v>
      </c>
      <c r="L66" s="7" cm="1">
        <f t="array" ref="L66">IF(H66="ja", _xlfn.XLOOKUP(E66&amp;F66, $B$6:$B$12&amp;$C$6:$C$12, $G$6:$G$12, 0), 0)</f>
        <v>0</v>
      </c>
      <c r="M66" s="7">
        <f t="shared" si="1"/>
        <v>0</v>
      </c>
    </row>
    <row r="67" spans="2:13" x14ac:dyDescent="0.2">
      <c r="B67" s="66" t="s">
        <v>49</v>
      </c>
      <c r="C67" s="66" t="s">
        <v>50</v>
      </c>
      <c r="D67" s="62" t="s">
        <v>20</v>
      </c>
      <c r="E67" s="62" t="s">
        <v>118</v>
      </c>
      <c r="F67" s="66" t="s">
        <v>10</v>
      </c>
      <c r="G67" s="66" t="s">
        <v>115</v>
      </c>
      <c r="H67" s="62" t="s">
        <v>115</v>
      </c>
      <c r="I67" s="7" cm="1">
        <f t="array" ref="I67">_xlfn.XLOOKUP(E67&amp;F67,$B$6:$B$12&amp;$C$6:$C$12,$D$6:$D$12,"onbekend")</f>
        <v>0</v>
      </c>
      <c r="J67" s="7" cm="1">
        <f t="array" ref="J67">_xlfn.XLOOKUP(E67&amp;F67,$B$6:$B$12&amp;$C$6:$C$12,$E$6:$E$12,"onbekend")</f>
        <v>0</v>
      </c>
      <c r="K67" s="7">
        <f t="shared" si="0"/>
        <v>0</v>
      </c>
      <c r="L67" s="7" cm="1">
        <f t="array" ref="L67">IF(H67="ja", _xlfn.XLOOKUP(E67&amp;F67, $B$6:$B$12&amp;$C$6:$C$12, $G$6:$G$12, 0), 0)</f>
        <v>0</v>
      </c>
      <c r="M67" s="7">
        <f t="shared" si="1"/>
        <v>0</v>
      </c>
    </row>
    <row r="68" spans="2:13" x14ac:dyDescent="0.2">
      <c r="B68" s="66" t="s">
        <v>49</v>
      </c>
      <c r="C68" s="66" t="s">
        <v>50</v>
      </c>
      <c r="D68" s="62" t="s">
        <v>20</v>
      </c>
      <c r="E68" s="62" t="s">
        <v>118</v>
      </c>
      <c r="F68" s="67" t="s">
        <v>10</v>
      </c>
      <c r="G68" s="67" t="s">
        <v>117</v>
      </c>
      <c r="H68" s="62" t="s">
        <v>117</v>
      </c>
      <c r="I68" s="7" cm="1">
        <f t="array" ref="I68">_xlfn.XLOOKUP(E68&amp;F68,$B$6:$B$12&amp;$C$6:$C$12,$D$6:$D$12,"onbekend")</f>
        <v>0</v>
      </c>
      <c r="J68" s="7" cm="1">
        <f t="array" ref="J68">_xlfn.XLOOKUP(E68&amp;F68,$B$6:$B$12&amp;$C$6:$C$12,$E$6:$E$12,"onbekend")</f>
        <v>0</v>
      </c>
      <c r="K68" s="7">
        <f t="shared" si="0"/>
        <v>0</v>
      </c>
      <c r="L68" s="7" cm="1">
        <f t="array" ref="L68">IF(H68="ja", _xlfn.XLOOKUP(E68&amp;F68, $B$6:$B$12&amp;$C$6:$C$12, $G$6:$G$12, 0), 0)</f>
        <v>0</v>
      </c>
      <c r="M68" s="7">
        <f t="shared" si="1"/>
        <v>0</v>
      </c>
    </row>
    <row r="69" spans="2:13" x14ac:dyDescent="0.2">
      <c r="B69" s="66" t="s">
        <v>49</v>
      </c>
      <c r="C69" s="66" t="s">
        <v>50</v>
      </c>
      <c r="D69" s="62" t="s">
        <v>20</v>
      </c>
      <c r="E69" s="62" t="s">
        <v>118</v>
      </c>
      <c r="F69" s="66" t="s">
        <v>13</v>
      </c>
      <c r="G69" s="62" t="s">
        <v>115</v>
      </c>
      <c r="H69" s="62" t="s">
        <v>115</v>
      </c>
      <c r="I69" s="7" cm="1">
        <f t="array" ref="I69">_xlfn.XLOOKUP(E69&amp;F69,$B$6:$B$12&amp;$C$6:$C$12,$D$6:$D$12,"onbekend")</f>
        <v>0</v>
      </c>
      <c r="J69" s="7" cm="1">
        <f t="array" ref="J69">_xlfn.XLOOKUP(E69&amp;F69,$B$6:$B$12&amp;$C$6:$C$12,$E$6:$E$12,"onbekend")</f>
        <v>0</v>
      </c>
      <c r="K69" s="7">
        <f t="shared" si="0"/>
        <v>0</v>
      </c>
      <c r="L69" s="7" cm="1">
        <f t="array" ref="L69">IF(H69="ja", _xlfn.XLOOKUP(E69&amp;F69, $B$6:$B$12&amp;$C$6:$C$12, $G$6:$G$12, 0), 0)</f>
        <v>0</v>
      </c>
      <c r="M69" s="7">
        <f t="shared" si="1"/>
        <v>0</v>
      </c>
    </row>
    <row r="70" spans="2:13" x14ac:dyDescent="0.2">
      <c r="B70" s="66" t="s">
        <v>49</v>
      </c>
      <c r="C70" s="66" t="s">
        <v>50</v>
      </c>
      <c r="D70" s="62" t="s">
        <v>20</v>
      </c>
      <c r="E70" s="62" t="s">
        <v>118</v>
      </c>
      <c r="F70" s="66" t="s">
        <v>13</v>
      </c>
      <c r="G70" s="62" t="s">
        <v>115</v>
      </c>
      <c r="H70" s="62" t="s">
        <v>115</v>
      </c>
      <c r="I70" s="7" cm="1">
        <f t="array" ref="I70">_xlfn.XLOOKUP(E70&amp;F70,$B$6:$B$12&amp;$C$6:$C$12,$D$6:$D$12,"onbekend")</f>
        <v>0</v>
      </c>
      <c r="J70" s="7" cm="1">
        <f t="array" ref="J70">_xlfn.XLOOKUP(E70&amp;F70,$B$6:$B$12&amp;$C$6:$C$12,$E$6:$E$12,"onbekend")</f>
        <v>0</v>
      </c>
      <c r="K70" s="7">
        <f t="shared" si="0"/>
        <v>0</v>
      </c>
      <c r="L70" s="7" cm="1">
        <f t="array" ref="L70">IF(H70="ja", _xlfn.XLOOKUP(E70&amp;F70, $B$6:$B$12&amp;$C$6:$C$12, $G$6:$G$12, 0), 0)</f>
        <v>0</v>
      </c>
      <c r="M70" s="7">
        <f t="shared" si="1"/>
        <v>0</v>
      </c>
    </row>
    <row r="71" spans="2:13" x14ac:dyDescent="0.2">
      <c r="B71" s="66" t="s">
        <v>49</v>
      </c>
      <c r="C71" s="66" t="s">
        <v>51</v>
      </c>
      <c r="D71" s="62" t="s">
        <v>20</v>
      </c>
      <c r="E71" s="62" t="s">
        <v>118</v>
      </c>
      <c r="F71" s="66" t="s">
        <v>10</v>
      </c>
      <c r="G71" s="66" t="s">
        <v>115</v>
      </c>
      <c r="H71" s="62" t="s">
        <v>115</v>
      </c>
      <c r="I71" s="7" cm="1">
        <f t="array" ref="I71">_xlfn.XLOOKUP(E71&amp;F71,$B$6:$B$12&amp;$C$6:$C$12,$D$6:$D$12,"onbekend")</f>
        <v>0</v>
      </c>
      <c r="J71" s="7" cm="1">
        <f t="array" ref="J71">_xlfn.XLOOKUP(E71&amp;F71,$B$6:$B$12&amp;$C$6:$C$12,$E$6:$E$12,"onbekend")</f>
        <v>0</v>
      </c>
      <c r="K71" s="7">
        <f t="shared" si="0"/>
        <v>0</v>
      </c>
      <c r="L71" s="7" cm="1">
        <f t="array" ref="L71">IF(H71="ja", _xlfn.XLOOKUP(E71&amp;F71, $B$6:$B$12&amp;$C$6:$C$12, $G$6:$G$12, 0), 0)</f>
        <v>0</v>
      </c>
      <c r="M71" s="7">
        <f t="shared" si="1"/>
        <v>0</v>
      </c>
    </row>
    <row r="72" spans="2:13" x14ac:dyDescent="0.2">
      <c r="B72" s="66" t="s">
        <v>49</v>
      </c>
      <c r="C72" s="66" t="s">
        <v>52</v>
      </c>
      <c r="D72" s="62" t="s">
        <v>20</v>
      </c>
      <c r="E72" s="62" t="s">
        <v>118</v>
      </c>
      <c r="F72" s="66" t="s">
        <v>10</v>
      </c>
      <c r="G72" s="66" t="s">
        <v>115</v>
      </c>
      <c r="H72" s="62" t="s">
        <v>115</v>
      </c>
      <c r="I72" s="7" cm="1">
        <f t="array" ref="I72">_xlfn.XLOOKUP(E72&amp;F72,$B$6:$B$12&amp;$C$6:$C$12,$D$6:$D$12,"onbekend")</f>
        <v>0</v>
      </c>
      <c r="J72" s="7" cm="1">
        <f t="array" ref="J72">_xlfn.XLOOKUP(E72&amp;F72,$B$6:$B$12&amp;$C$6:$C$12,$E$6:$E$12,"onbekend")</f>
        <v>0</v>
      </c>
      <c r="K72" s="7">
        <f t="shared" si="0"/>
        <v>0</v>
      </c>
      <c r="L72" s="7" cm="1">
        <f t="array" ref="L72">IF(H72="ja", _xlfn.XLOOKUP(E72&amp;F72, $B$6:$B$12&amp;$C$6:$C$12, $G$6:$G$12, 0), 0)</f>
        <v>0</v>
      </c>
      <c r="M72" s="7">
        <f t="shared" si="1"/>
        <v>0</v>
      </c>
    </row>
    <row r="73" spans="2:13" x14ac:dyDescent="0.2">
      <c r="B73" s="66" t="s">
        <v>49</v>
      </c>
      <c r="C73" s="66" t="s">
        <v>123</v>
      </c>
      <c r="D73" s="62" t="s">
        <v>20</v>
      </c>
      <c r="E73" s="62" t="s">
        <v>118</v>
      </c>
      <c r="F73" s="66" t="s">
        <v>13</v>
      </c>
      <c r="G73" s="62" t="s">
        <v>115</v>
      </c>
      <c r="H73" s="62" t="s">
        <v>115</v>
      </c>
      <c r="I73" s="7" cm="1">
        <f t="array" ref="I73">_xlfn.XLOOKUP(E73&amp;F73,$B$6:$B$12&amp;$C$6:$C$12,$D$6:$D$12,"onbekend")</f>
        <v>0</v>
      </c>
      <c r="J73" s="7" cm="1">
        <f t="array" ref="J73">_xlfn.XLOOKUP(E73&amp;F73,$B$6:$B$12&amp;$C$6:$C$12,$E$6:$E$12,"onbekend")</f>
        <v>0</v>
      </c>
      <c r="K73" s="7">
        <f t="shared" si="0"/>
        <v>0</v>
      </c>
      <c r="L73" s="7" cm="1">
        <f t="array" ref="L73">IF(H73="ja", _xlfn.XLOOKUP(E73&amp;F73, $B$6:$B$12&amp;$C$6:$C$12, $G$6:$G$12, 0), 0)</f>
        <v>0</v>
      </c>
      <c r="M73" s="7">
        <f t="shared" si="1"/>
        <v>0</v>
      </c>
    </row>
    <row r="74" spans="2:13" x14ac:dyDescent="0.2">
      <c r="B74" s="66" t="s">
        <v>49</v>
      </c>
      <c r="C74" s="66" t="s">
        <v>123</v>
      </c>
      <c r="D74" s="62" t="s">
        <v>20</v>
      </c>
      <c r="E74" s="62" t="s">
        <v>118</v>
      </c>
      <c r="F74" s="66" t="s">
        <v>13</v>
      </c>
      <c r="G74" s="62" t="s">
        <v>115</v>
      </c>
      <c r="H74" s="62" t="s">
        <v>115</v>
      </c>
      <c r="I74" s="7" cm="1">
        <f t="array" ref="I74">_xlfn.XLOOKUP(E74&amp;F74,$B$6:$B$12&amp;$C$6:$C$12,$D$6:$D$12,"onbekend")</f>
        <v>0</v>
      </c>
      <c r="J74" s="7" cm="1">
        <f t="array" ref="J74">_xlfn.XLOOKUP(E74&amp;F74,$B$6:$B$12&amp;$C$6:$C$12,$E$6:$E$12,"onbekend")</f>
        <v>0</v>
      </c>
      <c r="K74" s="7">
        <f t="shared" si="0"/>
        <v>0</v>
      </c>
      <c r="L74" s="7" cm="1">
        <f t="array" ref="L74">IF(H74="ja", _xlfn.XLOOKUP(E74&amp;F74, $B$6:$B$12&amp;$C$6:$C$12, $G$6:$G$12, 0), 0)</f>
        <v>0</v>
      </c>
      <c r="M74" s="7">
        <f t="shared" si="1"/>
        <v>0</v>
      </c>
    </row>
    <row r="75" spans="2:13" x14ac:dyDescent="0.2">
      <c r="B75" s="62" t="s">
        <v>21</v>
      </c>
      <c r="C75" s="62" t="s">
        <v>22</v>
      </c>
      <c r="D75" s="62" t="s">
        <v>148</v>
      </c>
      <c r="E75" s="62" t="s">
        <v>118</v>
      </c>
      <c r="F75" s="62" t="s">
        <v>10</v>
      </c>
      <c r="G75" s="62" t="s">
        <v>115</v>
      </c>
      <c r="H75" s="62" t="s">
        <v>115</v>
      </c>
      <c r="I75" s="7" cm="1">
        <f t="array" ref="I75">_xlfn.XLOOKUP(E75&amp;F75,$B$6:$B$12&amp;$C$6:$C$12,$D$6:$D$12,"onbekend")</f>
        <v>0</v>
      </c>
      <c r="J75" s="7" cm="1">
        <f t="array" ref="J75">_xlfn.XLOOKUP(E75&amp;F75,$B$6:$B$12&amp;$C$6:$C$12,$E$6:$E$12,"onbekend")</f>
        <v>0</v>
      </c>
      <c r="K75" s="7">
        <f t="shared" si="0"/>
        <v>0</v>
      </c>
      <c r="L75" s="7" cm="1">
        <f t="array" ref="L75">IF(H75="ja", _xlfn.XLOOKUP(E75&amp;F75, $B$6:$B$12&amp;$C$6:$C$12, $G$6:$G$12, 0), 0)</f>
        <v>0</v>
      </c>
      <c r="M75" s="7">
        <f t="shared" si="1"/>
        <v>0</v>
      </c>
    </row>
    <row r="76" spans="2:13" x14ac:dyDescent="0.2">
      <c r="B76" s="62" t="s">
        <v>21</v>
      </c>
      <c r="C76" s="62" t="s">
        <v>22</v>
      </c>
      <c r="D76" s="62" t="s">
        <v>148</v>
      </c>
      <c r="E76" s="62" t="s">
        <v>118</v>
      </c>
      <c r="F76" s="62" t="s">
        <v>10</v>
      </c>
      <c r="G76" s="62" t="s">
        <v>115</v>
      </c>
      <c r="H76" s="62" t="s">
        <v>115</v>
      </c>
      <c r="I76" s="7" cm="1">
        <f t="array" ref="I76">_xlfn.XLOOKUP(E76&amp;F76,$B$6:$B$12&amp;$C$6:$C$12,$D$6:$D$12,"onbekend")</f>
        <v>0</v>
      </c>
      <c r="J76" s="7" cm="1">
        <f t="array" ref="J76">_xlfn.XLOOKUP(E76&amp;F76,$B$6:$B$12&amp;$C$6:$C$12,$E$6:$E$12,"onbekend")</f>
        <v>0</v>
      </c>
      <c r="K76" s="7">
        <f t="shared" si="0"/>
        <v>0</v>
      </c>
      <c r="L76" s="7" cm="1">
        <f t="array" ref="L76">IF(H76="ja", _xlfn.XLOOKUP(E76&amp;F76, $B$6:$B$12&amp;$C$6:$C$12, $G$6:$G$12, 0), 0)</f>
        <v>0</v>
      </c>
      <c r="M76" s="7">
        <f t="shared" si="1"/>
        <v>0</v>
      </c>
    </row>
    <row r="77" spans="2:13" x14ac:dyDescent="0.2">
      <c r="B77" s="62" t="s">
        <v>21</v>
      </c>
      <c r="C77" s="62" t="s">
        <v>22</v>
      </c>
      <c r="D77" s="62" t="s">
        <v>149</v>
      </c>
      <c r="E77" s="62" t="s">
        <v>118</v>
      </c>
      <c r="F77" s="62" t="s">
        <v>10</v>
      </c>
      <c r="G77" s="62" t="s">
        <v>117</v>
      </c>
      <c r="H77" s="62" t="s">
        <v>117</v>
      </c>
      <c r="I77" s="7" cm="1">
        <f t="array" ref="I77">_xlfn.XLOOKUP(E77&amp;F77,$B$6:$B$12&amp;$C$6:$C$12,$D$6:$D$12,"onbekend")</f>
        <v>0</v>
      </c>
      <c r="J77" s="7" cm="1">
        <f t="array" ref="J77">_xlfn.XLOOKUP(E77&amp;F77,$B$6:$B$12&amp;$C$6:$C$12,$E$6:$E$12,"onbekend")</f>
        <v>0</v>
      </c>
      <c r="K77" s="7">
        <f t="shared" si="0"/>
        <v>0</v>
      </c>
      <c r="L77" s="7" cm="1">
        <f t="array" ref="L77">IF(H77="ja", _xlfn.XLOOKUP(E77&amp;F77, $B$6:$B$12&amp;$C$6:$C$12, $G$6:$G$12, 0), 0)</f>
        <v>0</v>
      </c>
      <c r="M77" s="7">
        <f t="shared" si="1"/>
        <v>0</v>
      </c>
    </row>
    <row r="78" spans="2:13" x14ac:dyDescent="0.2">
      <c r="B78" s="62" t="s">
        <v>33</v>
      </c>
      <c r="C78" s="62" t="s">
        <v>34</v>
      </c>
      <c r="D78" s="62" t="s">
        <v>150</v>
      </c>
      <c r="E78" s="62" t="s">
        <v>116</v>
      </c>
      <c r="F78" s="62" t="s">
        <v>10</v>
      </c>
      <c r="G78" s="62" t="s">
        <v>115</v>
      </c>
      <c r="H78" s="62" t="s">
        <v>117</v>
      </c>
      <c r="I78" s="7" cm="1">
        <f t="array" ref="I78">_xlfn.XLOOKUP(E78&amp;F78,$B$6:$B$12&amp;$C$6:$C$12,$D$6:$D$12,"onbekend")</f>
        <v>0</v>
      </c>
      <c r="J78" s="7" cm="1">
        <f t="array" ref="J78">_xlfn.XLOOKUP(E78&amp;F78,$B$6:$B$12&amp;$C$6:$C$12,$E$6:$E$12,"onbekend")</f>
        <v>0</v>
      </c>
      <c r="K78" s="7">
        <f t="shared" si="0"/>
        <v>0</v>
      </c>
      <c r="L78" s="7" cm="1">
        <f t="array" ref="L78">IF(H78="ja", _xlfn.XLOOKUP(E78&amp;F78, $B$6:$B$12&amp;$C$6:$C$12, $G$6:$G$12, 0), 0)</f>
        <v>0</v>
      </c>
      <c r="M78" s="7">
        <f t="shared" si="1"/>
        <v>0</v>
      </c>
    </row>
    <row r="79" spans="2:13" x14ac:dyDescent="0.2">
      <c r="B79" s="62" t="s">
        <v>33</v>
      </c>
      <c r="C79" s="62" t="s">
        <v>34</v>
      </c>
      <c r="D79" s="62" t="s">
        <v>151</v>
      </c>
      <c r="E79" s="62" t="s">
        <v>116</v>
      </c>
      <c r="F79" s="62" t="s">
        <v>10</v>
      </c>
      <c r="G79" s="62" t="s">
        <v>115</v>
      </c>
      <c r="H79" s="62" t="s">
        <v>115</v>
      </c>
      <c r="I79" s="7" cm="1">
        <f t="array" ref="I79">_xlfn.XLOOKUP(E79&amp;F79,$B$6:$B$12&amp;$C$6:$C$12,$D$6:$D$12,"onbekend")</f>
        <v>0</v>
      </c>
      <c r="J79" s="7" cm="1">
        <f t="array" ref="J79">_xlfn.XLOOKUP(E79&amp;F79,$B$6:$B$12&amp;$C$6:$C$12,$E$6:$E$12,"onbekend")</f>
        <v>0</v>
      </c>
      <c r="K79" s="7">
        <f t="shared" si="0"/>
        <v>0</v>
      </c>
      <c r="L79" s="7" cm="1">
        <f t="array" ref="L79">IF(H79="ja", _xlfn.XLOOKUP(E79&amp;F79, $B$6:$B$12&amp;$C$6:$C$12, $G$6:$G$12, 0), 0)</f>
        <v>0</v>
      </c>
      <c r="M79" s="7">
        <f t="shared" si="1"/>
        <v>0</v>
      </c>
    </row>
    <row r="80" spans="2:13" x14ac:dyDescent="0.2">
      <c r="B80" s="62" t="s">
        <v>33</v>
      </c>
      <c r="C80" s="62" t="s">
        <v>34</v>
      </c>
      <c r="D80" s="62" t="s">
        <v>152</v>
      </c>
      <c r="E80" s="62" t="s">
        <v>116</v>
      </c>
      <c r="F80" s="62" t="s">
        <v>10</v>
      </c>
      <c r="G80" s="62" t="s">
        <v>115</v>
      </c>
      <c r="H80" s="62" t="s">
        <v>117</v>
      </c>
      <c r="I80" s="7" cm="1">
        <f t="array" ref="I80">_xlfn.XLOOKUP(E80&amp;F80,$B$6:$B$12&amp;$C$6:$C$12,$D$6:$D$12,"onbekend")</f>
        <v>0</v>
      </c>
      <c r="J80" s="7" cm="1">
        <f t="array" ref="J80">_xlfn.XLOOKUP(E80&amp;F80,$B$6:$B$12&amp;$C$6:$C$12,$E$6:$E$12,"onbekend")</f>
        <v>0</v>
      </c>
      <c r="K80" s="7">
        <f t="shared" si="0"/>
        <v>0</v>
      </c>
      <c r="L80" s="7" cm="1">
        <f t="array" ref="L80">IF(H80="ja", _xlfn.XLOOKUP(E80&amp;F80, $B$6:$B$12&amp;$C$6:$C$12, $G$6:$G$12, 0), 0)</f>
        <v>0</v>
      </c>
      <c r="M80" s="7">
        <f t="shared" si="1"/>
        <v>0</v>
      </c>
    </row>
    <row r="81" spans="2:13" x14ac:dyDescent="0.2">
      <c r="B81" s="62" t="s">
        <v>33</v>
      </c>
      <c r="C81" s="62" t="s">
        <v>34</v>
      </c>
      <c r="D81" s="62" t="s">
        <v>124</v>
      </c>
      <c r="E81" s="62" t="s">
        <v>116</v>
      </c>
      <c r="F81" s="62" t="s">
        <v>10</v>
      </c>
      <c r="G81" s="62" t="s">
        <v>115</v>
      </c>
      <c r="H81" s="62" t="s">
        <v>117</v>
      </c>
      <c r="I81" s="7" cm="1">
        <f t="array" ref="I81">_xlfn.XLOOKUP(E81&amp;F81,$B$6:$B$12&amp;$C$6:$C$12,$D$6:$D$12,"onbekend")</f>
        <v>0</v>
      </c>
      <c r="J81" s="7" cm="1">
        <f t="array" ref="J81">_xlfn.XLOOKUP(E81&amp;F81,$B$6:$B$12&amp;$C$6:$C$12,$E$6:$E$12,"onbekend")</f>
        <v>0</v>
      </c>
      <c r="K81" s="7">
        <f t="shared" si="0"/>
        <v>0</v>
      </c>
      <c r="L81" s="7" cm="1">
        <f t="array" ref="L81">IF(H81="ja", _xlfn.XLOOKUP(E81&amp;F81, $B$6:$B$12&amp;$C$6:$C$12, $G$6:$G$12, 0), 0)</f>
        <v>0</v>
      </c>
      <c r="M81" s="7">
        <f t="shared" si="1"/>
        <v>0</v>
      </c>
    </row>
    <row r="82" spans="2:13" x14ac:dyDescent="0.2">
      <c r="B82" s="62" t="s">
        <v>33</v>
      </c>
      <c r="C82" s="62" t="s">
        <v>34</v>
      </c>
      <c r="D82" s="62" t="s">
        <v>153</v>
      </c>
      <c r="E82" s="62" t="s">
        <v>116</v>
      </c>
      <c r="F82" s="62" t="s">
        <v>10</v>
      </c>
      <c r="G82" s="62" t="s">
        <v>115</v>
      </c>
      <c r="H82" s="62" t="s">
        <v>117</v>
      </c>
      <c r="I82" s="7" cm="1">
        <f t="array" ref="I82">_xlfn.XLOOKUP(E82&amp;F82,$B$6:$B$12&amp;$C$6:$C$12,$D$6:$D$12,"onbekend")</f>
        <v>0</v>
      </c>
      <c r="J82" s="7" cm="1">
        <f t="array" ref="J82">_xlfn.XLOOKUP(E82&amp;F82,$B$6:$B$12&amp;$C$6:$C$12,$E$6:$E$12,"onbekend")</f>
        <v>0</v>
      </c>
      <c r="K82" s="7">
        <f t="shared" ref="K82:K145" si="2">IF(G82="Nee", 0, IF(G82="Ja", $F$6, ""))</f>
        <v>0</v>
      </c>
      <c r="L82" s="7" cm="1">
        <f t="array" ref="L82">IF(H82="ja", _xlfn.XLOOKUP(E82&amp;F82, $B$6:$B$12&amp;$C$6:$C$12, $G$6:$G$12, 0), 0)</f>
        <v>0</v>
      </c>
      <c r="M82" s="7">
        <f t="shared" ref="M82:M145" si="3">SUM(I82:L82)</f>
        <v>0</v>
      </c>
    </row>
    <row r="83" spans="2:13" x14ac:dyDescent="0.2">
      <c r="B83" s="62" t="s">
        <v>33</v>
      </c>
      <c r="C83" s="62" t="s">
        <v>34</v>
      </c>
      <c r="D83" s="62" t="s">
        <v>154</v>
      </c>
      <c r="E83" s="62" t="s">
        <v>118</v>
      </c>
      <c r="F83" s="62" t="s">
        <v>10</v>
      </c>
      <c r="G83" s="62" t="s">
        <v>115</v>
      </c>
      <c r="H83" s="62" t="s">
        <v>117</v>
      </c>
      <c r="I83" s="7" cm="1">
        <f t="array" ref="I83">_xlfn.XLOOKUP(E83&amp;F83,$B$6:$B$12&amp;$C$6:$C$12,$D$6:$D$12,"onbekend")</f>
        <v>0</v>
      </c>
      <c r="J83" s="7" cm="1">
        <f t="array" ref="J83">_xlfn.XLOOKUP(E83&amp;F83,$B$6:$B$12&amp;$C$6:$C$12,$E$6:$E$12,"onbekend")</f>
        <v>0</v>
      </c>
      <c r="K83" s="7">
        <f t="shared" si="2"/>
        <v>0</v>
      </c>
      <c r="L83" s="7" cm="1">
        <f t="array" ref="L83">IF(H83="ja", _xlfn.XLOOKUP(E83&amp;F83, $B$6:$B$12&amp;$C$6:$C$12, $G$6:$G$12, 0), 0)</f>
        <v>0</v>
      </c>
      <c r="M83" s="7">
        <f t="shared" si="3"/>
        <v>0</v>
      </c>
    </row>
    <row r="84" spans="2:13" x14ac:dyDescent="0.2">
      <c r="B84" s="62" t="s">
        <v>33</v>
      </c>
      <c r="C84" s="62" t="s">
        <v>34</v>
      </c>
      <c r="D84" s="62" t="s">
        <v>125</v>
      </c>
      <c r="E84" s="62" t="s">
        <v>120</v>
      </c>
      <c r="F84" s="62" t="s">
        <v>10</v>
      </c>
      <c r="G84" s="62" t="s">
        <v>115</v>
      </c>
      <c r="H84" s="62" t="s">
        <v>115</v>
      </c>
      <c r="I84" s="7" cm="1">
        <f t="array" ref="I84">_xlfn.XLOOKUP(E84&amp;F84,$B$6:$B$12&amp;$C$6:$C$12,$D$6:$D$12,"onbekend")</f>
        <v>0</v>
      </c>
      <c r="J84" s="7" cm="1">
        <f t="array" ref="J84">_xlfn.XLOOKUP(E84&amp;F84,$B$6:$B$12&amp;$C$6:$C$12,$E$6:$E$12,"onbekend")</f>
        <v>0</v>
      </c>
      <c r="K84" s="7">
        <f t="shared" si="2"/>
        <v>0</v>
      </c>
      <c r="L84" s="7" cm="1">
        <f t="array" ref="L84">IF(H84="ja", _xlfn.XLOOKUP(E84&amp;F84, $B$6:$B$12&amp;$C$6:$C$12, $G$6:$G$12, 0), 0)</f>
        <v>0</v>
      </c>
      <c r="M84" s="7">
        <f t="shared" si="3"/>
        <v>0</v>
      </c>
    </row>
    <row r="85" spans="2:13" x14ac:dyDescent="0.2">
      <c r="B85" s="62" t="s">
        <v>33</v>
      </c>
      <c r="C85" s="62" t="s">
        <v>34</v>
      </c>
      <c r="D85" s="62" t="s">
        <v>155</v>
      </c>
      <c r="E85" s="62" t="s">
        <v>118</v>
      </c>
      <c r="F85" s="62" t="s">
        <v>13</v>
      </c>
      <c r="G85" s="62" t="s">
        <v>115</v>
      </c>
      <c r="H85" s="62" t="s">
        <v>115</v>
      </c>
      <c r="I85" s="7" cm="1">
        <f t="array" ref="I85">_xlfn.XLOOKUP(E85&amp;F85,$B$6:$B$12&amp;$C$6:$C$12,$D$6:$D$12,"onbekend")</f>
        <v>0</v>
      </c>
      <c r="J85" s="7" cm="1">
        <f t="array" ref="J85">_xlfn.XLOOKUP(E85&amp;F85,$B$6:$B$12&amp;$C$6:$C$12,$E$6:$E$12,"onbekend")</f>
        <v>0</v>
      </c>
      <c r="K85" s="7">
        <f t="shared" si="2"/>
        <v>0</v>
      </c>
      <c r="L85" s="7" cm="1">
        <f t="array" ref="L85">IF(H85="ja", _xlfn.XLOOKUP(E85&amp;F85, $B$6:$B$12&amp;$C$6:$C$12, $G$6:$G$12, 0), 0)</f>
        <v>0</v>
      </c>
      <c r="M85" s="7">
        <f t="shared" si="3"/>
        <v>0</v>
      </c>
    </row>
    <row r="86" spans="2:13" x14ac:dyDescent="0.2">
      <c r="B86" s="62" t="s">
        <v>33</v>
      </c>
      <c r="C86" s="62" t="s">
        <v>34</v>
      </c>
      <c r="D86" s="62" t="s">
        <v>20</v>
      </c>
      <c r="E86" s="66" t="s">
        <v>121</v>
      </c>
      <c r="F86" s="66" t="s">
        <v>10</v>
      </c>
      <c r="G86" s="66" t="s">
        <v>115</v>
      </c>
      <c r="H86" s="62" t="s">
        <v>115</v>
      </c>
      <c r="I86" s="7" cm="1">
        <f t="array" ref="I86">_xlfn.XLOOKUP(E86&amp;F86,$B$6:$B$12&amp;$C$6:$C$12,$D$6:$D$12,"onbekend")</f>
        <v>0</v>
      </c>
      <c r="J86" s="7" cm="1">
        <f t="array" ref="J86">_xlfn.XLOOKUP(E86&amp;F86,$B$6:$B$12&amp;$C$6:$C$12,$E$6:$E$12,"onbekend")</f>
        <v>0</v>
      </c>
      <c r="K86" s="7">
        <f t="shared" si="2"/>
        <v>0</v>
      </c>
      <c r="L86" s="7" cm="1">
        <f t="array" ref="L86">IF(H86="ja", _xlfn.XLOOKUP(E86&amp;F86, $B$6:$B$12&amp;$C$6:$C$12, $G$6:$G$12, 0), 0)</f>
        <v>0</v>
      </c>
      <c r="M86" s="7">
        <f t="shared" si="3"/>
        <v>0</v>
      </c>
    </row>
    <row r="87" spans="2:13" x14ac:dyDescent="0.2">
      <c r="B87" s="62" t="s">
        <v>33</v>
      </c>
      <c r="C87" s="62" t="s">
        <v>35</v>
      </c>
      <c r="D87" s="62" t="s">
        <v>126</v>
      </c>
      <c r="E87" s="62" t="s">
        <v>116</v>
      </c>
      <c r="F87" s="62" t="s">
        <v>10</v>
      </c>
      <c r="G87" s="62" t="s">
        <v>115</v>
      </c>
      <c r="H87" s="62" t="s">
        <v>117</v>
      </c>
      <c r="I87" s="7" cm="1">
        <f t="array" ref="I87">_xlfn.XLOOKUP(E87&amp;F87,$B$6:$B$12&amp;$C$6:$C$12,$D$6:$D$12,"onbekend")</f>
        <v>0</v>
      </c>
      <c r="J87" s="7" cm="1">
        <f t="array" ref="J87">_xlfn.XLOOKUP(E87&amp;F87,$B$6:$B$12&amp;$C$6:$C$12,$E$6:$E$12,"onbekend")</f>
        <v>0</v>
      </c>
      <c r="K87" s="7">
        <f t="shared" si="2"/>
        <v>0</v>
      </c>
      <c r="L87" s="7" cm="1">
        <f t="array" ref="L87">IF(H87="ja", _xlfn.XLOOKUP(E87&amp;F87, $B$6:$B$12&amp;$C$6:$C$12, $G$6:$G$12, 0), 0)</f>
        <v>0</v>
      </c>
      <c r="M87" s="7">
        <f t="shared" si="3"/>
        <v>0</v>
      </c>
    </row>
    <row r="88" spans="2:13" x14ac:dyDescent="0.2">
      <c r="B88" s="62" t="s">
        <v>33</v>
      </c>
      <c r="C88" s="62" t="s">
        <v>35</v>
      </c>
      <c r="D88" s="62" t="s">
        <v>149</v>
      </c>
      <c r="E88" s="62" t="s">
        <v>118</v>
      </c>
      <c r="F88" s="62" t="s">
        <v>13</v>
      </c>
      <c r="G88" s="62" t="s">
        <v>115</v>
      </c>
      <c r="H88" s="62" t="s">
        <v>115</v>
      </c>
      <c r="I88" s="7" cm="1">
        <f t="array" ref="I88">_xlfn.XLOOKUP(E88&amp;F88,$B$6:$B$12&amp;$C$6:$C$12,$D$6:$D$12,"onbekend")</f>
        <v>0</v>
      </c>
      <c r="J88" s="7" cm="1">
        <f t="array" ref="J88">_xlfn.XLOOKUP(E88&amp;F88,$B$6:$B$12&amp;$C$6:$C$12,$E$6:$E$12,"onbekend")</f>
        <v>0</v>
      </c>
      <c r="K88" s="7">
        <f t="shared" si="2"/>
        <v>0</v>
      </c>
      <c r="L88" s="7" cm="1">
        <f t="array" ref="L88">IF(H88="ja", _xlfn.XLOOKUP(E88&amp;F88, $B$6:$B$12&amp;$C$6:$C$12, $G$6:$G$12, 0), 0)</f>
        <v>0</v>
      </c>
      <c r="M88" s="7">
        <f t="shared" si="3"/>
        <v>0</v>
      </c>
    </row>
    <row r="89" spans="2:13" x14ac:dyDescent="0.2">
      <c r="B89" s="63" t="s">
        <v>23</v>
      </c>
      <c r="C89" s="63" t="s">
        <v>24</v>
      </c>
      <c r="D89" s="63" t="s">
        <v>156</v>
      </c>
      <c r="E89" s="62" t="s">
        <v>116</v>
      </c>
      <c r="F89" s="63" t="s">
        <v>10</v>
      </c>
      <c r="G89" s="64" t="s">
        <v>115</v>
      </c>
      <c r="H89" s="63" t="s">
        <v>117</v>
      </c>
      <c r="I89" s="7" cm="1">
        <f t="array" ref="I89">_xlfn.XLOOKUP(E89&amp;F89,$B$6:$B$12&amp;$C$6:$C$12,$D$6:$D$12,"onbekend")</f>
        <v>0</v>
      </c>
      <c r="J89" s="7" cm="1">
        <f t="array" ref="J89">_xlfn.XLOOKUP(E89&amp;F89,$B$6:$B$12&amp;$C$6:$C$12,$E$6:$E$12,"onbekend")</f>
        <v>0</v>
      </c>
      <c r="K89" s="7">
        <f t="shared" si="2"/>
        <v>0</v>
      </c>
      <c r="L89" s="7" cm="1">
        <f t="array" ref="L89">IF(H89="ja", _xlfn.XLOOKUP(E89&amp;F89, $B$6:$B$12&amp;$C$6:$C$12, $G$6:$G$12, 0), 0)</f>
        <v>0</v>
      </c>
      <c r="M89" s="7">
        <f t="shared" si="3"/>
        <v>0</v>
      </c>
    </row>
    <row r="90" spans="2:13" x14ac:dyDescent="0.2">
      <c r="B90" s="63" t="s">
        <v>23</v>
      </c>
      <c r="C90" s="63" t="s">
        <v>24</v>
      </c>
      <c r="D90" s="63" t="s">
        <v>157</v>
      </c>
      <c r="E90" s="62" t="s">
        <v>116</v>
      </c>
      <c r="F90" s="63" t="s">
        <v>10</v>
      </c>
      <c r="G90" s="64" t="s">
        <v>115</v>
      </c>
      <c r="H90" s="63" t="s">
        <v>117</v>
      </c>
      <c r="I90" s="7" cm="1">
        <f t="array" ref="I90">_xlfn.XLOOKUP(E90&amp;F90,$B$6:$B$12&amp;$C$6:$C$12,$D$6:$D$12,"onbekend")</f>
        <v>0</v>
      </c>
      <c r="J90" s="7" cm="1">
        <f t="array" ref="J90">_xlfn.XLOOKUP(E90&amp;F90,$B$6:$B$12&amp;$C$6:$C$12,$E$6:$E$12,"onbekend")</f>
        <v>0</v>
      </c>
      <c r="K90" s="7">
        <f t="shared" si="2"/>
        <v>0</v>
      </c>
      <c r="L90" s="7" cm="1">
        <f t="array" ref="L90">IF(H90="ja", _xlfn.XLOOKUP(E90&amp;F90, $B$6:$B$12&amp;$C$6:$C$12, $G$6:$G$12, 0), 0)</f>
        <v>0</v>
      </c>
      <c r="M90" s="7">
        <f t="shared" si="3"/>
        <v>0</v>
      </c>
    </row>
    <row r="91" spans="2:13" x14ac:dyDescent="0.2">
      <c r="B91" s="63" t="s">
        <v>23</v>
      </c>
      <c r="C91" s="63" t="s">
        <v>24</v>
      </c>
      <c r="D91" s="63" t="s">
        <v>158</v>
      </c>
      <c r="E91" s="66" t="s">
        <v>121</v>
      </c>
      <c r="F91" s="63" t="s">
        <v>10</v>
      </c>
      <c r="G91" s="64" t="s">
        <v>115</v>
      </c>
      <c r="H91" s="63" t="s">
        <v>115</v>
      </c>
      <c r="I91" s="7" cm="1">
        <f t="array" ref="I91">_xlfn.XLOOKUP(E91&amp;F91,$B$6:$B$12&amp;$C$6:$C$12,$D$6:$D$12,"onbekend")</f>
        <v>0</v>
      </c>
      <c r="J91" s="7" cm="1">
        <f t="array" ref="J91">_xlfn.XLOOKUP(E91&amp;F91,$B$6:$B$12&amp;$C$6:$C$12,$E$6:$E$12,"onbekend")</f>
        <v>0</v>
      </c>
      <c r="K91" s="7">
        <f t="shared" si="2"/>
        <v>0</v>
      </c>
      <c r="L91" s="7" cm="1">
        <f t="array" ref="L91">IF(H91="ja", _xlfn.XLOOKUP(E91&amp;F91, $B$6:$B$12&amp;$C$6:$C$12, $G$6:$G$12, 0), 0)</f>
        <v>0</v>
      </c>
      <c r="M91" s="7">
        <f t="shared" si="3"/>
        <v>0</v>
      </c>
    </row>
    <row r="92" spans="2:13" x14ac:dyDescent="0.2">
      <c r="B92" s="63" t="s">
        <v>23</v>
      </c>
      <c r="C92" s="63" t="s">
        <v>24</v>
      </c>
      <c r="D92" s="63" t="s">
        <v>159</v>
      </c>
      <c r="E92" s="62" t="s">
        <v>116</v>
      </c>
      <c r="F92" s="63" t="s">
        <v>10</v>
      </c>
      <c r="G92" s="64" t="s">
        <v>115</v>
      </c>
      <c r="H92" s="63" t="s">
        <v>117</v>
      </c>
      <c r="I92" s="7" cm="1">
        <f t="array" ref="I92">_xlfn.XLOOKUP(E92&amp;F92,$B$6:$B$12&amp;$C$6:$C$12,$D$6:$D$12,"onbekend")</f>
        <v>0</v>
      </c>
      <c r="J92" s="7" cm="1">
        <f t="array" ref="J92">_xlfn.XLOOKUP(E92&amp;F92,$B$6:$B$12&amp;$C$6:$C$12,$E$6:$E$12,"onbekend")</f>
        <v>0</v>
      </c>
      <c r="K92" s="7">
        <f t="shared" si="2"/>
        <v>0</v>
      </c>
      <c r="L92" s="7" cm="1">
        <f t="array" ref="L92">IF(H92="ja", _xlfn.XLOOKUP(E92&amp;F92, $B$6:$B$12&amp;$C$6:$C$12, $G$6:$G$12, 0), 0)</f>
        <v>0</v>
      </c>
      <c r="M92" s="7">
        <f t="shared" si="3"/>
        <v>0</v>
      </c>
    </row>
    <row r="93" spans="2:13" x14ac:dyDescent="0.2">
      <c r="B93" s="63" t="s">
        <v>23</v>
      </c>
      <c r="C93" s="63" t="s">
        <v>24</v>
      </c>
      <c r="D93" s="63" t="s">
        <v>160</v>
      </c>
      <c r="E93" s="62" t="s">
        <v>116</v>
      </c>
      <c r="F93" s="63" t="s">
        <v>10</v>
      </c>
      <c r="G93" s="64" t="s">
        <v>115</v>
      </c>
      <c r="H93" s="63" t="s">
        <v>117</v>
      </c>
      <c r="I93" s="7" cm="1">
        <f t="array" ref="I93">_xlfn.XLOOKUP(E93&amp;F93,$B$6:$B$12&amp;$C$6:$C$12,$D$6:$D$12,"onbekend")</f>
        <v>0</v>
      </c>
      <c r="J93" s="7" cm="1">
        <f t="array" ref="J93">_xlfn.XLOOKUP(E93&amp;F93,$B$6:$B$12&amp;$C$6:$C$12,$E$6:$E$12,"onbekend")</f>
        <v>0</v>
      </c>
      <c r="K93" s="7">
        <f t="shared" si="2"/>
        <v>0</v>
      </c>
      <c r="L93" s="7" cm="1">
        <f t="array" ref="L93">IF(H93="ja", _xlfn.XLOOKUP(E93&amp;F93, $B$6:$B$12&amp;$C$6:$C$12, $G$6:$G$12, 0), 0)</f>
        <v>0</v>
      </c>
      <c r="M93" s="7">
        <f t="shared" si="3"/>
        <v>0</v>
      </c>
    </row>
    <row r="94" spans="2:13" x14ac:dyDescent="0.2">
      <c r="B94" s="63" t="s">
        <v>23</v>
      </c>
      <c r="C94" s="63" t="s">
        <v>24</v>
      </c>
      <c r="D94" s="63" t="s">
        <v>161</v>
      </c>
      <c r="E94" s="62" t="s">
        <v>120</v>
      </c>
      <c r="F94" s="63" t="s">
        <v>10</v>
      </c>
      <c r="G94" s="64" t="s">
        <v>115</v>
      </c>
      <c r="H94" s="63" t="s">
        <v>115</v>
      </c>
      <c r="I94" s="7" cm="1">
        <f t="array" ref="I94">_xlfn.XLOOKUP(E94&amp;F94,$B$6:$B$12&amp;$C$6:$C$12,$D$6:$D$12,"onbekend")</f>
        <v>0</v>
      </c>
      <c r="J94" s="7" cm="1">
        <f t="array" ref="J94">_xlfn.XLOOKUP(E94&amp;F94,$B$6:$B$12&amp;$C$6:$C$12,$E$6:$E$12,"onbekend")</f>
        <v>0</v>
      </c>
      <c r="K94" s="7">
        <f t="shared" si="2"/>
        <v>0</v>
      </c>
      <c r="L94" s="7" cm="1">
        <f t="array" ref="L94">IF(H94="ja", _xlfn.XLOOKUP(E94&amp;F94, $B$6:$B$12&amp;$C$6:$C$12, $G$6:$G$12, 0), 0)</f>
        <v>0</v>
      </c>
      <c r="M94" s="7">
        <f t="shared" si="3"/>
        <v>0</v>
      </c>
    </row>
    <row r="95" spans="2:13" x14ac:dyDescent="0.2">
      <c r="B95" s="63" t="s">
        <v>23</v>
      </c>
      <c r="C95" s="63" t="s">
        <v>24</v>
      </c>
      <c r="D95" s="63" t="s">
        <v>127</v>
      </c>
      <c r="E95" s="62" t="s">
        <v>116</v>
      </c>
      <c r="F95" s="63" t="s">
        <v>10</v>
      </c>
      <c r="G95" s="64" t="s">
        <v>115</v>
      </c>
      <c r="H95" s="63" t="s">
        <v>117</v>
      </c>
      <c r="I95" s="7" cm="1">
        <f t="array" ref="I95">_xlfn.XLOOKUP(E95&amp;F95,$B$6:$B$12&amp;$C$6:$C$12,$D$6:$D$12,"onbekend")</f>
        <v>0</v>
      </c>
      <c r="J95" s="7" cm="1">
        <f t="array" ref="J95">_xlfn.XLOOKUP(E95&amp;F95,$B$6:$B$12&amp;$C$6:$C$12,$E$6:$E$12,"onbekend")</f>
        <v>0</v>
      </c>
      <c r="K95" s="7">
        <f t="shared" si="2"/>
        <v>0</v>
      </c>
      <c r="L95" s="7" cm="1">
        <f t="array" ref="L95">IF(H95="ja", _xlfn.XLOOKUP(E95&amp;F95, $B$6:$B$12&amp;$C$6:$C$12, $G$6:$G$12, 0), 0)</f>
        <v>0</v>
      </c>
      <c r="M95" s="7">
        <f t="shared" si="3"/>
        <v>0</v>
      </c>
    </row>
    <row r="96" spans="2:13" x14ac:dyDescent="0.2">
      <c r="B96" s="63" t="s">
        <v>23</v>
      </c>
      <c r="C96" s="63" t="s">
        <v>25</v>
      </c>
      <c r="D96" s="63" t="s">
        <v>128</v>
      </c>
      <c r="E96" s="62" t="s">
        <v>118</v>
      </c>
      <c r="F96" s="63" t="s">
        <v>10</v>
      </c>
      <c r="G96" s="64" t="s">
        <v>115</v>
      </c>
      <c r="H96" s="63" t="s">
        <v>117</v>
      </c>
      <c r="I96" s="7" cm="1">
        <f t="array" ref="I96">_xlfn.XLOOKUP(E96&amp;F96,$B$6:$B$12&amp;$C$6:$C$12,$D$6:$D$12,"onbekend")</f>
        <v>0</v>
      </c>
      <c r="J96" s="7" cm="1">
        <f t="array" ref="J96">_xlfn.XLOOKUP(E96&amp;F96,$B$6:$B$12&amp;$C$6:$C$12,$E$6:$E$12,"onbekend")</f>
        <v>0</v>
      </c>
      <c r="K96" s="7">
        <f t="shared" si="2"/>
        <v>0</v>
      </c>
      <c r="L96" s="7" cm="1">
        <f t="array" ref="L96">IF(H96="ja", _xlfn.XLOOKUP(E96&amp;F96, $B$6:$B$12&amp;$C$6:$C$12, $G$6:$G$12, 0), 0)</f>
        <v>0</v>
      </c>
      <c r="M96" s="7">
        <f t="shared" si="3"/>
        <v>0</v>
      </c>
    </row>
    <row r="97" spans="2:13" x14ac:dyDescent="0.2">
      <c r="B97" s="63" t="s">
        <v>122</v>
      </c>
      <c r="C97" s="63" t="s">
        <v>129</v>
      </c>
      <c r="D97" s="62" t="s">
        <v>20</v>
      </c>
      <c r="E97" s="62" t="s">
        <v>116</v>
      </c>
      <c r="F97" s="63" t="s">
        <v>10</v>
      </c>
      <c r="G97" s="64" t="s">
        <v>115</v>
      </c>
      <c r="H97" s="63" t="s">
        <v>115</v>
      </c>
      <c r="I97" s="7" cm="1">
        <f t="array" ref="I97">_xlfn.XLOOKUP(E97&amp;F97,$B$6:$B$12&amp;$C$6:$C$12,$D$6:$D$12,"onbekend")</f>
        <v>0</v>
      </c>
      <c r="J97" s="7" cm="1">
        <f t="array" ref="J97">_xlfn.XLOOKUP(E97&amp;F97,$B$6:$B$12&amp;$C$6:$C$12,$E$6:$E$12,"onbekend")</f>
        <v>0</v>
      </c>
      <c r="K97" s="7">
        <f t="shared" si="2"/>
        <v>0</v>
      </c>
      <c r="L97" s="7" cm="1">
        <f t="array" ref="L97">IF(H97="ja", _xlfn.XLOOKUP(E97&amp;F97, $B$6:$B$12&amp;$C$6:$C$12, $G$6:$G$12, 0), 0)</f>
        <v>0</v>
      </c>
      <c r="M97" s="7">
        <f t="shared" si="3"/>
        <v>0</v>
      </c>
    </row>
    <row r="98" spans="2:13" x14ac:dyDescent="0.2">
      <c r="B98" s="63" t="s">
        <v>122</v>
      </c>
      <c r="C98" s="63" t="s">
        <v>129</v>
      </c>
      <c r="D98" s="62" t="s">
        <v>20</v>
      </c>
      <c r="E98" s="62" t="s">
        <v>118</v>
      </c>
      <c r="F98" s="63" t="s">
        <v>10</v>
      </c>
      <c r="G98" s="64" t="s">
        <v>115</v>
      </c>
      <c r="H98" s="63" t="s">
        <v>115</v>
      </c>
      <c r="I98" s="7" cm="1">
        <f t="array" ref="I98">_xlfn.XLOOKUP(E98&amp;F98,$B$6:$B$12&amp;$C$6:$C$12,$D$6:$D$12,"onbekend")</f>
        <v>0</v>
      </c>
      <c r="J98" s="7" cm="1">
        <f t="array" ref="J98">_xlfn.XLOOKUP(E98&amp;F98,$B$6:$B$12&amp;$C$6:$C$12,$E$6:$E$12,"onbekend")</f>
        <v>0</v>
      </c>
      <c r="K98" s="7">
        <f t="shared" si="2"/>
        <v>0</v>
      </c>
      <c r="L98" s="7" cm="1">
        <f t="array" ref="L98">IF(H98="ja", _xlfn.XLOOKUP(E98&amp;F98, $B$6:$B$12&amp;$C$6:$C$12, $G$6:$G$12, 0), 0)</f>
        <v>0</v>
      </c>
      <c r="M98" s="7">
        <f t="shared" si="3"/>
        <v>0</v>
      </c>
    </row>
    <row r="99" spans="2:13" x14ac:dyDescent="0.2">
      <c r="B99" s="63" t="s">
        <v>122</v>
      </c>
      <c r="C99" s="63" t="s">
        <v>129</v>
      </c>
      <c r="D99" s="62" t="s">
        <v>20</v>
      </c>
      <c r="E99" s="62" t="s">
        <v>118</v>
      </c>
      <c r="F99" s="63" t="s">
        <v>10</v>
      </c>
      <c r="G99" s="64" t="s">
        <v>117</v>
      </c>
      <c r="H99" s="63" t="s">
        <v>115</v>
      </c>
      <c r="I99" s="7" cm="1">
        <f t="array" ref="I99">_xlfn.XLOOKUP(E99&amp;F99,$B$6:$B$12&amp;$C$6:$C$12,$D$6:$D$12,"onbekend")</f>
        <v>0</v>
      </c>
      <c r="J99" s="7" cm="1">
        <f t="array" ref="J99">_xlfn.XLOOKUP(E99&amp;F99,$B$6:$B$12&amp;$C$6:$C$12,$E$6:$E$12,"onbekend")</f>
        <v>0</v>
      </c>
      <c r="K99" s="7">
        <f t="shared" si="2"/>
        <v>0</v>
      </c>
      <c r="L99" s="7" cm="1">
        <f t="array" ref="L99">IF(H99="ja", _xlfn.XLOOKUP(E99&amp;F99, $B$6:$B$12&amp;$C$6:$C$12, $G$6:$G$12, 0), 0)</f>
        <v>0</v>
      </c>
      <c r="M99" s="7">
        <f t="shared" si="3"/>
        <v>0</v>
      </c>
    </row>
    <row r="100" spans="2:13" x14ac:dyDescent="0.2">
      <c r="B100" s="62" t="s">
        <v>55</v>
      </c>
      <c r="C100" s="62" t="s">
        <v>56</v>
      </c>
      <c r="D100" s="62" t="s">
        <v>162</v>
      </c>
      <c r="E100" s="62" t="s">
        <v>118</v>
      </c>
      <c r="F100" s="62" t="s">
        <v>10</v>
      </c>
      <c r="G100" s="62" t="s">
        <v>115</v>
      </c>
      <c r="H100" s="62" t="s">
        <v>117</v>
      </c>
      <c r="I100" s="7" cm="1">
        <f t="array" ref="I100">_xlfn.XLOOKUP(E100&amp;F100,$B$6:$B$12&amp;$C$6:$C$12,$D$6:$D$12,"onbekend")</f>
        <v>0</v>
      </c>
      <c r="J100" s="7" cm="1">
        <f t="array" ref="J100">_xlfn.XLOOKUP(E100&amp;F100,$B$6:$B$12&amp;$C$6:$C$12,$E$6:$E$12,"onbekend")</f>
        <v>0</v>
      </c>
      <c r="K100" s="7">
        <f t="shared" si="2"/>
        <v>0</v>
      </c>
      <c r="L100" s="7" cm="1">
        <f t="array" ref="L100">IF(H100="ja", _xlfn.XLOOKUP(E100&amp;F100, $B$6:$B$12&amp;$C$6:$C$12, $G$6:$G$12, 0), 0)</f>
        <v>0</v>
      </c>
      <c r="M100" s="7">
        <f t="shared" si="3"/>
        <v>0</v>
      </c>
    </row>
    <row r="101" spans="2:13" x14ac:dyDescent="0.2">
      <c r="B101" s="62" t="s">
        <v>55</v>
      </c>
      <c r="C101" s="62" t="s">
        <v>56</v>
      </c>
      <c r="D101" s="62" t="s">
        <v>162</v>
      </c>
      <c r="E101" s="62" t="s">
        <v>118</v>
      </c>
      <c r="F101" s="62" t="s">
        <v>10</v>
      </c>
      <c r="G101" s="62" t="s">
        <v>115</v>
      </c>
      <c r="H101" s="62" t="s">
        <v>117</v>
      </c>
      <c r="I101" s="7" cm="1">
        <f t="array" ref="I101">_xlfn.XLOOKUP(E101&amp;F101,$B$6:$B$12&amp;$C$6:$C$12,$D$6:$D$12,"onbekend")</f>
        <v>0</v>
      </c>
      <c r="J101" s="7" cm="1">
        <f t="array" ref="J101">_xlfn.XLOOKUP(E101&amp;F101,$B$6:$B$12&amp;$C$6:$C$12,$E$6:$E$12,"onbekend")</f>
        <v>0</v>
      </c>
      <c r="K101" s="7">
        <f t="shared" si="2"/>
        <v>0</v>
      </c>
      <c r="L101" s="7" cm="1">
        <f t="array" ref="L101">IF(H101="ja", _xlfn.XLOOKUP(E101&amp;F101, $B$6:$B$12&amp;$C$6:$C$12, $G$6:$G$12, 0), 0)</f>
        <v>0</v>
      </c>
      <c r="M101" s="7">
        <f t="shared" si="3"/>
        <v>0</v>
      </c>
    </row>
    <row r="102" spans="2:13" x14ac:dyDescent="0.2">
      <c r="B102" s="62" t="s">
        <v>55</v>
      </c>
      <c r="C102" s="62" t="s">
        <v>57</v>
      </c>
      <c r="D102" s="62" t="s">
        <v>144</v>
      </c>
      <c r="E102" s="62" t="s">
        <v>118</v>
      </c>
      <c r="F102" s="62" t="s">
        <v>13</v>
      </c>
      <c r="G102" s="62" t="s">
        <v>115</v>
      </c>
      <c r="H102" s="62" t="s">
        <v>115</v>
      </c>
      <c r="I102" s="7" cm="1">
        <f t="array" ref="I102">_xlfn.XLOOKUP(E102&amp;F102,$B$6:$B$12&amp;$C$6:$C$12,$D$6:$D$12,"onbekend")</f>
        <v>0</v>
      </c>
      <c r="J102" s="7" cm="1">
        <f t="array" ref="J102">_xlfn.XLOOKUP(E102&amp;F102,$B$6:$B$12&amp;$C$6:$C$12,$E$6:$E$12,"onbekend")</f>
        <v>0</v>
      </c>
      <c r="K102" s="7">
        <f t="shared" si="2"/>
        <v>0</v>
      </c>
      <c r="L102" s="7" cm="1">
        <f t="array" ref="L102">IF(H102="ja", _xlfn.XLOOKUP(E102&amp;F102, $B$6:$B$12&amp;$C$6:$C$12, $G$6:$G$12, 0), 0)</f>
        <v>0</v>
      </c>
      <c r="M102" s="7">
        <f t="shared" si="3"/>
        <v>0</v>
      </c>
    </row>
    <row r="103" spans="2:13" x14ac:dyDescent="0.2">
      <c r="B103" s="62" t="s">
        <v>55</v>
      </c>
      <c r="C103" s="62" t="s">
        <v>57</v>
      </c>
      <c r="D103" s="62" t="s">
        <v>144</v>
      </c>
      <c r="E103" s="62" t="s">
        <v>118</v>
      </c>
      <c r="F103" s="62" t="s">
        <v>13</v>
      </c>
      <c r="G103" s="62" t="s">
        <v>115</v>
      </c>
      <c r="H103" s="62" t="s">
        <v>115</v>
      </c>
      <c r="I103" s="7" cm="1">
        <f t="array" ref="I103">_xlfn.XLOOKUP(E103&amp;F103,$B$6:$B$12&amp;$C$6:$C$12,$D$6:$D$12,"onbekend")</f>
        <v>0</v>
      </c>
      <c r="J103" s="7" cm="1">
        <f t="array" ref="J103">_xlfn.XLOOKUP(E103&amp;F103,$B$6:$B$12&amp;$C$6:$C$12,$E$6:$E$12,"onbekend")</f>
        <v>0</v>
      </c>
      <c r="K103" s="7">
        <f t="shared" si="2"/>
        <v>0</v>
      </c>
      <c r="L103" s="7" cm="1">
        <f t="array" ref="L103">IF(H103="ja", _xlfn.XLOOKUP(E103&amp;F103, $B$6:$B$12&amp;$C$6:$C$12, $G$6:$G$12, 0), 0)</f>
        <v>0</v>
      </c>
      <c r="M103" s="7">
        <f t="shared" si="3"/>
        <v>0</v>
      </c>
    </row>
    <row r="104" spans="2:13" x14ac:dyDescent="0.2">
      <c r="B104" s="62" t="s">
        <v>55</v>
      </c>
      <c r="C104" s="62" t="s">
        <v>58</v>
      </c>
      <c r="D104" s="62" t="s">
        <v>163</v>
      </c>
      <c r="E104" s="62" t="s">
        <v>118</v>
      </c>
      <c r="F104" s="62" t="s">
        <v>13</v>
      </c>
      <c r="G104" s="62" t="s">
        <v>115</v>
      </c>
      <c r="H104" s="62" t="s">
        <v>115</v>
      </c>
      <c r="I104" s="7" cm="1">
        <f t="array" ref="I104">_xlfn.XLOOKUP(E104&amp;F104,$B$6:$B$12&amp;$C$6:$C$12,$D$6:$D$12,"onbekend")</f>
        <v>0</v>
      </c>
      <c r="J104" s="7" cm="1">
        <f t="array" ref="J104">_xlfn.XLOOKUP(E104&amp;F104,$B$6:$B$12&amp;$C$6:$C$12,$E$6:$E$12,"onbekend")</f>
        <v>0</v>
      </c>
      <c r="K104" s="7">
        <f t="shared" si="2"/>
        <v>0</v>
      </c>
      <c r="L104" s="7" cm="1">
        <f t="array" ref="L104">IF(H104="ja", _xlfn.XLOOKUP(E104&amp;F104, $B$6:$B$12&amp;$C$6:$C$12, $G$6:$G$12, 0), 0)</f>
        <v>0</v>
      </c>
      <c r="M104" s="7">
        <f t="shared" si="3"/>
        <v>0</v>
      </c>
    </row>
    <row r="105" spans="2:13" x14ac:dyDescent="0.2">
      <c r="B105" s="62" t="s">
        <v>55</v>
      </c>
      <c r="C105" s="62" t="s">
        <v>59</v>
      </c>
      <c r="D105" s="62" t="s">
        <v>163</v>
      </c>
      <c r="E105" s="62" t="s">
        <v>118</v>
      </c>
      <c r="F105" s="62" t="s">
        <v>10</v>
      </c>
      <c r="G105" s="62" t="s">
        <v>115</v>
      </c>
      <c r="H105" s="62" t="s">
        <v>115</v>
      </c>
      <c r="I105" s="7" cm="1">
        <f t="array" ref="I105">_xlfn.XLOOKUP(E105&amp;F105,$B$6:$B$12&amp;$C$6:$C$12,$D$6:$D$12,"onbekend")</f>
        <v>0</v>
      </c>
      <c r="J105" s="7" cm="1">
        <f t="array" ref="J105">_xlfn.XLOOKUP(E105&amp;F105,$B$6:$B$12&amp;$C$6:$C$12,$E$6:$E$12,"onbekend")</f>
        <v>0</v>
      </c>
      <c r="K105" s="7">
        <f t="shared" si="2"/>
        <v>0</v>
      </c>
      <c r="L105" s="7" cm="1">
        <f t="array" ref="L105">IF(H105="ja", _xlfn.XLOOKUP(E105&amp;F105, $B$6:$B$12&amp;$C$6:$C$12, $G$6:$G$12, 0), 0)</f>
        <v>0</v>
      </c>
      <c r="M105" s="7">
        <f t="shared" si="3"/>
        <v>0</v>
      </c>
    </row>
    <row r="106" spans="2:13" x14ac:dyDescent="0.2">
      <c r="B106" s="62" t="s">
        <v>55</v>
      </c>
      <c r="C106" s="62" t="s">
        <v>60</v>
      </c>
      <c r="D106" s="62" t="s">
        <v>163</v>
      </c>
      <c r="E106" s="62" t="s">
        <v>118</v>
      </c>
      <c r="F106" s="62" t="s">
        <v>10</v>
      </c>
      <c r="G106" s="62" t="s">
        <v>115</v>
      </c>
      <c r="H106" s="62" t="s">
        <v>115</v>
      </c>
      <c r="I106" s="7" cm="1">
        <f t="array" ref="I106">_xlfn.XLOOKUP(E106&amp;F106,$B$6:$B$12&amp;$C$6:$C$12,$D$6:$D$12,"onbekend")</f>
        <v>0</v>
      </c>
      <c r="J106" s="7" cm="1">
        <f t="array" ref="J106">_xlfn.XLOOKUP(E106&amp;F106,$B$6:$B$12&amp;$C$6:$C$12,$E$6:$E$12,"onbekend")</f>
        <v>0</v>
      </c>
      <c r="K106" s="7">
        <f t="shared" si="2"/>
        <v>0</v>
      </c>
      <c r="L106" s="7" cm="1">
        <f t="array" ref="L106">IF(H106="ja", _xlfn.XLOOKUP(E106&amp;F106, $B$6:$B$12&amp;$C$6:$C$12, $G$6:$G$12, 0), 0)</f>
        <v>0</v>
      </c>
      <c r="M106" s="7">
        <f t="shared" si="3"/>
        <v>0</v>
      </c>
    </row>
    <row r="107" spans="2:13" x14ac:dyDescent="0.2">
      <c r="B107" s="62" t="s">
        <v>55</v>
      </c>
      <c r="C107" s="62" t="s">
        <v>61</v>
      </c>
      <c r="D107" s="62" t="s">
        <v>130</v>
      </c>
      <c r="E107" s="62" t="s">
        <v>118</v>
      </c>
      <c r="F107" s="62" t="s">
        <v>10</v>
      </c>
      <c r="G107" s="62" t="s">
        <v>115</v>
      </c>
      <c r="H107" s="62" t="s">
        <v>115</v>
      </c>
      <c r="I107" s="7" cm="1">
        <f t="array" ref="I107">_xlfn.XLOOKUP(E107&amp;F107,$B$6:$B$12&amp;$C$6:$C$12,$D$6:$D$12,"onbekend")</f>
        <v>0</v>
      </c>
      <c r="J107" s="7" cm="1">
        <f t="array" ref="J107">_xlfn.XLOOKUP(E107&amp;F107,$B$6:$B$12&amp;$C$6:$C$12,$E$6:$E$12,"onbekend")</f>
        <v>0</v>
      </c>
      <c r="K107" s="7">
        <f t="shared" si="2"/>
        <v>0</v>
      </c>
      <c r="L107" s="7" cm="1">
        <f t="array" ref="L107">IF(H107="ja", _xlfn.XLOOKUP(E107&amp;F107, $B$6:$B$12&amp;$C$6:$C$12, $G$6:$G$12, 0), 0)</f>
        <v>0</v>
      </c>
      <c r="M107" s="7">
        <f t="shared" si="3"/>
        <v>0</v>
      </c>
    </row>
    <row r="108" spans="2:13" x14ac:dyDescent="0.2">
      <c r="B108" s="62" t="s">
        <v>55</v>
      </c>
      <c r="C108" s="62" t="s">
        <v>62</v>
      </c>
      <c r="D108" s="62" t="s">
        <v>164</v>
      </c>
      <c r="E108" s="62" t="s">
        <v>118</v>
      </c>
      <c r="F108" s="62" t="s">
        <v>13</v>
      </c>
      <c r="G108" s="62" t="s">
        <v>115</v>
      </c>
      <c r="H108" s="62" t="s">
        <v>115</v>
      </c>
      <c r="I108" s="7" cm="1">
        <f t="array" ref="I108">_xlfn.XLOOKUP(E108&amp;F108,$B$6:$B$12&amp;$C$6:$C$12,$D$6:$D$12,"onbekend")</f>
        <v>0</v>
      </c>
      <c r="J108" s="7" cm="1">
        <f t="array" ref="J108">_xlfn.XLOOKUP(E108&amp;F108,$B$6:$B$12&amp;$C$6:$C$12,$E$6:$E$12,"onbekend")</f>
        <v>0</v>
      </c>
      <c r="K108" s="7">
        <f t="shared" si="2"/>
        <v>0</v>
      </c>
      <c r="L108" s="7" cm="1">
        <f t="array" ref="L108">IF(H108="ja", _xlfn.XLOOKUP(E108&amp;F108, $B$6:$B$12&amp;$C$6:$C$12, $G$6:$G$12, 0), 0)</f>
        <v>0</v>
      </c>
      <c r="M108" s="7">
        <f t="shared" si="3"/>
        <v>0</v>
      </c>
    </row>
    <row r="109" spans="2:13" x14ac:dyDescent="0.2">
      <c r="B109" s="62" t="s">
        <v>55</v>
      </c>
      <c r="C109" s="62" t="s">
        <v>131</v>
      </c>
      <c r="D109" s="62" t="s">
        <v>20</v>
      </c>
      <c r="E109" s="62" t="s">
        <v>118</v>
      </c>
      <c r="F109" s="62" t="s">
        <v>10</v>
      </c>
      <c r="G109" s="62" t="s">
        <v>115</v>
      </c>
      <c r="H109" s="62" t="s">
        <v>115</v>
      </c>
      <c r="I109" s="7" cm="1">
        <f t="array" ref="I109">_xlfn.XLOOKUP(E109&amp;F109,$B$6:$B$12&amp;$C$6:$C$12,$D$6:$D$12,"onbekend")</f>
        <v>0</v>
      </c>
      <c r="J109" s="7" cm="1">
        <f t="array" ref="J109">_xlfn.XLOOKUP(E109&amp;F109,$B$6:$B$12&amp;$C$6:$C$12,$E$6:$E$12,"onbekend")</f>
        <v>0</v>
      </c>
      <c r="K109" s="7">
        <f t="shared" si="2"/>
        <v>0</v>
      </c>
      <c r="L109" s="7" cm="1">
        <f t="array" ref="L109">IF(H109="ja", _xlfn.XLOOKUP(E109&amp;F109, $B$6:$B$12&amp;$C$6:$C$12, $G$6:$G$12, 0), 0)</f>
        <v>0</v>
      </c>
      <c r="M109" s="7">
        <f t="shared" si="3"/>
        <v>0</v>
      </c>
    </row>
    <row r="110" spans="2:13" x14ac:dyDescent="0.2">
      <c r="B110" s="62" t="s">
        <v>55</v>
      </c>
      <c r="C110" s="62" t="s">
        <v>131</v>
      </c>
      <c r="D110" s="62" t="s">
        <v>20</v>
      </c>
      <c r="E110" s="62" t="s">
        <v>118</v>
      </c>
      <c r="F110" s="62" t="s">
        <v>10</v>
      </c>
      <c r="G110" s="62" t="s">
        <v>115</v>
      </c>
      <c r="H110" s="62" t="s">
        <v>115</v>
      </c>
      <c r="I110" s="7" cm="1">
        <f t="array" ref="I110">_xlfn.XLOOKUP(E110&amp;F110,$B$6:$B$12&amp;$C$6:$C$12,$D$6:$D$12,"onbekend")</f>
        <v>0</v>
      </c>
      <c r="J110" s="7" cm="1">
        <f t="array" ref="J110">_xlfn.XLOOKUP(E110&amp;F110,$B$6:$B$12&amp;$C$6:$C$12,$E$6:$E$12,"onbekend")</f>
        <v>0</v>
      </c>
      <c r="K110" s="7">
        <f t="shared" si="2"/>
        <v>0</v>
      </c>
      <c r="L110" s="7" cm="1">
        <f t="array" ref="L110">IF(H110="ja", _xlfn.XLOOKUP(E110&amp;F110, $B$6:$B$12&amp;$C$6:$C$12, $G$6:$G$12, 0), 0)</f>
        <v>0</v>
      </c>
      <c r="M110" s="7">
        <f t="shared" si="3"/>
        <v>0</v>
      </c>
    </row>
    <row r="111" spans="2:13" x14ac:dyDescent="0.2">
      <c r="B111" s="62" t="s">
        <v>36</v>
      </c>
      <c r="C111" s="62" t="s">
        <v>37</v>
      </c>
      <c r="D111" s="62" t="s">
        <v>165</v>
      </c>
      <c r="E111" s="62" t="s">
        <v>116</v>
      </c>
      <c r="F111" s="62" t="s">
        <v>10</v>
      </c>
      <c r="G111" s="62" t="s">
        <v>115</v>
      </c>
      <c r="H111" s="62" t="s">
        <v>117</v>
      </c>
      <c r="I111" s="7" cm="1">
        <f t="array" ref="I111">_xlfn.XLOOKUP(E111&amp;F111,$B$6:$B$12&amp;$C$6:$C$12,$D$6:$D$12,"onbekend")</f>
        <v>0</v>
      </c>
      <c r="J111" s="7" cm="1">
        <f t="array" ref="J111">_xlfn.XLOOKUP(E111&amp;F111,$B$6:$B$12&amp;$C$6:$C$12,$E$6:$E$12,"onbekend")</f>
        <v>0</v>
      </c>
      <c r="K111" s="7">
        <f t="shared" si="2"/>
        <v>0</v>
      </c>
      <c r="L111" s="7" cm="1">
        <f t="array" ref="L111">IF(H111="ja", _xlfn.XLOOKUP(E111&amp;F111, $B$6:$B$12&amp;$C$6:$C$12, $G$6:$G$12, 0), 0)</f>
        <v>0</v>
      </c>
      <c r="M111" s="7">
        <f t="shared" si="3"/>
        <v>0</v>
      </c>
    </row>
    <row r="112" spans="2:13" x14ac:dyDescent="0.2">
      <c r="B112" s="62" t="s">
        <v>36</v>
      </c>
      <c r="C112" s="62" t="s">
        <v>37</v>
      </c>
      <c r="D112" s="62" t="s">
        <v>166</v>
      </c>
      <c r="E112" s="62" t="s">
        <v>116</v>
      </c>
      <c r="F112" s="62" t="s">
        <v>10</v>
      </c>
      <c r="G112" s="62" t="s">
        <v>115</v>
      </c>
      <c r="H112" s="62" t="s">
        <v>117</v>
      </c>
      <c r="I112" s="7" cm="1">
        <f t="array" ref="I112">_xlfn.XLOOKUP(E112&amp;F112,$B$6:$B$12&amp;$C$6:$C$12,$D$6:$D$12,"onbekend")</f>
        <v>0</v>
      </c>
      <c r="J112" s="7" cm="1">
        <f t="array" ref="J112">_xlfn.XLOOKUP(E112&amp;F112,$B$6:$B$12&amp;$C$6:$C$12,$E$6:$E$12,"onbekend")</f>
        <v>0</v>
      </c>
      <c r="K112" s="7">
        <f t="shared" si="2"/>
        <v>0</v>
      </c>
      <c r="L112" s="7" cm="1">
        <f t="array" ref="L112">IF(H112="ja", _xlfn.XLOOKUP(E112&amp;F112, $B$6:$B$12&amp;$C$6:$C$12, $G$6:$G$12, 0), 0)</f>
        <v>0</v>
      </c>
      <c r="M112" s="7">
        <f t="shared" si="3"/>
        <v>0</v>
      </c>
    </row>
    <row r="113" spans="2:13" x14ac:dyDescent="0.2">
      <c r="B113" s="62" t="s">
        <v>36</v>
      </c>
      <c r="C113" s="62" t="s">
        <v>37</v>
      </c>
      <c r="D113" s="62" t="s">
        <v>167</v>
      </c>
      <c r="E113" s="62" t="s">
        <v>116</v>
      </c>
      <c r="F113" s="62" t="s">
        <v>10</v>
      </c>
      <c r="G113" s="62" t="s">
        <v>115</v>
      </c>
      <c r="H113" s="62" t="s">
        <v>115</v>
      </c>
      <c r="I113" s="7" cm="1">
        <f t="array" ref="I113">_xlfn.XLOOKUP(E113&amp;F113,$B$6:$B$12&amp;$C$6:$C$12,$D$6:$D$12,"onbekend")</f>
        <v>0</v>
      </c>
      <c r="J113" s="7" cm="1">
        <f t="array" ref="J113">_xlfn.XLOOKUP(E113&amp;F113,$B$6:$B$12&amp;$C$6:$C$12,$E$6:$E$12,"onbekend")</f>
        <v>0</v>
      </c>
      <c r="K113" s="7">
        <f t="shared" si="2"/>
        <v>0</v>
      </c>
      <c r="L113" s="7" cm="1">
        <f t="array" ref="L113">IF(H113="ja", _xlfn.XLOOKUP(E113&amp;F113, $B$6:$B$12&amp;$C$6:$C$12, $G$6:$G$12, 0), 0)</f>
        <v>0</v>
      </c>
      <c r="M113" s="7">
        <f t="shared" si="3"/>
        <v>0</v>
      </c>
    </row>
    <row r="114" spans="2:13" x14ac:dyDescent="0.2">
      <c r="B114" s="62" t="s">
        <v>36</v>
      </c>
      <c r="C114" s="62" t="s">
        <v>37</v>
      </c>
      <c r="D114" s="62" t="s">
        <v>168</v>
      </c>
      <c r="E114" s="62" t="s">
        <v>116</v>
      </c>
      <c r="F114" s="62" t="s">
        <v>10</v>
      </c>
      <c r="G114" s="62" t="s">
        <v>115</v>
      </c>
      <c r="H114" s="62" t="s">
        <v>117</v>
      </c>
      <c r="I114" s="7" cm="1">
        <f t="array" ref="I114">_xlfn.XLOOKUP(E114&amp;F114,$B$6:$B$12&amp;$C$6:$C$12,$D$6:$D$12,"onbekend")</f>
        <v>0</v>
      </c>
      <c r="J114" s="7" cm="1">
        <f t="array" ref="J114">_xlfn.XLOOKUP(E114&amp;F114,$B$6:$B$12&amp;$C$6:$C$12,$E$6:$E$12,"onbekend")</f>
        <v>0</v>
      </c>
      <c r="K114" s="7">
        <f t="shared" si="2"/>
        <v>0</v>
      </c>
      <c r="L114" s="7" cm="1">
        <f t="array" ref="L114">IF(H114="ja", _xlfn.XLOOKUP(E114&amp;F114, $B$6:$B$12&amp;$C$6:$C$12, $G$6:$G$12, 0), 0)</f>
        <v>0</v>
      </c>
      <c r="M114" s="7">
        <f t="shared" si="3"/>
        <v>0</v>
      </c>
    </row>
    <row r="115" spans="2:13" x14ac:dyDescent="0.2">
      <c r="B115" s="62" t="s">
        <v>36</v>
      </c>
      <c r="C115" s="62" t="s">
        <v>37</v>
      </c>
      <c r="D115" s="62" t="s">
        <v>169</v>
      </c>
      <c r="E115" s="62" t="s">
        <v>116</v>
      </c>
      <c r="F115" s="62" t="s">
        <v>10</v>
      </c>
      <c r="G115" s="62" t="s">
        <v>115</v>
      </c>
      <c r="H115" s="62" t="s">
        <v>115</v>
      </c>
      <c r="I115" s="7" cm="1">
        <f t="array" ref="I115">_xlfn.XLOOKUP(E115&amp;F115,$B$6:$B$12&amp;$C$6:$C$12,$D$6:$D$12,"onbekend")</f>
        <v>0</v>
      </c>
      <c r="J115" s="7" cm="1">
        <f t="array" ref="J115">_xlfn.XLOOKUP(E115&amp;F115,$B$6:$B$12&amp;$C$6:$C$12,$E$6:$E$12,"onbekend")</f>
        <v>0</v>
      </c>
      <c r="K115" s="7">
        <f t="shared" si="2"/>
        <v>0</v>
      </c>
      <c r="L115" s="7" cm="1">
        <f t="array" ref="L115">IF(H115="ja", _xlfn.XLOOKUP(E115&amp;F115, $B$6:$B$12&amp;$C$6:$C$12, $G$6:$G$12, 0), 0)</f>
        <v>0</v>
      </c>
      <c r="M115" s="7">
        <f t="shared" si="3"/>
        <v>0</v>
      </c>
    </row>
    <row r="116" spans="2:13" x14ac:dyDescent="0.2">
      <c r="B116" s="62" t="s">
        <v>36</v>
      </c>
      <c r="C116" s="62" t="s">
        <v>37</v>
      </c>
      <c r="D116" s="62" t="s">
        <v>170</v>
      </c>
      <c r="E116" s="62" t="s">
        <v>116</v>
      </c>
      <c r="F116" s="62" t="s">
        <v>10</v>
      </c>
      <c r="G116" s="62" t="s">
        <v>115</v>
      </c>
      <c r="H116" s="62" t="s">
        <v>115</v>
      </c>
      <c r="I116" s="7" cm="1">
        <f t="array" ref="I116">_xlfn.XLOOKUP(E116&amp;F116,$B$6:$B$12&amp;$C$6:$C$12,$D$6:$D$12,"onbekend")</f>
        <v>0</v>
      </c>
      <c r="J116" s="7" cm="1">
        <f t="array" ref="J116">_xlfn.XLOOKUP(E116&amp;F116,$B$6:$B$12&amp;$C$6:$C$12,$E$6:$E$12,"onbekend")</f>
        <v>0</v>
      </c>
      <c r="K116" s="7">
        <f t="shared" si="2"/>
        <v>0</v>
      </c>
      <c r="L116" s="7" cm="1">
        <f t="array" ref="L116">IF(H116="ja", _xlfn.XLOOKUP(E116&amp;F116, $B$6:$B$12&amp;$C$6:$C$12, $G$6:$G$12, 0), 0)</f>
        <v>0</v>
      </c>
      <c r="M116" s="7">
        <f t="shared" si="3"/>
        <v>0</v>
      </c>
    </row>
    <row r="117" spans="2:13" x14ac:dyDescent="0.2">
      <c r="B117" s="62" t="s">
        <v>36</v>
      </c>
      <c r="C117" s="62" t="s">
        <v>37</v>
      </c>
      <c r="D117" s="62" t="s">
        <v>171</v>
      </c>
      <c r="E117" s="62" t="s">
        <v>116</v>
      </c>
      <c r="F117" s="62" t="s">
        <v>10</v>
      </c>
      <c r="G117" s="62" t="s">
        <v>115</v>
      </c>
      <c r="H117" s="62" t="s">
        <v>117</v>
      </c>
      <c r="I117" s="7" cm="1">
        <f t="array" ref="I117">_xlfn.XLOOKUP(E117&amp;F117,$B$6:$B$12&amp;$C$6:$C$12,$D$6:$D$12,"onbekend")</f>
        <v>0</v>
      </c>
      <c r="J117" s="7" cm="1">
        <f t="array" ref="J117">_xlfn.XLOOKUP(E117&amp;F117,$B$6:$B$12&amp;$C$6:$C$12,$E$6:$E$12,"onbekend")</f>
        <v>0</v>
      </c>
      <c r="K117" s="7">
        <f t="shared" si="2"/>
        <v>0</v>
      </c>
      <c r="L117" s="7" cm="1">
        <f t="array" ref="L117">IF(H117="ja", _xlfn.XLOOKUP(E117&amp;F117, $B$6:$B$12&amp;$C$6:$C$12, $G$6:$G$12, 0), 0)</f>
        <v>0</v>
      </c>
      <c r="M117" s="7">
        <f t="shared" si="3"/>
        <v>0</v>
      </c>
    </row>
    <row r="118" spans="2:13" x14ac:dyDescent="0.2">
      <c r="B118" s="62" t="s">
        <v>36</v>
      </c>
      <c r="C118" s="62" t="s">
        <v>37</v>
      </c>
      <c r="D118" s="62" t="s">
        <v>172</v>
      </c>
      <c r="E118" s="62" t="s">
        <v>116</v>
      </c>
      <c r="F118" s="62" t="s">
        <v>10</v>
      </c>
      <c r="G118" s="62" t="s">
        <v>115</v>
      </c>
      <c r="H118" s="62" t="s">
        <v>117</v>
      </c>
      <c r="I118" s="7" cm="1">
        <f t="array" ref="I118">_xlfn.XLOOKUP(E118&amp;F118,$B$6:$B$12&amp;$C$6:$C$12,$D$6:$D$12,"onbekend")</f>
        <v>0</v>
      </c>
      <c r="J118" s="7" cm="1">
        <f t="array" ref="J118">_xlfn.XLOOKUP(E118&amp;F118,$B$6:$B$12&amp;$C$6:$C$12,$E$6:$E$12,"onbekend")</f>
        <v>0</v>
      </c>
      <c r="K118" s="7">
        <f t="shared" si="2"/>
        <v>0</v>
      </c>
      <c r="L118" s="7" cm="1">
        <f t="array" ref="L118">IF(H118="ja", _xlfn.XLOOKUP(E118&amp;F118, $B$6:$B$12&amp;$C$6:$C$12, $G$6:$G$12, 0), 0)</f>
        <v>0</v>
      </c>
      <c r="M118" s="7">
        <f t="shared" si="3"/>
        <v>0</v>
      </c>
    </row>
    <row r="119" spans="2:13" x14ac:dyDescent="0.2">
      <c r="B119" s="62" t="s">
        <v>36</v>
      </c>
      <c r="C119" s="62" t="s">
        <v>37</v>
      </c>
      <c r="D119" s="62" t="s">
        <v>173</v>
      </c>
      <c r="E119" s="62" t="s">
        <v>116</v>
      </c>
      <c r="F119" s="62" t="s">
        <v>10</v>
      </c>
      <c r="G119" s="62" t="s">
        <v>115</v>
      </c>
      <c r="H119" s="62" t="s">
        <v>115</v>
      </c>
      <c r="I119" s="7" cm="1">
        <f t="array" ref="I119">_xlfn.XLOOKUP(E119&amp;F119,$B$6:$B$12&amp;$C$6:$C$12,$D$6:$D$12,"onbekend")</f>
        <v>0</v>
      </c>
      <c r="J119" s="7" cm="1">
        <f t="array" ref="J119">_xlfn.XLOOKUP(E119&amp;F119,$B$6:$B$12&amp;$C$6:$C$12,$E$6:$E$12,"onbekend")</f>
        <v>0</v>
      </c>
      <c r="K119" s="7">
        <f t="shared" si="2"/>
        <v>0</v>
      </c>
      <c r="L119" s="7" cm="1">
        <f t="array" ref="L119">IF(H119="ja", _xlfn.XLOOKUP(E119&amp;F119, $B$6:$B$12&amp;$C$6:$C$12, $G$6:$G$12, 0), 0)</f>
        <v>0</v>
      </c>
      <c r="M119" s="7">
        <f t="shared" si="3"/>
        <v>0</v>
      </c>
    </row>
    <row r="120" spans="2:13" x14ac:dyDescent="0.2">
      <c r="B120" s="62" t="s">
        <v>36</v>
      </c>
      <c r="C120" s="62" t="s">
        <v>37</v>
      </c>
      <c r="D120" s="62" t="s">
        <v>174</v>
      </c>
      <c r="E120" s="62" t="s">
        <v>116</v>
      </c>
      <c r="F120" s="62" t="s">
        <v>10</v>
      </c>
      <c r="G120" s="62" t="s">
        <v>115</v>
      </c>
      <c r="H120" s="62" t="s">
        <v>117</v>
      </c>
      <c r="I120" s="7" cm="1">
        <f t="array" ref="I120">_xlfn.XLOOKUP(E120&amp;F120,$B$6:$B$12&amp;$C$6:$C$12,$D$6:$D$12,"onbekend")</f>
        <v>0</v>
      </c>
      <c r="J120" s="7" cm="1">
        <f t="array" ref="J120">_xlfn.XLOOKUP(E120&amp;F120,$B$6:$B$12&amp;$C$6:$C$12,$E$6:$E$12,"onbekend")</f>
        <v>0</v>
      </c>
      <c r="K120" s="7">
        <f t="shared" si="2"/>
        <v>0</v>
      </c>
      <c r="L120" s="7" cm="1">
        <f t="array" ref="L120">IF(H120="ja", _xlfn.XLOOKUP(E120&amp;F120, $B$6:$B$12&amp;$C$6:$C$12, $G$6:$G$12, 0), 0)</f>
        <v>0</v>
      </c>
      <c r="M120" s="7">
        <f t="shared" si="3"/>
        <v>0</v>
      </c>
    </row>
    <row r="121" spans="2:13" x14ac:dyDescent="0.2">
      <c r="B121" s="62" t="s">
        <v>36</v>
      </c>
      <c r="C121" s="62" t="s">
        <v>37</v>
      </c>
      <c r="D121" s="62" t="s">
        <v>175</v>
      </c>
      <c r="E121" s="62" t="s">
        <v>116</v>
      </c>
      <c r="F121" s="62" t="s">
        <v>10</v>
      </c>
      <c r="G121" s="62" t="s">
        <v>115</v>
      </c>
      <c r="H121" s="62" t="s">
        <v>117</v>
      </c>
      <c r="I121" s="7" cm="1">
        <f t="array" ref="I121">_xlfn.XLOOKUP(E121&amp;F121,$B$6:$B$12&amp;$C$6:$C$12,$D$6:$D$12,"onbekend")</f>
        <v>0</v>
      </c>
      <c r="J121" s="7" cm="1">
        <f t="array" ref="J121">_xlfn.XLOOKUP(E121&amp;F121,$B$6:$B$12&amp;$C$6:$C$12,$E$6:$E$12,"onbekend")</f>
        <v>0</v>
      </c>
      <c r="K121" s="7">
        <f t="shared" si="2"/>
        <v>0</v>
      </c>
      <c r="L121" s="7" cm="1">
        <f t="array" ref="L121">IF(H121="ja", _xlfn.XLOOKUP(E121&amp;F121, $B$6:$B$12&amp;$C$6:$C$12, $G$6:$G$12, 0), 0)</f>
        <v>0</v>
      </c>
      <c r="M121" s="7">
        <f t="shared" si="3"/>
        <v>0</v>
      </c>
    </row>
    <row r="122" spans="2:13" x14ac:dyDescent="0.2">
      <c r="B122" s="62" t="s">
        <v>36</v>
      </c>
      <c r="C122" s="62" t="s">
        <v>37</v>
      </c>
      <c r="D122" s="62" t="s">
        <v>176</v>
      </c>
      <c r="E122" s="62" t="s">
        <v>116</v>
      </c>
      <c r="F122" s="62" t="s">
        <v>10</v>
      </c>
      <c r="G122" s="62" t="s">
        <v>115</v>
      </c>
      <c r="H122" s="62" t="s">
        <v>117</v>
      </c>
      <c r="I122" s="7" cm="1">
        <f t="array" ref="I122">_xlfn.XLOOKUP(E122&amp;F122,$B$6:$B$12&amp;$C$6:$C$12,$D$6:$D$12,"onbekend")</f>
        <v>0</v>
      </c>
      <c r="J122" s="7" cm="1">
        <f t="array" ref="J122">_xlfn.XLOOKUP(E122&amp;F122,$B$6:$B$12&amp;$C$6:$C$12,$E$6:$E$12,"onbekend")</f>
        <v>0</v>
      </c>
      <c r="K122" s="7">
        <f t="shared" si="2"/>
        <v>0</v>
      </c>
      <c r="L122" s="7" cm="1">
        <f t="array" ref="L122">IF(H122="ja", _xlfn.XLOOKUP(E122&amp;F122, $B$6:$B$12&amp;$C$6:$C$12, $G$6:$G$12, 0), 0)</f>
        <v>0</v>
      </c>
      <c r="M122" s="7">
        <f t="shared" si="3"/>
        <v>0</v>
      </c>
    </row>
    <row r="123" spans="2:13" x14ac:dyDescent="0.2">
      <c r="B123" s="62" t="s">
        <v>36</v>
      </c>
      <c r="C123" s="62" t="s">
        <v>37</v>
      </c>
      <c r="D123" s="62" t="s">
        <v>177</v>
      </c>
      <c r="E123" s="62" t="s">
        <v>116</v>
      </c>
      <c r="F123" s="62" t="s">
        <v>10</v>
      </c>
      <c r="G123" s="62" t="s">
        <v>115</v>
      </c>
      <c r="H123" s="62" t="s">
        <v>117</v>
      </c>
      <c r="I123" s="7" cm="1">
        <f t="array" ref="I123">_xlfn.XLOOKUP(E123&amp;F123,$B$6:$B$12&amp;$C$6:$C$12,$D$6:$D$12,"onbekend")</f>
        <v>0</v>
      </c>
      <c r="J123" s="7" cm="1">
        <f t="array" ref="J123">_xlfn.XLOOKUP(E123&amp;F123,$B$6:$B$12&amp;$C$6:$C$12,$E$6:$E$12,"onbekend")</f>
        <v>0</v>
      </c>
      <c r="K123" s="7">
        <f t="shared" si="2"/>
        <v>0</v>
      </c>
      <c r="L123" s="7" cm="1">
        <f t="array" ref="L123">IF(H123="ja", _xlfn.XLOOKUP(E123&amp;F123, $B$6:$B$12&amp;$C$6:$C$12, $G$6:$G$12, 0), 0)</f>
        <v>0</v>
      </c>
      <c r="M123" s="7">
        <f t="shared" si="3"/>
        <v>0</v>
      </c>
    </row>
    <row r="124" spans="2:13" x14ac:dyDescent="0.2">
      <c r="B124" s="62" t="s">
        <v>36</v>
      </c>
      <c r="C124" s="62" t="s">
        <v>38</v>
      </c>
      <c r="D124" s="62" t="s">
        <v>178</v>
      </c>
      <c r="E124" s="62" t="s">
        <v>116</v>
      </c>
      <c r="F124" s="62" t="s">
        <v>10</v>
      </c>
      <c r="G124" s="62" t="s">
        <v>115</v>
      </c>
      <c r="H124" s="62" t="s">
        <v>115</v>
      </c>
      <c r="I124" s="7" cm="1">
        <f t="array" ref="I124">_xlfn.XLOOKUP(E124&amp;F124,$B$6:$B$12&amp;$C$6:$C$12,$D$6:$D$12,"onbekend")</f>
        <v>0</v>
      </c>
      <c r="J124" s="7" cm="1">
        <f t="array" ref="J124">_xlfn.XLOOKUP(E124&amp;F124,$B$6:$B$12&amp;$C$6:$C$12,$E$6:$E$12,"onbekend")</f>
        <v>0</v>
      </c>
      <c r="K124" s="7">
        <f t="shared" si="2"/>
        <v>0</v>
      </c>
      <c r="L124" s="7" cm="1">
        <f t="array" ref="L124">IF(H124="ja", _xlfn.XLOOKUP(E124&amp;F124, $B$6:$B$12&amp;$C$6:$C$12, $G$6:$G$12, 0), 0)</f>
        <v>0</v>
      </c>
      <c r="M124" s="7">
        <f t="shared" si="3"/>
        <v>0</v>
      </c>
    </row>
    <row r="125" spans="2:13" x14ac:dyDescent="0.2">
      <c r="B125" s="62" t="s">
        <v>36</v>
      </c>
      <c r="C125" s="62" t="s">
        <v>38</v>
      </c>
      <c r="D125" s="62" t="s">
        <v>179</v>
      </c>
      <c r="E125" s="62" t="s">
        <v>118</v>
      </c>
      <c r="F125" s="62" t="s">
        <v>10</v>
      </c>
      <c r="G125" s="62" t="s">
        <v>117</v>
      </c>
      <c r="H125" s="62" t="s">
        <v>115</v>
      </c>
      <c r="I125" s="7" cm="1">
        <f t="array" ref="I125">_xlfn.XLOOKUP(E125&amp;F125,$B$6:$B$12&amp;$C$6:$C$12,$D$6:$D$12,"onbekend")</f>
        <v>0</v>
      </c>
      <c r="J125" s="7" cm="1">
        <f t="array" ref="J125">_xlfn.XLOOKUP(E125&amp;F125,$B$6:$B$12&amp;$C$6:$C$12,$E$6:$E$12,"onbekend")</f>
        <v>0</v>
      </c>
      <c r="K125" s="7">
        <f t="shared" si="2"/>
        <v>0</v>
      </c>
      <c r="L125" s="7" cm="1">
        <f t="array" ref="L125">IF(H125="ja", _xlfn.XLOOKUP(E125&amp;F125, $B$6:$B$12&amp;$C$6:$C$12, $G$6:$G$12, 0), 0)</f>
        <v>0</v>
      </c>
      <c r="M125" s="7">
        <f t="shared" si="3"/>
        <v>0</v>
      </c>
    </row>
    <row r="126" spans="2:13" x14ac:dyDescent="0.2">
      <c r="B126" s="62" t="s">
        <v>36</v>
      </c>
      <c r="C126" s="62" t="s">
        <v>132</v>
      </c>
      <c r="D126" s="62" t="s">
        <v>20</v>
      </c>
      <c r="E126" s="62" t="s">
        <v>116</v>
      </c>
      <c r="F126" s="62" t="s">
        <v>13</v>
      </c>
      <c r="G126" s="62" t="s">
        <v>117</v>
      </c>
      <c r="H126" s="62" t="s">
        <v>115</v>
      </c>
      <c r="I126" s="7" cm="1">
        <f t="array" ref="I126">_xlfn.XLOOKUP(E126&amp;F126,$B$6:$B$12&amp;$C$6:$C$12,$D$6:$D$12,"onbekend")</f>
        <v>0</v>
      </c>
      <c r="J126" s="7" cm="1">
        <f t="array" ref="J126">_xlfn.XLOOKUP(E126&amp;F126,$B$6:$B$12&amp;$C$6:$C$12,$E$6:$E$12,"onbekend")</f>
        <v>0</v>
      </c>
      <c r="K126" s="7">
        <f t="shared" si="2"/>
        <v>0</v>
      </c>
      <c r="L126" s="7" cm="1">
        <f t="array" ref="L126">IF(H126="ja", _xlfn.XLOOKUP(E126&amp;F126, $B$6:$B$12&amp;$C$6:$C$12, $G$6:$G$12, 0), 0)</f>
        <v>0</v>
      </c>
      <c r="M126" s="7">
        <f t="shared" si="3"/>
        <v>0</v>
      </c>
    </row>
    <row r="127" spans="2:13" x14ac:dyDescent="0.2">
      <c r="B127" s="62" t="s">
        <v>36</v>
      </c>
      <c r="C127" s="62" t="s">
        <v>132</v>
      </c>
      <c r="D127" s="62" t="s">
        <v>20</v>
      </c>
      <c r="E127" s="62" t="s">
        <v>116</v>
      </c>
      <c r="F127" s="62" t="s">
        <v>10</v>
      </c>
      <c r="G127" s="62" t="s">
        <v>115</v>
      </c>
      <c r="H127" s="62" t="s">
        <v>115</v>
      </c>
      <c r="I127" s="7" cm="1">
        <f t="array" ref="I127">_xlfn.XLOOKUP(E127&amp;F127,$B$6:$B$12&amp;$C$6:$C$12,$D$6:$D$12,"onbekend")</f>
        <v>0</v>
      </c>
      <c r="J127" s="7" cm="1">
        <f t="array" ref="J127">_xlfn.XLOOKUP(E127&amp;F127,$B$6:$B$12&amp;$C$6:$C$12,$E$6:$E$12,"onbekend")</f>
        <v>0</v>
      </c>
      <c r="K127" s="7">
        <f t="shared" si="2"/>
        <v>0</v>
      </c>
      <c r="L127" s="7" cm="1">
        <f t="array" ref="L127">IF(H127="ja", _xlfn.XLOOKUP(E127&amp;F127, $B$6:$B$12&amp;$C$6:$C$12, $G$6:$G$12, 0), 0)</f>
        <v>0</v>
      </c>
      <c r="M127" s="7">
        <f t="shared" si="3"/>
        <v>0</v>
      </c>
    </row>
    <row r="128" spans="2:13" x14ac:dyDescent="0.2">
      <c r="B128" s="62" t="s">
        <v>122</v>
      </c>
      <c r="C128" s="62" t="s">
        <v>39</v>
      </c>
      <c r="D128" s="62" t="s">
        <v>20</v>
      </c>
      <c r="E128" s="62" t="s">
        <v>116</v>
      </c>
      <c r="F128" s="62" t="s">
        <v>10</v>
      </c>
      <c r="G128" s="62" t="s">
        <v>115</v>
      </c>
      <c r="H128" s="62" t="s">
        <v>115</v>
      </c>
      <c r="I128" s="7" cm="1">
        <f t="array" ref="I128">_xlfn.XLOOKUP(E128&amp;F128,$B$6:$B$12&amp;$C$6:$C$12,$D$6:$D$12,"onbekend")</f>
        <v>0</v>
      </c>
      <c r="J128" s="7" cm="1">
        <f t="array" ref="J128">_xlfn.XLOOKUP(E128&amp;F128,$B$6:$B$12&amp;$C$6:$C$12,$E$6:$E$12,"onbekend")</f>
        <v>0</v>
      </c>
      <c r="K128" s="7">
        <f t="shared" si="2"/>
        <v>0</v>
      </c>
      <c r="L128" s="7" cm="1">
        <f t="array" ref="L128">IF(H128="ja", _xlfn.XLOOKUP(E128&amp;F128, $B$6:$B$12&amp;$C$6:$C$12, $G$6:$G$12, 0), 0)</f>
        <v>0</v>
      </c>
      <c r="M128" s="7">
        <f t="shared" si="3"/>
        <v>0</v>
      </c>
    </row>
    <row r="129" spans="2:13" x14ac:dyDescent="0.2">
      <c r="B129" s="62" t="s">
        <v>26</v>
      </c>
      <c r="C129" s="62" t="s">
        <v>27</v>
      </c>
      <c r="D129" s="62" t="s">
        <v>180</v>
      </c>
      <c r="E129" s="62" t="s">
        <v>116</v>
      </c>
      <c r="F129" s="62" t="s">
        <v>10</v>
      </c>
      <c r="G129" s="62" t="s">
        <v>115</v>
      </c>
      <c r="H129" s="62" t="s">
        <v>117</v>
      </c>
      <c r="I129" s="7" cm="1">
        <f t="array" ref="I129">_xlfn.XLOOKUP(E129&amp;F129,$B$6:$B$12&amp;$C$6:$C$12,$D$6:$D$12,"onbekend")</f>
        <v>0</v>
      </c>
      <c r="J129" s="7" cm="1">
        <f t="array" ref="J129">_xlfn.XLOOKUP(E129&amp;F129,$B$6:$B$12&amp;$C$6:$C$12,$E$6:$E$12,"onbekend")</f>
        <v>0</v>
      </c>
      <c r="K129" s="7">
        <f t="shared" si="2"/>
        <v>0</v>
      </c>
      <c r="L129" s="7" cm="1">
        <f t="array" ref="L129">IF(H129="ja", _xlfn.XLOOKUP(E129&amp;F129, $B$6:$B$12&amp;$C$6:$C$12, $G$6:$G$12, 0), 0)</f>
        <v>0</v>
      </c>
      <c r="M129" s="7">
        <f t="shared" si="3"/>
        <v>0</v>
      </c>
    </row>
    <row r="130" spans="2:13" x14ac:dyDescent="0.2">
      <c r="B130" s="62" t="s">
        <v>26</v>
      </c>
      <c r="C130" s="62" t="s">
        <v>27</v>
      </c>
      <c r="D130" s="62" t="s">
        <v>181</v>
      </c>
      <c r="E130" s="62" t="s">
        <v>116</v>
      </c>
      <c r="F130" s="62" t="s">
        <v>10</v>
      </c>
      <c r="G130" s="62" t="s">
        <v>115</v>
      </c>
      <c r="H130" s="62" t="s">
        <v>117</v>
      </c>
      <c r="I130" s="7" cm="1">
        <f t="array" ref="I130">_xlfn.XLOOKUP(E130&amp;F130,$B$6:$B$12&amp;$C$6:$C$12,$D$6:$D$12,"onbekend")</f>
        <v>0</v>
      </c>
      <c r="J130" s="7" cm="1">
        <f t="array" ref="J130">_xlfn.XLOOKUP(E130&amp;F130,$B$6:$B$12&amp;$C$6:$C$12,$E$6:$E$12,"onbekend")</f>
        <v>0</v>
      </c>
      <c r="K130" s="7">
        <f t="shared" si="2"/>
        <v>0</v>
      </c>
      <c r="L130" s="7" cm="1">
        <f t="array" ref="L130">IF(H130="ja", _xlfn.XLOOKUP(E130&amp;F130, $B$6:$B$12&amp;$C$6:$C$12, $G$6:$G$12, 0), 0)</f>
        <v>0</v>
      </c>
      <c r="M130" s="7">
        <f t="shared" si="3"/>
        <v>0</v>
      </c>
    </row>
    <row r="131" spans="2:13" x14ac:dyDescent="0.2">
      <c r="B131" s="62" t="s">
        <v>26</v>
      </c>
      <c r="C131" s="62" t="s">
        <v>27</v>
      </c>
      <c r="D131" s="62" t="s">
        <v>182</v>
      </c>
      <c r="E131" s="62" t="s">
        <v>116</v>
      </c>
      <c r="F131" s="62" t="s">
        <v>10</v>
      </c>
      <c r="G131" s="62" t="s">
        <v>115</v>
      </c>
      <c r="H131" s="62" t="s">
        <v>117</v>
      </c>
      <c r="I131" s="7" cm="1">
        <f t="array" ref="I131">_xlfn.XLOOKUP(E131&amp;F131,$B$6:$B$12&amp;$C$6:$C$12,$D$6:$D$12,"onbekend")</f>
        <v>0</v>
      </c>
      <c r="J131" s="7" cm="1">
        <f t="array" ref="J131">_xlfn.XLOOKUP(E131&amp;F131,$B$6:$B$12&amp;$C$6:$C$12,$E$6:$E$12,"onbekend")</f>
        <v>0</v>
      </c>
      <c r="K131" s="7">
        <f t="shared" si="2"/>
        <v>0</v>
      </c>
      <c r="L131" s="7" cm="1">
        <f t="array" ref="L131">IF(H131="ja", _xlfn.XLOOKUP(E131&amp;F131, $B$6:$B$12&amp;$C$6:$C$12, $G$6:$G$12, 0), 0)</f>
        <v>0</v>
      </c>
      <c r="M131" s="7">
        <f t="shared" si="3"/>
        <v>0</v>
      </c>
    </row>
    <row r="132" spans="2:13" x14ac:dyDescent="0.2">
      <c r="B132" s="62" t="s">
        <v>26</v>
      </c>
      <c r="C132" s="62" t="s">
        <v>27</v>
      </c>
      <c r="D132" s="62" t="s">
        <v>183</v>
      </c>
      <c r="E132" s="62" t="s">
        <v>116</v>
      </c>
      <c r="F132" s="62" t="s">
        <v>10</v>
      </c>
      <c r="G132" s="62" t="s">
        <v>115</v>
      </c>
      <c r="H132" s="62" t="s">
        <v>117</v>
      </c>
      <c r="I132" s="7" cm="1">
        <f t="array" ref="I132">_xlfn.XLOOKUP(E132&amp;F132,$B$6:$B$12&amp;$C$6:$C$12,$D$6:$D$12,"onbekend")</f>
        <v>0</v>
      </c>
      <c r="J132" s="7" cm="1">
        <f t="array" ref="J132">_xlfn.XLOOKUP(E132&amp;F132,$B$6:$B$12&amp;$C$6:$C$12,$E$6:$E$12,"onbekend")</f>
        <v>0</v>
      </c>
      <c r="K132" s="7">
        <f t="shared" si="2"/>
        <v>0</v>
      </c>
      <c r="L132" s="7" cm="1">
        <f t="array" ref="L132">IF(H132="ja", _xlfn.XLOOKUP(E132&amp;F132, $B$6:$B$12&amp;$C$6:$C$12, $G$6:$G$12, 0), 0)</f>
        <v>0</v>
      </c>
      <c r="M132" s="7">
        <f t="shared" si="3"/>
        <v>0</v>
      </c>
    </row>
    <row r="133" spans="2:13" x14ac:dyDescent="0.2">
      <c r="B133" s="62" t="s">
        <v>26</v>
      </c>
      <c r="C133" s="62" t="s">
        <v>27</v>
      </c>
      <c r="D133" s="62" t="s">
        <v>184</v>
      </c>
      <c r="E133" s="62" t="s">
        <v>116</v>
      </c>
      <c r="F133" s="62" t="s">
        <v>10</v>
      </c>
      <c r="G133" s="62" t="s">
        <v>115</v>
      </c>
      <c r="H133" s="62" t="s">
        <v>117</v>
      </c>
      <c r="I133" s="7" cm="1">
        <f t="array" ref="I133">_xlfn.XLOOKUP(E133&amp;F133,$B$6:$B$12&amp;$C$6:$C$12,$D$6:$D$12,"onbekend")</f>
        <v>0</v>
      </c>
      <c r="J133" s="7" cm="1">
        <f t="array" ref="J133">_xlfn.XLOOKUP(E133&amp;F133,$B$6:$B$12&amp;$C$6:$C$12,$E$6:$E$12,"onbekend")</f>
        <v>0</v>
      </c>
      <c r="K133" s="7">
        <f t="shared" si="2"/>
        <v>0</v>
      </c>
      <c r="L133" s="7" cm="1">
        <f t="array" ref="L133">IF(H133="ja", _xlfn.XLOOKUP(E133&amp;F133, $B$6:$B$12&amp;$C$6:$C$12, $G$6:$G$12, 0), 0)</f>
        <v>0</v>
      </c>
      <c r="M133" s="7">
        <f t="shared" si="3"/>
        <v>0</v>
      </c>
    </row>
    <row r="134" spans="2:13" x14ac:dyDescent="0.2">
      <c r="B134" s="62" t="s">
        <v>26</v>
      </c>
      <c r="C134" s="62" t="s">
        <v>27</v>
      </c>
      <c r="D134" s="62" t="s">
        <v>185</v>
      </c>
      <c r="E134" s="62" t="s">
        <v>116</v>
      </c>
      <c r="F134" s="62" t="s">
        <v>10</v>
      </c>
      <c r="G134" s="62" t="s">
        <v>115</v>
      </c>
      <c r="H134" s="62" t="s">
        <v>117</v>
      </c>
      <c r="I134" s="7" cm="1">
        <f t="array" ref="I134">_xlfn.XLOOKUP(E134&amp;F134,$B$6:$B$12&amp;$C$6:$C$12,$D$6:$D$12,"onbekend")</f>
        <v>0</v>
      </c>
      <c r="J134" s="7" cm="1">
        <f t="array" ref="J134">_xlfn.XLOOKUP(E134&amp;F134,$B$6:$B$12&amp;$C$6:$C$12,$E$6:$E$12,"onbekend")</f>
        <v>0</v>
      </c>
      <c r="K134" s="7">
        <f t="shared" si="2"/>
        <v>0</v>
      </c>
      <c r="L134" s="7" cm="1">
        <f t="array" ref="L134">IF(H134="ja", _xlfn.XLOOKUP(E134&amp;F134, $B$6:$B$12&amp;$C$6:$C$12, $G$6:$G$12, 0), 0)</f>
        <v>0</v>
      </c>
      <c r="M134" s="7">
        <f t="shared" si="3"/>
        <v>0</v>
      </c>
    </row>
    <row r="135" spans="2:13" x14ac:dyDescent="0.2">
      <c r="B135" s="62" t="s">
        <v>26</v>
      </c>
      <c r="C135" s="62" t="s">
        <v>27</v>
      </c>
      <c r="D135" s="62" t="s">
        <v>133</v>
      </c>
      <c r="E135" s="62" t="s">
        <v>116</v>
      </c>
      <c r="F135" s="62" t="s">
        <v>10</v>
      </c>
      <c r="G135" s="62" t="s">
        <v>115</v>
      </c>
      <c r="H135" s="62" t="s">
        <v>117</v>
      </c>
      <c r="I135" s="7" cm="1">
        <f t="array" ref="I135">_xlfn.XLOOKUP(E135&amp;F135,$B$6:$B$12&amp;$C$6:$C$12,$D$6:$D$12,"onbekend")</f>
        <v>0</v>
      </c>
      <c r="J135" s="7" cm="1">
        <f t="array" ref="J135">_xlfn.XLOOKUP(E135&amp;F135,$B$6:$B$12&amp;$C$6:$C$12,$E$6:$E$12,"onbekend")</f>
        <v>0</v>
      </c>
      <c r="K135" s="7">
        <f t="shared" si="2"/>
        <v>0</v>
      </c>
      <c r="L135" s="7" cm="1">
        <f t="array" ref="L135">IF(H135="ja", _xlfn.XLOOKUP(E135&amp;F135, $B$6:$B$12&amp;$C$6:$C$12, $G$6:$G$12, 0), 0)</f>
        <v>0</v>
      </c>
      <c r="M135" s="7">
        <f t="shared" si="3"/>
        <v>0</v>
      </c>
    </row>
    <row r="136" spans="2:13" x14ac:dyDescent="0.2">
      <c r="B136" s="62" t="s">
        <v>26</v>
      </c>
      <c r="C136" s="62" t="s">
        <v>27</v>
      </c>
      <c r="D136" s="62" t="s">
        <v>186</v>
      </c>
      <c r="E136" s="62" t="s">
        <v>116</v>
      </c>
      <c r="F136" s="62" t="s">
        <v>10</v>
      </c>
      <c r="G136" s="62" t="s">
        <v>115</v>
      </c>
      <c r="H136" s="62" t="s">
        <v>117</v>
      </c>
      <c r="I136" s="7" cm="1">
        <f t="array" ref="I136">_xlfn.XLOOKUP(E136&amp;F136,$B$6:$B$12&amp;$C$6:$C$12,$D$6:$D$12,"onbekend")</f>
        <v>0</v>
      </c>
      <c r="J136" s="7" cm="1">
        <f t="array" ref="J136">_xlfn.XLOOKUP(E136&amp;F136,$B$6:$B$12&amp;$C$6:$C$12,$E$6:$E$12,"onbekend")</f>
        <v>0</v>
      </c>
      <c r="K136" s="7">
        <f t="shared" si="2"/>
        <v>0</v>
      </c>
      <c r="L136" s="7" cm="1">
        <f t="array" ref="L136">IF(H136="ja", _xlfn.XLOOKUP(E136&amp;F136, $B$6:$B$12&amp;$C$6:$C$12, $G$6:$G$12, 0), 0)</f>
        <v>0</v>
      </c>
      <c r="M136" s="7">
        <f t="shared" si="3"/>
        <v>0</v>
      </c>
    </row>
    <row r="137" spans="2:13" x14ac:dyDescent="0.2">
      <c r="B137" s="62" t="s">
        <v>26</v>
      </c>
      <c r="C137" s="62" t="s">
        <v>28</v>
      </c>
      <c r="D137" s="62" t="s">
        <v>29</v>
      </c>
      <c r="E137" s="62" t="s">
        <v>116</v>
      </c>
      <c r="F137" s="62" t="s">
        <v>10</v>
      </c>
      <c r="G137" s="62" t="s">
        <v>115</v>
      </c>
      <c r="H137" s="62" t="s">
        <v>115</v>
      </c>
      <c r="I137" s="7" cm="1">
        <f t="array" ref="I137">_xlfn.XLOOKUP(E137&amp;F137,$B$6:$B$12&amp;$C$6:$C$12,$D$6:$D$12,"onbekend")</f>
        <v>0</v>
      </c>
      <c r="J137" s="7" cm="1">
        <f t="array" ref="J137">_xlfn.XLOOKUP(E137&amp;F137,$B$6:$B$12&amp;$C$6:$C$12,$E$6:$E$12,"onbekend")</f>
        <v>0</v>
      </c>
      <c r="K137" s="7">
        <f t="shared" si="2"/>
        <v>0</v>
      </c>
      <c r="L137" s="7" cm="1">
        <f t="array" ref="L137">IF(H137="ja", _xlfn.XLOOKUP(E137&amp;F137, $B$6:$B$12&amp;$C$6:$C$12, $G$6:$G$12, 0), 0)</f>
        <v>0</v>
      </c>
      <c r="M137" s="7">
        <f t="shared" si="3"/>
        <v>0</v>
      </c>
    </row>
    <row r="138" spans="2:13" x14ac:dyDescent="0.2">
      <c r="B138" s="62" t="s">
        <v>26</v>
      </c>
      <c r="C138" s="62" t="s">
        <v>30</v>
      </c>
      <c r="D138" s="62" t="s">
        <v>187</v>
      </c>
      <c r="E138" s="62" t="s">
        <v>116</v>
      </c>
      <c r="F138" s="62" t="s">
        <v>10</v>
      </c>
      <c r="G138" s="62" t="s">
        <v>115</v>
      </c>
      <c r="H138" s="62" t="s">
        <v>117</v>
      </c>
      <c r="I138" s="7" cm="1">
        <f t="array" ref="I138">_xlfn.XLOOKUP(E138&amp;F138,$B$6:$B$12&amp;$C$6:$C$12,$D$6:$D$12,"onbekend")</f>
        <v>0</v>
      </c>
      <c r="J138" s="7" cm="1">
        <f t="array" ref="J138">_xlfn.XLOOKUP(E138&amp;F138,$B$6:$B$12&amp;$C$6:$C$12,$E$6:$E$12,"onbekend")</f>
        <v>0</v>
      </c>
      <c r="K138" s="7">
        <f t="shared" si="2"/>
        <v>0</v>
      </c>
      <c r="L138" s="7" cm="1">
        <f t="array" ref="L138">IF(H138="ja", _xlfn.XLOOKUP(E138&amp;F138, $B$6:$B$12&amp;$C$6:$C$12, $G$6:$G$12, 0), 0)</f>
        <v>0</v>
      </c>
      <c r="M138" s="7">
        <f t="shared" si="3"/>
        <v>0</v>
      </c>
    </row>
    <row r="139" spans="2:13" x14ac:dyDescent="0.2">
      <c r="B139" s="62" t="s">
        <v>122</v>
      </c>
      <c r="C139" s="62" t="s">
        <v>31</v>
      </c>
      <c r="D139" s="62" t="s">
        <v>20</v>
      </c>
      <c r="E139" s="62" t="s">
        <v>116</v>
      </c>
      <c r="F139" s="62" t="s">
        <v>10</v>
      </c>
      <c r="G139" s="62" t="s">
        <v>115</v>
      </c>
      <c r="H139" s="62" t="s">
        <v>115</v>
      </c>
      <c r="I139" s="7" cm="1">
        <f t="array" ref="I139">_xlfn.XLOOKUP(E139&amp;F139,$B$6:$B$12&amp;$C$6:$C$12,$D$6:$D$12,"onbekend")</f>
        <v>0</v>
      </c>
      <c r="J139" s="7" cm="1">
        <f t="array" ref="J139">_xlfn.XLOOKUP(E139&amp;F139,$B$6:$B$12&amp;$C$6:$C$12,$E$6:$E$12,"onbekend")</f>
        <v>0</v>
      </c>
      <c r="K139" s="7">
        <f t="shared" si="2"/>
        <v>0</v>
      </c>
      <c r="L139" s="7" cm="1">
        <f t="array" ref="L139">IF(H139="ja", _xlfn.XLOOKUP(E139&amp;F139, $B$6:$B$12&amp;$C$6:$C$12, $G$6:$G$12, 0), 0)</f>
        <v>0</v>
      </c>
      <c r="M139" s="7">
        <f t="shared" si="3"/>
        <v>0</v>
      </c>
    </row>
    <row r="140" spans="2:13" x14ac:dyDescent="0.2">
      <c r="B140" s="62" t="s">
        <v>122</v>
      </c>
      <c r="C140" s="62" t="s">
        <v>32</v>
      </c>
      <c r="D140" s="62" t="s">
        <v>20</v>
      </c>
      <c r="E140" s="62" t="s">
        <v>116</v>
      </c>
      <c r="F140" s="62" t="s">
        <v>10</v>
      </c>
      <c r="G140" s="62" t="s">
        <v>115</v>
      </c>
      <c r="H140" s="62" t="s">
        <v>115</v>
      </c>
      <c r="I140" s="7" cm="1">
        <f t="array" ref="I140">_xlfn.XLOOKUP(E140&amp;F140,$B$6:$B$12&amp;$C$6:$C$12,$D$6:$D$12,"onbekend")</f>
        <v>0</v>
      </c>
      <c r="J140" s="7" cm="1">
        <f t="array" ref="J140">_xlfn.XLOOKUP(E140&amp;F140,$B$6:$B$12&amp;$C$6:$C$12,$E$6:$E$12,"onbekend")</f>
        <v>0</v>
      </c>
      <c r="K140" s="7">
        <f t="shared" si="2"/>
        <v>0</v>
      </c>
      <c r="L140" s="7" cm="1">
        <f t="array" ref="L140">IF(H140="ja", _xlfn.XLOOKUP(E140&amp;F140, $B$6:$B$12&amp;$C$6:$C$12, $G$6:$G$12, 0), 0)</f>
        <v>0</v>
      </c>
      <c r="M140" s="7">
        <f t="shared" si="3"/>
        <v>0</v>
      </c>
    </row>
    <row r="141" spans="2:13" x14ac:dyDescent="0.2">
      <c r="B141" s="62" t="s">
        <v>122</v>
      </c>
      <c r="C141" s="62" t="s">
        <v>32</v>
      </c>
      <c r="D141" s="62" t="s">
        <v>20</v>
      </c>
      <c r="E141" s="62" t="s">
        <v>116</v>
      </c>
      <c r="F141" s="62" t="s">
        <v>10</v>
      </c>
      <c r="G141" s="62" t="s">
        <v>115</v>
      </c>
      <c r="H141" s="62" t="s">
        <v>115</v>
      </c>
      <c r="I141" s="7" cm="1">
        <f t="array" ref="I141">_xlfn.XLOOKUP(E141&amp;F141,$B$6:$B$12&amp;$C$6:$C$12,$D$6:$D$12,"onbekend")</f>
        <v>0</v>
      </c>
      <c r="J141" s="7" cm="1">
        <f t="array" ref="J141">_xlfn.XLOOKUP(E141&amp;F141,$B$6:$B$12&amp;$C$6:$C$12,$E$6:$E$12,"onbekend")</f>
        <v>0</v>
      </c>
      <c r="K141" s="7">
        <f t="shared" si="2"/>
        <v>0</v>
      </c>
      <c r="L141" s="7" cm="1">
        <f t="array" ref="L141">IF(H141="ja", _xlfn.XLOOKUP(E141&amp;F141, $B$6:$B$12&amp;$C$6:$C$12, $G$6:$G$12, 0), 0)</f>
        <v>0</v>
      </c>
      <c r="M141" s="7">
        <f t="shared" si="3"/>
        <v>0</v>
      </c>
    </row>
    <row r="142" spans="2:13" x14ac:dyDescent="0.2">
      <c r="B142" s="62" t="s">
        <v>122</v>
      </c>
      <c r="C142" s="62" t="s">
        <v>32</v>
      </c>
      <c r="D142" s="62" t="s">
        <v>20</v>
      </c>
      <c r="E142" s="62" t="s">
        <v>116</v>
      </c>
      <c r="F142" s="62" t="s">
        <v>10</v>
      </c>
      <c r="G142" s="62" t="s">
        <v>115</v>
      </c>
      <c r="H142" s="62" t="s">
        <v>115</v>
      </c>
      <c r="I142" s="7" cm="1">
        <f t="array" ref="I142">_xlfn.XLOOKUP(E142&amp;F142,$B$6:$B$12&amp;$C$6:$C$12,$D$6:$D$12,"onbekend")</f>
        <v>0</v>
      </c>
      <c r="J142" s="7" cm="1">
        <f t="array" ref="J142">_xlfn.XLOOKUP(E142&amp;F142,$B$6:$B$12&amp;$C$6:$C$12,$E$6:$E$12,"onbekend")</f>
        <v>0</v>
      </c>
      <c r="K142" s="7">
        <f t="shared" si="2"/>
        <v>0</v>
      </c>
      <c r="L142" s="7" cm="1">
        <f t="array" ref="L142">IF(H142="ja", _xlfn.XLOOKUP(E142&amp;F142, $B$6:$B$12&amp;$C$6:$C$12, $G$6:$G$12, 0), 0)</f>
        <v>0</v>
      </c>
      <c r="M142" s="7">
        <f t="shared" si="3"/>
        <v>0</v>
      </c>
    </row>
    <row r="143" spans="2:13" x14ac:dyDescent="0.2">
      <c r="B143" s="62" t="s">
        <v>40</v>
      </c>
      <c r="C143" s="62" t="s">
        <v>41</v>
      </c>
      <c r="D143" s="62" t="s">
        <v>188</v>
      </c>
      <c r="E143" s="62" t="s">
        <v>116</v>
      </c>
      <c r="F143" s="62" t="s">
        <v>10</v>
      </c>
      <c r="G143" s="62" t="s">
        <v>117</v>
      </c>
      <c r="H143" s="62" t="s">
        <v>117</v>
      </c>
      <c r="I143" s="7" cm="1">
        <f t="array" ref="I143">_xlfn.XLOOKUP(E143&amp;F143,$B$6:$B$12&amp;$C$6:$C$12,$D$6:$D$12,"onbekend")</f>
        <v>0</v>
      </c>
      <c r="J143" s="7" cm="1">
        <f t="array" ref="J143">_xlfn.XLOOKUP(E143&amp;F143,$B$6:$B$12&amp;$C$6:$C$12,$E$6:$E$12,"onbekend")</f>
        <v>0</v>
      </c>
      <c r="K143" s="7">
        <f t="shared" si="2"/>
        <v>0</v>
      </c>
      <c r="L143" s="7" cm="1">
        <f t="array" ref="L143">IF(H143="ja", _xlfn.XLOOKUP(E143&amp;F143, $B$6:$B$12&amp;$C$6:$C$12, $G$6:$G$12, 0), 0)</f>
        <v>0</v>
      </c>
      <c r="M143" s="7">
        <f t="shared" si="3"/>
        <v>0</v>
      </c>
    </row>
    <row r="144" spans="2:13" x14ac:dyDescent="0.2">
      <c r="B144" s="62" t="s">
        <v>40</v>
      </c>
      <c r="C144" s="62" t="s">
        <v>41</v>
      </c>
      <c r="D144" s="62" t="s">
        <v>42</v>
      </c>
      <c r="E144" s="62" t="s">
        <v>116</v>
      </c>
      <c r="F144" s="62" t="s">
        <v>10</v>
      </c>
      <c r="G144" s="62" t="s">
        <v>115</v>
      </c>
      <c r="H144" s="62" t="s">
        <v>115</v>
      </c>
      <c r="I144" s="7" cm="1">
        <f t="array" ref="I144">_xlfn.XLOOKUP(E144&amp;F144,$B$6:$B$12&amp;$C$6:$C$12,$D$6:$D$12,"onbekend")</f>
        <v>0</v>
      </c>
      <c r="J144" s="7" cm="1">
        <f t="array" ref="J144">_xlfn.XLOOKUP(E144&amp;F144,$B$6:$B$12&amp;$C$6:$C$12,$E$6:$E$12,"onbekend")</f>
        <v>0</v>
      </c>
      <c r="K144" s="7">
        <f t="shared" si="2"/>
        <v>0</v>
      </c>
      <c r="L144" s="7" cm="1">
        <f t="array" ref="L144">IF(H144="ja", _xlfn.XLOOKUP(E144&amp;F144, $B$6:$B$12&amp;$C$6:$C$12, $G$6:$G$12, 0), 0)</f>
        <v>0</v>
      </c>
      <c r="M144" s="7">
        <f t="shared" si="3"/>
        <v>0</v>
      </c>
    </row>
    <row r="145" spans="2:13" x14ac:dyDescent="0.2">
      <c r="B145" s="62" t="s">
        <v>40</v>
      </c>
      <c r="C145" s="62" t="s">
        <v>41</v>
      </c>
      <c r="D145" s="62" t="s">
        <v>189</v>
      </c>
      <c r="E145" s="62" t="s">
        <v>116</v>
      </c>
      <c r="F145" s="62" t="s">
        <v>10</v>
      </c>
      <c r="G145" s="62" t="s">
        <v>115</v>
      </c>
      <c r="H145" s="62" t="s">
        <v>115</v>
      </c>
      <c r="I145" s="7" cm="1">
        <f t="array" ref="I145">_xlfn.XLOOKUP(E145&amp;F145,$B$6:$B$12&amp;$C$6:$C$12,$D$6:$D$12,"onbekend")</f>
        <v>0</v>
      </c>
      <c r="J145" s="7" cm="1">
        <f t="array" ref="J145">_xlfn.XLOOKUP(E145&amp;F145,$B$6:$B$12&amp;$C$6:$C$12,$E$6:$E$12,"onbekend")</f>
        <v>0</v>
      </c>
      <c r="K145" s="7">
        <f t="shared" si="2"/>
        <v>0</v>
      </c>
      <c r="L145" s="7" cm="1">
        <f t="array" ref="L145">IF(H145="ja", _xlfn.XLOOKUP(E145&amp;F145, $B$6:$B$12&amp;$C$6:$C$12, $G$6:$G$12, 0), 0)</f>
        <v>0</v>
      </c>
      <c r="M145" s="7">
        <f t="shared" si="3"/>
        <v>0</v>
      </c>
    </row>
    <row r="146" spans="2:13" x14ac:dyDescent="0.2">
      <c r="B146" s="62" t="s">
        <v>40</v>
      </c>
      <c r="C146" s="62" t="s">
        <v>41</v>
      </c>
      <c r="D146" s="62" t="s">
        <v>190</v>
      </c>
      <c r="E146" s="62" t="s">
        <v>116</v>
      </c>
      <c r="F146" s="62" t="s">
        <v>10</v>
      </c>
      <c r="G146" s="62" t="s">
        <v>115</v>
      </c>
      <c r="H146" s="62" t="s">
        <v>115</v>
      </c>
      <c r="I146" s="7" cm="1">
        <f t="array" ref="I146">_xlfn.XLOOKUP(E146&amp;F146,$B$6:$B$12&amp;$C$6:$C$12,$D$6:$D$12,"onbekend")</f>
        <v>0</v>
      </c>
      <c r="J146" s="7" cm="1">
        <f t="array" ref="J146">_xlfn.XLOOKUP(E146&amp;F146,$B$6:$B$12&amp;$C$6:$C$12,$E$6:$E$12,"onbekend")</f>
        <v>0</v>
      </c>
      <c r="K146" s="7">
        <f t="shared" ref="K146:K162" si="4">IF(G146="Nee", 0, IF(G146="Ja", $F$6, ""))</f>
        <v>0</v>
      </c>
      <c r="L146" s="7" cm="1">
        <f t="array" ref="L146">IF(H146="ja", _xlfn.XLOOKUP(E146&amp;F146, $B$6:$B$12&amp;$C$6:$C$12, $G$6:$G$12, 0), 0)</f>
        <v>0</v>
      </c>
      <c r="M146" s="7">
        <f t="shared" ref="M146:M162" si="5">SUM(I146:L146)</f>
        <v>0</v>
      </c>
    </row>
    <row r="147" spans="2:13" x14ac:dyDescent="0.2">
      <c r="B147" s="62" t="s">
        <v>40</v>
      </c>
      <c r="C147" s="62" t="s">
        <v>41</v>
      </c>
      <c r="D147" s="62" t="s">
        <v>191</v>
      </c>
      <c r="E147" s="62" t="s">
        <v>116</v>
      </c>
      <c r="F147" s="62" t="s">
        <v>10</v>
      </c>
      <c r="G147" s="62" t="s">
        <v>117</v>
      </c>
      <c r="H147" s="62" t="s">
        <v>115</v>
      </c>
      <c r="I147" s="7" cm="1">
        <f t="array" ref="I147">_xlfn.XLOOKUP(E147&amp;F147,$B$6:$B$12&amp;$C$6:$C$12,$D$6:$D$12,"onbekend")</f>
        <v>0</v>
      </c>
      <c r="J147" s="7" cm="1">
        <f t="array" ref="J147">_xlfn.XLOOKUP(E147&amp;F147,$B$6:$B$12&amp;$C$6:$C$12,$E$6:$E$12,"onbekend")</f>
        <v>0</v>
      </c>
      <c r="K147" s="7">
        <f t="shared" si="4"/>
        <v>0</v>
      </c>
      <c r="L147" s="7" cm="1">
        <f t="array" ref="L147">IF(H147="ja", _xlfn.XLOOKUP(E147&amp;F147, $B$6:$B$12&amp;$C$6:$C$12, $G$6:$G$12, 0), 0)</f>
        <v>0</v>
      </c>
      <c r="M147" s="7">
        <f t="shared" si="5"/>
        <v>0</v>
      </c>
    </row>
    <row r="148" spans="2:13" x14ac:dyDescent="0.2">
      <c r="B148" s="62" t="s">
        <v>40</v>
      </c>
      <c r="C148" s="62" t="s">
        <v>41</v>
      </c>
      <c r="D148" s="62" t="s">
        <v>192</v>
      </c>
      <c r="E148" s="62" t="s">
        <v>116</v>
      </c>
      <c r="F148" s="62" t="s">
        <v>10</v>
      </c>
      <c r="G148" s="62" t="s">
        <v>115</v>
      </c>
      <c r="H148" s="62" t="s">
        <v>115</v>
      </c>
      <c r="I148" s="7" cm="1">
        <f t="array" ref="I148">_xlfn.XLOOKUP(E148&amp;F148,$B$6:$B$12&amp;$C$6:$C$12,$D$6:$D$12,"onbekend")</f>
        <v>0</v>
      </c>
      <c r="J148" s="7" cm="1">
        <f t="array" ref="J148">_xlfn.XLOOKUP(E148&amp;F148,$B$6:$B$12&amp;$C$6:$C$12,$E$6:$E$12,"onbekend")</f>
        <v>0</v>
      </c>
      <c r="K148" s="7">
        <f t="shared" si="4"/>
        <v>0</v>
      </c>
      <c r="L148" s="7" cm="1">
        <f t="array" ref="L148">IF(H148="ja", _xlfn.XLOOKUP(E148&amp;F148, $B$6:$B$12&amp;$C$6:$C$12, $G$6:$G$12, 0), 0)</f>
        <v>0</v>
      </c>
      <c r="M148" s="7">
        <f t="shared" si="5"/>
        <v>0</v>
      </c>
    </row>
    <row r="149" spans="2:13" x14ac:dyDescent="0.2">
      <c r="B149" s="62" t="s">
        <v>40</v>
      </c>
      <c r="C149" s="62" t="s">
        <v>41</v>
      </c>
      <c r="D149" s="62" t="s">
        <v>193</v>
      </c>
      <c r="E149" s="62" t="s">
        <v>116</v>
      </c>
      <c r="F149" s="62" t="s">
        <v>10</v>
      </c>
      <c r="G149" s="62" t="s">
        <v>115</v>
      </c>
      <c r="H149" s="62" t="s">
        <v>115</v>
      </c>
      <c r="I149" s="7" cm="1">
        <f t="array" ref="I149">_xlfn.XLOOKUP(E149&amp;F149,$B$6:$B$12&amp;$C$6:$C$12,$D$6:$D$12,"onbekend")</f>
        <v>0</v>
      </c>
      <c r="J149" s="7" cm="1">
        <f t="array" ref="J149">_xlfn.XLOOKUP(E149&amp;F149,$B$6:$B$12&amp;$C$6:$C$12,$E$6:$E$12,"onbekend")</f>
        <v>0</v>
      </c>
      <c r="K149" s="7">
        <f t="shared" si="4"/>
        <v>0</v>
      </c>
      <c r="L149" s="7" cm="1">
        <f t="array" ref="L149">IF(H149="ja", _xlfn.XLOOKUP(E149&amp;F149, $B$6:$B$12&amp;$C$6:$C$12, $G$6:$G$12, 0), 0)</f>
        <v>0</v>
      </c>
      <c r="M149" s="7">
        <f t="shared" si="5"/>
        <v>0</v>
      </c>
    </row>
    <row r="150" spans="2:13" x14ac:dyDescent="0.2">
      <c r="B150" s="62" t="s">
        <v>40</v>
      </c>
      <c r="C150" s="62" t="s">
        <v>41</v>
      </c>
      <c r="D150" s="62" t="s">
        <v>194</v>
      </c>
      <c r="E150" s="62" t="s">
        <v>116</v>
      </c>
      <c r="F150" s="62" t="s">
        <v>10</v>
      </c>
      <c r="G150" s="62" t="s">
        <v>115</v>
      </c>
      <c r="H150" s="62" t="s">
        <v>115</v>
      </c>
      <c r="I150" s="7" cm="1">
        <f t="array" ref="I150">_xlfn.XLOOKUP(E150&amp;F150,$B$6:$B$12&amp;$C$6:$C$12,$D$6:$D$12,"onbekend")</f>
        <v>0</v>
      </c>
      <c r="J150" s="7" cm="1">
        <f t="array" ref="J150">_xlfn.XLOOKUP(E150&amp;F150,$B$6:$B$12&amp;$C$6:$C$12,$E$6:$E$12,"onbekend")</f>
        <v>0</v>
      </c>
      <c r="K150" s="7">
        <f t="shared" si="4"/>
        <v>0</v>
      </c>
      <c r="L150" s="7" cm="1">
        <f t="array" ref="L150">IF(H150="ja", _xlfn.XLOOKUP(E150&amp;F150, $B$6:$B$12&amp;$C$6:$C$12, $G$6:$G$12, 0), 0)</f>
        <v>0</v>
      </c>
      <c r="M150" s="7">
        <f t="shared" si="5"/>
        <v>0</v>
      </c>
    </row>
    <row r="151" spans="2:13" x14ac:dyDescent="0.2">
      <c r="B151" s="62" t="s">
        <v>40</v>
      </c>
      <c r="C151" s="62" t="s">
        <v>41</v>
      </c>
      <c r="D151" s="62" t="s">
        <v>195</v>
      </c>
      <c r="E151" s="62" t="s">
        <v>116</v>
      </c>
      <c r="F151" s="62" t="s">
        <v>10</v>
      </c>
      <c r="G151" s="62" t="s">
        <v>115</v>
      </c>
      <c r="H151" s="62" t="s">
        <v>115</v>
      </c>
      <c r="I151" s="7" cm="1">
        <f t="array" ref="I151">_xlfn.XLOOKUP(E151&amp;F151,$B$6:$B$12&amp;$C$6:$C$12,$D$6:$D$12,"onbekend")</f>
        <v>0</v>
      </c>
      <c r="J151" s="7" cm="1">
        <f t="array" ref="J151">_xlfn.XLOOKUP(E151&amp;F151,$B$6:$B$12&amp;$C$6:$C$12,$E$6:$E$12,"onbekend")</f>
        <v>0</v>
      </c>
      <c r="K151" s="7">
        <f t="shared" si="4"/>
        <v>0</v>
      </c>
      <c r="L151" s="7" cm="1">
        <f t="array" ref="L151">IF(H151="ja", _xlfn.XLOOKUP(E151&amp;F151, $B$6:$B$12&amp;$C$6:$C$12, $G$6:$G$12, 0), 0)</f>
        <v>0</v>
      </c>
      <c r="M151" s="7">
        <f t="shared" si="5"/>
        <v>0</v>
      </c>
    </row>
    <row r="152" spans="2:13" x14ac:dyDescent="0.2">
      <c r="B152" s="62" t="s">
        <v>40</v>
      </c>
      <c r="C152" s="62" t="s">
        <v>41</v>
      </c>
      <c r="D152" s="62" t="s">
        <v>196</v>
      </c>
      <c r="E152" s="62" t="s">
        <v>116</v>
      </c>
      <c r="F152" s="62" t="s">
        <v>10</v>
      </c>
      <c r="G152" s="62" t="s">
        <v>115</v>
      </c>
      <c r="H152" s="62" t="s">
        <v>115</v>
      </c>
      <c r="I152" s="7" cm="1">
        <f t="array" ref="I152">_xlfn.XLOOKUP(E152&amp;F152,$B$6:$B$12&amp;$C$6:$C$12,$D$6:$D$12,"onbekend")</f>
        <v>0</v>
      </c>
      <c r="J152" s="7" cm="1">
        <f t="array" ref="J152">_xlfn.XLOOKUP(E152&amp;F152,$B$6:$B$12&amp;$C$6:$C$12,$E$6:$E$12,"onbekend")</f>
        <v>0</v>
      </c>
      <c r="K152" s="7">
        <f t="shared" si="4"/>
        <v>0</v>
      </c>
      <c r="L152" s="7" cm="1">
        <f t="array" ref="L152">IF(H152="ja", _xlfn.XLOOKUP(E152&amp;F152, $B$6:$B$12&amp;$C$6:$C$12, $G$6:$G$12, 0), 0)</f>
        <v>0</v>
      </c>
      <c r="M152" s="7">
        <f t="shared" si="5"/>
        <v>0</v>
      </c>
    </row>
    <row r="153" spans="2:13" x14ac:dyDescent="0.2">
      <c r="B153" s="62" t="s">
        <v>40</v>
      </c>
      <c r="C153" s="62" t="s">
        <v>41</v>
      </c>
      <c r="D153" s="62" t="s">
        <v>197</v>
      </c>
      <c r="E153" s="62" t="s">
        <v>116</v>
      </c>
      <c r="F153" s="62" t="s">
        <v>10</v>
      </c>
      <c r="G153" s="62" t="s">
        <v>115</v>
      </c>
      <c r="H153" s="62" t="s">
        <v>115</v>
      </c>
      <c r="I153" s="7" cm="1">
        <f t="array" ref="I153">_xlfn.XLOOKUP(E153&amp;F153,$B$6:$B$12&amp;$C$6:$C$12,$D$6:$D$12,"onbekend")</f>
        <v>0</v>
      </c>
      <c r="J153" s="7" cm="1">
        <f t="array" ref="J153">_xlfn.XLOOKUP(E153&amp;F153,$B$6:$B$12&amp;$C$6:$C$12,$E$6:$E$12,"onbekend")</f>
        <v>0</v>
      </c>
      <c r="K153" s="7">
        <f t="shared" si="4"/>
        <v>0</v>
      </c>
      <c r="L153" s="7" cm="1">
        <f t="array" ref="L153">IF(H153="ja", _xlfn.XLOOKUP(E153&amp;F153, $B$6:$B$12&amp;$C$6:$C$12, $G$6:$G$12, 0), 0)</f>
        <v>0</v>
      </c>
      <c r="M153" s="7">
        <f t="shared" si="5"/>
        <v>0</v>
      </c>
    </row>
    <row r="154" spans="2:13" x14ac:dyDescent="0.2">
      <c r="B154" s="62" t="s">
        <v>40</v>
      </c>
      <c r="C154" s="62" t="s">
        <v>41</v>
      </c>
      <c r="D154" s="62" t="s">
        <v>198</v>
      </c>
      <c r="E154" s="62" t="s">
        <v>116</v>
      </c>
      <c r="F154" s="62" t="s">
        <v>10</v>
      </c>
      <c r="G154" s="62" t="s">
        <v>115</v>
      </c>
      <c r="H154" s="62" t="s">
        <v>115</v>
      </c>
      <c r="I154" s="7" cm="1">
        <f t="array" ref="I154">_xlfn.XLOOKUP(E154&amp;F154,$B$6:$B$12&amp;$C$6:$C$12,$D$6:$D$12,"onbekend")</f>
        <v>0</v>
      </c>
      <c r="J154" s="7" cm="1">
        <f t="array" ref="J154">_xlfn.XLOOKUP(E154&amp;F154,$B$6:$B$12&amp;$C$6:$C$12,$E$6:$E$12,"onbekend")</f>
        <v>0</v>
      </c>
      <c r="K154" s="7">
        <f t="shared" si="4"/>
        <v>0</v>
      </c>
      <c r="L154" s="7" cm="1">
        <f t="array" ref="L154">IF(H154="ja", _xlfn.XLOOKUP(E154&amp;F154, $B$6:$B$12&amp;$C$6:$C$12, $G$6:$G$12, 0), 0)</f>
        <v>0</v>
      </c>
      <c r="M154" s="7">
        <f t="shared" si="5"/>
        <v>0</v>
      </c>
    </row>
    <row r="155" spans="2:13" x14ac:dyDescent="0.2">
      <c r="B155" s="62" t="s">
        <v>40</v>
      </c>
      <c r="C155" s="62" t="s">
        <v>41</v>
      </c>
      <c r="D155" s="62" t="s">
        <v>199</v>
      </c>
      <c r="E155" s="62" t="s">
        <v>116</v>
      </c>
      <c r="F155" s="62" t="s">
        <v>10</v>
      </c>
      <c r="G155" s="62" t="s">
        <v>115</v>
      </c>
      <c r="H155" s="62" t="s">
        <v>115</v>
      </c>
      <c r="I155" s="7" cm="1">
        <f t="array" ref="I155">_xlfn.XLOOKUP(E155&amp;F155,$B$6:$B$12&amp;$C$6:$C$12,$D$6:$D$12,"onbekend")</f>
        <v>0</v>
      </c>
      <c r="J155" s="7" cm="1">
        <f t="array" ref="J155">_xlfn.XLOOKUP(E155&amp;F155,$B$6:$B$12&amp;$C$6:$C$12,$E$6:$E$12,"onbekend")</f>
        <v>0</v>
      </c>
      <c r="K155" s="7">
        <f t="shared" si="4"/>
        <v>0</v>
      </c>
      <c r="L155" s="7" cm="1">
        <f t="array" ref="L155">IF(H155="ja", _xlfn.XLOOKUP(E155&amp;F155, $B$6:$B$12&amp;$C$6:$C$12, $G$6:$G$12, 0), 0)</f>
        <v>0</v>
      </c>
      <c r="M155" s="7">
        <f t="shared" si="5"/>
        <v>0</v>
      </c>
    </row>
    <row r="156" spans="2:13" x14ac:dyDescent="0.2">
      <c r="B156" s="62" t="s">
        <v>40</v>
      </c>
      <c r="C156" s="62" t="s">
        <v>41</v>
      </c>
      <c r="D156" s="62" t="s">
        <v>200</v>
      </c>
      <c r="E156" s="62" t="s">
        <v>116</v>
      </c>
      <c r="F156" s="62" t="s">
        <v>10</v>
      </c>
      <c r="G156" s="62" t="s">
        <v>115</v>
      </c>
      <c r="H156" s="62" t="s">
        <v>115</v>
      </c>
      <c r="I156" s="7" cm="1">
        <f t="array" ref="I156">_xlfn.XLOOKUP(E156&amp;F156,$B$6:$B$12&amp;$C$6:$C$12,$D$6:$D$12,"onbekend")</f>
        <v>0</v>
      </c>
      <c r="J156" s="7" cm="1">
        <f t="array" ref="J156">_xlfn.XLOOKUP(E156&amp;F156,$B$6:$B$12&amp;$C$6:$C$12,$E$6:$E$12,"onbekend")</f>
        <v>0</v>
      </c>
      <c r="K156" s="7">
        <f t="shared" si="4"/>
        <v>0</v>
      </c>
      <c r="L156" s="7" cm="1">
        <f t="array" ref="L156">IF(H156="ja", _xlfn.XLOOKUP(E156&amp;F156, $B$6:$B$12&amp;$C$6:$C$12, $G$6:$G$12, 0), 0)</f>
        <v>0</v>
      </c>
      <c r="M156" s="7">
        <f t="shared" si="5"/>
        <v>0</v>
      </c>
    </row>
    <row r="157" spans="2:13" x14ac:dyDescent="0.2">
      <c r="B157" s="62" t="s">
        <v>40</v>
      </c>
      <c r="C157" s="62" t="s">
        <v>41</v>
      </c>
      <c r="D157" s="62" t="s">
        <v>201</v>
      </c>
      <c r="E157" s="62" t="s">
        <v>118</v>
      </c>
      <c r="F157" s="62" t="s">
        <v>10</v>
      </c>
      <c r="G157" s="62" t="s">
        <v>115</v>
      </c>
      <c r="H157" s="62" t="s">
        <v>115</v>
      </c>
      <c r="I157" s="7" cm="1">
        <f t="array" ref="I157">_xlfn.XLOOKUP(E157&amp;F157,$B$6:$B$12&amp;$C$6:$C$12,$D$6:$D$12,"onbekend")</f>
        <v>0</v>
      </c>
      <c r="J157" s="7" cm="1">
        <f t="array" ref="J157">_xlfn.XLOOKUP(E157&amp;F157,$B$6:$B$12&amp;$C$6:$C$12,$E$6:$E$12,"onbekend")</f>
        <v>0</v>
      </c>
      <c r="K157" s="7">
        <f t="shared" si="4"/>
        <v>0</v>
      </c>
      <c r="L157" s="7" cm="1">
        <f t="array" ref="L157">IF(H157="ja", _xlfn.XLOOKUP(E157&amp;F157, $B$6:$B$12&amp;$C$6:$C$12, $G$6:$G$12, 0), 0)</f>
        <v>0</v>
      </c>
      <c r="M157" s="7">
        <f t="shared" si="5"/>
        <v>0</v>
      </c>
    </row>
    <row r="158" spans="2:13" x14ac:dyDescent="0.2">
      <c r="B158" s="62" t="s">
        <v>40</v>
      </c>
      <c r="C158" s="62" t="s">
        <v>41</v>
      </c>
      <c r="D158" s="62" t="s">
        <v>202</v>
      </c>
      <c r="E158" s="62" t="s">
        <v>116</v>
      </c>
      <c r="F158" s="62" t="s">
        <v>10</v>
      </c>
      <c r="G158" s="62" t="s">
        <v>115</v>
      </c>
      <c r="H158" s="62" t="s">
        <v>115</v>
      </c>
      <c r="I158" s="7" cm="1">
        <f t="array" ref="I158">_xlfn.XLOOKUP(E158&amp;F158,$B$6:$B$12&amp;$C$6:$C$12,$D$6:$D$12,"onbekend")</f>
        <v>0</v>
      </c>
      <c r="J158" s="7" cm="1">
        <f t="array" ref="J158">_xlfn.XLOOKUP(E158&amp;F158,$B$6:$B$12&amp;$C$6:$C$12,$E$6:$E$12,"onbekend")</f>
        <v>0</v>
      </c>
      <c r="K158" s="7">
        <f t="shared" si="4"/>
        <v>0</v>
      </c>
      <c r="L158" s="7" cm="1">
        <f t="array" ref="L158">IF(H158="ja", _xlfn.XLOOKUP(E158&amp;F158, $B$6:$B$12&amp;$C$6:$C$12, $G$6:$G$12, 0), 0)</f>
        <v>0</v>
      </c>
      <c r="M158" s="7">
        <f t="shared" si="5"/>
        <v>0</v>
      </c>
    </row>
    <row r="159" spans="2:13" x14ac:dyDescent="0.2">
      <c r="B159" s="62" t="s">
        <v>40</v>
      </c>
      <c r="C159" s="62" t="s">
        <v>41</v>
      </c>
      <c r="D159" s="62" t="s">
        <v>203</v>
      </c>
      <c r="E159" s="62" t="s">
        <v>116</v>
      </c>
      <c r="F159" s="62" t="s">
        <v>10</v>
      </c>
      <c r="G159" s="62" t="s">
        <v>115</v>
      </c>
      <c r="H159" s="62" t="s">
        <v>115</v>
      </c>
      <c r="I159" s="7" cm="1">
        <f t="array" ref="I159">_xlfn.XLOOKUP(E159&amp;F159,$B$6:$B$12&amp;$C$6:$C$12,$D$6:$D$12,"onbekend")</f>
        <v>0</v>
      </c>
      <c r="J159" s="7" cm="1">
        <f t="array" ref="J159">_xlfn.XLOOKUP(E159&amp;F159,$B$6:$B$12&amp;$C$6:$C$12,$E$6:$E$12,"onbekend")</f>
        <v>0</v>
      </c>
      <c r="K159" s="7">
        <f t="shared" si="4"/>
        <v>0</v>
      </c>
      <c r="L159" s="7" cm="1">
        <f t="array" ref="L159">IF(H159="ja", _xlfn.XLOOKUP(E159&amp;F159, $B$6:$B$12&amp;$C$6:$C$12, $G$6:$G$12, 0), 0)</f>
        <v>0</v>
      </c>
      <c r="M159" s="7">
        <f t="shared" si="5"/>
        <v>0</v>
      </c>
    </row>
    <row r="160" spans="2:13" x14ac:dyDescent="0.2">
      <c r="B160" s="62" t="s">
        <v>40</v>
      </c>
      <c r="C160" s="62" t="s">
        <v>43</v>
      </c>
      <c r="D160" s="62" t="s">
        <v>204</v>
      </c>
      <c r="E160" s="62" t="s">
        <v>118</v>
      </c>
      <c r="F160" s="62" t="s">
        <v>10</v>
      </c>
      <c r="G160" s="62" t="s">
        <v>115</v>
      </c>
      <c r="H160" s="62" t="s">
        <v>115</v>
      </c>
      <c r="I160" s="7" cm="1">
        <f t="array" ref="I160">_xlfn.XLOOKUP(E160&amp;F160,$B$6:$B$12&amp;$C$6:$C$12,$D$6:$D$12,"onbekend")</f>
        <v>0</v>
      </c>
      <c r="J160" s="7" cm="1">
        <f t="array" ref="J160">_xlfn.XLOOKUP(E160&amp;F160,$B$6:$B$12&amp;$C$6:$C$12,$E$6:$E$12,"onbekend")</f>
        <v>0</v>
      </c>
      <c r="K160" s="7">
        <f t="shared" si="4"/>
        <v>0</v>
      </c>
      <c r="L160" s="7" cm="1">
        <f t="array" ref="L160">IF(H160="ja", _xlfn.XLOOKUP(E160&amp;F160, $B$6:$B$12&amp;$C$6:$C$12, $G$6:$G$12, 0), 0)</f>
        <v>0</v>
      </c>
      <c r="M160" s="7">
        <f t="shared" si="5"/>
        <v>0</v>
      </c>
    </row>
    <row r="161" spans="2:13" x14ac:dyDescent="0.2">
      <c r="B161" s="62" t="s">
        <v>40</v>
      </c>
      <c r="C161" s="62" t="s">
        <v>43</v>
      </c>
      <c r="D161" s="62" t="s">
        <v>205</v>
      </c>
      <c r="E161" s="62" t="s">
        <v>118</v>
      </c>
      <c r="F161" s="62" t="s">
        <v>10</v>
      </c>
      <c r="G161" s="62" t="s">
        <v>115</v>
      </c>
      <c r="H161" s="62" t="s">
        <v>117</v>
      </c>
      <c r="I161" s="7" cm="1">
        <f t="array" ref="I161">_xlfn.XLOOKUP(E161&amp;F161,$B$6:$B$12&amp;$C$6:$C$12,$D$6:$D$12,"onbekend")</f>
        <v>0</v>
      </c>
      <c r="J161" s="7" cm="1">
        <f t="array" ref="J161">_xlfn.XLOOKUP(E161&amp;F161,$B$6:$B$12&amp;$C$6:$C$12,$E$6:$E$12,"onbekend")</f>
        <v>0</v>
      </c>
      <c r="K161" s="7">
        <f t="shared" si="4"/>
        <v>0</v>
      </c>
      <c r="L161" s="7" cm="1">
        <f t="array" ref="L161">IF(H161="ja", _xlfn.XLOOKUP(E161&amp;F161, $B$6:$B$12&amp;$C$6:$C$12, $G$6:$G$12, 0), 0)</f>
        <v>0</v>
      </c>
      <c r="M161" s="7">
        <f t="shared" si="5"/>
        <v>0</v>
      </c>
    </row>
    <row r="162" spans="2:13" x14ac:dyDescent="0.2">
      <c r="B162" s="62" t="s">
        <v>40</v>
      </c>
      <c r="C162" s="62" t="s">
        <v>44</v>
      </c>
      <c r="D162" s="62" t="s">
        <v>206</v>
      </c>
      <c r="E162" s="62" t="s">
        <v>118</v>
      </c>
      <c r="F162" s="62" t="s">
        <v>10</v>
      </c>
      <c r="G162" s="62" t="s">
        <v>115</v>
      </c>
      <c r="H162" s="62" t="s">
        <v>117</v>
      </c>
      <c r="I162" s="7" cm="1">
        <f t="array" ref="I162">_xlfn.XLOOKUP(E162&amp;F162,$B$6:$B$12&amp;$C$6:$C$12,$D$6:$D$12,"onbekend")</f>
        <v>0</v>
      </c>
      <c r="J162" s="7" cm="1">
        <f t="array" ref="J162">_xlfn.XLOOKUP(E162&amp;F162,$B$6:$B$12&amp;$C$6:$C$12,$E$6:$E$12,"onbekend")</f>
        <v>0</v>
      </c>
      <c r="K162" s="7">
        <f t="shared" si="4"/>
        <v>0</v>
      </c>
      <c r="L162" s="7" cm="1">
        <f t="array" ref="L162">IF(H162="ja", _xlfn.XLOOKUP(E162&amp;F162, $B$6:$B$12&amp;$C$6:$C$12, $G$6:$G$12, 0), 0)</f>
        <v>0</v>
      </c>
      <c r="M162" s="7">
        <f t="shared" si="5"/>
        <v>0</v>
      </c>
    </row>
    <row r="163" spans="2:13" x14ac:dyDescent="0.2">
      <c r="F163" s="5"/>
      <c r="G163" s="5"/>
      <c r="H163" s="5"/>
      <c r="I163" s="6"/>
      <c r="J163" s="6"/>
      <c r="K163" s="6"/>
      <c r="L163" s="6"/>
      <c r="M163" s="6"/>
    </row>
    <row r="164" spans="2:13" x14ac:dyDescent="0.2">
      <c r="B164" s="83" t="s">
        <v>211</v>
      </c>
      <c r="C164" s="84"/>
      <c r="D164" s="84"/>
      <c r="E164" s="84"/>
      <c r="F164" s="84"/>
      <c r="G164" s="84"/>
      <c r="H164" s="85"/>
      <c r="I164" s="8">
        <f>SUM(I16:I162)</f>
        <v>0</v>
      </c>
      <c r="J164" s="8">
        <f>SUM(J16:J162)</f>
        <v>0</v>
      </c>
      <c r="K164" s="8">
        <f>SUM(K16:K162)</f>
        <v>0</v>
      </c>
      <c r="L164" s="8">
        <f>SUM(L16:L162)</f>
        <v>0</v>
      </c>
      <c r="M164" s="8">
        <f>SUM(M16:M163)</f>
        <v>0</v>
      </c>
    </row>
  </sheetData>
  <autoFilter ref="B15:M162" xr:uid="{CABAB42F-A789-4E89-B6F6-BB5A8212BE7F}"/>
  <mergeCells count="6">
    <mergeCell ref="B164:H164"/>
    <mergeCell ref="B2:M2"/>
    <mergeCell ref="F6:F12"/>
    <mergeCell ref="I14:M14"/>
    <mergeCell ref="D4:G4"/>
    <mergeCell ref="B13:C1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C081-9432-414B-8F89-20FFA83E9821}">
  <dimension ref="B2:H53"/>
  <sheetViews>
    <sheetView showGridLines="0" topLeftCell="A21" zoomScale="90" zoomScaleNormal="90" workbookViewId="0">
      <selection activeCell="E46" sqref="E46"/>
    </sheetView>
  </sheetViews>
  <sheetFormatPr defaultColWidth="9.140625" defaultRowHeight="12.75" x14ac:dyDescent="0.2"/>
  <cols>
    <col min="1" max="1" width="2.5703125" style="1" customWidth="1"/>
    <col min="2" max="2" width="65.85546875" style="1" customWidth="1"/>
    <col min="3" max="3" width="28.7109375" style="1" customWidth="1"/>
    <col min="4" max="5" width="31.85546875" style="1" customWidth="1"/>
    <col min="6" max="6" width="20.85546875" style="1" bestFit="1" customWidth="1"/>
    <col min="7" max="7" width="20" style="1" bestFit="1" customWidth="1"/>
    <col min="8" max="8" width="19.7109375" style="1" bestFit="1" customWidth="1"/>
    <col min="9" max="16384" width="9.140625" style="1"/>
  </cols>
  <sheetData>
    <row r="2" spans="2:8" ht="18" x14ac:dyDescent="0.2">
      <c r="B2" s="86" t="s">
        <v>210</v>
      </c>
      <c r="C2" s="87"/>
      <c r="D2" s="87"/>
      <c r="E2" s="87"/>
      <c r="F2" s="87"/>
      <c r="G2" s="87"/>
      <c r="H2" s="87"/>
    </row>
    <row r="4" spans="2:8" x14ac:dyDescent="0.2">
      <c r="F4" s="89" t="s">
        <v>209</v>
      </c>
      <c r="G4" s="89"/>
      <c r="H4" s="89"/>
    </row>
    <row r="5" spans="2:8" x14ac:dyDescent="0.2">
      <c r="B5" s="10" t="s">
        <v>63</v>
      </c>
      <c r="C5" s="10" t="s">
        <v>64</v>
      </c>
      <c r="D5" s="10" t="s">
        <v>64</v>
      </c>
      <c r="E5" s="10" t="s">
        <v>303</v>
      </c>
      <c r="F5" s="10" t="s">
        <v>65</v>
      </c>
      <c r="G5" s="10" t="s">
        <v>66</v>
      </c>
      <c r="H5" s="10" t="s">
        <v>67</v>
      </c>
    </row>
    <row r="6" spans="2:8" x14ac:dyDescent="0.2">
      <c r="B6" s="22" t="s">
        <v>68</v>
      </c>
      <c r="C6" s="22" t="s">
        <v>69</v>
      </c>
      <c r="D6" s="25">
        <v>1000</v>
      </c>
      <c r="E6" s="52"/>
      <c r="F6" s="51">
        <v>0</v>
      </c>
      <c r="G6" s="26">
        <v>5119.2382259227543</v>
      </c>
      <c r="H6" s="27">
        <f>F6*G6</f>
        <v>0</v>
      </c>
    </row>
    <row r="7" spans="2:8" x14ac:dyDescent="0.2">
      <c r="B7" s="22" t="s">
        <v>70</v>
      </c>
      <c r="C7" s="22" t="s">
        <v>69</v>
      </c>
      <c r="D7" s="25">
        <v>1000</v>
      </c>
      <c r="E7" s="52"/>
      <c r="F7" s="51">
        <v>0</v>
      </c>
      <c r="G7" s="26">
        <v>5119.2382259227543</v>
      </c>
      <c r="H7" s="27">
        <f>F7*G7</f>
        <v>0</v>
      </c>
    </row>
    <row r="8" spans="2:8" x14ac:dyDescent="0.2">
      <c r="B8" s="22" t="s">
        <v>71</v>
      </c>
      <c r="C8" s="22" t="s">
        <v>69</v>
      </c>
      <c r="D8" s="25">
        <v>1000</v>
      </c>
      <c r="E8" s="52"/>
      <c r="F8" s="51">
        <v>0</v>
      </c>
      <c r="G8" s="26">
        <v>263.27510876174165</v>
      </c>
      <c r="H8" s="27">
        <f t="shared" ref="H8:H11" si="0">F8*G8</f>
        <v>0</v>
      </c>
    </row>
    <row r="9" spans="2:8" x14ac:dyDescent="0.2">
      <c r="B9" s="22" t="s">
        <v>72</v>
      </c>
      <c r="C9" s="22" t="s">
        <v>69</v>
      </c>
      <c r="D9" s="25">
        <v>1000</v>
      </c>
      <c r="E9" s="52"/>
      <c r="F9" s="51">
        <v>0</v>
      </c>
      <c r="G9" s="26">
        <v>65.818777190435412</v>
      </c>
      <c r="H9" s="27">
        <f t="shared" si="0"/>
        <v>0</v>
      </c>
    </row>
    <row r="10" spans="2:8" x14ac:dyDescent="0.2">
      <c r="B10" s="22" t="s">
        <v>73</v>
      </c>
      <c r="C10" s="22" t="s">
        <v>74</v>
      </c>
      <c r="D10" s="25">
        <v>1000</v>
      </c>
      <c r="E10" s="52"/>
      <c r="F10" s="51">
        <v>0</v>
      </c>
      <c r="G10" s="26">
        <v>1974.5633157130624</v>
      </c>
      <c r="H10" s="27">
        <f t="shared" si="0"/>
        <v>0</v>
      </c>
    </row>
    <row r="11" spans="2:8" x14ac:dyDescent="0.2">
      <c r="B11" s="22" t="s">
        <v>75</v>
      </c>
      <c r="C11" s="22" t="s">
        <v>74</v>
      </c>
      <c r="D11" s="25">
        <v>1000</v>
      </c>
      <c r="E11" s="52"/>
      <c r="F11" s="51">
        <v>0</v>
      </c>
      <c r="G11" s="26">
        <v>493.64082892826559</v>
      </c>
      <c r="H11" s="27">
        <f t="shared" si="0"/>
        <v>0</v>
      </c>
    </row>
    <row r="12" spans="2:8" x14ac:dyDescent="0.2">
      <c r="B12" s="22" t="s">
        <v>76</v>
      </c>
      <c r="C12" s="22" t="s">
        <v>69</v>
      </c>
      <c r="D12" s="25">
        <v>1000</v>
      </c>
      <c r="E12" s="52"/>
      <c r="F12" s="51">
        <v>0</v>
      </c>
      <c r="G12" s="26">
        <v>460.73144033304789</v>
      </c>
      <c r="H12" s="27">
        <f t="shared" ref="H12:H26" si="1">F12*G12</f>
        <v>0</v>
      </c>
    </row>
    <row r="13" spans="2:8" x14ac:dyDescent="0.2">
      <c r="B13" s="22" t="s">
        <v>77</v>
      </c>
      <c r="C13" s="22" t="s">
        <v>69</v>
      </c>
      <c r="D13" s="25">
        <v>1000</v>
      </c>
      <c r="E13" s="52"/>
      <c r="F13" s="51">
        <v>0</v>
      </c>
      <c r="G13" s="26">
        <v>868.44219904046497</v>
      </c>
      <c r="H13" s="27">
        <f t="shared" si="1"/>
        <v>0</v>
      </c>
    </row>
    <row r="14" spans="2:8" x14ac:dyDescent="0.2">
      <c r="B14" s="22" t="s">
        <v>300</v>
      </c>
      <c r="C14" s="22" t="s">
        <v>69</v>
      </c>
      <c r="D14" s="25">
        <v>1000</v>
      </c>
      <c r="E14" s="52"/>
      <c r="F14" s="51">
        <v>0</v>
      </c>
      <c r="G14" s="26">
        <v>868.44219904046497</v>
      </c>
      <c r="H14" s="27">
        <f>F14*G14</f>
        <v>0</v>
      </c>
    </row>
    <row r="15" spans="2:8" x14ac:dyDescent="0.2">
      <c r="B15" s="22" t="s">
        <v>78</v>
      </c>
      <c r="C15" s="22" t="s">
        <v>79</v>
      </c>
      <c r="D15" s="25">
        <v>1000</v>
      </c>
      <c r="E15" s="52"/>
      <c r="F15" s="51">
        <v>0</v>
      </c>
      <c r="G15" s="26">
        <v>292.52789862415733</v>
      </c>
      <c r="H15" s="27">
        <f t="shared" si="1"/>
        <v>0</v>
      </c>
    </row>
    <row r="16" spans="2:8" x14ac:dyDescent="0.2">
      <c r="B16" s="22" t="s">
        <v>80</v>
      </c>
      <c r="C16" s="22" t="s">
        <v>79</v>
      </c>
      <c r="D16" s="25">
        <v>1000</v>
      </c>
      <c r="E16" s="52"/>
      <c r="F16" s="51">
        <v>0</v>
      </c>
      <c r="G16" s="26">
        <v>146.26394931207867</v>
      </c>
      <c r="H16" s="27">
        <f t="shared" si="1"/>
        <v>0</v>
      </c>
    </row>
    <row r="17" spans="2:8" x14ac:dyDescent="0.2">
      <c r="B17" s="22" t="s">
        <v>81</v>
      </c>
      <c r="C17" s="22" t="s">
        <v>79</v>
      </c>
      <c r="D17" s="25">
        <v>1000</v>
      </c>
      <c r="E17" s="52"/>
      <c r="F17" s="51">
        <v>0</v>
      </c>
      <c r="G17" s="26">
        <v>36.565987328019666</v>
      </c>
      <c r="H17" s="27">
        <f t="shared" si="1"/>
        <v>0</v>
      </c>
    </row>
    <row r="18" spans="2:8" x14ac:dyDescent="0.2">
      <c r="B18" s="22" t="s">
        <v>292</v>
      </c>
      <c r="C18" s="22" t="s">
        <v>82</v>
      </c>
      <c r="D18" s="25">
        <v>5</v>
      </c>
      <c r="E18" s="52"/>
      <c r="F18" s="51">
        <v>0</v>
      </c>
      <c r="G18" s="26">
        <v>2828.1505824015248</v>
      </c>
      <c r="H18" s="27">
        <f>F18*G18</f>
        <v>0</v>
      </c>
    </row>
    <row r="19" spans="2:8" x14ac:dyDescent="0.2">
      <c r="B19" s="22" t="s">
        <v>293</v>
      </c>
      <c r="C19" s="22" t="s">
        <v>82</v>
      </c>
      <c r="D19" s="25">
        <v>5</v>
      </c>
      <c r="E19" s="52"/>
      <c r="F19" s="51">
        <v>0</v>
      </c>
      <c r="G19" s="26">
        <v>2828.1505824015248</v>
      </c>
      <c r="H19" s="27">
        <f t="shared" ref="H19:H20" si="2">F19*G19</f>
        <v>0</v>
      </c>
    </row>
    <row r="20" spans="2:8" x14ac:dyDescent="0.2">
      <c r="B20" s="22" t="s">
        <v>294</v>
      </c>
      <c r="C20" s="22" t="s">
        <v>82</v>
      </c>
      <c r="D20" s="25">
        <v>10</v>
      </c>
      <c r="E20" s="52"/>
      <c r="F20" s="51">
        <v>0</v>
      </c>
      <c r="G20" s="26">
        <v>5656.3011648030497</v>
      </c>
      <c r="H20" s="27">
        <f t="shared" si="2"/>
        <v>0</v>
      </c>
    </row>
    <row r="21" spans="2:8" x14ac:dyDescent="0.2">
      <c r="B21" s="22" t="s">
        <v>295</v>
      </c>
      <c r="C21" s="22" t="s">
        <v>82</v>
      </c>
      <c r="D21" s="25">
        <v>5</v>
      </c>
      <c r="E21" s="52"/>
      <c r="F21" s="51">
        <v>0</v>
      </c>
      <c r="G21" s="26">
        <v>2828.1505824015248</v>
      </c>
      <c r="H21" s="27">
        <f t="shared" si="1"/>
        <v>0</v>
      </c>
    </row>
    <row r="22" spans="2:8" x14ac:dyDescent="0.2">
      <c r="B22" s="22" t="s">
        <v>296</v>
      </c>
      <c r="C22" s="22" t="s">
        <v>82</v>
      </c>
      <c r="D22" s="25">
        <v>5</v>
      </c>
      <c r="E22" s="52"/>
      <c r="F22" s="51">
        <v>0</v>
      </c>
      <c r="G22" s="26">
        <v>2828.1505824015248</v>
      </c>
      <c r="H22" s="27">
        <f t="shared" si="1"/>
        <v>0</v>
      </c>
    </row>
    <row r="23" spans="2:8" x14ac:dyDescent="0.2">
      <c r="B23" s="22" t="s">
        <v>297</v>
      </c>
      <c r="C23" s="22" t="s">
        <v>82</v>
      </c>
      <c r="D23" s="25">
        <v>10</v>
      </c>
      <c r="E23" s="52"/>
      <c r="F23" s="51">
        <v>0</v>
      </c>
      <c r="G23" s="26">
        <v>5656.3011648030497</v>
      </c>
      <c r="H23" s="27">
        <f t="shared" si="1"/>
        <v>0</v>
      </c>
    </row>
    <row r="24" spans="2:8" x14ac:dyDescent="0.2">
      <c r="B24" s="22" t="s">
        <v>83</v>
      </c>
      <c r="C24" s="22" t="s">
        <v>84</v>
      </c>
      <c r="D24" s="25">
        <v>200</v>
      </c>
      <c r="E24" s="52"/>
      <c r="F24" s="51">
        <v>0</v>
      </c>
      <c r="G24" s="26">
        <v>34.280613120018437</v>
      </c>
      <c r="H24" s="27">
        <f t="shared" si="1"/>
        <v>0</v>
      </c>
    </row>
    <row r="25" spans="2:8" x14ac:dyDescent="0.2">
      <c r="B25" s="22" t="s">
        <v>85</v>
      </c>
      <c r="C25" s="22" t="s">
        <v>86</v>
      </c>
      <c r="D25" s="25">
        <v>500</v>
      </c>
      <c r="E25" s="52"/>
      <c r="F25" s="51">
        <v>0</v>
      </c>
      <c r="G25" s="26">
        <v>182.82993664009834</v>
      </c>
      <c r="H25" s="27">
        <f t="shared" si="1"/>
        <v>0</v>
      </c>
    </row>
    <row r="26" spans="2:8" x14ac:dyDescent="0.2">
      <c r="B26" s="22" t="s">
        <v>87</v>
      </c>
      <c r="C26" s="22" t="s">
        <v>88</v>
      </c>
      <c r="D26" s="25">
        <v>2000</v>
      </c>
      <c r="E26" s="52"/>
      <c r="F26" s="51">
        <v>0</v>
      </c>
      <c r="G26" s="26">
        <v>274.24490496014749</v>
      </c>
      <c r="H26" s="27">
        <f t="shared" si="1"/>
        <v>0</v>
      </c>
    </row>
    <row r="27" spans="2:8" x14ac:dyDescent="0.2">
      <c r="B27" s="83" t="s">
        <v>89</v>
      </c>
      <c r="C27" s="84"/>
      <c r="D27" s="84"/>
      <c r="E27" s="84"/>
      <c r="F27" s="84"/>
      <c r="G27" s="85"/>
      <c r="H27" s="9">
        <f>SUM(H6:H26)</f>
        <v>0</v>
      </c>
    </row>
    <row r="28" spans="2:8" x14ac:dyDescent="0.2">
      <c r="B28" s="19"/>
      <c r="C28" s="19"/>
      <c r="D28" s="19"/>
      <c r="E28" s="19"/>
      <c r="F28" s="19"/>
      <c r="G28" s="19"/>
      <c r="H28" s="20"/>
    </row>
    <row r="29" spans="2:8" ht="25.5" x14ac:dyDescent="0.2">
      <c r="B29" s="10" t="s">
        <v>301</v>
      </c>
      <c r="C29" s="21" t="s">
        <v>311</v>
      </c>
      <c r="D29" s="21" t="s">
        <v>312</v>
      </c>
      <c r="E29" s="19"/>
      <c r="F29" s="19"/>
      <c r="G29" s="19"/>
      <c r="H29" s="20"/>
    </row>
    <row r="30" spans="2:8" x14ac:dyDescent="0.2">
      <c r="B30" s="59" t="s">
        <v>302</v>
      </c>
      <c r="C30" s="68">
        <v>0</v>
      </c>
      <c r="D30" s="68">
        <v>0</v>
      </c>
      <c r="E30" s="19"/>
      <c r="F30" s="19"/>
      <c r="G30" s="19"/>
      <c r="H30" s="20"/>
    </row>
    <row r="31" spans="2:8" x14ac:dyDescent="0.2">
      <c r="B31" s="69"/>
      <c r="C31" s="19"/>
      <c r="D31" s="19"/>
      <c r="E31" s="19"/>
      <c r="F31" s="19"/>
      <c r="G31" s="19"/>
      <c r="H31" s="20"/>
    </row>
    <row r="32" spans="2:8" s="72" customFormat="1" ht="25.5" x14ac:dyDescent="0.2">
      <c r="B32" s="21" t="s">
        <v>304</v>
      </c>
      <c r="C32" s="21" t="s">
        <v>308</v>
      </c>
      <c r="D32" s="21" t="s">
        <v>303</v>
      </c>
      <c r="E32" s="21" t="s">
        <v>309</v>
      </c>
      <c r="F32" s="21" t="s">
        <v>310</v>
      </c>
      <c r="G32" s="70"/>
      <c r="H32" s="71"/>
    </row>
    <row r="33" spans="2:8" x14ac:dyDescent="0.2">
      <c r="B33" s="59" t="s">
        <v>305</v>
      </c>
      <c r="C33" s="68"/>
      <c r="D33" s="68"/>
      <c r="E33" s="100"/>
      <c r="F33" s="101">
        <v>0</v>
      </c>
      <c r="G33" s="19"/>
      <c r="H33" s="20"/>
    </row>
    <row r="34" spans="2:8" x14ac:dyDescent="0.2">
      <c r="B34" s="59" t="s">
        <v>306</v>
      </c>
      <c r="C34" s="68"/>
      <c r="D34" s="68"/>
      <c r="E34" s="100"/>
      <c r="F34" s="101">
        <v>0</v>
      </c>
      <c r="G34" s="19"/>
      <c r="H34" s="20"/>
    </row>
    <row r="35" spans="2:8" x14ac:dyDescent="0.2">
      <c r="B35" s="59" t="s">
        <v>307</v>
      </c>
      <c r="C35" s="68"/>
      <c r="D35" s="68"/>
      <c r="E35" s="100"/>
      <c r="F35" s="101">
        <v>0</v>
      </c>
      <c r="G35" s="19"/>
      <c r="H35" s="20"/>
    </row>
    <row r="36" spans="2:8" x14ac:dyDescent="0.2">
      <c r="B36" s="19"/>
      <c r="C36" s="19"/>
      <c r="D36" s="19"/>
      <c r="E36" s="19"/>
      <c r="F36" s="19"/>
      <c r="G36" s="19"/>
      <c r="H36" s="20"/>
    </row>
    <row r="37" spans="2:8" ht="25.5" x14ac:dyDescent="0.2">
      <c r="B37" s="73" t="s">
        <v>314</v>
      </c>
      <c r="C37" s="74" t="s">
        <v>113</v>
      </c>
      <c r="D37" s="74" t="s">
        <v>114</v>
      </c>
      <c r="E37" s="19"/>
      <c r="F37" s="19"/>
      <c r="G37" s="19"/>
      <c r="H37" s="20"/>
    </row>
    <row r="38" spans="2:8" x14ac:dyDescent="0.2">
      <c r="B38" s="95" t="s">
        <v>313</v>
      </c>
      <c r="C38" s="96"/>
      <c r="D38" s="97"/>
      <c r="E38" s="19"/>
      <c r="F38" s="19"/>
      <c r="G38" s="19"/>
      <c r="H38" s="20"/>
    </row>
    <row r="39" spans="2:8" x14ac:dyDescent="0.2">
      <c r="E39" s="19"/>
    </row>
    <row r="40" spans="2:8" s="30" customFormat="1" ht="25.5" x14ac:dyDescent="0.2">
      <c r="B40" s="28" t="s">
        <v>90</v>
      </c>
      <c r="C40" s="29" t="s">
        <v>212</v>
      </c>
      <c r="D40" s="29" t="s">
        <v>213</v>
      </c>
      <c r="E40" s="19"/>
    </row>
    <row r="41" spans="2:8" x14ac:dyDescent="0.2">
      <c r="B41" s="22" t="s">
        <v>91</v>
      </c>
      <c r="C41" s="25">
        <v>8</v>
      </c>
      <c r="D41" s="52"/>
      <c r="E41" s="19"/>
    </row>
    <row r="42" spans="2:8" x14ac:dyDescent="0.2">
      <c r="B42" s="22" t="s">
        <v>92</v>
      </c>
      <c r="C42" s="25">
        <v>3.5</v>
      </c>
      <c r="D42" s="52"/>
      <c r="E42" s="19"/>
    </row>
    <row r="43" spans="2:8" x14ac:dyDescent="0.2">
      <c r="B43" s="22" t="s">
        <v>93</v>
      </c>
      <c r="C43" s="25">
        <v>7.5</v>
      </c>
      <c r="D43" s="52"/>
      <c r="E43" s="19"/>
    </row>
    <row r="44" spans="2:8" x14ac:dyDescent="0.2">
      <c r="B44" s="22" t="s">
        <v>77</v>
      </c>
      <c r="C44" s="25">
        <v>19</v>
      </c>
      <c r="D44" s="52"/>
      <c r="E44" s="19"/>
    </row>
    <row r="45" spans="2:8" x14ac:dyDescent="0.2">
      <c r="B45" s="22" t="s">
        <v>94</v>
      </c>
      <c r="C45" s="25">
        <v>4</v>
      </c>
      <c r="D45" s="52"/>
      <c r="E45" s="19"/>
    </row>
    <row r="46" spans="2:8" x14ac:dyDescent="0.2">
      <c r="B46" s="22" t="s">
        <v>73</v>
      </c>
      <c r="C46" s="25">
        <v>30</v>
      </c>
      <c r="D46" s="52"/>
      <c r="E46" s="19"/>
    </row>
    <row r="47" spans="2:8" x14ac:dyDescent="0.2">
      <c r="E47" s="19"/>
    </row>
    <row r="48" spans="2:8" x14ac:dyDescent="0.2">
      <c r="B48" s="10" t="s">
        <v>95</v>
      </c>
      <c r="C48" s="10" t="s">
        <v>96</v>
      </c>
      <c r="D48" s="10" t="s">
        <v>214</v>
      </c>
      <c r="E48" s="19"/>
    </row>
    <row r="49" spans="2:5" x14ac:dyDescent="0.2">
      <c r="B49" s="22" t="s">
        <v>91</v>
      </c>
      <c r="C49" s="31">
        <v>0.45</v>
      </c>
      <c r="D49" s="26">
        <v>822734.7148804426</v>
      </c>
      <c r="E49" s="19"/>
    </row>
    <row r="50" spans="2:5" x14ac:dyDescent="0.2">
      <c r="B50" s="22" t="s">
        <v>97</v>
      </c>
      <c r="C50" s="31">
        <v>0.25</v>
      </c>
      <c r="D50" s="26">
        <v>457074.84160024585</v>
      </c>
      <c r="E50" s="19"/>
    </row>
    <row r="51" spans="2:5" x14ac:dyDescent="0.2">
      <c r="B51" s="22" t="s">
        <v>98</v>
      </c>
      <c r="C51" s="31">
        <v>0.05</v>
      </c>
      <c r="D51" s="26">
        <v>91414.968320049171</v>
      </c>
      <c r="E51" s="19"/>
    </row>
    <row r="52" spans="2:5" x14ac:dyDescent="0.2">
      <c r="B52" s="22" t="s">
        <v>99</v>
      </c>
      <c r="C52" s="31">
        <v>0.25</v>
      </c>
      <c r="D52" s="26">
        <v>457074.84160024585</v>
      </c>
      <c r="E52" s="19"/>
    </row>
    <row r="53" spans="2:5" x14ac:dyDescent="0.2">
      <c r="E53" s="19"/>
    </row>
  </sheetData>
  <sheetProtection algorithmName="SHA-512" hashValue="g9ycUUI69UycweZ1hPQiuW+FO++4gJqJaTUKac6TxTExnGdlT5LHLD3MiYZDuZwaeCzkPflMfrU004g4SthAdA==" saltValue="x9IXQ6maTn/Tu6KjwyBcHg==" spinCount="100000" sheet="1" objects="1" scenarios="1"/>
  <mergeCells count="4">
    <mergeCell ref="B27:G27"/>
    <mergeCell ref="B2:H2"/>
    <mergeCell ref="F4:H4"/>
    <mergeCell ref="B38:D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E48E-F2B6-4477-B517-80376E18B311}">
  <dimension ref="B2:H27"/>
  <sheetViews>
    <sheetView showGridLines="0" tabSelected="1" zoomScale="90" zoomScaleNormal="90" workbookViewId="0">
      <selection activeCell="C25" sqref="C25"/>
    </sheetView>
  </sheetViews>
  <sheetFormatPr defaultColWidth="9.140625" defaultRowHeight="12.75" x14ac:dyDescent="0.2"/>
  <cols>
    <col min="1" max="1" width="1.85546875" style="1" customWidth="1"/>
    <col min="2" max="2" width="47.28515625" style="1" bestFit="1" customWidth="1"/>
    <col min="3" max="3" width="24.85546875" style="1" customWidth="1"/>
    <col min="4" max="4" width="19.28515625" style="1" customWidth="1"/>
    <col min="5" max="5" width="19.7109375" style="1" customWidth="1"/>
    <col min="6" max="8" width="9.140625" style="1"/>
    <col min="9" max="9" width="19.42578125" style="1" customWidth="1"/>
    <col min="10" max="10" width="25.85546875" style="1" customWidth="1"/>
    <col min="11" max="16384" width="9.140625" style="1"/>
  </cols>
  <sheetData>
    <row r="2" spans="2:8" ht="18" x14ac:dyDescent="0.25">
      <c r="B2" s="32" t="s">
        <v>215</v>
      </c>
      <c r="C2" s="33"/>
      <c r="D2" s="33"/>
      <c r="E2" s="33"/>
      <c r="F2" s="13"/>
      <c r="G2" s="13"/>
      <c r="H2" s="13"/>
    </row>
    <row r="3" spans="2:8" x14ac:dyDescent="0.2">
      <c r="B3" s="2"/>
      <c r="C3" s="11" t="s">
        <v>100</v>
      </c>
      <c r="D3" s="11" t="s">
        <v>101</v>
      </c>
      <c r="E3" s="11" t="s">
        <v>102</v>
      </c>
    </row>
    <row r="4" spans="2:8" x14ac:dyDescent="0.2">
      <c r="B4" s="14" t="s">
        <v>103</v>
      </c>
      <c r="C4" s="37">
        <f>'1. Vaste kosten'!M164</f>
        <v>0</v>
      </c>
      <c r="D4" s="38">
        <v>0.21</v>
      </c>
      <c r="E4" s="37">
        <f>C4*1.21</f>
        <v>0</v>
      </c>
    </row>
    <row r="5" spans="2:8" x14ac:dyDescent="0.2">
      <c r="B5" s="15" t="s">
        <v>104</v>
      </c>
      <c r="C5" s="37">
        <f>'2. Variabele kosten'!H27</f>
        <v>0</v>
      </c>
      <c r="D5" s="38">
        <v>0.09</v>
      </c>
      <c r="E5" s="37">
        <f>C5*1.09</f>
        <v>0</v>
      </c>
    </row>
    <row r="6" spans="2:8" x14ac:dyDescent="0.2">
      <c r="B6" s="2"/>
      <c r="C6" s="12"/>
      <c r="D6" s="3"/>
      <c r="E6" s="3"/>
    </row>
    <row r="7" spans="2:8" x14ac:dyDescent="0.2">
      <c r="B7" s="16" t="s">
        <v>7</v>
      </c>
      <c r="C7" s="37">
        <f>C4+C5</f>
        <v>0</v>
      </c>
      <c r="D7" s="2"/>
      <c r="E7" s="37">
        <f>SUM(E4:E5)</f>
        <v>0</v>
      </c>
    </row>
    <row r="8" spans="2:8" x14ac:dyDescent="0.2">
      <c r="B8" s="2"/>
      <c r="C8" s="12"/>
      <c r="D8" s="3"/>
      <c r="E8" s="3"/>
    </row>
    <row r="9" spans="2:8" x14ac:dyDescent="0.2">
      <c r="B9" s="16" t="s">
        <v>105</v>
      </c>
      <c r="C9" s="39">
        <f>SUM('2. Variabele kosten'!D49:D52)</f>
        <v>1828299.3664009834</v>
      </c>
      <c r="D9" s="2"/>
      <c r="E9" s="40">
        <f>C9</f>
        <v>1828299.3664009834</v>
      </c>
    </row>
    <row r="10" spans="2:8" x14ac:dyDescent="0.2">
      <c r="B10" s="16" t="s">
        <v>106</v>
      </c>
      <c r="C10" s="37">
        <f>C7/C9</f>
        <v>0</v>
      </c>
      <c r="D10" s="4"/>
      <c r="E10" s="41">
        <f>E7/E9</f>
        <v>0</v>
      </c>
    </row>
    <row r="13" spans="2:8" x14ac:dyDescent="0.2">
      <c r="B13" s="35" t="s">
        <v>111</v>
      </c>
      <c r="C13" s="34" t="s">
        <v>100</v>
      </c>
      <c r="D13" s="34" t="s">
        <v>101</v>
      </c>
      <c r="E13" s="34" t="s">
        <v>102</v>
      </c>
    </row>
    <row r="14" spans="2:8" x14ac:dyDescent="0.2">
      <c r="B14" s="22" t="s">
        <v>112</v>
      </c>
      <c r="C14" s="49">
        <v>0</v>
      </c>
      <c r="D14" s="50">
        <v>0</v>
      </c>
      <c r="E14" s="36">
        <f>C14*(1+D14)</f>
        <v>0</v>
      </c>
    </row>
    <row r="15" spans="2:8" x14ac:dyDescent="0.2">
      <c r="B15" s="17" t="s">
        <v>230</v>
      </c>
    </row>
    <row r="17" spans="2:3" ht="36" customHeight="1" x14ac:dyDescent="0.2">
      <c r="B17" s="98" t="s">
        <v>231</v>
      </c>
      <c r="C17" s="99"/>
    </row>
    <row r="27" spans="2:3" x14ac:dyDescent="0.2">
      <c r="B27" s="18"/>
    </row>
  </sheetData>
  <sheetProtection algorithmName="SHA-512" hashValue="0Ga53mTV5K4ja3WiCQczJcAXJUAzNAkXhjoavtQEsTWSGIZTq4FebWITIORAm7o7w1CgsDtyTJXjfXBblvfqrg==" saltValue="yZAkTEjaWRHfWjE8+FXxuA==" spinCount="100000" sheet="1" objects="1" scenarios="1"/>
  <mergeCells count="1">
    <mergeCell ref="B17:C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B57C-F50D-4FE5-934C-EB3E288021B8}">
  <dimension ref="B1:F161"/>
  <sheetViews>
    <sheetView showGridLines="0" workbookViewId="0">
      <selection activeCell="D142" sqref="D142"/>
    </sheetView>
  </sheetViews>
  <sheetFormatPr defaultColWidth="9.140625" defaultRowHeight="12.75" x14ac:dyDescent="0.2"/>
  <cols>
    <col min="1" max="1" width="2" style="1" customWidth="1"/>
    <col min="2" max="2" width="25.28515625" style="1" bestFit="1" customWidth="1"/>
    <col min="3" max="3" width="36.7109375" style="1" bestFit="1" customWidth="1"/>
    <col min="4" max="4" width="36.7109375" style="1" customWidth="1"/>
    <col min="5" max="5" width="17.7109375" style="1" customWidth="1"/>
    <col min="6" max="6" width="25.7109375" style="1" customWidth="1"/>
    <col min="7" max="16384" width="9.140625" style="1"/>
  </cols>
  <sheetData>
    <row r="1" spans="2:6" ht="6" customHeight="1" x14ac:dyDescent="0.2"/>
    <row r="2" spans="2:6" ht="18" x14ac:dyDescent="0.2">
      <c r="B2" s="55" t="s">
        <v>232</v>
      </c>
      <c r="C2" s="54"/>
      <c r="D2" s="54"/>
      <c r="E2" s="54"/>
      <c r="F2" s="54"/>
    </row>
    <row r="4" spans="2:6" x14ac:dyDescent="0.2">
      <c r="B4" s="57" t="s">
        <v>0</v>
      </c>
      <c r="C4" s="57" t="s">
        <v>1</v>
      </c>
      <c r="D4" s="57" t="s">
        <v>2</v>
      </c>
      <c r="E4" s="57" t="s">
        <v>233</v>
      </c>
      <c r="F4" s="57" t="s">
        <v>234</v>
      </c>
    </row>
    <row r="5" spans="2:6" x14ac:dyDescent="0.2">
      <c r="B5" s="23" t="s">
        <v>8</v>
      </c>
      <c r="C5" s="23" t="s">
        <v>9</v>
      </c>
      <c r="D5" s="23" t="s">
        <v>139</v>
      </c>
      <c r="E5" s="56">
        <v>22284</v>
      </c>
      <c r="F5" s="56">
        <v>10492</v>
      </c>
    </row>
    <row r="6" spans="2:6" x14ac:dyDescent="0.2">
      <c r="B6" s="23" t="s">
        <v>11</v>
      </c>
      <c r="C6" s="23" t="s">
        <v>12</v>
      </c>
      <c r="D6" s="23" t="s">
        <v>235</v>
      </c>
      <c r="E6" s="56">
        <v>26888</v>
      </c>
      <c r="F6" s="56">
        <v>11896</v>
      </c>
    </row>
    <row r="7" spans="2:6" x14ac:dyDescent="0.2">
      <c r="B7" s="23" t="s">
        <v>11</v>
      </c>
      <c r="C7" s="23" t="s">
        <v>12</v>
      </c>
      <c r="D7" s="23" t="s">
        <v>236</v>
      </c>
      <c r="E7" s="56">
        <v>20780</v>
      </c>
      <c r="F7" s="56">
        <v>8334</v>
      </c>
    </row>
    <row r="8" spans="2:6" x14ac:dyDescent="0.2">
      <c r="B8" s="23" t="s">
        <v>11</v>
      </c>
      <c r="C8" s="23" t="s">
        <v>12</v>
      </c>
      <c r="D8" s="23" t="s">
        <v>237</v>
      </c>
      <c r="E8" s="56">
        <v>10417</v>
      </c>
      <c r="F8" s="56">
        <v>6509</v>
      </c>
    </row>
    <row r="9" spans="2:6" x14ac:dyDescent="0.2">
      <c r="B9" s="23" t="s">
        <v>11</v>
      </c>
      <c r="C9" s="23" t="s">
        <v>12</v>
      </c>
      <c r="D9" s="23" t="s">
        <v>238</v>
      </c>
      <c r="E9" s="56">
        <v>9056</v>
      </c>
      <c r="F9" s="56" t="s">
        <v>239</v>
      </c>
    </row>
    <row r="10" spans="2:6" x14ac:dyDescent="0.2">
      <c r="B10" s="23" t="s">
        <v>11</v>
      </c>
      <c r="C10" s="23" t="s">
        <v>12</v>
      </c>
      <c r="D10" s="23" t="s">
        <v>240</v>
      </c>
      <c r="E10" s="56">
        <v>652</v>
      </c>
      <c r="F10" s="56">
        <v>88</v>
      </c>
    </row>
    <row r="11" spans="2:6" x14ac:dyDescent="0.2">
      <c r="B11" s="23" t="s">
        <v>14</v>
      </c>
      <c r="C11" s="23" t="s">
        <v>15</v>
      </c>
      <c r="D11" s="23" t="s">
        <v>241</v>
      </c>
      <c r="E11" s="56">
        <v>10446</v>
      </c>
      <c r="F11" s="56">
        <v>5138</v>
      </c>
    </row>
    <row r="12" spans="2:6" x14ac:dyDescent="0.2">
      <c r="B12" s="23" t="s">
        <v>14</v>
      </c>
      <c r="C12" s="23" t="s">
        <v>15</v>
      </c>
      <c r="D12" s="23" t="s">
        <v>242</v>
      </c>
      <c r="E12" s="56">
        <v>423</v>
      </c>
      <c r="F12" s="56">
        <v>925</v>
      </c>
    </row>
    <row r="13" spans="2:6" x14ac:dyDescent="0.2">
      <c r="B13" s="23" t="s">
        <v>14</v>
      </c>
      <c r="C13" s="23" t="s">
        <v>16</v>
      </c>
      <c r="D13" s="23" t="s">
        <v>243</v>
      </c>
      <c r="E13" s="56">
        <v>14495</v>
      </c>
      <c r="F13" s="56">
        <v>5851</v>
      </c>
    </row>
    <row r="14" spans="2:6" x14ac:dyDescent="0.2">
      <c r="B14" s="23" t="s">
        <v>14</v>
      </c>
      <c r="C14" s="23" t="s">
        <v>16</v>
      </c>
      <c r="D14" s="23" t="s">
        <v>242</v>
      </c>
      <c r="E14" s="56">
        <v>981</v>
      </c>
      <c r="F14" s="56">
        <v>316</v>
      </c>
    </row>
    <row r="15" spans="2:6" x14ac:dyDescent="0.2">
      <c r="B15" s="23" t="s">
        <v>14</v>
      </c>
      <c r="C15" s="23" t="s">
        <v>17</v>
      </c>
      <c r="D15" s="23" t="s">
        <v>145</v>
      </c>
      <c r="E15" s="56">
        <v>7221</v>
      </c>
      <c r="F15" s="56">
        <v>2300</v>
      </c>
    </row>
    <row r="16" spans="2:6" x14ac:dyDescent="0.2">
      <c r="B16" s="23" t="s">
        <v>14</v>
      </c>
      <c r="C16" s="23" t="s">
        <v>18</v>
      </c>
      <c r="D16" s="23" t="s">
        <v>146</v>
      </c>
      <c r="E16" s="56">
        <v>15651</v>
      </c>
      <c r="F16" s="56">
        <v>6832</v>
      </c>
    </row>
    <row r="17" spans="2:6" x14ac:dyDescent="0.2">
      <c r="B17" s="23" t="s">
        <v>14</v>
      </c>
      <c r="C17" s="23" t="s">
        <v>18</v>
      </c>
      <c r="D17" s="23" t="s">
        <v>147</v>
      </c>
      <c r="E17" s="56">
        <v>8680</v>
      </c>
      <c r="F17" s="56">
        <v>3385</v>
      </c>
    </row>
    <row r="18" spans="2:6" x14ac:dyDescent="0.2">
      <c r="B18" s="23" t="s">
        <v>14</v>
      </c>
      <c r="C18" s="23" t="s">
        <v>18</v>
      </c>
      <c r="D18" s="23" t="s">
        <v>242</v>
      </c>
      <c r="E18" s="56">
        <v>2580</v>
      </c>
      <c r="F18" s="56">
        <v>847</v>
      </c>
    </row>
    <row r="19" spans="2:6" x14ac:dyDescent="0.2">
      <c r="B19" s="23" t="s">
        <v>14</v>
      </c>
      <c r="C19" s="23" t="s">
        <v>19</v>
      </c>
      <c r="D19" s="23" t="s">
        <v>20</v>
      </c>
      <c r="E19" s="56" t="s">
        <v>291</v>
      </c>
      <c r="F19" s="56" t="s">
        <v>239</v>
      </c>
    </row>
    <row r="20" spans="2:6" x14ac:dyDescent="0.2">
      <c r="B20" s="23" t="s">
        <v>21</v>
      </c>
      <c r="C20" s="23" t="s">
        <v>22</v>
      </c>
      <c r="D20" s="23" t="s">
        <v>244</v>
      </c>
      <c r="E20" s="56">
        <v>24425</v>
      </c>
      <c r="F20" s="56">
        <v>10536</v>
      </c>
    </row>
    <row r="21" spans="2:6" x14ac:dyDescent="0.2">
      <c r="B21" s="23" t="s">
        <v>21</v>
      </c>
      <c r="C21" s="23" t="s">
        <v>22</v>
      </c>
      <c r="D21" s="23" t="s">
        <v>244</v>
      </c>
      <c r="E21" s="56">
        <v>26103</v>
      </c>
      <c r="F21" s="56">
        <v>10255</v>
      </c>
    </row>
    <row r="22" spans="2:6" x14ac:dyDescent="0.2">
      <c r="B22" s="23" t="s">
        <v>21</v>
      </c>
      <c r="C22" s="23" t="s">
        <v>22</v>
      </c>
      <c r="D22" s="23" t="s">
        <v>244</v>
      </c>
      <c r="E22" s="56">
        <v>19082</v>
      </c>
      <c r="F22" s="56">
        <v>7068</v>
      </c>
    </row>
    <row r="23" spans="2:6" x14ac:dyDescent="0.2">
      <c r="B23" s="23" t="s">
        <v>21</v>
      </c>
      <c r="C23" s="23" t="s">
        <v>22</v>
      </c>
      <c r="D23" s="23" t="s">
        <v>245</v>
      </c>
      <c r="E23" s="56">
        <v>1623</v>
      </c>
      <c r="F23" s="56">
        <v>117</v>
      </c>
    </row>
    <row r="24" spans="2:6" x14ac:dyDescent="0.2">
      <c r="B24" s="23" t="s">
        <v>23</v>
      </c>
      <c r="C24" s="23" t="s">
        <v>24</v>
      </c>
      <c r="D24" s="23" t="s">
        <v>246</v>
      </c>
      <c r="E24" s="56">
        <v>10758</v>
      </c>
      <c r="F24" s="56">
        <v>4365</v>
      </c>
    </row>
    <row r="25" spans="2:6" x14ac:dyDescent="0.2">
      <c r="B25" s="23" t="s">
        <v>23</v>
      </c>
      <c r="C25" s="23" t="s">
        <v>24</v>
      </c>
      <c r="D25" s="23" t="s">
        <v>246</v>
      </c>
      <c r="E25" s="56">
        <v>8729</v>
      </c>
      <c r="F25" s="56">
        <v>3617</v>
      </c>
    </row>
    <row r="26" spans="2:6" x14ac:dyDescent="0.2">
      <c r="B26" s="23" t="s">
        <v>23</v>
      </c>
      <c r="C26" s="23" t="s">
        <v>24</v>
      </c>
      <c r="D26" s="23" t="s">
        <v>247</v>
      </c>
      <c r="E26" s="56">
        <v>4677</v>
      </c>
      <c r="F26" s="56">
        <v>1981</v>
      </c>
    </row>
    <row r="27" spans="2:6" x14ac:dyDescent="0.2">
      <c r="B27" s="23" t="s">
        <v>23</v>
      </c>
      <c r="C27" s="23" t="s">
        <v>24</v>
      </c>
      <c r="D27" s="23" t="s">
        <v>248</v>
      </c>
      <c r="E27" s="56" t="s">
        <v>239</v>
      </c>
      <c r="F27" s="56">
        <v>1345</v>
      </c>
    </row>
    <row r="28" spans="2:6" x14ac:dyDescent="0.2">
      <c r="B28" s="23" t="s">
        <v>23</v>
      </c>
      <c r="C28" s="23" t="s">
        <v>24</v>
      </c>
      <c r="D28" s="23" t="s">
        <v>249</v>
      </c>
      <c r="E28" s="56">
        <v>2675</v>
      </c>
      <c r="F28" s="56">
        <v>1278</v>
      </c>
    </row>
    <row r="29" spans="2:6" x14ac:dyDescent="0.2">
      <c r="B29" s="23" t="s">
        <v>23</v>
      </c>
      <c r="C29" s="23" t="s">
        <v>24</v>
      </c>
      <c r="D29" s="23" t="s">
        <v>250</v>
      </c>
      <c r="E29" s="56">
        <v>2970</v>
      </c>
      <c r="F29" s="56">
        <v>1008</v>
      </c>
    </row>
    <row r="30" spans="2:6" x14ac:dyDescent="0.2">
      <c r="B30" s="23" t="s">
        <v>23</v>
      </c>
      <c r="C30" s="23" t="s">
        <v>24</v>
      </c>
      <c r="D30" s="23" t="s">
        <v>251</v>
      </c>
      <c r="E30" s="56">
        <v>4615</v>
      </c>
      <c r="F30" s="56" t="s">
        <v>239</v>
      </c>
    </row>
    <row r="31" spans="2:6" x14ac:dyDescent="0.2">
      <c r="B31" s="23" t="s">
        <v>23</v>
      </c>
      <c r="C31" s="23" t="s">
        <v>24</v>
      </c>
      <c r="D31" s="23" t="s">
        <v>161</v>
      </c>
      <c r="E31" s="56">
        <v>16097</v>
      </c>
      <c r="F31" s="56" t="s">
        <v>239</v>
      </c>
    </row>
    <row r="32" spans="2:6" x14ac:dyDescent="0.2">
      <c r="B32" s="23" t="s">
        <v>23</v>
      </c>
      <c r="C32" s="23" t="s">
        <v>25</v>
      </c>
      <c r="D32" s="23" t="s">
        <v>245</v>
      </c>
      <c r="E32" s="56">
        <v>1835</v>
      </c>
      <c r="F32" s="56" t="s">
        <v>239</v>
      </c>
    </row>
    <row r="33" spans="2:6" x14ac:dyDescent="0.2">
      <c r="B33" s="23" t="s">
        <v>23</v>
      </c>
      <c r="C33" s="23" t="s">
        <v>25</v>
      </c>
      <c r="D33" s="23" t="s">
        <v>252</v>
      </c>
      <c r="E33" s="56">
        <v>1861</v>
      </c>
      <c r="F33" s="56">
        <v>522</v>
      </c>
    </row>
    <row r="34" spans="2:6" x14ac:dyDescent="0.2">
      <c r="B34" s="23" t="s">
        <v>23</v>
      </c>
      <c r="C34" s="23" t="s">
        <v>253</v>
      </c>
      <c r="D34" s="23" t="s">
        <v>20</v>
      </c>
      <c r="E34" s="56" t="s">
        <v>291</v>
      </c>
      <c r="F34" s="56" t="s">
        <v>239</v>
      </c>
    </row>
    <row r="35" spans="2:6" x14ac:dyDescent="0.2">
      <c r="B35" s="23" t="s">
        <v>23</v>
      </c>
      <c r="C35" s="23" t="s">
        <v>253</v>
      </c>
      <c r="D35" s="23" t="s">
        <v>20</v>
      </c>
      <c r="E35" s="56" t="s">
        <v>291</v>
      </c>
      <c r="F35" s="56" t="s">
        <v>239</v>
      </c>
    </row>
    <row r="36" spans="2:6" x14ac:dyDescent="0.2">
      <c r="B36" s="23" t="s">
        <v>23</v>
      </c>
      <c r="C36" s="23" t="s">
        <v>253</v>
      </c>
      <c r="D36" s="23" t="s">
        <v>20</v>
      </c>
      <c r="E36" s="56" t="s">
        <v>291</v>
      </c>
      <c r="F36" s="56" t="s">
        <v>239</v>
      </c>
    </row>
    <row r="37" spans="2:6" x14ac:dyDescent="0.2">
      <c r="B37" s="23" t="s">
        <v>26</v>
      </c>
      <c r="C37" s="23" t="s">
        <v>27</v>
      </c>
      <c r="D37" s="23" t="s">
        <v>254</v>
      </c>
      <c r="E37" s="56">
        <v>27469</v>
      </c>
      <c r="F37" s="56">
        <v>12037</v>
      </c>
    </row>
    <row r="38" spans="2:6" x14ac:dyDescent="0.2">
      <c r="B38" s="23" t="s">
        <v>26</v>
      </c>
      <c r="C38" s="23" t="s">
        <v>27</v>
      </c>
      <c r="D38" s="23" t="s">
        <v>181</v>
      </c>
      <c r="E38" s="56">
        <v>25633</v>
      </c>
      <c r="F38" s="56">
        <v>11406</v>
      </c>
    </row>
    <row r="39" spans="2:6" x14ac:dyDescent="0.2">
      <c r="B39" s="23" t="s">
        <v>26</v>
      </c>
      <c r="C39" s="23" t="s">
        <v>27</v>
      </c>
      <c r="D39" s="23" t="s">
        <v>255</v>
      </c>
      <c r="E39" s="56">
        <v>32700</v>
      </c>
      <c r="F39" s="56">
        <v>10751</v>
      </c>
    </row>
    <row r="40" spans="2:6" x14ac:dyDescent="0.2">
      <c r="B40" s="23" t="s">
        <v>26</v>
      </c>
      <c r="C40" s="23" t="s">
        <v>27</v>
      </c>
      <c r="D40" s="23" t="s">
        <v>256</v>
      </c>
      <c r="E40" s="56">
        <v>19504</v>
      </c>
      <c r="F40" s="56">
        <v>7519</v>
      </c>
    </row>
    <row r="41" spans="2:6" x14ac:dyDescent="0.2">
      <c r="B41" s="23" t="s">
        <v>26</v>
      </c>
      <c r="C41" s="23" t="s">
        <v>27</v>
      </c>
      <c r="D41" s="23" t="s">
        <v>257</v>
      </c>
      <c r="E41" s="56">
        <v>14528</v>
      </c>
      <c r="F41" s="56">
        <v>5432</v>
      </c>
    </row>
    <row r="42" spans="2:6" x14ac:dyDescent="0.2">
      <c r="B42" s="23" t="s">
        <v>26</v>
      </c>
      <c r="C42" s="23" t="s">
        <v>27</v>
      </c>
      <c r="D42" s="23" t="s">
        <v>258</v>
      </c>
      <c r="E42" s="56">
        <v>12684</v>
      </c>
      <c r="F42" s="56">
        <v>4932</v>
      </c>
    </row>
    <row r="43" spans="2:6" x14ac:dyDescent="0.2">
      <c r="B43" s="23" t="s">
        <v>26</v>
      </c>
      <c r="C43" s="23" t="s">
        <v>27</v>
      </c>
      <c r="D43" s="23" t="s">
        <v>259</v>
      </c>
      <c r="E43" s="56">
        <v>15222</v>
      </c>
      <c r="F43" s="56">
        <v>4389</v>
      </c>
    </row>
    <row r="44" spans="2:6" x14ac:dyDescent="0.2">
      <c r="B44" s="23" t="s">
        <v>26</v>
      </c>
      <c r="C44" s="23" t="s">
        <v>27</v>
      </c>
      <c r="D44" s="23" t="s">
        <v>260</v>
      </c>
      <c r="E44" s="56">
        <v>7108</v>
      </c>
      <c r="F44" s="56">
        <v>3956</v>
      </c>
    </row>
    <row r="45" spans="2:6" x14ac:dyDescent="0.2">
      <c r="B45" s="23" t="s">
        <v>26</v>
      </c>
      <c r="C45" s="23" t="s">
        <v>27</v>
      </c>
      <c r="D45" s="23" t="s">
        <v>261</v>
      </c>
      <c r="E45" s="56">
        <v>5093</v>
      </c>
      <c r="F45" s="56">
        <v>2202</v>
      </c>
    </row>
    <row r="46" spans="2:6" x14ac:dyDescent="0.2">
      <c r="B46" s="23" t="s">
        <v>26</v>
      </c>
      <c r="C46" s="23" t="s">
        <v>27</v>
      </c>
      <c r="D46" s="23" t="s">
        <v>262</v>
      </c>
      <c r="E46" s="56">
        <v>3915</v>
      </c>
      <c r="F46" s="56">
        <v>386</v>
      </c>
    </row>
    <row r="47" spans="2:6" x14ac:dyDescent="0.2">
      <c r="B47" s="23" t="s">
        <v>26</v>
      </c>
      <c r="C47" s="23" t="s">
        <v>27</v>
      </c>
      <c r="D47" s="23" t="s">
        <v>20</v>
      </c>
      <c r="E47" s="56">
        <v>898</v>
      </c>
      <c r="F47" s="56">
        <v>124</v>
      </c>
    </row>
    <row r="48" spans="2:6" x14ac:dyDescent="0.2">
      <c r="B48" s="23" t="s">
        <v>26</v>
      </c>
      <c r="C48" s="23" t="s">
        <v>28</v>
      </c>
      <c r="D48" s="23" t="s">
        <v>29</v>
      </c>
      <c r="E48" s="56">
        <v>11403</v>
      </c>
      <c r="F48" s="56">
        <v>4664</v>
      </c>
    </row>
    <row r="49" spans="2:6" x14ac:dyDescent="0.2">
      <c r="B49" s="23" t="s">
        <v>26</v>
      </c>
      <c r="C49" s="23" t="s">
        <v>30</v>
      </c>
      <c r="D49" s="23" t="s">
        <v>187</v>
      </c>
      <c r="E49" s="56">
        <v>11909</v>
      </c>
      <c r="F49" s="56">
        <v>4696</v>
      </c>
    </row>
    <row r="50" spans="2:6" x14ac:dyDescent="0.2">
      <c r="B50" s="23" t="s">
        <v>26</v>
      </c>
      <c r="C50" s="23" t="s">
        <v>30</v>
      </c>
      <c r="D50" s="23" t="s">
        <v>263</v>
      </c>
      <c r="E50" s="56">
        <v>633</v>
      </c>
      <c r="F50" s="56">
        <v>99</v>
      </c>
    </row>
    <row r="51" spans="2:6" x14ac:dyDescent="0.2">
      <c r="B51" s="23" t="s">
        <v>26</v>
      </c>
      <c r="C51" s="23" t="s">
        <v>30</v>
      </c>
      <c r="D51" s="23" t="s">
        <v>20</v>
      </c>
      <c r="E51" s="56">
        <v>1004</v>
      </c>
      <c r="F51" s="56" t="s">
        <v>239</v>
      </c>
    </row>
    <row r="52" spans="2:6" x14ac:dyDescent="0.2">
      <c r="B52" s="23" t="s">
        <v>26</v>
      </c>
      <c r="C52" s="23" t="s">
        <v>31</v>
      </c>
      <c r="D52" s="23" t="s">
        <v>20</v>
      </c>
      <c r="E52" s="56" t="s">
        <v>291</v>
      </c>
      <c r="F52" s="56" t="s">
        <v>239</v>
      </c>
    </row>
    <row r="53" spans="2:6" x14ac:dyDescent="0.2">
      <c r="B53" s="23" t="s">
        <v>26</v>
      </c>
      <c r="C53" s="23" t="s">
        <v>31</v>
      </c>
      <c r="D53" s="23" t="s">
        <v>20</v>
      </c>
      <c r="E53" s="56" t="s">
        <v>291</v>
      </c>
      <c r="F53" s="56" t="s">
        <v>239</v>
      </c>
    </row>
    <row r="54" spans="2:6" x14ac:dyDescent="0.2">
      <c r="B54" s="23" t="s">
        <v>26</v>
      </c>
      <c r="C54" s="23" t="s">
        <v>32</v>
      </c>
      <c r="D54" s="23" t="s">
        <v>20</v>
      </c>
      <c r="E54" s="56" t="s">
        <v>291</v>
      </c>
      <c r="F54" s="56" t="s">
        <v>239</v>
      </c>
    </row>
    <row r="55" spans="2:6" x14ac:dyDescent="0.2">
      <c r="B55" s="23" t="s">
        <v>26</v>
      </c>
      <c r="C55" s="23" t="s">
        <v>32</v>
      </c>
      <c r="D55" s="23" t="s">
        <v>20</v>
      </c>
      <c r="E55" s="56" t="s">
        <v>291</v>
      </c>
      <c r="F55" s="56" t="s">
        <v>239</v>
      </c>
    </row>
    <row r="56" spans="2:6" x14ac:dyDescent="0.2">
      <c r="B56" s="23" t="s">
        <v>33</v>
      </c>
      <c r="C56" s="23" t="s">
        <v>34</v>
      </c>
      <c r="D56" s="23" t="s">
        <v>264</v>
      </c>
      <c r="E56" s="56">
        <v>15468</v>
      </c>
      <c r="F56" s="56">
        <v>6716</v>
      </c>
    </row>
    <row r="57" spans="2:6" x14ac:dyDescent="0.2">
      <c r="B57" s="23" t="s">
        <v>33</v>
      </c>
      <c r="C57" s="23" t="s">
        <v>34</v>
      </c>
      <c r="D57" s="23" t="s">
        <v>151</v>
      </c>
      <c r="E57" s="56">
        <v>8473</v>
      </c>
      <c r="F57" s="56">
        <v>3980</v>
      </c>
    </row>
    <row r="58" spans="2:6" x14ac:dyDescent="0.2">
      <c r="B58" s="23" t="s">
        <v>33</v>
      </c>
      <c r="C58" s="23" t="s">
        <v>34</v>
      </c>
      <c r="D58" s="23" t="s">
        <v>265</v>
      </c>
      <c r="E58" s="56">
        <v>5295</v>
      </c>
      <c r="F58" s="56">
        <v>2473</v>
      </c>
    </row>
    <row r="59" spans="2:6" x14ac:dyDescent="0.2">
      <c r="B59" s="23" t="s">
        <v>33</v>
      </c>
      <c r="C59" s="23" t="s">
        <v>34</v>
      </c>
      <c r="D59" s="23" t="s">
        <v>266</v>
      </c>
      <c r="E59" s="56">
        <v>5724</v>
      </c>
      <c r="F59" s="56">
        <v>2395</v>
      </c>
    </row>
    <row r="60" spans="2:6" x14ac:dyDescent="0.2">
      <c r="B60" s="23" t="s">
        <v>33</v>
      </c>
      <c r="C60" s="23" t="s">
        <v>34</v>
      </c>
      <c r="D60" s="23" t="s">
        <v>267</v>
      </c>
      <c r="E60" s="56">
        <v>8168</v>
      </c>
      <c r="F60" s="56">
        <v>2256</v>
      </c>
    </row>
    <row r="61" spans="2:6" x14ac:dyDescent="0.2">
      <c r="B61" s="23" t="s">
        <v>33</v>
      </c>
      <c r="C61" s="23" t="s">
        <v>34</v>
      </c>
      <c r="D61" s="23" t="s">
        <v>153</v>
      </c>
      <c r="E61" s="56">
        <v>2756</v>
      </c>
      <c r="F61" s="56">
        <v>2173</v>
      </c>
    </row>
    <row r="62" spans="2:6" x14ac:dyDescent="0.2">
      <c r="B62" s="23" t="s">
        <v>33</v>
      </c>
      <c r="C62" s="23" t="s">
        <v>34</v>
      </c>
      <c r="D62" s="23" t="s">
        <v>154</v>
      </c>
      <c r="E62" s="56">
        <v>3884</v>
      </c>
      <c r="F62" s="56">
        <v>1524</v>
      </c>
    </row>
    <row r="63" spans="2:6" x14ac:dyDescent="0.2">
      <c r="B63" s="23" t="s">
        <v>33</v>
      </c>
      <c r="C63" s="23" t="s">
        <v>34</v>
      </c>
      <c r="D63" s="23" t="s">
        <v>268</v>
      </c>
      <c r="E63" s="56">
        <v>1587</v>
      </c>
      <c r="F63" s="56">
        <v>1050</v>
      </c>
    </row>
    <row r="64" spans="2:6" x14ac:dyDescent="0.2">
      <c r="B64" s="23" t="s">
        <v>33</v>
      </c>
      <c r="C64" s="23" t="s">
        <v>34</v>
      </c>
      <c r="D64" s="23" t="s">
        <v>269</v>
      </c>
      <c r="E64" s="56">
        <v>2171</v>
      </c>
      <c r="F64" s="56">
        <v>737</v>
      </c>
    </row>
    <row r="65" spans="2:6" x14ac:dyDescent="0.2">
      <c r="B65" s="23" t="s">
        <v>33</v>
      </c>
      <c r="C65" s="23" t="s">
        <v>34</v>
      </c>
      <c r="D65" s="23" t="s">
        <v>20</v>
      </c>
      <c r="E65" s="56">
        <v>3258</v>
      </c>
      <c r="F65" s="56" t="s">
        <v>239</v>
      </c>
    </row>
    <row r="66" spans="2:6" x14ac:dyDescent="0.2">
      <c r="B66" s="23" t="s">
        <v>33</v>
      </c>
      <c r="C66" s="23" t="s">
        <v>35</v>
      </c>
      <c r="D66" s="23" t="s">
        <v>270</v>
      </c>
      <c r="E66" s="56" t="s">
        <v>239</v>
      </c>
      <c r="F66" s="56">
        <v>4900</v>
      </c>
    </row>
    <row r="67" spans="2:6" x14ac:dyDescent="0.2">
      <c r="B67" s="23" t="s">
        <v>33</v>
      </c>
      <c r="C67" s="23" t="s">
        <v>35</v>
      </c>
      <c r="D67" s="23" t="s">
        <v>270</v>
      </c>
      <c r="E67" s="56" t="s">
        <v>239</v>
      </c>
      <c r="F67" s="56">
        <v>1134</v>
      </c>
    </row>
    <row r="68" spans="2:6" x14ac:dyDescent="0.2">
      <c r="B68" s="23" t="s">
        <v>33</v>
      </c>
      <c r="C68" s="23" t="s">
        <v>35</v>
      </c>
      <c r="D68" s="23" t="s">
        <v>245</v>
      </c>
      <c r="E68" s="56">
        <v>1545</v>
      </c>
      <c r="F68" s="56">
        <v>1014</v>
      </c>
    </row>
    <row r="69" spans="2:6" x14ac:dyDescent="0.2">
      <c r="B69" s="23" t="s">
        <v>36</v>
      </c>
      <c r="C69" s="23" t="s">
        <v>37</v>
      </c>
      <c r="D69" s="23" t="s">
        <v>271</v>
      </c>
      <c r="E69" s="56">
        <v>9456</v>
      </c>
      <c r="F69" s="56">
        <v>4931</v>
      </c>
    </row>
    <row r="70" spans="2:6" x14ac:dyDescent="0.2">
      <c r="B70" s="23" t="s">
        <v>36</v>
      </c>
      <c r="C70" s="23" t="s">
        <v>37</v>
      </c>
      <c r="D70" s="23" t="s">
        <v>166</v>
      </c>
      <c r="E70" s="56">
        <v>9229</v>
      </c>
      <c r="F70" s="56">
        <v>4929</v>
      </c>
    </row>
    <row r="71" spans="2:6" x14ac:dyDescent="0.2">
      <c r="B71" s="23" t="s">
        <v>36</v>
      </c>
      <c r="C71" s="23" t="s">
        <v>37</v>
      </c>
      <c r="D71" s="23" t="s">
        <v>272</v>
      </c>
      <c r="E71" s="56">
        <v>10320</v>
      </c>
      <c r="F71" s="56">
        <v>4650</v>
      </c>
    </row>
    <row r="72" spans="2:6" x14ac:dyDescent="0.2">
      <c r="B72" s="23" t="s">
        <v>36</v>
      </c>
      <c r="C72" s="23" t="s">
        <v>37</v>
      </c>
      <c r="D72" s="23" t="s">
        <v>273</v>
      </c>
      <c r="E72" s="56">
        <v>9406</v>
      </c>
      <c r="F72" s="56">
        <v>4420</v>
      </c>
    </row>
    <row r="73" spans="2:6" x14ac:dyDescent="0.2">
      <c r="B73" s="23" t="s">
        <v>36</v>
      </c>
      <c r="C73" s="23" t="s">
        <v>37</v>
      </c>
      <c r="D73" s="23" t="s">
        <v>274</v>
      </c>
      <c r="E73" s="56">
        <v>7727</v>
      </c>
      <c r="F73" s="56">
        <v>4268</v>
      </c>
    </row>
    <row r="74" spans="2:6" x14ac:dyDescent="0.2">
      <c r="B74" s="23" t="s">
        <v>36</v>
      </c>
      <c r="C74" s="23" t="s">
        <v>37</v>
      </c>
      <c r="D74" s="23" t="s">
        <v>170</v>
      </c>
      <c r="E74" s="56">
        <v>6739</v>
      </c>
      <c r="F74" s="56">
        <v>3554</v>
      </c>
    </row>
    <row r="75" spans="2:6" x14ac:dyDescent="0.2">
      <c r="B75" s="23" t="s">
        <v>36</v>
      </c>
      <c r="C75" s="23" t="s">
        <v>37</v>
      </c>
      <c r="D75" s="23" t="s">
        <v>275</v>
      </c>
      <c r="E75" s="56">
        <v>8967</v>
      </c>
      <c r="F75" s="56">
        <v>3076</v>
      </c>
    </row>
    <row r="76" spans="2:6" x14ac:dyDescent="0.2">
      <c r="B76" s="23" t="s">
        <v>36</v>
      </c>
      <c r="C76" s="23" t="s">
        <v>37</v>
      </c>
      <c r="D76" s="23" t="s">
        <v>276</v>
      </c>
      <c r="E76" s="56">
        <v>7887</v>
      </c>
      <c r="F76" s="56">
        <v>2875</v>
      </c>
    </row>
    <row r="77" spans="2:6" x14ac:dyDescent="0.2">
      <c r="B77" s="23" t="s">
        <v>36</v>
      </c>
      <c r="C77" s="23" t="s">
        <v>37</v>
      </c>
      <c r="D77" s="23" t="s">
        <v>173</v>
      </c>
      <c r="E77" s="56">
        <v>3465</v>
      </c>
      <c r="F77" s="56">
        <v>2638</v>
      </c>
    </row>
    <row r="78" spans="2:6" x14ac:dyDescent="0.2">
      <c r="B78" s="23" t="s">
        <v>36</v>
      </c>
      <c r="C78" s="23" t="s">
        <v>37</v>
      </c>
      <c r="D78" s="23" t="s">
        <v>174</v>
      </c>
      <c r="E78" s="56">
        <v>6006</v>
      </c>
      <c r="F78" s="56">
        <v>2394</v>
      </c>
    </row>
    <row r="79" spans="2:6" x14ac:dyDescent="0.2">
      <c r="B79" s="23" t="s">
        <v>36</v>
      </c>
      <c r="C79" s="23" t="s">
        <v>37</v>
      </c>
      <c r="D79" s="23" t="s">
        <v>277</v>
      </c>
      <c r="E79" s="56">
        <v>3393</v>
      </c>
      <c r="F79" s="56">
        <v>1848</v>
      </c>
    </row>
    <row r="80" spans="2:6" x14ac:dyDescent="0.2">
      <c r="B80" s="23" t="s">
        <v>36</v>
      </c>
      <c r="C80" s="23" t="s">
        <v>37</v>
      </c>
      <c r="D80" s="23" t="s">
        <v>176</v>
      </c>
      <c r="E80" s="56">
        <v>4175</v>
      </c>
      <c r="F80" s="56">
        <v>1445</v>
      </c>
    </row>
    <row r="81" spans="2:6" x14ac:dyDescent="0.2">
      <c r="B81" s="23" t="s">
        <v>36</v>
      </c>
      <c r="C81" s="23" t="s">
        <v>37</v>
      </c>
      <c r="D81" s="23" t="s">
        <v>278</v>
      </c>
      <c r="E81" s="56">
        <v>1621</v>
      </c>
      <c r="F81" s="56">
        <v>782</v>
      </c>
    </row>
    <row r="82" spans="2:6" x14ac:dyDescent="0.2">
      <c r="B82" s="23" t="s">
        <v>36</v>
      </c>
      <c r="C82" s="23" t="s">
        <v>37</v>
      </c>
      <c r="D82" s="23" t="s">
        <v>20</v>
      </c>
      <c r="E82" s="56">
        <v>2499</v>
      </c>
      <c r="F82" s="56" t="s">
        <v>239</v>
      </c>
    </row>
    <row r="83" spans="2:6" x14ac:dyDescent="0.2">
      <c r="B83" s="23" t="s">
        <v>36</v>
      </c>
      <c r="C83" s="23" t="s">
        <v>38</v>
      </c>
      <c r="D83" s="23" t="s">
        <v>279</v>
      </c>
      <c r="E83" s="56">
        <v>11896</v>
      </c>
      <c r="F83" s="56">
        <v>3219</v>
      </c>
    </row>
    <row r="84" spans="2:6" x14ac:dyDescent="0.2">
      <c r="B84" s="23" t="s">
        <v>36</v>
      </c>
      <c r="C84" s="23" t="s">
        <v>38</v>
      </c>
      <c r="D84" s="23" t="s">
        <v>179</v>
      </c>
      <c r="E84" s="56">
        <v>3527</v>
      </c>
      <c r="F84" s="56">
        <v>1606</v>
      </c>
    </row>
    <row r="85" spans="2:6" x14ac:dyDescent="0.2">
      <c r="B85" s="23" t="s">
        <v>36</v>
      </c>
      <c r="C85" s="23" t="s">
        <v>39</v>
      </c>
      <c r="D85" s="23" t="s">
        <v>20</v>
      </c>
      <c r="E85" s="56" t="s">
        <v>291</v>
      </c>
      <c r="F85" s="56" t="s">
        <v>239</v>
      </c>
    </row>
    <row r="86" spans="2:6" x14ac:dyDescent="0.2">
      <c r="B86" s="23" t="s">
        <v>40</v>
      </c>
      <c r="C86" s="23" t="s">
        <v>41</v>
      </c>
      <c r="D86" s="23" t="s">
        <v>42</v>
      </c>
      <c r="E86" s="56">
        <v>27840</v>
      </c>
      <c r="F86" s="56">
        <v>13045</v>
      </c>
    </row>
    <row r="87" spans="2:6" x14ac:dyDescent="0.2">
      <c r="B87" s="23" t="s">
        <v>40</v>
      </c>
      <c r="C87" s="23" t="s">
        <v>41</v>
      </c>
      <c r="D87" s="23" t="s">
        <v>189</v>
      </c>
      <c r="E87" s="56">
        <v>17632</v>
      </c>
      <c r="F87" s="56">
        <v>9039</v>
      </c>
    </row>
    <row r="88" spans="2:6" x14ac:dyDescent="0.2">
      <c r="B88" s="23" t="s">
        <v>40</v>
      </c>
      <c r="C88" s="23" t="s">
        <v>41</v>
      </c>
      <c r="D88" s="23" t="s">
        <v>202</v>
      </c>
      <c r="E88" s="56">
        <v>18958</v>
      </c>
      <c r="F88" s="56">
        <v>8848</v>
      </c>
    </row>
    <row r="89" spans="2:6" x14ac:dyDescent="0.2">
      <c r="B89" s="23" t="s">
        <v>40</v>
      </c>
      <c r="C89" s="23" t="s">
        <v>41</v>
      </c>
      <c r="D89" s="23" t="s">
        <v>280</v>
      </c>
      <c r="E89" s="56">
        <v>16257</v>
      </c>
      <c r="F89" s="56">
        <v>8072</v>
      </c>
    </row>
    <row r="90" spans="2:6" x14ac:dyDescent="0.2">
      <c r="B90" s="23" t="s">
        <v>40</v>
      </c>
      <c r="C90" s="23" t="s">
        <v>41</v>
      </c>
      <c r="D90" s="23" t="s">
        <v>197</v>
      </c>
      <c r="E90" s="56">
        <v>12710</v>
      </c>
      <c r="F90" s="56">
        <v>5939</v>
      </c>
    </row>
    <row r="91" spans="2:6" x14ac:dyDescent="0.2">
      <c r="B91" s="23" t="s">
        <v>40</v>
      </c>
      <c r="C91" s="23" t="s">
        <v>41</v>
      </c>
      <c r="D91" s="23" t="s">
        <v>203</v>
      </c>
      <c r="E91" s="56">
        <v>11628</v>
      </c>
      <c r="F91" s="56">
        <v>5474</v>
      </c>
    </row>
    <row r="92" spans="2:6" x14ac:dyDescent="0.2">
      <c r="B92" s="23" t="s">
        <v>40</v>
      </c>
      <c r="C92" s="23" t="s">
        <v>41</v>
      </c>
      <c r="D92" s="23" t="s">
        <v>198</v>
      </c>
      <c r="E92" s="56">
        <v>12015</v>
      </c>
      <c r="F92" s="56">
        <v>5134</v>
      </c>
    </row>
    <row r="93" spans="2:6" x14ac:dyDescent="0.2">
      <c r="B93" s="23" t="s">
        <v>40</v>
      </c>
      <c r="C93" s="23" t="s">
        <v>41</v>
      </c>
      <c r="D93" s="23" t="s">
        <v>191</v>
      </c>
      <c r="E93" s="56">
        <v>9251</v>
      </c>
      <c r="F93" s="56">
        <v>4498</v>
      </c>
    </row>
    <row r="94" spans="2:6" x14ac:dyDescent="0.2">
      <c r="B94" s="23" t="s">
        <v>40</v>
      </c>
      <c r="C94" s="23" t="s">
        <v>41</v>
      </c>
      <c r="D94" s="23" t="s">
        <v>193</v>
      </c>
      <c r="E94" s="56">
        <v>8100</v>
      </c>
      <c r="F94" s="56">
        <v>4229</v>
      </c>
    </row>
    <row r="95" spans="2:6" x14ac:dyDescent="0.2">
      <c r="B95" s="23" t="s">
        <v>40</v>
      </c>
      <c r="C95" s="23" t="s">
        <v>41</v>
      </c>
      <c r="D95" s="23" t="s">
        <v>194</v>
      </c>
      <c r="E95" s="56">
        <v>9459</v>
      </c>
      <c r="F95" s="56">
        <v>3983</v>
      </c>
    </row>
    <row r="96" spans="2:6" x14ac:dyDescent="0.2">
      <c r="B96" s="23" t="s">
        <v>40</v>
      </c>
      <c r="C96" s="23" t="s">
        <v>41</v>
      </c>
      <c r="D96" s="23" t="s">
        <v>195</v>
      </c>
      <c r="E96" s="56">
        <v>7251</v>
      </c>
      <c r="F96" s="56">
        <v>3913</v>
      </c>
    </row>
    <row r="97" spans="2:6" x14ac:dyDescent="0.2">
      <c r="B97" s="23" t="s">
        <v>40</v>
      </c>
      <c r="C97" s="23" t="s">
        <v>41</v>
      </c>
      <c r="D97" s="23" t="s">
        <v>190</v>
      </c>
      <c r="E97" s="56">
        <v>8757</v>
      </c>
      <c r="F97" s="56">
        <v>3831</v>
      </c>
    </row>
    <row r="98" spans="2:6" x14ac:dyDescent="0.2">
      <c r="B98" s="23" t="s">
        <v>40</v>
      </c>
      <c r="C98" s="23" t="s">
        <v>41</v>
      </c>
      <c r="D98" s="23" t="s">
        <v>196</v>
      </c>
      <c r="E98" s="56">
        <v>9424</v>
      </c>
      <c r="F98" s="56">
        <v>3705</v>
      </c>
    </row>
    <row r="99" spans="2:6" x14ac:dyDescent="0.2">
      <c r="B99" s="23" t="s">
        <v>40</v>
      </c>
      <c r="C99" s="23" t="s">
        <v>41</v>
      </c>
      <c r="D99" s="23" t="s">
        <v>199</v>
      </c>
      <c r="E99" s="56">
        <v>6459</v>
      </c>
      <c r="F99" s="56">
        <v>3519</v>
      </c>
    </row>
    <row r="100" spans="2:6" x14ac:dyDescent="0.2">
      <c r="B100" s="23" t="s">
        <v>40</v>
      </c>
      <c r="C100" s="23" t="s">
        <v>41</v>
      </c>
      <c r="D100" s="23" t="s">
        <v>200</v>
      </c>
      <c r="E100" s="56">
        <v>8465</v>
      </c>
      <c r="F100" s="56">
        <v>2757</v>
      </c>
    </row>
    <row r="101" spans="2:6" x14ac:dyDescent="0.2">
      <c r="B101" s="23" t="s">
        <v>40</v>
      </c>
      <c r="C101" s="23" t="s">
        <v>41</v>
      </c>
      <c r="D101" s="23" t="s">
        <v>192</v>
      </c>
      <c r="E101" s="56">
        <v>8088</v>
      </c>
      <c r="F101" s="56">
        <v>2745</v>
      </c>
    </row>
    <row r="102" spans="2:6" x14ac:dyDescent="0.2">
      <c r="B102" s="23" t="s">
        <v>40</v>
      </c>
      <c r="C102" s="23" t="s">
        <v>41</v>
      </c>
      <c r="D102" s="23" t="s">
        <v>281</v>
      </c>
      <c r="E102" s="56">
        <v>5653</v>
      </c>
      <c r="F102" s="56">
        <v>2425</v>
      </c>
    </row>
    <row r="103" spans="2:6" x14ac:dyDescent="0.2">
      <c r="B103" s="23" t="s">
        <v>40</v>
      </c>
      <c r="C103" s="23" t="s">
        <v>43</v>
      </c>
      <c r="D103" s="23" t="s">
        <v>282</v>
      </c>
      <c r="E103" s="56">
        <v>3651</v>
      </c>
      <c r="F103" s="56">
        <v>2232</v>
      </c>
    </row>
    <row r="104" spans="2:6" x14ac:dyDescent="0.2">
      <c r="B104" s="23" t="s">
        <v>40</v>
      </c>
      <c r="C104" s="23" t="s">
        <v>43</v>
      </c>
      <c r="D104" s="23" t="s">
        <v>283</v>
      </c>
      <c r="E104" s="56">
        <v>3002</v>
      </c>
      <c r="F104" s="56">
        <v>1295</v>
      </c>
    </row>
    <row r="105" spans="2:6" x14ac:dyDescent="0.2">
      <c r="B105" s="23" t="s">
        <v>40</v>
      </c>
      <c r="C105" s="23" t="s">
        <v>44</v>
      </c>
      <c r="D105" s="23" t="s">
        <v>284</v>
      </c>
      <c r="E105" s="56">
        <v>7105</v>
      </c>
      <c r="F105" s="56">
        <v>4132</v>
      </c>
    </row>
    <row r="106" spans="2:6" x14ac:dyDescent="0.2">
      <c r="B106" s="23" t="s">
        <v>40</v>
      </c>
      <c r="C106" s="23" t="s">
        <v>285</v>
      </c>
      <c r="D106" s="23" t="s">
        <v>20</v>
      </c>
      <c r="E106" s="56" t="s">
        <v>291</v>
      </c>
      <c r="F106" s="56" t="s">
        <v>239</v>
      </c>
    </row>
    <row r="107" spans="2:6" x14ac:dyDescent="0.2">
      <c r="B107" s="23" t="s">
        <v>45</v>
      </c>
      <c r="C107" s="23" t="s">
        <v>46</v>
      </c>
      <c r="D107" s="23" t="s">
        <v>20</v>
      </c>
      <c r="E107" s="56" t="s">
        <v>291</v>
      </c>
      <c r="F107" s="56" t="s">
        <v>239</v>
      </c>
    </row>
    <row r="108" spans="2:6" x14ac:dyDescent="0.2">
      <c r="B108" s="23" t="s">
        <v>45</v>
      </c>
      <c r="C108" s="23" t="s">
        <v>46</v>
      </c>
      <c r="D108" s="23" t="s">
        <v>20</v>
      </c>
      <c r="E108" s="56" t="s">
        <v>291</v>
      </c>
      <c r="F108" s="56" t="s">
        <v>239</v>
      </c>
    </row>
    <row r="109" spans="2:6" x14ac:dyDescent="0.2">
      <c r="B109" s="23" t="s">
        <v>45</v>
      </c>
      <c r="C109" s="23" t="s">
        <v>46</v>
      </c>
      <c r="D109" s="23" t="s">
        <v>20</v>
      </c>
      <c r="E109" s="56" t="s">
        <v>291</v>
      </c>
      <c r="F109" s="56" t="s">
        <v>239</v>
      </c>
    </row>
    <row r="110" spans="2:6" x14ac:dyDescent="0.2">
      <c r="B110" s="23" t="s">
        <v>45</v>
      </c>
      <c r="C110" s="23" t="s">
        <v>46</v>
      </c>
      <c r="D110" s="23" t="s">
        <v>20</v>
      </c>
      <c r="E110" s="56" t="s">
        <v>291</v>
      </c>
      <c r="F110" s="56" t="s">
        <v>239</v>
      </c>
    </row>
    <row r="111" spans="2:6" x14ac:dyDescent="0.2">
      <c r="B111" s="23" t="s">
        <v>45</v>
      </c>
      <c r="C111" s="23" t="s">
        <v>46</v>
      </c>
      <c r="D111" s="23" t="s">
        <v>20</v>
      </c>
      <c r="E111" s="56" t="s">
        <v>291</v>
      </c>
      <c r="F111" s="56" t="s">
        <v>239</v>
      </c>
    </row>
    <row r="112" spans="2:6" x14ac:dyDescent="0.2">
      <c r="B112" s="23" t="s">
        <v>45</v>
      </c>
      <c r="C112" s="23" t="s">
        <v>46</v>
      </c>
      <c r="D112" s="23" t="s">
        <v>20</v>
      </c>
      <c r="E112" s="56" t="s">
        <v>291</v>
      </c>
      <c r="F112" s="56" t="s">
        <v>239</v>
      </c>
    </row>
    <row r="113" spans="2:6" x14ac:dyDescent="0.2">
      <c r="B113" s="23" t="s">
        <v>45</v>
      </c>
      <c r="C113" s="23" t="s">
        <v>46</v>
      </c>
      <c r="D113" s="23" t="s">
        <v>20</v>
      </c>
      <c r="E113" s="56" t="s">
        <v>291</v>
      </c>
      <c r="F113" s="56" t="s">
        <v>239</v>
      </c>
    </row>
    <row r="114" spans="2:6" x14ac:dyDescent="0.2">
      <c r="B114" s="23" t="s">
        <v>45</v>
      </c>
      <c r="C114" s="23" t="s">
        <v>46</v>
      </c>
      <c r="D114" s="23" t="s">
        <v>20</v>
      </c>
      <c r="E114" s="56" t="s">
        <v>291</v>
      </c>
      <c r="F114" s="56" t="s">
        <v>239</v>
      </c>
    </row>
    <row r="115" spans="2:6" x14ac:dyDescent="0.2">
      <c r="B115" s="23" t="s">
        <v>45</v>
      </c>
      <c r="C115" s="23" t="s">
        <v>286</v>
      </c>
      <c r="D115" s="23" t="s">
        <v>20</v>
      </c>
      <c r="E115" s="56" t="s">
        <v>291</v>
      </c>
      <c r="F115" s="56" t="s">
        <v>239</v>
      </c>
    </row>
    <row r="116" spans="2:6" x14ac:dyDescent="0.2">
      <c r="B116" s="23" t="s">
        <v>45</v>
      </c>
      <c r="C116" s="23" t="s">
        <v>286</v>
      </c>
      <c r="D116" s="23" t="s">
        <v>20</v>
      </c>
      <c r="E116" s="56" t="s">
        <v>291</v>
      </c>
      <c r="F116" s="56" t="s">
        <v>239</v>
      </c>
    </row>
    <row r="117" spans="2:6" x14ac:dyDescent="0.2">
      <c r="B117" s="23" t="s">
        <v>47</v>
      </c>
      <c r="C117" s="23" t="s">
        <v>48</v>
      </c>
      <c r="D117" s="23" t="s">
        <v>20</v>
      </c>
      <c r="E117" s="56" t="s">
        <v>291</v>
      </c>
      <c r="F117" s="56" t="s">
        <v>239</v>
      </c>
    </row>
    <row r="118" spans="2:6" x14ac:dyDescent="0.2">
      <c r="B118" s="23" t="s">
        <v>47</v>
      </c>
      <c r="C118" s="23" t="s">
        <v>48</v>
      </c>
      <c r="D118" s="23" t="s">
        <v>20</v>
      </c>
      <c r="E118" s="56" t="s">
        <v>291</v>
      </c>
      <c r="F118" s="56" t="s">
        <v>239</v>
      </c>
    </row>
    <row r="119" spans="2:6" x14ac:dyDescent="0.2">
      <c r="B119" s="23" t="s">
        <v>47</v>
      </c>
      <c r="C119" s="23" t="s">
        <v>48</v>
      </c>
      <c r="D119" s="23" t="s">
        <v>20</v>
      </c>
      <c r="E119" s="56" t="s">
        <v>291</v>
      </c>
      <c r="F119" s="56" t="s">
        <v>239</v>
      </c>
    </row>
    <row r="120" spans="2:6" x14ac:dyDescent="0.2">
      <c r="B120" s="23" t="s">
        <v>47</v>
      </c>
      <c r="C120" s="23" t="s">
        <v>48</v>
      </c>
      <c r="D120" s="23" t="s">
        <v>20</v>
      </c>
      <c r="E120" s="56" t="s">
        <v>291</v>
      </c>
      <c r="F120" s="56" t="s">
        <v>239</v>
      </c>
    </row>
    <row r="121" spans="2:6" x14ac:dyDescent="0.2">
      <c r="B121" s="23" t="s">
        <v>47</v>
      </c>
      <c r="C121" s="23" t="s">
        <v>48</v>
      </c>
      <c r="D121" s="23" t="s">
        <v>20</v>
      </c>
      <c r="E121" s="56" t="s">
        <v>291</v>
      </c>
      <c r="F121" s="56" t="s">
        <v>239</v>
      </c>
    </row>
    <row r="122" spans="2:6" x14ac:dyDescent="0.2">
      <c r="B122" s="23" t="s">
        <v>47</v>
      </c>
      <c r="C122" s="23" t="s">
        <v>48</v>
      </c>
      <c r="D122" s="23" t="s">
        <v>20</v>
      </c>
      <c r="E122" s="56" t="s">
        <v>291</v>
      </c>
      <c r="F122" s="56" t="s">
        <v>239</v>
      </c>
    </row>
    <row r="123" spans="2:6" x14ac:dyDescent="0.2">
      <c r="B123" s="23" t="s">
        <v>47</v>
      </c>
      <c r="C123" s="23" t="s">
        <v>48</v>
      </c>
      <c r="D123" s="23" t="s">
        <v>20</v>
      </c>
      <c r="E123" s="56" t="s">
        <v>291</v>
      </c>
      <c r="F123" s="56" t="s">
        <v>239</v>
      </c>
    </row>
    <row r="124" spans="2:6" x14ac:dyDescent="0.2">
      <c r="B124" s="23" t="s">
        <v>47</v>
      </c>
      <c r="C124" s="23" t="s">
        <v>48</v>
      </c>
      <c r="D124" s="23" t="s">
        <v>20</v>
      </c>
      <c r="E124" s="56" t="s">
        <v>291</v>
      </c>
      <c r="F124" s="56" t="s">
        <v>239</v>
      </c>
    </row>
    <row r="125" spans="2:6" x14ac:dyDescent="0.2">
      <c r="B125" s="23" t="s">
        <v>47</v>
      </c>
      <c r="C125" s="23" t="s">
        <v>48</v>
      </c>
      <c r="D125" s="23" t="s">
        <v>20</v>
      </c>
      <c r="E125" s="56" t="s">
        <v>291</v>
      </c>
      <c r="F125" s="56" t="s">
        <v>239</v>
      </c>
    </row>
    <row r="126" spans="2:6" x14ac:dyDescent="0.2">
      <c r="B126" s="23" t="s">
        <v>47</v>
      </c>
      <c r="C126" s="23" t="s">
        <v>48</v>
      </c>
      <c r="D126" s="23" t="s">
        <v>20</v>
      </c>
      <c r="E126" s="56" t="s">
        <v>291</v>
      </c>
      <c r="F126" s="56" t="s">
        <v>239</v>
      </c>
    </row>
    <row r="127" spans="2:6" x14ac:dyDescent="0.2">
      <c r="B127" s="23" t="s">
        <v>47</v>
      </c>
      <c r="C127" s="23" t="s">
        <v>48</v>
      </c>
      <c r="D127" s="23" t="s">
        <v>20</v>
      </c>
      <c r="E127" s="56" t="s">
        <v>291</v>
      </c>
      <c r="F127" s="56" t="s">
        <v>239</v>
      </c>
    </row>
    <row r="128" spans="2:6" x14ac:dyDescent="0.2">
      <c r="B128" s="23" t="s">
        <v>47</v>
      </c>
      <c r="C128" s="23" t="s">
        <v>48</v>
      </c>
      <c r="D128" s="23" t="s">
        <v>20</v>
      </c>
      <c r="E128" s="56" t="s">
        <v>291</v>
      </c>
      <c r="F128" s="56" t="s">
        <v>239</v>
      </c>
    </row>
    <row r="129" spans="2:6" x14ac:dyDescent="0.2">
      <c r="B129" s="23" t="s">
        <v>47</v>
      </c>
      <c r="C129" s="23" t="s">
        <v>48</v>
      </c>
      <c r="D129" s="23" t="s">
        <v>20</v>
      </c>
      <c r="E129" s="56" t="s">
        <v>291</v>
      </c>
      <c r="F129" s="56" t="s">
        <v>239</v>
      </c>
    </row>
    <row r="130" spans="2:6" x14ac:dyDescent="0.2">
      <c r="B130" s="23" t="s">
        <v>47</v>
      </c>
      <c r="C130" s="23" t="s">
        <v>48</v>
      </c>
      <c r="D130" s="23" t="s">
        <v>20</v>
      </c>
      <c r="E130" s="56" t="s">
        <v>291</v>
      </c>
      <c r="F130" s="56" t="s">
        <v>239</v>
      </c>
    </row>
    <row r="131" spans="2:6" x14ac:dyDescent="0.2">
      <c r="B131" s="23" t="s">
        <v>49</v>
      </c>
      <c r="C131" s="23" t="s">
        <v>50</v>
      </c>
      <c r="D131" s="23" t="s">
        <v>20</v>
      </c>
      <c r="E131" s="56" t="s">
        <v>291</v>
      </c>
      <c r="F131" s="56" t="s">
        <v>239</v>
      </c>
    </row>
    <row r="132" spans="2:6" x14ac:dyDescent="0.2">
      <c r="B132" s="23" t="s">
        <v>49</v>
      </c>
      <c r="C132" s="23" t="s">
        <v>50</v>
      </c>
      <c r="D132" s="23" t="s">
        <v>20</v>
      </c>
      <c r="E132" s="56" t="s">
        <v>291</v>
      </c>
      <c r="F132" s="56" t="s">
        <v>239</v>
      </c>
    </row>
    <row r="133" spans="2:6" x14ac:dyDescent="0.2">
      <c r="B133" s="23" t="s">
        <v>49</v>
      </c>
      <c r="C133" s="23" t="s">
        <v>50</v>
      </c>
      <c r="D133" s="23" t="s">
        <v>20</v>
      </c>
      <c r="E133" s="56" t="s">
        <v>291</v>
      </c>
      <c r="F133" s="56" t="s">
        <v>239</v>
      </c>
    </row>
    <row r="134" spans="2:6" x14ac:dyDescent="0.2">
      <c r="B134" s="23" t="s">
        <v>49</v>
      </c>
      <c r="C134" s="23" t="s">
        <v>50</v>
      </c>
      <c r="D134" s="23" t="s">
        <v>20</v>
      </c>
      <c r="E134" s="56" t="s">
        <v>291</v>
      </c>
      <c r="F134" s="56" t="s">
        <v>239</v>
      </c>
    </row>
    <row r="135" spans="2:6" x14ac:dyDescent="0.2">
      <c r="B135" s="23" t="s">
        <v>49</v>
      </c>
      <c r="C135" s="23" t="s">
        <v>50</v>
      </c>
      <c r="D135" s="23" t="s">
        <v>20</v>
      </c>
      <c r="E135" s="56" t="s">
        <v>291</v>
      </c>
      <c r="F135" s="56" t="s">
        <v>239</v>
      </c>
    </row>
    <row r="136" spans="2:6" x14ac:dyDescent="0.2">
      <c r="B136" s="23" t="s">
        <v>49</v>
      </c>
      <c r="C136" s="23" t="s">
        <v>50</v>
      </c>
      <c r="D136" s="23" t="s">
        <v>20</v>
      </c>
      <c r="E136" s="56" t="s">
        <v>291</v>
      </c>
      <c r="F136" s="56" t="s">
        <v>239</v>
      </c>
    </row>
    <row r="137" spans="2:6" x14ac:dyDescent="0.2">
      <c r="B137" s="23" t="s">
        <v>49</v>
      </c>
      <c r="C137" s="23" t="s">
        <v>50</v>
      </c>
      <c r="D137" s="23" t="s">
        <v>20</v>
      </c>
      <c r="E137" s="56" t="s">
        <v>291</v>
      </c>
      <c r="F137" s="56" t="s">
        <v>239</v>
      </c>
    </row>
    <row r="138" spans="2:6" x14ac:dyDescent="0.2">
      <c r="B138" s="23" t="s">
        <v>49</v>
      </c>
      <c r="C138" s="23" t="s">
        <v>50</v>
      </c>
      <c r="D138" s="23" t="s">
        <v>20</v>
      </c>
      <c r="E138" s="56" t="s">
        <v>291</v>
      </c>
      <c r="F138" s="56" t="s">
        <v>239</v>
      </c>
    </row>
    <row r="139" spans="2:6" x14ac:dyDescent="0.2">
      <c r="B139" s="23" t="s">
        <v>49</v>
      </c>
      <c r="C139" s="23" t="s">
        <v>50</v>
      </c>
      <c r="D139" s="23" t="s">
        <v>20</v>
      </c>
      <c r="E139" s="56" t="s">
        <v>291</v>
      </c>
      <c r="F139" s="56" t="s">
        <v>239</v>
      </c>
    </row>
    <row r="140" spans="2:6" x14ac:dyDescent="0.2">
      <c r="B140" s="23" t="s">
        <v>49</v>
      </c>
      <c r="C140" s="23" t="s">
        <v>50</v>
      </c>
      <c r="D140" s="23" t="s">
        <v>20</v>
      </c>
      <c r="E140" s="56" t="s">
        <v>291</v>
      </c>
      <c r="F140" s="56" t="s">
        <v>239</v>
      </c>
    </row>
    <row r="141" spans="2:6" x14ac:dyDescent="0.2">
      <c r="B141" s="23" t="s">
        <v>49</v>
      </c>
      <c r="C141" s="23" t="s">
        <v>50</v>
      </c>
      <c r="D141" s="23" t="s">
        <v>20</v>
      </c>
      <c r="E141" s="56" t="s">
        <v>291</v>
      </c>
      <c r="F141" s="56" t="s">
        <v>239</v>
      </c>
    </row>
    <row r="142" spans="2:6" x14ac:dyDescent="0.2">
      <c r="B142" s="23" t="s">
        <v>49</v>
      </c>
      <c r="C142" s="23" t="s">
        <v>50</v>
      </c>
      <c r="D142" s="23" t="s">
        <v>20</v>
      </c>
      <c r="E142" s="56" t="s">
        <v>291</v>
      </c>
      <c r="F142" s="56" t="s">
        <v>239</v>
      </c>
    </row>
    <row r="143" spans="2:6" x14ac:dyDescent="0.2">
      <c r="B143" s="23" t="s">
        <v>49</v>
      </c>
      <c r="C143" s="23" t="s">
        <v>50</v>
      </c>
      <c r="D143" s="23" t="s">
        <v>20</v>
      </c>
      <c r="E143" s="56" t="s">
        <v>291</v>
      </c>
      <c r="F143" s="56" t="s">
        <v>239</v>
      </c>
    </row>
    <row r="144" spans="2:6" x14ac:dyDescent="0.2">
      <c r="B144" s="23" t="s">
        <v>49</v>
      </c>
      <c r="C144" s="23" t="s">
        <v>51</v>
      </c>
      <c r="D144" s="23" t="s">
        <v>20</v>
      </c>
      <c r="E144" s="56" t="s">
        <v>291</v>
      </c>
      <c r="F144" s="56" t="s">
        <v>239</v>
      </c>
    </row>
    <row r="145" spans="2:6" x14ac:dyDescent="0.2">
      <c r="B145" s="23" t="s">
        <v>49</v>
      </c>
      <c r="C145" s="23" t="s">
        <v>52</v>
      </c>
      <c r="D145" s="23" t="s">
        <v>20</v>
      </c>
      <c r="E145" s="56" t="s">
        <v>291</v>
      </c>
      <c r="F145" s="56" t="s">
        <v>239</v>
      </c>
    </row>
    <row r="146" spans="2:6" x14ac:dyDescent="0.2">
      <c r="B146" s="23" t="s">
        <v>49</v>
      </c>
      <c r="C146" s="23" t="s">
        <v>287</v>
      </c>
      <c r="D146" s="23" t="s">
        <v>20</v>
      </c>
      <c r="E146" s="56" t="s">
        <v>291</v>
      </c>
      <c r="F146" s="56" t="s">
        <v>239</v>
      </c>
    </row>
    <row r="147" spans="2:6" x14ac:dyDescent="0.2">
      <c r="B147" s="23" t="s">
        <v>49</v>
      </c>
      <c r="C147" s="23" t="s">
        <v>287</v>
      </c>
      <c r="D147" s="23" t="s">
        <v>20</v>
      </c>
      <c r="E147" s="56" t="s">
        <v>291</v>
      </c>
      <c r="F147" s="56" t="s">
        <v>239</v>
      </c>
    </row>
    <row r="148" spans="2:6" x14ac:dyDescent="0.2">
      <c r="B148" s="23" t="s">
        <v>53</v>
      </c>
      <c r="C148" s="23" t="s">
        <v>54</v>
      </c>
      <c r="D148" s="23" t="s">
        <v>20</v>
      </c>
      <c r="E148" s="56" t="s">
        <v>291</v>
      </c>
      <c r="F148" s="56" t="s">
        <v>239</v>
      </c>
    </row>
    <row r="149" spans="2:6" x14ac:dyDescent="0.2">
      <c r="B149" s="23" t="s">
        <v>53</v>
      </c>
      <c r="C149" s="23" t="s">
        <v>54</v>
      </c>
      <c r="D149" s="23" t="s">
        <v>20</v>
      </c>
      <c r="E149" s="56" t="s">
        <v>291</v>
      </c>
      <c r="F149" s="56" t="s">
        <v>239</v>
      </c>
    </row>
    <row r="150" spans="2:6" x14ac:dyDescent="0.2">
      <c r="B150" s="23" t="s">
        <v>53</v>
      </c>
      <c r="C150" s="23" t="s">
        <v>54</v>
      </c>
      <c r="D150" s="23" t="s">
        <v>20</v>
      </c>
      <c r="E150" s="56" t="s">
        <v>291</v>
      </c>
      <c r="F150" s="56" t="s">
        <v>239</v>
      </c>
    </row>
    <row r="151" spans="2:6" x14ac:dyDescent="0.2">
      <c r="B151" s="23" t="s">
        <v>53</v>
      </c>
      <c r="C151" s="23" t="s">
        <v>54</v>
      </c>
      <c r="D151" s="23" t="s">
        <v>20</v>
      </c>
      <c r="E151" s="56" t="s">
        <v>291</v>
      </c>
      <c r="F151" s="56" t="s">
        <v>239</v>
      </c>
    </row>
    <row r="152" spans="2:6" x14ac:dyDescent="0.2">
      <c r="B152" s="23" t="s">
        <v>55</v>
      </c>
      <c r="C152" s="23" t="s">
        <v>56</v>
      </c>
      <c r="D152" s="23" t="s">
        <v>162</v>
      </c>
      <c r="E152" s="56">
        <v>20592</v>
      </c>
      <c r="F152" s="56">
        <v>7107</v>
      </c>
    </row>
    <row r="153" spans="2:6" x14ac:dyDescent="0.2">
      <c r="B153" s="23" t="s">
        <v>55</v>
      </c>
      <c r="C153" s="23" t="s">
        <v>56</v>
      </c>
      <c r="D153" s="23" t="s">
        <v>162</v>
      </c>
      <c r="E153" s="56">
        <v>7188</v>
      </c>
      <c r="F153" s="56">
        <v>3395</v>
      </c>
    </row>
    <row r="154" spans="2:6" x14ac:dyDescent="0.2">
      <c r="B154" s="23" t="s">
        <v>55</v>
      </c>
      <c r="C154" s="23" t="s">
        <v>56</v>
      </c>
      <c r="D154" s="23" t="s">
        <v>288</v>
      </c>
      <c r="E154" s="56">
        <v>2171</v>
      </c>
      <c r="F154" s="56" t="s">
        <v>239</v>
      </c>
    </row>
    <row r="155" spans="2:6" x14ac:dyDescent="0.2">
      <c r="B155" s="23" t="s">
        <v>55</v>
      </c>
      <c r="C155" s="23" t="s">
        <v>57</v>
      </c>
      <c r="D155" s="23" t="s">
        <v>243</v>
      </c>
      <c r="E155" s="56">
        <v>20842</v>
      </c>
      <c r="F155" s="56">
        <v>13193</v>
      </c>
    </row>
    <row r="156" spans="2:6" x14ac:dyDescent="0.2">
      <c r="B156" s="23" t="s">
        <v>55</v>
      </c>
      <c r="C156" s="23" t="s">
        <v>57</v>
      </c>
      <c r="D156" s="23" t="s">
        <v>243</v>
      </c>
      <c r="E156" s="56">
        <v>18417</v>
      </c>
      <c r="F156" s="56">
        <v>11405</v>
      </c>
    </row>
    <row r="157" spans="2:6" x14ac:dyDescent="0.2">
      <c r="B157" s="23" t="s">
        <v>55</v>
      </c>
      <c r="C157" s="23" t="s">
        <v>58</v>
      </c>
      <c r="D157" s="23" t="s">
        <v>289</v>
      </c>
      <c r="E157" s="56">
        <v>15113</v>
      </c>
      <c r="F157" s="56">
        <v>6115</v>
      </c>
    </row>
    <row r="158" spans="2:6" x14ac:dyDescent="0.2">
      <c r="B158" s="23" t="s">
        <v>55</v>
      </c>
      <c r="C158" s="23" t="s">
        <v>59</v>
      </c>
      <c r="D158" s="23" t="s">
        <v>289</v>
      </c>
      <c r="E158" s="56">
        <v>20195</v>
      </c>
      <c r="F158" s="56">
        <v>9129</v>
      </c>
    </row>
    <row r="159" spans="2:6" x14ac:dyDescent="0.2">
      <c r="B159" s="23" t="s">
        <v>55</v>
      </c>
      <c r="C159" s="23" t="s">
        <v>60</v>
      </c>
      <c r="D159" s="23" t="s">
        <v>289</v>
      </c>
      <c r="E159" s="56">
        <v>14366</v>
      </c>
      <c r="F159" s="56">
        <v>8030</v>
      </c>
    </row>
    <row r="160" spans="2:6" x14ac:dyDescent="0.2">
      <c r="B160" s="23" t="s">
        <v>55</v>
      </c>
      <c r="C160" s="23" t="s">
        <v>61</v>
      </c>
      <c r="D160" s="23" t="s">
        <v>290</v>
      </c>
      <c r="E160" s="56">
        <v>10237</v>
      </c>
      <c r="F160" s="56">
        <v>4096</v>
      </c>
    </row>
    <row r="161" spans="2:6" x14ac:dyDescent="0.2">
      <c r="B161" s="23" t="s">
        <v>55</v>
      </c>
      <c r="C161" s="23" t="s">
        <v>62</v>
      </c>
      <c r="D161" s="23" t="s">
        <v>164</v>
      </c>
      <c r="E161" s="56">
        <v>21144</v>
      </c>
      <c r="F161" s="56">
        <v>8502</v>
      </c>
    </row>
  </sheetData>
  <sheetProtection algorithmName="SHA-512" hashValue="uiqZoaj2Mt5Pa9o67xlwaULbXeTGrhNrpG9SaBgiQUlS16L+RuBxQ1EkLlC5O+yQbE82GTLlGLphuZRqKH4KpA==" saltValue="to1yI3N/8NkxxnLXFPz8Kw==" spinCount="100000" sheet="1" objects="1" scenarios="1"/>
  <autoFilter ref="B4:F161" xr:uid="{6852B57C-F50D-4FE5-934C-EB3E288021B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D1D98578E32409486F249791BFC88" ma:contentTypeVersion="3" ma:contentTypeDescription="Een nieuw document maken." ma:contentTypeScope="" ma:versionID="d68e9acf1161099e85375fce976d35b3">
  <xsd:schema xmlns:xsd="http://www.w3.org/2001/XMLSchema" xmlns:xs="http://www.w3.org/2001/XMLSchema" xmlns:p="http://schemas.microsoft.com/office/2006/metadata/properties" xmlns:ns2="02b3bfe9-5712-4b4f-a527-053c192fd95d" targetNamespace="http://schemas.microsoft.com/office/2006/metadata/properties" ma:root="true" ma:fieldsID="17777ffd8baee61812bf8f8e53b004ba" ns2:_="">
    <xsd:import namespace="02b3bfe9-5712-4b4f-a527-053c192fd9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3bfe9-5712-4b4f-a527-053c192fd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5B20A-6077-40AD-B1AC-4483DD9B0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6559FB-EBEC-4428-A5D4-908B449F2979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02b3bfe9-5712-4b4f-a527-053c192fd95d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96A8D2F-D61F-4467-8406-6AF4140F3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3bfe9-5712-4b4f-a527-053c192fd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1. Vaste kosten</vt:lpstr>
      <vt:lpstr>2. Variabele kosten</vt:lpstr>
      <vt:lpstr>3. Samenvatting</vt:lpstr>
      <vt:lpstr>4. Tellerstanden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Winters | CONTRAST</dc:creator>
  <cp:keywords/>
  <dc:description/>
  <cp:lastModifiedBy>Janneke Dirkze</cp:lastModifiedBy>
  <cp:revision/>
  <dcterms:created xsi:type="dcterms:W3CDTF">2024-08-01T13:28:38Z</dcterms:created>
  <dcterms:modified xsi:type="dcterms:W3CDTF">2025-10-09T13:37:47Z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0x010100FE0D1D98578E32409486F249791BFC88</vt:lpwstr>
  </property>
  <property fmtid="{D5CDD505-2E9C-101B-9397-08002B2CF9AE}" pid="3" name="MediaServiceImageTags">
    <vt:lpwstr/>
  </property>
  <property fmtid="{D5CDD505-2E9C-101B-9397-08002B2CF9AE}" pid="4" name="Order">
    <vt:r8>3714000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