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wf1.sharepoint.com/teams/MBK_Tkv_OR_BOVV_Gebouwen/Gedeelde documenten/Overzichten/A) Algemeen- overzichten gebouwen/Brandverzekeringen/"/>
    </mc:Choice>
  </mc:AlternateContent>
  <xr:revisionPtr revIDLastSave="523" documentId="8_{A5473ABD-1887-4792-A327-114ED91B3AB4}" xr6:coauthVersionLast="47" xr6:coauthVersionMax="47" xr10:uidLastSave="{C21E1A35-DA03-4893-9D9D-C70E6E388BD6}"/>
  <bookViews>
    <workbookView xWindow="30600" yWindow="-2970" windowWidth="38640" windowHeight="21240" xr2:uid="{00000000-000D-0000-FFFF-FFFF00000000}"/>
  </bookViews>
  <sheets>
    <sheet name="specificatie" sheetId="7" r:id="rId1"/>
  </sheets>
  <definedNames>
    <definedName name="_xlnm._FilterDatabase" localSheetId="0" hidden="1">specificatie!$A$1:$Q$95</definedName>
    <definedName name="_xlnm.Print_Area" localSheetId="0">specificatie!$B$1:$O$99</definedName>
    <definedName name="_xlnm.Print_Titles" localSheetId="0">specificatie!$1:$3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7" l="1"/>
  <c r="N98" i="7"/>
  <c r="M98" i="7"/>
  <c r="L49" i="7"/>
  <c r="N49" i="7" s="1"/>
  <c r="K49" i="7"/>
  <c r="O49" i="7" s="1"/>
  <c r="O98" i="7" s="1"/>
  <c r="O96" i="7"/>
  <c r="I98" i="7"/>
  <c r="J98" i="7"/>
  <c r="K5" i="7"/>
  <c r="M5" i="7" s="1"/>
  <c r="L5" i="7"/>
  <c r="N5" i="7" s="1"/>
  <c r="K78" i="7"/>
  <c r="M78" i="7" s="1"/>
  <c r="L78" i="7"/>
  <c r="N78" i="7" s="1"/>
  <c r="K6" i="7"/>
  <c r="M6" i="7" s="1"/>
  <c r="L6" i="7"/>
  <c r="N6" i="7" s="1"/>
  <c r="K7" i="7"/>
  <c r="M7" i="7" s="1"/>
  <c r="L7" i="7"/>
  <c r="N7" i="7" s="1"/>
  <c r="K8" i="7"/>
  <c r="M8" i="7" s="1"/>
  <c r="L8" i="7"/>
  <c r="N8" i="7" s="1"/>
  <c r="K9" i="7"/>
  <c r="M9" i="7" s="1"/>
  <c r="L9" i="7"/>
  <c r="N9" i="7" s="1"/>
  <c r="K10" i="7"/>
  <c r="M10" i="7" s="1"/>
  <c r="L10" i="7"/>
  <c r="N10" i="7" s="1"/>
  <c r="K11" i="7"/>
  <c r="M11" i="7" s="1"/>
  <c r="L11" i="7"/>
  <c r="N11" i="7" s="1"/>
  <c r="K12" i="7"/>
  <c r="M12" i="7" s="1"/>
  <c r="L12" i="7"/>
  <c r="N12" i="7" s="1"/>
  <c r="K13" i="7"/>
  <c r="M13" i="7" s="1"/>
  <c r="L13" i="7"/>
  <c r="N13" i="7" s="1"/>
  <c r="K14" i="7"/>
  <c r="M14" i="7" s="1"/>
  <c r="L14" i="7"/>
  <c r="N14" i="7" s="1"/>
  <c r="K15" i="7"/>
  <c r="M15" i="7" s="1"/>
  <c r="L15" i="7"/>
  <c r="N15" i="7" s="1"/>
  <c r="K16" i="7"/>
  <c r="M16" i="7" s="1"/>
  <c r="L16" i="7"/>
  <c r="N16" i="7" s="1"/>
  <c r="K17" i="7"/>
  <c r="M17" i="7" s="1"/>
  <c r="L17" i="7"/>
  <c r="N17" i="7" s="1"/>
  <c r="K18" i="7"/>
  <c r="M18" i="7" s="1"/>
  <c r="L18" i="7"/>
  <c r="N18" i="7" s="1"/>
  <c r="K19" i="7"/>
  <c r="M19" i="7" s="1"/>
  <c r="L19" i="7"/>
  <c r="N19" i="7" s="1"/>
  <c r="K20" i="7"/>
  <c r="M20" i="7" s="1"/>
  <c r="L20" i="7"/>
  <c r="N20" i="7" s="1"/>
  <c r="K21" i="7"/>
  <c r="M21" i="7" s="1"/>
  <c r="L21" i="7"/>
  <c r="N21" i="7" s="1"/>
  <c r="K22" i="7"/>
  <c r="M22" i="7" s="1"/>
  <c r="L22" i="7"/>
  <c r="N22" i="7" s="1"/>
  <c r="K23" i="7"/>
  <c r="M23" i="7" s="1"/>
  <c r="L23" i="7"/>
  <c r="N23" i="7" s="1"/>
  <c r="K24" i="7"/>
  <c r="M24" i="7" s="1"/>
  <c r="L24" i="7"/>
  <c r="N24" i="7" s="1"/>
  <c r="K25" i="7"/>
  <c r="M25" i="7" s="1"/>
  <c r="L25" i="7"/>
  <c r="N25" i="7" s="1"/>
  <c r="K26" i="7"/>
  <c r="M26" i="7" s="1"/>
  <c r="L26" i="7"/>
  <c r="N26" i="7" s="1"/>
  <c r="K27" i="7"/>
  <c r="M27" i="7" s="1"/>
  <c r="L27" i="7"/>
  <c r="N27" i="7" s="1"/>
  <c r="K28" i="7"/>
  <c r="M28" i="7" s="1"/>
  <c r="L28" i="7"/>
  <c r="N28" i="7" s="1"/>
  <c r="K29" i="7"/>
  <c r="M29" i="7" s="1"/>
  <c r="L29" i="7"/>
  <c r="N29" i="7" s="1"/>
  <c r="K30" i="7"/>
  <c r="M30" i="7" s="1"/>
  <c r="L30" i="7"/>
  <c r="N30" i="7" s="1"/>
  <c r="K31" i="7"/>
  <c r="M31" i="7" s="1"/>
  <c r="L31" i="7"/>
  <c r="N31" i="7" s="1"/>
  <c r="K32" i="7"/>
  <c r="M32" i="7" s="1"/>
  <c r="L32" i="7"/>
  <c r="N32" i="7" s="1"/>
  <c r="K33" i="7"/>
  <c r="M33" i="7" s="1"/>
  <c r="L33" i="7"/>
  <c r="N33" i="7" s="1"/>
  <c r="K34" i="7"/>
  <c r="M34" i="7" s="1"/>
  <c r="L34" i="7"/>
  <c r="N34" i="7" s="1"/>
  <c r="K35" i="7"/>
  <c r="M35" i="7" s="1"/>
  <c r="L35" i="7"/>
  <c r="N35" i="7" s="1"/>
  <c r="K36" i="7"/>
  <c r="M36" i="7" s="1"/>
  <c r="L36" i="7"/>
  <c r="N36" i="7" s="1"/>
  <c r="K37" i="7"/>
  <c r="M37" i="7" s="1"/>
  <c r="L37" i="7"/>
  <c r="N37" i="7" s="1"/>
  <c r="K38" i="7"/>
  <c r="M38" i="7" s="1"/>
  <c r="L38" i="7"/>
  <c r="N38" i="7" s="1"/>
  <c r="K39" i="7"/>
  <c r="M39" i="7" s="1"/>
  <c r="L39" i="7"/>
  <c r="N39" i="7" s="1"/>
  <c r="K40" i="7"/>
  <c r="M40" i="7" s="1"/>
  <c r="L40" i="7"/>
  <c r="N40" i="7" s="1"/>
  <c r="K41" i="7"/>
  <c r="M41" i="7" s="1"/>
  <c r="L41" i="7"/>
  <c r="N41" i="7" s="1"/>
  <c r="K42" i="7"/>
  <c r="M42" i="7" s="1"/>
  <c r="L42" i="7"/>
  <c r="N42" i="7" s="1"/>
  <c r="K43" i="7"/>
  <c r="M43" i="7" s="1"/>
  <c r="L43" i="7"/>
  <c r="N43" i="7" s="1"/>
  <c r="K44" i="7"/>
  <c r="M44" i="7" s="1"/>
  <c r="L44" i="7"/>
  <c r="N44" i="7" s="1"/>
  <c r="K45" i="7"/>
  <c r="M45" i="7" s="1"/>
  <c r="L45" i="7"/>
  <c r="N45" i="7" s="1"/>
  <c r="K46" i="7"/>
  <c r="M46" i="7" s="1"/>
  <c r="L46" i="7"/>
  <c r="N46" i="7" s="1"/>
  <c r="K47" i="7"/>
  <c r="M47" i="7" s="1"/>
  <c r="L47" i="7"/>
  <c r="N47" i="7" s="1"/>
  <c r="K48" i="7"/>
  <c r="M48" i="7" s="1"/>
  <c r="L48" i="7"/>
  <c r="N48" i="7" s="1"/>
  <c r="K50" i="7"/>
  <c r="M50" i="7" s="1"/>
  <c r="L50" i="7"/>
  <c r="N50" i="7" s="1"/>
  <c r="K51" i="7"/>
  <c r="M51" i="7" s="1"/>
  <c r="L51" i="7"/>
  <c r="N51" i="7" s="1"/>
  <c r="K52" i="7"/>
  <c r="M52" i="7" s="1"/>
  <c r="L52" i="7"/>
  <c r="N52" i="7" s="1"/>
  <c r="K53" i="7"/>
  <c r="M53" i="7" s="1"/>
  <c r="L53" i="7"/>
  <c r="N53" i="7" s="1"/>
  <c r="K54" i="7"/>
  <c r="M54" i="7" s="1"/>
  <c r="L54" i="7"/>
  <c r="N54" i="7" s="1"/>
  <c r="K55" i="7"/>
  <c r="M55" i="7" s="1"/>
  <c r="L55" i="7"/>
  <c r="N55" i="7" s="1"/>
  <c r="K56" i="7"/>
  <c r="M56" i="7" s="1"/>
  <c r="L56" i="7"/>
  <c r="N56" i="7" s="1"/>
  <c r="K57" i="7"/>
  <c r="M57" i="7" s="1"/>
  <c r="L57" i="7"/>
  <c r="N57" i="7" s="1"/>
  <c r="K58" i="7"/>
  <c r="M58" i="7" s="1"/>
  <c r="L58" i="7"/>
  <c r="N58" i="7" s="1"/>
  <c r="K59" i="7"/>
  <c r="M59" i="7" s="1"/>
  <c r="L59" i="7"/>
  <c r="N59" i="7" s="1"/>
  <c r="K60" i="7"/>
  <c r="M60" i="7" s="1"/>
  <c r="L60" i="7"/>
  <c r="N60" i="7" s="1"/>
  <c r="K61" i="7"/>
  <c r="M61" i="7" s="1"/>
  <c r="L61" i="7"/>
  <c r="N61" i="7" s="1"/>
  <c r="K62" i="7"/>
  <c r="M62" i="7" s="1"/>
  <c r="L62" i="7"/>
  <c r="N62" i="7" s="1"/>
  <c r="K63" i="7"/>
  <c r="M63" i="7" s="1"/>
  <c r="L63" i="7"/>
  <c r="N63" i="7" s="1"/>
  <c r="K64" i="7"/>
  <c r="M64" i="7" s="1"/>
  <c r="L64" i="7"/>
  <c r="N64" i="7" s="1"/>
  <c r="K65" i="7"/>
  <c r="M65" i="7" s="1"/>
  <c r="L65" i="7"/>
  <c r="N65" i="7" s="1"/>
  <c r="K66" i="7"/>
  <c r="M66" i="7" s="1"/>
  <c r="L66" i="7"/>
  <c r="N66" i="7" s="1"/>
  <c r="K67" i="7"/>
  <c r="M67" i="7" s="1"/>
  <c r="L67" i="7"/>
  <c r="N67" i="7" s="1"/>
  <c r="K68" i="7"/>
  <c r="M68" i="7" s="1"/>
  <c r="L68" i="7"/>
  <c r="N68" i="7" s="1"/>
  <c r="K69" i="7"/>
  <c r="M69" i="7" s="1"/>
  <c r="L69" i="7"/>
  <c r="N69" i="7" s="1"/>
  <c r="K70" i="7"/>
  <c r="M70" i="7" s="1"/>
  <c r="L70" i="7"/>
  <c r="N70" i="7" s="1"/>
  <c r="K71" i="7"/>
  <c r="M71" i="7" s="1"/>
  <c r="L71" i="7"/>
  <c r="N71" i="7" s="1"/>
  <c r="K72" i="7"/>
  <c r="M72" i="7" s="1"/>
  <c r="L72" i="7"/>
  <c r="N72" i="7" s="1"/>
  <c r="K73" i="7"/>
  <c r="M73" i="7" s="1"/>
  <c r="L73" i="7"/>
  <c r="N73" i="7" s="1"/>
  <c r="K74" i="7"/>
  <c r="M74" i="7" s="1"/>
  <c r="L74" i="7"/>
  <c r="N74" i="7" s="1"/>
  <c r="K75" i="7"/>
  <c r="M75" i="7" s="1"/>
  <c r="L75" i="7"/>
  <c r="N75" i="7" s="1"/>
  <c r="K76" i="7"/>
  <c r="M76" i="7" s="1"/>
  <c r="L76" i="7"/>
  <c r="N76" i="7" s="1"/>
  <c r="K77" i="7"/>
  <c r="M77" i="7" s="1"/>
  <c r="L77" i="7"/>
  <c r="N77" i="7" s="1"/>
  <c r="K79" i="7"/>
  <c r="M79" i="7" s="1"/>
  <c r="L79" i="7"/>
  <c r="N79" i="7" s="1"/>
  <c r="K80" i="7"/>
  <c r="M80" i="7" s="1"/>
  <c r="L80" i="7"/>
  <c r="N80" i="7" s="1"/>
  <c r="K81" i="7"/>
  <c r="M81" i="7" s="1"/>
  <c r="L81" i="7"/>
  <c r="N81" i="7" s="1"/>
  <c r="K82" i="7"/>
  <c r="M82" i="7" s="1"/>
  <c r="L82" i="7"/>
  <c r="N82" i="7" s="1"/>
  <c r="K83" i="7"/>
  <c r="M83" i="7" s="1"/>
  <c r="L83" i="7"/>
  <c r="N83" i="7" s="1"/>
  <c r="K84" i="7"/>
  <c r="M84" i="7" s="1"/>
  <c r="L84" i="7"/>
  <c r="N84" i="7" s="1"/>
  <c r="K85" i="7"/>
  <c r="M85" i="7" s="1"/>
  <c r="L85" i="7"/>
  <c r="N85" i="7" s="1"/>
  <c r="K86" i="7"/>
  <c r="M86" i="7" s="1"/>
  <c r="L86" i="7"/>
  <c r="N86" i="7" s="1"/>
  <c r="K87" i="7"/>
  <c r="M87" i="7" s="1"/>
  <c r="L87" i="7"/>
  <c r="N87" i="7" s="1"/>
  <c r="K88" i="7"/>
  <c r="M88" i="7" s="1"/>
  <c r="L88" i="7"/>
  <c r="N88" i="7" s="1"/>
  <c r="K89" i="7"/>
  <c r="M89" i="7" s="1"/>
  <c r="L89" i="7"/>
  <c r="N89" i="7" s="1"/>
  <c r="K90" i="7"/>
  <c r="M90" i="7" s="1"/>
  <c r="L90" i="7"/>
  <c r="N90" i="7" s="1"/>
  <c r="K91" i="7"/>
  <c r="M91" i="7" s="1"/>
  <c r="L91" i="7"/>
  <c r="N91" i="7" s="1"/>
  <c r="K92" i="7"/>
  <c r="M92" i="7" s="1"/>
  <c r="L92" i="7"/>
  <c r="N92" i="7" s="1"/>
  <c r="K93" i="7"/>
  <c r="M93" i="7" s="1"/>
  <c r="L93" i="7"/>
  <c r="N93" i="7" s="1"/>
  <c r="K94" i="7"/>
  <c r="M94" i="7" s="1"/>
  <c r="L94" i="7"/>
  <c r="N94" i="7" s="1"/>
  <c r="K95" i="7"/>
  <c r="M95" i="7" s="1"/>
  <c r="L95" i="7"/>
  <c r="N95" i="7" s="1"/>
  <c r="K4" i="7"/>
  <c r="M4" i="7" s="1"/>
  <c r="L4" i="7"/>
  <c r="N4" i="7" s="1"/>
  <c r="O89" i="7" l="1"/>
  <c r="O85" i="7"/>
  <c r="O81" i="7"/>
  <c r="O76" i="7"/>
  <c r="O72" i="7"/>
  <c r="O68" i="7"/>
  <c r="O64" i="7"/>
  <c r="O60" i="7"/>
  <c r="O56" i="7"/>
  <c r="O52" i="7"/>
  <c r="O48" i="7"/>
  <c r="O44" i="7"/>
  <c r="O40" i="7"/>
  <c r="O36" i="7"/>
  <c r="O32" i="7"/>
  <c r="O28" i="7"/>
  <c r="O24" i="7"/>
  <c r="O88" i="7"/>
  <c r="O71" i="7"/>
  <c r="O84" i="7"/>
  <c r="O80" i="7"/>
  <c r="O75" i="7"/>
  <c r="O67" i="7"/>
  <c r="O61" i="7"/>
  <c r="O58" i="7"/>
  <c r="O90" i="7"/>
  <c r="O74" i="7"/>
  <c r="O43" i="7"/>
  <c r="O5" i="7"/>
  <c r="O92" i="7"/>
  <c r="O73" i="7"/>
  <c r="O42" i="7"/>
  <c r="O34" i="7"/>
  <c r="O26" i="7"/>
  <c r="O25" i="7"/>
  <c r="O95" i="7"/>
  <c r="O17" i="7"/>
  <c r="O65" i="7"/>
  <c r="O50" i="7"/>
  <c r="O19" i="7"/>
  <c r="O82" i="7"/>
  <c r="O57" i="7"/>
  <c r="O94" i="7"/>
  <c r="O55" i="7"/>
  <c r="O31" i="7"/>
  <c r="O23" i="7"/>
  <c r="O16" i="7"/>
  <c r="O11" i="7"/>
  <c r="O87" i="7"/>
  <c r="O79" i="7"/>
  <c r="O70" i="7"/>
  <c r="O63" i="7"/>
  <c r="O47" i="7"/>
  <c r="O39" i="7"/>
  <c r="O8" i="7"/>
  <c r="O93" i="7"/>
  <c r="O86" i="7"/>
  <c r="O77" i="7"/>
  <c r="O69" i="7"/>
  <c r="O62" i="7"/>
  <c r="O54" i="7"/>
  <c r="O46" i="7"/>
  <c r="O38" i="7"/>
  <c r="O30" i="7"/>
  <c r="O22" i="7"/>
  <c r="O15" i="7"/>
  <c r="O7" i="7"/>
  <c r="O20" i="7"/>
  <c r="O66" i="7"/>
  <c r="O41" i="7"/>
  <c r="O4" i="7"/>
  <c r="O53" i="7"/>
  <c r="O45" i="7"/>
  <c r="O37" i="7"/>
  <c r="O29" i="7"/>
  <c r="O21" i="7"/>
  <c r="O14" i="7"/>
  <c r="O6" i="7"/>
  <c r="O35" i="7"/>
  <c r="O18" i="7"/>
  <c r="O91" i="7"/>
  <c r="O59" i="7"/>
  <c r="O12" i="7"/>
  <c r="O13" i="7"/>
  <c r="O9" i="7"/>
  <c r="O78" i="7"/>
  <c r="O33" i="7"/>
  <c r="O83" i="7"/>
  <c r="O51" i="7"/>
  <c r="O27" i="7"/>
  <c r="O10" i="7"/>
  <c r="L98" i="7"/>
  <c r="K98" i="7"/>
  <c r="H3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pcornelisse</author>
    <author>Petra Cornelisse</author>
    <author>Anja Heeringa-Hoosbeek</author>
    <author>tc={D63A3F0E-4EA6-4C24-B91B-B07121C2DD45}</author>
  </authors>
  <commentList>
    <comment ref="C15" authorId="0" shapeId="0" xr:uid="{E579E44B-59C5-4E64-8980-EEDD9EE197D4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nav mail 300114 adres aangepast van Brug.Doumastr. 6 in Hooijschuurstr.2</t>
        </r>
      </text>
    </comment>
    <comment ref="C19" authorId="1" shapeId="0" xr:uid="{95C68D54-187C-4DF4-B0C7-1AE5D2274C50}">
      <text>
        <r>
          <rPr>
            <sz val="9"/>
            <color indexed="81"/>
            <rFont val="Tahoma"/>
            <family val="2"/>
          </rPr>
          <t>K: Toren en carillion/uurwerk als opstal getaxeerd, is 1 geheel met elkaar</t>
        </r>
      </text>
    </comment>
    <comment ref="C26" authorId="1" shapeId="0" xr:uid="{7A25AB3E-9E43-4374-9E8D-7CD350016CA3}">
      <text>
        <r>
          <rPr>
            <sz val="9"/>
            <color indexed="81"/>
            <rFont val="Tahoma"/>
            <family val="2"/>
          </rPr>
          <t>Inclusief 2 b tm e en 6. Multifunctionele accommodatie met meerdere huurders.  K: Moet de inventaris van de gymzalen in 6A niet getaxeerd worden?</t>
        </r>
      </text>
    </comment>
    <comment ref="C27" authorId="1" shapeId="0" xr:uid="{53ACE237-0117-4AC0-BC04-82C7674E2C0E}">
      <text>
        <r>
          <rPr>
            <sz val="9"/>
            <color indexed="81"/>
            <rFont val="Tahoma"/>
            <family val="2"/>
          </rPr>
          <t>K: Admiraliteitsweg 2 b tm e , 6 en 6a zijn onderdeel van 1 opstal en getaxeerd bij rapport nummer 2022.09.20420.046</t>
        </r>
      </text>
    </comment>
    <comment ref="C28" authorId="1" shapeId="0" xr:uid="{CFD1BB40-9045-4228-8AFB-0CAA65D37422}">
      <text>
        <r>
          <rPr>
            <sz val="9"/>
            <color indexed="81"/>
            <rFont val="Tahoma"/>
            <family val="2"/>
          </rPr>
          <t>K: Admiraliteitsweg 2 b tm e , 6 en 6a zijn onderdeel van 1 opstal en getaxeerd bij rapport nummer 2022.09.20420.046</t>
        </r>
      </text>
    </comment>
    <comment ref="C29" authorId="1" shapeId="0" xr:uid="{DE176941-5D50-4B5F-A574-43CDCF03E19E}">
      <text>
        <r>
          <rPr>
            <sz val="9"/>
            <color indexed="81"/>
            <rFont val="Tahoma"/>
            <family val="2"/>
          </rPr>
          <t>K: Admiraliteitsweg 2 b tm e , 6 en 6a zijn onderdeel van 1 opstal en getaxeerd bij rapport nummer 2022.09.20420.046</t>
        </r>
      </text>
    </comment>
    <comment ref="C30" authorId="1" shapeId="0" xr:uid="{37D1221C-B1B6-4D54-905B-123C0B00CFCC}">
      <text>
        <r>
          <rPr>
            <sz val="9"/>
            <color indexed="81"/>
            <rFont val="Tahoma"/>
            <family val="2"/>
          </rPr>
          <t>K: Admiraliteitsweg 2 b tm e , 6 en 6a zijn onderdeel van 1 opstal en getaxeerd bij rapport nummer 2022.09.20420.046</t>
        </r>
      </text>
    </comment>
    <comment ref="C42" authorId="1" shapeId="0" xr:uid="{C05D8453-02B0-4B03-9B8C-B48DBBD4AB32}">
      <text>
        <r>
          <rPr>
            <sz val="9"/>
            <color indexed="81"/>
            <rFont val="Tahoma"/>
            <family val="2"/>
          </rPr>
          <t xml:space="preserve">K: Berging/kantine is ook van gemeente. </t>
        </r>
      </text>
    </comment>
    <comment ref="C54" authorId="1" shapeId="0" xr:uid="{237D7099-9451-4832-A4C8-8B2AD8F8D1C8}">
      <text>
        <r>
          <rPr>
            <sz val="9"/>
            <color indexed="81"/>
            <rFont val="Tahoma"/>
            <family val="2"/>
          </rPr>
          <t>K: Berging is leeg. Staat helemaal niets meer in.</t>
        </r>
      </text>
    </comment>
    <comment ref="C78" authorId="2" shapeId="0" xr:uid="{EFB74041-0063-4B95-B8C7-6DDD3E1942B5}">
      <text>
        <r>
          <rPr>
            <b/>
            <sz val="9"/>
            <color indexed="81"/>
            <rFont val="Tahoma"/>
            <family val="2"/>
          </rPr>
          <t>Anja Heeringa-Hoosbeek:</t>
        </r>
        <r>
          <rPr>
            <sz val="9"/>
            <color indexed="81"/>
            <rFont val="Tahoma"/>
            <family val="2"/>
          </rPr>
          <t xml:space="preserve">
Jan Rood: Kerkweg 4 heeft hij nooit gestaan.
Adres wijzigen in Nijverheidsweg 16
</t>
        </r>
      </text>
    </comment>
    <comment ref="E78" authorId="3" shapeId="0" xr:uid="{D63A3F0E-4EA6-4C24-B91B-B07121C2DD45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Woonplaats ook wijzigen van Abk naar Wervershoof
</t>
      </text>
    </comment>
    <comment ref="C81" authorId="1" shapeId="0" xr:uid="{7907FB6D-C67A-4899-9786-0F6888253B3F}">
      <text>
        <r>
          <rPr>
            <sz val="9"/>
            <color indexed="81"/>
            <rFont val="Tahoma"/>
            <family val="2"/>
          </rPr>
          <t>Postadressen 19,20 en 21</t>
        </r>
      </text>
    </comment>
    <comment ref="C82" authorId="1" shapeId="0" xr:uid="{7B0386A7-6F0F-4A61-8A32-CF4C4882F202}">
      <text>
        <r>
          <rPr>
            <sz val="9"/>
            <color indexed="81"/>
            <rFont val="Tahoma"/>
            <family val="2"/>
          </rPr>
          <t>Postadressen 19,20 en 21</t>
        </r>
      </text>
    </comment>
    <comment ref="C83" authorId="1" shapeId="0" xr:uid="{ABD7D1D0-5450-4C30-9D36-89D2760F9CE3}">
      <text>
        <r>
          <rPr>
            <sz val="9"/>
            <color indexed="81"/>
            <rFont val="Tahoma"/>
            <family val="2"/>
          </rPr>
          <t>Postadressen 19,20 en 21</t>
        </r>
      </text>
    </comment>
    <comment ref="C102" authorId="1" shapeId="0" xr:uid="{2E608046-649C-4B29-A172-7999AAE10CA1}">
      <text>
        <r>
          <rPr>
            <sz val="9"/>
            <color indexed="81"/>
            <rFont val="Tahoma"/>
            <family val="2"/>
          </rPr>
          <t>Postadressen 19,20 en 21</t>
        </r>
      </text>
    </comment>
  </commentList>
</comments>
</file>

<file path=xl/sharedStrings.xml><?xml version="1.0" encoding="utf-8"?>
<sst xmlns="http://schemas.openxmlformats.org/spreadsheetml/2006/main" count="1474" uniqueCount="491">
  <si>
    <t>Grootboek</t>
  </si>
  <si>
    <t xml:space="preserve">Totaal </t>
  </si>
  <si>
    <t>nummer</t>
  </si>
  <si>
    <t>verzekerde som</t>
  </si>
  <si>
    <t>Admiraliteitsweg 6</t>
  </si>
  <si>
    <t xml:space="preserve">1671 JA </t>
  </si>
  <si>
    <t>Medemblik</t>
  </si>
  <si>
    <t>Bibliotheek</t>
  </si>
  <si>
    <t>a1</t>
  </si>
  <si>
    <t>a2</t>
  </si>
  <si>
    <t xml:space="preserve">Medemblik </t>
  </si>
  <si>
    <t xml:space="preserve">School met multifuntioneel gebouw </t>
  </si>
  <si>
    <t>1671 ND</t>
  </si>
  <si>
    <t>Almereweg 44 b</t>
  </si>
  <si>
    <t xml:space="preserve">Opslagruimte tbv Atlascollege </t>
  </si>
  <si>
    <t>Almersdorperweg 22</t>
  </si>
  <si>
    <t>1674 NV</t>
  </si>
  <si>
    <t>Opperdoes</t>
  </si>
  <si>
    <t xml:space="preserve">berging op begraafplaats </t>
  </si>
  <si>
    <t>Bagijnhof 39</t>
  </si>
  <si>
    <t>bijz school Maria-Bernadette</t>
  </si>
  <si>
    <t>1676 GS</t>
  </si>
  <si>
    <t>Twisk</t>
  </si>
  <si>
    <t>Beukenlaan 79</t>
  </si>
  <si>
    <t>Basisschool De Klaverwoid</t>
  </si>
  <si>
    <t>Noodgebouw De Klaverwoid</t>
  </si>
  <si>
    <t xml:space="preserve">Boogerd 15 </t>
  </si>
  <si>
    <t>1687 VX</t>
  </si>
  <si>
    <t xml:space="preserve">Wognum </t>
  </si>
  <si>
    <t xml:space="preserve">jeugdgebouw Pius X </t>
  </si>
  <si>
    <t>60902000</t>
  </si>
  <si>
    <t>Wognum</t>
  </si>
  <si>
    <t>Hauwert</t>
  </si>
  <si>
    <t>Brakeweg 35</t>
  </si>
  <si>
    <t xml:space="preserve">1671 LN </t>
  </si>
  <si>
    <t xml:space="preserve">Medemblik  </t>
  </si>
  <si>
    <t>Sijbekarspel</t>
  </si>
  <si>
    <t>Burg.Raatlaan 40A</t>
  </si>
  <si>
    <t>1693 EE</t>
  </si>
  <si>
    <t>Wervershoof</t>
  </si>
  <si>
    <t>Brandweergarage</t>
  </si>
  <si>
    <t>Buttervin 1</t>
  </si>
  <si>
    <t>1619 DB</t>
  </si>
  <si>
    <t>Andijk</t>
  </si>
  <si>
    <t>Bijzondere basisschool "Dr.A.. Kuyper met bijbouw"</t>
  </si>
  <si>
    <t>60806000</t>
  </si>
  <si>
    <t xml:space="preserve">Compagniesingel </t>
  </si>
  <si>
    <t>1671 KC</t>
  </si>
  <si>
    <t xml:space="preserve">Nibbixwoud </t>
  </si>
  <si>
    <t xml:space="preserve">gemeentehuis </t>
  </si>
  <si>
    <t>De Weet Ong</t>
  </si>
  <si>
    <t>1619 AM</t>
  </si>
  <si>
    <t>1687 CD</t>
  </si>
  <si>
    <t>Dijkweg 30</t>
  </si>
  <si>
    <t>1619 HB</t>
  </si>
  <si>
    <t>Bijzondere basisschool "Idenburg &amp; aangeb.lokaal"</t>
  </si>
  <si>
    <t>Dijkweg 346</t>
  </si>
  <si>
    <t>1619 JK</t>
  </si>
  <si>
    <t>Dissel 7</t>
  </si>
  <si>
    <t>1671 NG</t>
  </si>
  <si>
    <t>Dorpsstraat 42</t>
  </si>
  <si>
    <t>1657 AC</t>
  </si>
  <si>
    <t>Abbekerk</t>
  </si>
  <si>
    <t>Kerktoren</t>
  </si>
  <si>
    <t>60606040</t>
  </si>
  <si>
    <t>Dorpsstraat 48</t>
  </si>
  <si>
    <t>Dorpsstraat 75-77</t>
  </si>
  <si>
    <t>1693 AC</t>
  </si>
  <si>
    <t>RK basisschool Werenfridus</t>
  </si>
  <si>
    <t>Dorpsstraat 93</t>
  </si>
  <si>
    <t>1688 CC</t>
  </si>
  <si>
    <t xml:space="preserve">gebouw bij begraafplaats </t>
  </si>
  <si>
    <t>1676 GH</t>
  </si>
  <si>
    <t>Dorpsweg 121a</t>
  </si>
  <si>
    <t>Dorpsweg 90</t>
  </si>
  <si>
    <t>1676 GG</t>
  </si>
  <si>
    <t>Woning</t>
  </si>
  <si>
    <t>Flamingolaan 35</t>
  </si>
  <si>
    <t>1619 VC</t>
  </si>
  <si>
    <t>Openbare school "de Pyramide"</t>
  </si>
  <si>
    <t xml:space="preserve">Ganker 1 </t>
  </si>
  <si>
    <t xml:space="preserve">1688 CR </t>
  </si>
  <si>
    <t xml:space="preserve">bijz basisschool Sint Nicolaas </t>
  </si>
  <si>
    <t>Noodgebouw St.Nicolaas</t>
  </si>
  <si>
    <t>Ganker 30A</t>
  </si>
  <si>
    <t xml:space="preserve">peuterspeelzaal </t>
  </si>
  <si>
    <t>Hauwert 80/a</t>
  </si>
  <si>
    <t>1691 EJ</t>
  </si>
  <si>
    <t>Basisschool De Vijzel</t>
  </si>
  <si>
    <t>Hazepad 4</t>
  </si>
  <si>
    <t>1674 NP</t>
  </si>
  <si>
    <t>Basisschool De Wegwijzer</t>
  </si>
  <si>
    <t>Heemraad Witweg</t>
  </si>
  <si>
    <t>1678 HJ</t>
  </si>
  <si>
    <t>Oostwoud</t>
  </si>
  <si>
    <t>Bergruimte begraafplaats</t>
  </si>
  <si>
    <t>Hoekweg 46</t>
  </si>
  <si>
    <t>1619 EC</t>
  </si>
  <si>
    <t>Brandweer/brandweerkazerne</t>
  </si>
  <si>
    <t>Hooijschuurstraat 2</t>
  </si>
  <si>
    <t>1619 CT</t>
  </si>
  <si>
    <t>Bijzondere basisschool "De Bangert"</t>
  </si>
  <si>
    <t>60607000</t>
  </si>
  <si>
    <t>60304000</t>
  </si>
  <si>
    <t>Keern 1a</t>
  </si>
  <si>
    <t>1671 GK</t>
  </si>
  <si>
    <t>Kerkebuurt 16</t>
  </si>
  <si>
    <t>1674 ND</t>
  </si>
  <si>
    <t>Kerkelaan</t>
  </si>
  <si>
    <t>1654 JP</t>
  </si>
  <si>
    <t>Benningbroek</t>
  </si>
  <si>
    <t>Kerkelaan 10</t>
  </si>
  <si>
    <t>Kielkade 11</t>
  </si>
  <si>
    <t xml:space="preserve">1671 BP </t>
  </si>
  <si>
    <t xml:space="preserve">jeugdgebouw Scouting </t>
  </si>
  <si>
    <t>60603050</t>
  </si>
  <si>
    <t>1619 DL</t>
  </si>
  <si>
    <t>Kleingouw 115</t>
  </si>
  <si>
    <t>1619 CH</t>
  </si>
  <si>
    <t>Kleingouw 2</t>
  </si>
  <si>
    <t>1619 CA</t>
  </si>
  <si>
    <t>Klant Contact Centrum</t>
  </si>
  <si>
    <t xml:space="preserve">Koggenlaan 35 </t>
  </si>
  <si>
    <t>1671 KH</t>
  </si>
  <si>
    <t xml:space="preserve">Kon Emmapark </t>
  </si>
  <si>
    <t>1672 HE</t>
  </si>
  <si>
    <t>1673 HE</t>
  </si>
  <si>
    <t xml:space="preserve">bergplaats midgetgolf </t>
  </si>
  <si>
    <t>1674 HE</t>
  </si>
  <si>
    <t xml:space="preserve">dierenverblijf / ponyafdak </t>
  </si>
  <si>
    <t>Korte Dres</t>
  </si>
  <si>
    <t>1688 BZ</t>
  </si>
  <si>
    <t>Midwoud</t>
  </si>
  <si>
    <t>Kreek 14</t>
  </si>
  <si>
    <t>1654 JX</t>
  </si>
  <si>
    <t>Basisschool Kraaienboom</t>
  </si>
  <si>
    <t>Kruising Westerdijk/Overtoom</t>
  </si>
  <si>
    <t>1671 GA</t>
  </si>
  <si>
    <t>Hangplek Ouderen/Jongeren</t>
  </si>
  <si>
    <t>1619 BN</t>
  </si>
  <si>
    <t>kerktoren, klokkenspel en uurwerk in vrijstaande toren</t>
  </si>
  <si>
    <t>Midw. Dorpsstraat</t>
  </si>
  <si>
    <t>1679 GA</t>
  </si>
  <si>
    <t>Muntstraat 2</t>
  </si>
  <si>
    <t xml:space="preserve">1671 CW </t>
  </si>
  <si>
    <t xml:space="preserve">Gymnastieklokaal </t>
  </si>
  <si>
    <t>60201013</t>
  </si>
  <si>
    <t xml:space="preserve">Nieuweweg 2b </t>
  </si>
  <si>
    <t xml:space="preserve">1687 BA </t>
  </si>
  <si>
    <t xml:space="preserve">brandweergarage </t>
  </si>
  <si>
    <t>Nijverheidsweg 16</t>
  </si>
  <si>
    <t>1693 AM</t>
  </si>
  <si>
    <t xml:space="preserve">gemeentewerken </t>
  </si>
  <si>
    <t>Nt.Steenpoortestraat 42</t>
  </si>
  <si>
    <t>1619 CV</t>
  </si>
  <si>
    <t xml:space="preserve">gymnastieklokaal </t>
  </si>
  <si>
    <t>Oosterhaven 2</t>
  </si>
  <si>
    <t>1671 AA</t>
  </si>
  <si>
    <t xml:space="preserve">havenkantoor </t>
  </si>
  <si>
    <t>Raadhuisplein 2</t>
  </si>
  <si>
    <t xml:space="preserve">1687 NG </t>
  </si>
  <si>
    <t>1657 LD</t>
  </si>
  <si>
    <t>Schoolwerf 1</t>
  </si>
  <si>
    <t>Basisschool De Plaats</t>
  </si>
  <si>
    <t>60502000</t>
  </si>
  <si>
    <t xml:space="preserve">Schuitevoerderslaan 18 </t>
  </si>
  <si>
    <t xml:space="preserve">1671 JZ </t>
  </si>
  <si>
    <t xml:space="preserve">openb school De Meridiaan </t>
  </si>
  <si>
    <t>Slotlaan 52</t>
  </si>
  <si>
    <t>1693 KT</t>
  </si>
  <si>
    <t>Sportlaan 13</t>
  </si>
  <si>
    <t xml:space="preserve">1687 BP </t>
  </si>
  <si>
    <t>jeugdgebouw Everland</t>
  </si>
  <si>
    <t>Sportlaan 1-A</t>
  </si>
  <si>
    <t>1619 XE</t>
  </si>
  <si>
    <t>Sportlaan 9</t>
  </si>
  <si>
    <t>1687 BP</t>
  </si>
  <si>
    <t>Tripkouw 36</t>
  </si>
  <si>
    <t>1679 GJ</t>
  </si>
  <si>
    <t>Basisschool De Koet</t>
  </si>
  <si>
    <t>Vekenweg 11</t>
  </si>
  <si>
    <t>1657 EC</t>
  </si>
  <si>
    <t xml:space="preserve">Vooroever </t>
  </si>
  <si>
    <t>1671 SG</t>
  </si>
  <si>
    <t>Westerstraat 42</t>
  </si>
  <si>
    <t>1655 LB</t>
  </si>
  <si>
    <t xml:space="preserve">Zandbergen 2 </t>
  </si>
  <si>
    <t xml:space="preserve">1671 MA </t>
  </si>
  <si>
    <t xml:space="preserve">bijz school Jozefschool </t>
  </si>
  <si>
    <t xml:space="preserve">Zorgvlietlaan </t>
  </si>
  <si>
    <t>1671 RS</t>
  </si>
  <si>
    <t xml:space="preserve">Zwaagdijk 204 </t>
  </si>
  <si>
    <t>1682 NP</t>
  </si>
  <si>
    <t>Zwaagdijk</t>
  </si>
  <si>
    <t>RK basisschool St. Jozef</t>
  </si>
  <si>
    <t>Zwaagdijk 423</t>
  </si>
  <si>
    <t>1685 PD</t>
  </si>
  <si>
    <t xml:space="preserve">Zwaagdijk </t>
  </si>
  <si>
    <t>bijz. school Sint Lidwina</t>
  </si>
  <si>
    <t>Totaal</t>
  </si>
  <si>
    <t>Basisschool De Dijkwerkers (Jenaplan)</t>
  </si>
  <si>
    <t>J/N</t>
  </si>
  <si>
    <t>Muziektent</t>
  </si>
  <si>
    <t xml:space="preserve">basisschool Koggeschip </t>
  </si>
  <si>
    <t>Klamptweid 70</t>
  </si>
  <si>
    <t>Almereweg 44 a</t>
  </si>
  <si>
    <t>Nibbixwoud</t>
  </si>
  <si>
    <t>Lange Dres 1</t>
  </si>
  <si>
    <t>1688 BE</t>
  </si>
  <si>
    <t>Dorpsaccomodatie De Dres</t>
  </si>
  <si>
    <t>60607001</t>
  </si>
  <si>
    <t>60607002</t>
  </si>
  <si>
    <t xml:space="preserve">Te verrekenen </t>
  </si>
  <si>
    <t>BTW</t>
  </si>
  <si>
    <t>Berging Ooster begraafplaats</t>
  </si>
  <si>
    <t>Jeugd Centrum "The Future"</t>
  </si>
  <si>
    <t>Jongeren centrum "Missing"</t>
  </si>
  <si>
    <t xml:space="preserve">Kinderboerderij en voliere </t>
  </si>
  <si>
    <t>ja</t>
  </si>
  <si>
    <t>Berging  Wester begraafplaats</t>
  </si>
  <si>
    <t>nee</t>
  </si>
  <si>
    <t>Glas</t>
  </si>
  <si>
    <t>Kleedgebouw, kleedkamers tbv vereniging/clubgebouw 
+ 15 hekwerk/ballenvangers</t>
  </si>
  <si>
    <t>Museum</t>
  </si>
  <si>
    <t>Kerkplein 9</t>
  </si>
  <si>
    <t>1671 CR</t>
  </si>
  <si>
    <t>Bonifaciustoren</t>
  </si>
  <si>
    <t xml:space="preserve">Kleedaccomodatie </t>
  </si>
  <si>
    <t>Sluisgebouw</t>
  </si>
  <si>
    <t xml:space="preserve">loods + kantine </t>
  </si>
  <si>
    <t>Ontmoetingsplaats</t>
  </si>
  <si>
    <t xml:space="preserve">werkplaats met kantoor gemeentewerken </t>
  </si>
  <si>
    <t>60000000</t>
  </si>
  <si>
    <t xml:space="preserve">zonnepanelen nabij gemeentehuis </t>
  </si>
  <si>
    <t>Europasingel 110</t>
  </si>
  <si>
    <t>1693GV</t>
  </si>
  <si>
    <t>RK De Schelp</t>
  </si>
  <si>
    <t>Sportlaan 12</t>
  </si>
  <si>
    <t>RK basisschool Gerardus Majella (staat in Onderdijk)</t>
  </si>
  <si>
    <t>Adres</t>
  </si>
  <si>
    <t>Postcode</t>
  </si>
  <si>
    <t xml:space="preserve">Woonplaats </t>
  </si>
  <si>
    <t xml:space="preserve">Omschrijving </t>
  </si>
  <si>
    <t>1693 CZ</t>
  </si>
  <si>
    <t>1671 CC</t>
  </si>
  <si>
    <t>1687 NG</t>
  </si>
  <si>
    <t>Dorpsstraat 177B</t>
  </si>
  <si>
    <t>1693 AE</t>
  </si>
  <si>
    <t>peuterspeelzaal Pipeloentje</t>
  </si>
  <si>
    <t>sport + horeca, sporthal (+ zonnepanelen)</t>
  </si>
  <si>
    <t>gemeentewerken / brandweergarage (+ zonnepanelen)</t>
  </si>
  <si>
    <t>Dick Ketlaan 1 t/m 15 en 19 t/m 21</t>
  </si>
  <si>
    <t>2 noodlokalen</t>
  </si>
  <si>
    <t>Tribune FC Medemblik</t>
  </si>
  <si>
    <t>Burg. Pierhagenlaan 2</t>
  </si>
  <si>
    <t>opvang Oekraïnse vluchtelingen</t>
  </si>
  <si>
    <t>Sorghvlietlaan 10</t>
  </si>
  <si>
    <t>1619 XB</t>
  </si>
  <si>
    <t>opvang Oekraïnse vluchtelingen (Gezinspaviljoen Sorghvliet)</t>
  </si>
  <si>
    <t>1674 PB</t>
  </si>
  <si>
    <t>Ganker 106E</t>
  </si>
  <si>
    <t>1688 CW</t>
  </si>
  <si>
    <t>Brandweerkazerne</t>
  </si>
  <si>
    <t>per 31-12-2022</t>
  </si>
  <si>
    <t>indexcijfer 119,7</t>
  </si>
  <si>
    <t>indexcijfer 115,1</t>
  </si>
  <si>
    <t>Raadhuisstraat 15</t>
  </si>
  <si>
    <t>1687 AH</t>
  </si>
  <si>
    <t>Rapportnr gebouwen</t>
  </si>
  <si>
    <t>rapportnr inventaris</t>
  </si>
  <si>
    <t>2022.09.20420.001-O</t>
  </si>
  <si>
    <t>2022.09.20420.002-O</t>
  </si>
  <si>
    <t>2022.09.20420.003-O</t>
  </si>
  <si>
    <t>2022.09.20420.004-O</t>
  </si>
  <si>
    <t>2022.09.20420.005-O</t>
  </si>
  <si>
    <t>2022.09.20420.008-O</t>
  </si>
  <si>
    <t>2022.09.20420.009-O</t>
  </si>
  <si>
    <t>2022.09.20420.010-O</t>
  </si>
  <si>
    <t>2022.09.20420.011-O</t>
  </si>
  <si>
    <t>2022.09.20420.012-O</t>
  </si>
  <si>
    <t>2022.09.20420.013-O</t>
  </si>
  <si>
    <t>2022.09.20420.014-O</t>
  </si>
  <si>
    <t>2022.09.20420.015-O</t>
  </si>
  <si>
    <t>2022.09.20420.016-O</t>
  </si>
  <si>
    <t>2022.09.20420.017-O</t>
  </si>
  <si>
    <t>2022.09.20420.018-O</t>
  </si>
  <si>
    <t>2022.09.20420.020-O</t>
  </si>
  <si>
    <t>2022.09.20420.021-O</t>
  </si>
  <si>
    <t>2022.09.20420.022-O</t>
  </si>
  <si>
    <t>2022.09.20420.023-O</t>
  </si>
  <si>
    <t>2022.09.20420.024-O</t>
  </si>
  <si>
    <t>2022.09.20420.025-O</t>
  </si>
  <si>
    <t>2022.09.20420.026-O</t>
  </si>
  <si>
    <t>2022.09.20420.027-O</t>
  </si>
  <si>
    <t>2022.09.20420.028-O</t>
  </si>
  <si>
    <t>2022.09.20420.029-O</t>
  </si>
  <si>
    <t>2022.09.20420.030-O</t>
  </si>
  <si>
    <t>2022.09.20420.031-O</t>
  </si>
  <si>
    <t>2022.09.20420.032-O</t>
  </si>
  <si>
    <t>2022.09.20420.034-O</t>
  </si>
  <si>
    <t>2022.09.20420.035-O</t>
  </si>
  <si>
    <t>2022.09.20420.036-O</t>
  </si>
  <si>
    <t>2022.09.20420.037-O</t>
  </si>
  <si>
    <t>2022.09.20420.038-O</t>
  </si>
  <si>
    <t>2022.09.20420.039-O</t>
  </si>
  <si>
    <t>2022.09.20420.041-O</t>
  </si>
  <si>
    <t>2022.09.20420.042-O</t>
  </si>
  <si>
    <t>2022.09.20420.043-O</t>
  </si>
  <si>
    <t>2022.09.20420.044-O</t>
  </si>
  <si>
    <t>2022.09.20420.045-O</t>
  </si>
  <si>
    <t>2022.09.20420.046-O</t>
  </si>
  <si>
    <t>2022.09.20420.047-O</t>
  </si>
  <si>
    <t>2022.09.20420.048-O</t>
  </si>
  <si>
    <t>2022.09.20420.049-O</t>
  </si>
  <si>
    <t>2022.09.20420.050-O</t>
  </si>
  <si>
    <t>2022.09.20420.051-O</t>
  </si>
  <si>
    <t>2022.09.20420.052-O</t>
  </si>
  <si>
    <t>2022.09.20420.053-O</t>
  </si>
  <si>
    <t>2022.09.20420.054-O</t>
  </si>
  <si>
    <t>2022.09.20420.056-O</t>
  </si>
  <si>
    <t>2022.09.20420.057-O</t>
  </si>
  <si>
    <t>2022.09.20420.058-O</t>
  </si>
  <si>
    <t>2022.09.20420.059-O</t>
  </si>
  <si>
    <t>2022.09.20420.060-O</t>
  </si>
  <si>
    <t>2022.09.20420.061-O</t>
  </si>
  <si>
    <t>2022.09.20420.062-O</t>
  </si>
  <si>
    <t>2022.09.20420.063-O</t>
  </si>
  <si>
    <t>2022.09.20420.064-O</t>
  </si>
  <si>
    <t>2022.09.20420.066-O</t>
  </si>
  <si>
    <t>2022.09.20420.067-O</t>
  </si>
  <si>
    <t>2022.09.20420.070-O</t>
  </si>
  <si>
    <t>2022.09.20420.071-O</t>
  </si>
  <si>
    <t>2022.09.20420.072-O</t>
  </si>
  <si>
    <t>2022.09.20420.073-O</t>
  </si>
  <si>
    <t>2022.09.20420.074-O</t>
  </si>
  <si>
    <t>2022.09.20420.075-O</t>
  </si>
  <si>
    <t>2022.09.20420.076-O</t>
  </si>
  <si>
    <t>2022.09.20420.077-O</t>
  </si>
  <si>
    <t>2022.09.20420.078-O</t>
  </si>
  <si>
    <t>2022.09.20420.079-O</t>
  </si>
  <si>
    <t>2022.09.20420.080-O</t>
  </si>
  <si>
    <t>2022.09.20420.081-O</t>
  </si>
  <si>
    <t>2022.09.20420.082-O</t>
  </si>
  <si>
    <t>2022.09.20420.083-O</t>
  </si>
  <si>
    <t>2022.09.20420.084-O</t>
  </si>
  <si>
    <t>2022.09.20420.085-O</t>
  </si>
  <si>
    <t>2022.09.20420.086-O</t>
  </si>
  <si>
    <t>2022.09.20420.087-O</t>
  </si>
  <si>
    <t>2022.09.20420.088-O</t>
  </si>
  <si>
    <t>2022.09.20420.089-O</t>
  </si>
  <si>
    <t>2022.09.20420.090-O</t>
  </si>
  <si>
    <t>2022.09.20420.091-O</t>
  </si>
  <si>
    <t>2022.09.20420.094-O</t>
  </si>
  <si>
    <t>2022.09.20420.004-I</t>
  </si>
  <si>
    <t>2022.09.20420.006-I</t>
  </si>
  <si>
    <t>2022.09.20420.007-I</t>
  </si>
  <si>
    <t>2022.09.20420.008-I</t>
  </si>
  <si>
    <t>2022.09.20420.009-I</t>
  </si>
  <si>
    <t>2022.09.20420.010-I</t>
  </si>
  <si>
    <t>2022.09.20420.011-I</t>
  </si>
  <si>
    <t>2022.09.20420.013-I</t>
  </si>
  <si>
    <t>2022.09.20420.014-I</t>
  </si>
  <si>
    <t>2022.09.20420.017-I</t>
  </si>
  <si>
    <t>2022.09.20420.018-I</t>
  </si>
  <si>
    <t>2022.09.20420.021-I</t>
  </si>
  <si>
    <t>2022.09.20420.023-I</t>
  </si>
  <si>
    <t>2022.09.20420.024-I</t>
  </si>
  <si>
    <t>2022.09.20420.032-I</t>
  </si>
  <si>
    <t>2022.09.20420.034-I</t>
  </si>
  <si>
    <t>2022.09.20420.036-I</t>
  </si>
  <si>
    <t>2022.09.20420.037-I</t>
  </si>
  <si>
    <t>2022.09.20420.045-I</t>
  </si>
  <si>
    <t>2022.09.20420.046-I</t>
  </si>
  <si>
    <t>2022.09.20420.047-I</t>
  </si>
  <si>
    <t>2022.09.20420.048-I</t>
  </si>
  <si>
    <t>2022.09.20420.049-I</t>
  </si>
  <si>
    <t>2022.09.20420.050-I</t>
  </si>
  <si>
    <t>2022.09.20420.051-I</t>
  </si>
  <si>
    <t>2022.09.20420.054-I</t>
  </si>
  <si>
    <t>2022.09.20420.056-I</t>
  </si>
  <si>
    <t>2022.09.20420.057-I</t>
  </si>
  <si>
    <t>2022.09.20420.058-I</t>
  </si>
  <si>
    <t>2022.09.20420.059-I</t>
  </si>
  <si>
    <t>2022.09.20420.060-I</t>
  </si>
  <si>
    <t>2022.09.20420.064-I</t>
  </si>
  <si>
    <t>2022.09.20420.066-I</t>
  </si>
  <si>
    <t>2022.09.20420.067-I</t>
  </si>
  <si>
    <t>2022.09.20420.072-I</t>
  </si>
  <si>
    <t>2022.09.20420.078-I</t>
  </si>
  <si>
    <t>2022.09.20420.079-I</t>
  </si>
  <si>
    <t>2022.09.20420.080-I</t>
  </si>
  <si>
    <t>2022.09.20420.081-I</t>
  </si>
  <si>
    <t>2022.09.20420.082-I</t>
  </si>
  <si>
    <t>2022.09.20420.083-I</t>
  </si>
  <si>
    <t>2022.09.20420.089-I</t>
  </si>
  <si>
    <t>2022.09.20420.091-I</t>
  </si>
  <si>
    <t>2022.09.20420.092-I</t>
  </si>
  <si>
    <t>2022.09.20420.094-I</t>
  </si>
  <si>
    <t>2022.09.20420.095-O</t>
  </si>
  <si>
    <t>Middenweg 73 nabij</t>
  </si>
  <si>
    <t>2022.09.20420.006-O</t>
  </si>
  <si>
    <t>Gebouwen</t>
  </si>
  <si>
    <t>Inventaris</t>
  </si>
  <si>
    <t>ATMP Consultancy</t>
  </si>
  <si>
    <t>Admiraliteitsweg 2B, C, D en E</t>
  </si>
  <si>
    <t>Admiraliteitsweg 6A</t>
  </si>
  <si>
    <t>Dopsstraat 179</t>
  </si>
  <si>
    <t xml:space="preserve">1693 AE </t>
  </si>
  <si>
    <t>voormalig zwembad de Zeehoek + kantine schaatvereniging op het terrein</t>
  </si>
  <si>
    <t>dekking b/v/s</t>
  </si>
  <si>
    <t>Sportlaan 19</t>
  </si>
  <si>
    <t>kantine en kleedkamers Spartanen</t>
  </si>
  <si>
    <t>per 31-12-2023</t>
  </si>
  <si>
    <t>indexcijfer 125,2</t>
  </si>
  <si>
    <t>indexcijfer 123,3</t>
  </si>
  <si>
    <t>per 31-12-2024</t>
  </si>
  <si>
    <t>indexcijfer 131,8</t>
  </si>
  <si>
    <t>indexcijfer 128,3</t>
  </si>
  <si>
    <t xml:space="preserve">3 laadboxen voor elektrische auto </t>
  </si>
  <si>
    <t>laadbox voor elektrische auto (=3 laadboxen)</t>
  </si>
  <si>
    <t>Fysio/Fitness/Sportbedrijf</t>
  </si>
  <si>
    <t>6 laadboxen voor elektrische auto's (= worden 8 laadboxen)</t>
  </si>
  <si>
    <t>laadbox voor elektrische auto (= 2 laadboxen)</t>
  </si>
  <si>
    <t>Almereweg 42</t>
  </si>
  <si>
    <t xml:space="preserve">Tijdelijke school FC Medemblik </t>
  </si>
  <si>
    <t>Noodstroomaggregaat</t>
  </si>
  <si>
    <t>Laak 1</t>
  </si>
  <si>
    <t>Sanitaire units wwk</t>
  </si>
  <si>
    <t>Laak 2</t>
  </si>
  <si>
    <t>Brakeweg 41</t>
  </si>
  <si>
    <t>Brakeweg 45</t>
  </si>
  <si>
    <t>Brakeweg 47</t>
  </si>
  <si>
    <t>1693 HA</t>
  </si>
  <si>
    <t>Vok Koomenweg 3</t>
  </si>
  <si>
    <t>schuur (sloopwaarde)</t>
  </si>
  <si>
    <t>levende have aanwezig</t>
  </si>
  <si>
    <t>verantwoordelijk beheer en onderhoud</t>
  </si>
  <si>
    <t>Stand van zaken MJOP schoolgebouwen</t>
  </si>
  <si>
    <t>Inspectierapporten gebouwen &gt; 15 miljoen</t>
  </si>
  <si>
    <t>bouwaard</t>
  </si>
  <si>
    <t>leegstand</t>
  </si>
  <si>
    <t>monumentenstatus</t>
  </si>
  <si>
    <t>zichtbaar asbest aanwezig</t>
  </si>
  <si>
    <t>Schoolbestuur</t>
  </si>
  <si>
    <t>sportvereniging Spartanen</t>
  </si>
  <si>
    <t>Rafema beheer bv</t>
  </si>
  <si>
    <t>Woonschakel</t>
  </si>
  <si>
    <t>Gemeente Medemblik</t>
  </si>
  <si>
    <t>gemeente Medemblik</t>
  </si>
  <si>
    <t>Schoolbestuur (school gedeelte)</t>
  </si>
  <si>
    <t>onbekend</t>
  </si>
  <si>
    <t>Actueel MJOP vastgesteld in Raad 2023</t>
  </si>
  <si>
    <t>Minimaal onderhoud/slooplijst/antikraak</t>
  </si>
  <si>
    <t>Minimaal onderhoud/slooplijst</t>
  </si>
  <si>
    <t>kinderdagopvang</t>
  </si>
  <si>
    <t>n.v.t.</t>
  </si>
  <si>
    <t>Antikraak</t>
  </si>
  <si>
    <t>Rijksmonument</t>
  </si>
  <si>
    <t>Metselwerk</t>
  </si>
  <si>
    <t>Metselwerk met pannendak</t>
  </si>
  <si>
    <t>Houten bekleding met zinkendak</t>
  </si>
  <si>
    <t>metselwerk met golgplaten</t>
  </si>
  <si>
    <t>Houtbekleding met zinkendak</t>
  </si>
  <si>
    <t>Metselwerk met platdak</t>
  </si>
  <si>
    <t>Metselwerk met golfplaten</t>
  </si>
  <si>
    <t>Metselwerk met stucwerk met platdak</t>
  </si>
  <si>
    <t>Houten bekleding met platdak</t>
  </si>
  <si>
    <t>Metselwerk + gevelbekleding met platdak</t>
  </si>
  <si>
    <t>Metselwerk + glas met zinkendak</t>
  </si>
  <si>
    <t>Houten bekleding met rietendak</t>
  </si>
  <si>
    <t>Geen gevelbekleding+golfplaten dak</t>
  </si>
  <si>
    <t>Metselwerk met platdak+pannendak</t>
  </si>
  <si>
    <t>Metselwerk met staalplaten</t>
  </si>
  <si>
    <t>Metselwerk met bitume dak</t>
  </si>
  <si>
    <t>Metselwerk met zinkendak</t>
  </si>
  <si>
    <t>Metselwerk+ gevelbekleding met platdak</t>
  </si>
  <si>
    <t>Gevelbekleding met platdak</t>
  </si>
  <si>
    <t>Metselwerk met pannendak+platdak</t>
  </si>
  <si>
    <t>Witte staanders</t>
  </si>
  <si>
    <t>Metselwerk+gevelbekleding met platdak</t>
  </si>
  <si>
    <t>Metselwerk met plat+schuin dak</t>
  </si>
  <si>
    <t>Houten bekleding met pannendak</t>
  </si>
  <si>
    <t>Houtengevelbekleding met platdak</t>
  </si>
  <si>
    <t>metselwerk met dakpan + platdak</t>
  </si>
  <si>
    <t>Metselwerk met pannendak + platdak</t>
  </si>
  <si>
    <t>Kunststof</t>
  </si>
  <si>
    <t>Metselwerk met pannendak + bitume</t>
  </si>
  <si>
    <t>Metselwerk + gevelbekleding met pannendak</t>
  </si>
  <si>
    <t>Gevelbekleding met platdak (sedum)</t>
  </si>
  <si>
    <t>Glas, plastic en aluminium</t>
  </si>
  <si>
    <t>Hout met platdak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</si>
</sst>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#,##0_ ;\-#,##0\ "/>
    <numFmt numFmtId="166" formatCode="0_ ;\-0\ "/>
    <numFmt numFmtId="167" formatCode="_-[$€]\ * #,##0.00_-;_-[$€]\ * #,##0.00\-;_-[$€]\ 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MS Sans Serif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7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49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0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" fontId="2" fillId="0" borderId="2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/>
    <xf numFmtId="0" fontId="2" fillId="0" borderId="0" xfId="0" applyFont="1" applyAlignment="1">
      <alignment horizontal="left" vertical="top" wrapText="1"/>
    </xf>
    <xf numFmtId="164" fontId="2" fillId="0" borderId="0" xfId="0" applyNumberFormat="1" applyFont="1"/>
    <xf numFmtId="49" fontId="3" fillId="2" borderId="7" xfId="0" applyNumberFormat="1" applyFont="1" applyFill="1" applyBorder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64" fontId="3" fillId="2" borderId="8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14" fontId="3" fillId="2" borderId="0" xfId="3" applyNumberFormat="1" applyFont="1" applyFill="1" applyBorder="1" applyAlignment="1">
      <alignment horizontal="left" vertical="top"/>
    </xf>
    <xf numFmtId="49" fontId="3" fillId="2" borderId="9" xfId="0" applyNumberFormat="1" applyFont="1" applyFill="1" applyBorder="1" applyAlignment="1">
      <alignment horizontal="left" vertical="top"/>
    </xf>
    <xf numFmtId="49" fontId="3" fillId="2" borderId="10" xfId="0" applyNumberFormat="1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166" fontId="3" fillId="2" borderId="10" xfId="0" applyNumberFormat="1" applyFont="1" applyFill="1" applyBorder="1" applyAlignment="1">
      <alignment horizontal="left" vertical="top"/>
    </xf>
    <xf numFmtId="165" fontId="3" fillId="2" borderId="11" xfId="3" applyNumberFormat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164" fontId="3" fillId="2" borderId="5" xfId="3" applyFont="1" applyFill="1" applyBorder="1" applyAlignment="1">
      <alignment horizontal="left" vertical="top"/>
    </xf>
    <xf numFmtId="164" fontId="3" fillId="2" borderId="5" xfId="0" applyNumberFormat="1" applyFont="1" applyFill="1" applyBorder="1" applyAlignment="1">
      <alignment horizontal="left" vertical="top"/>
    </xf>
    <xf numFmtId="164" fontId="3" fillId="2" borderId="6" xfId="0" applyNumberFormat="1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10" fillId="0" borderId="0" xfId="0" applyFont="1"/>
    <xf numFmtId="49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/>
    <xf numFmtId="0" fontId="10" fillId="0" borderId="1" xfId="0" applyFont="1" applyBorder="1"/>
    <xf numFmtId="0" fontId="0" fillId="0" borderId="1" xfId="0" applyBorder="1"/>
    <xf numFmtId="164" fontId="0" fillId="0" borderId="1" xfId="3" applyFont="1" applyBorder="1"/>
    <xf numFmtId="0" fontId="5" fillId="2" borderId="0" xfId="0" applyFont="1" applyFill="1"/>
    <xf numFmtId="0" fontId="4" fillId="2" borderId="0" xfId="0" applyFont="1" applyFill="1"/>
    <xf numFmtId="14" fontId="4" fillId="2" borderId="0" xfId="0" applyNumberFormat="1" applyFont="1" applyFill="1"/>
    <xf numFmtId="0" fontId="2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49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2" fillId="0" borderId="2" xfId="3" applyFont="1" applyBorder="1"/>
    <xf numFmtId="0" fontId="2" fillId="3" borderId="1" xfId="0" applyFont="1" applyFill="1" applyBorder="1"/>
    <xf numFmtId="164" fontId="2" fillId="0" borderId="1" xfId="3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top" wrapText="1"/>
    </xf>
    <xf numFmtId="10" fontId="2" fillId="0" borderId="1" xfId="0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164" fontId="0" fillId="0" borderId="1" xfId="3" applyFont="1" applyFill="1" applyBorder="1"/>
    <xf numFmtId="164" fontId="2" fillId="0" borderId="2" xfId="3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</cellXfs>
  <cellStyles count="5">
    <cellStyle name="Euro" xfId="1" xr:uid="{00000000-0005-0000-0000-000000000000}"/>
    <cellStyle name="Standaard" xfId="0" builtinId="0"/>
    <cellStyle name="Standaard 2" xfId="2" xr:uid="{00000000-0005-0000-0000-000002000000}"/>
    <cellStyle name="Standaard 4" xfId="4" xr:uid="{00000000-0005-0000-0000-000003000000}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ja Heeringa-Hoosbeek" id="{14B92EA7-13C8-4677-B75A-672D8DDD8426}" userId="S::anja.heeringa@medemblik.nl::78e0e876-9876-445c-b3c2-eeeeec94b1f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8" dT="2024-11-18T10:03:12.27" personId="{14B92EA7-13C8-4677-B75A-672D8DDD8426}" id="{D63A3F0E-4EA6-4C24-B91B-B07121C2DD45}">
    <text xml:space="preserve">Woonplaats ook wijzigen van Abk naar Wervershoof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13E7-E053-420B-AEFD-6342CAD14CD4}">
  <sheetPr>
    <pageSetUpPr fitToPage="1"/>
  </sheetPr>
  <dimension ref="A1:Y107"/>
  <sheetViews>
    <sheetView tabSelected="1" zoomScaleNormal="100" workbookViewId="0">
      <selection activeCell="V47" sqref="V47"/>
    </sheetView>
  </sheetViews>
  <sheetFormatPr defaultRowHeight="12.75" x14ac:dyDescent="0.2"/>
  <cols>
    <col min="1" max="1" width="13.7109375" style="11" customWidth="1"/>
    <col min="2" max="2" width="15.5703125" style="11" hidden="1" customWidth="1"/>
    <col min="3" max="3" width="30.42578125" style="2" customWidth="1"/>
    <col min="4" max="4" width="9.140625" style="2"/>
    <col min="5" max="5" width="14.85546875" style="2" customWidth="1"/>
    <col min="6" max="6" width="54" style="25" bestFit="1" customWidth="1"/>
    <col min="7" max="7" width="6.42578125" style="2" customWidth="1"/>
    <col min="8" max="8" width="14.85546875" style="2" hidden="1" customWidth="1"/>
    <col min="9" max="12" width="22" style="26" hidden="1" customWidth="1"/>
    <col min="13" max="15" width="22" style="26" customWidth="1"/>
    <col min="16" max="16" width="20.5703125" style="2" bestFit="1" customWidth="1"/>
    <col min="17" max="17" width="19.7109375" style="2" bestFit="1" customWidth="1"/>
    <col min="18" max="18" width="20.5703125" style="69" customWidth="1"/>
    <col min="19" max="19" width="32.7109375" style="69" customWidth="1"/>
    <col min="20" max="20" width="37.28515625" style="69" customWidth="1"/>
    <col min="21" max="21" width="38.140625" style="69" customWidth="1"/>
    <col min="22" max="22" width="39" style="69" bestFit="1" customWidth="1"/>
    <col min="23" max="23" width="13.140625" style="69" customWidth="1"/>
    <col min="24" max="24" width="17.85546875" style="69" customWidth="1"/>
    <col min="25" max="25" width="22.85546875" style="69" customWidth="1"/>
    <col min="26" max="16384" width="9.140625" style="2"/>
  </cols>
  <sheetData>
    <row r="1" spans="1:25" s="19" customFormat="1" x14ac:dyDescent="0.2">
      <c r="A1" s="27" t="s">
        <v>0</v>
      </c>
      <c r="B1" s="28"/>
      <c r="C1" s="41" t="s">
        <v>239</v>
      </c>
      <c r="D1" s="42" t="s">
        <v>240</v>
      </c>
      <c r="E1" s="42" t="s">
        <v>241</v>
      </c>
      <c r="F1" s="42" t="s">
        <v>242</v>
      </c>
      <c r="G1" s="42"/>
      <c r="H1" s="42" t="s">
        <v>212</v>
      </c>
      <c r="I1" s="43" t="s">
        <v>401</v>
      </c>
      <c r="J1" s="44" t="s">
        <v>402</v>
      </c>
      <c r="K1" s="43" t="s">
        <v>401</v>
      </c>
      <c r="L1" s="44" t="s">
        <v>402</v>
      </c>
      <c r="M1" s="43" t="s">
        <v>401</v>
      </c>
      <c r="N1" s="44" t="s">
        <v>402</v>
      </c>
      <c r="O1" s="45" t="s">
        <v>1</v>
      </c>
      <c r="P1" s="54" t="s">
        <v>268</v>
      </c>
      <c r="Q1" s="54" t="s">
        <v>269</v>
      </c>
      <c r="R1" s="67" t="s">
        <v>435</v>
      </c>
      <c r="S1" s="67" t="s">
        <v>436</v>
      </c>
      <c r="T1" s="67" t="s">
        <v>437</v>
      </c>
      <c r="U1" s="67" t="s">
        <v>438</v>
      </c>
      <c r="V1" s="67" t="s">
        <v>439</v>
      </c>
      <c r="W1" s="67" t="s">
        <v>440</v>
      </c>
      <c r="X1" s="67" t="s">
        <v>441</v>
      </c>
      <c r="Y1" s="67" t="s">
        <v>442</v>
      </c>
    </row>
    <row r="2" spans="1:25" s="20" customFormat="1" x14ac:dyDescent="0.2">
      <c r="A2" s="27" t="s">
        <v>2</v>
      </c>
      <c r="B2" s="31"/>
      <c r="C2" s="46"/>
      <c r="D2" s="32"/>
      <c r="E2" s="32"/>
      <c r="F2" s="33"/>
      <c r="G2" s="29" t="s">
        <v>221</v>
      </c>
      <c r="H2" s="29" t="s">
        <v>213</v>
      </c>
      <c r="I2" s="34" t="s">
        <v>263</v>
      </c>
      <c r="J2" s="34" t="s">
        <v>263</v>
      </c>
      <c r="K2" s="34" t="s">
        <v>412</v>
      </c>
      <c r="L2" s="34" t="s">
        <v>412</v>
      </c>
      <c r="M2" s="34" t="s">
        <v>415</v>
      </c>
      <c r="N2" s="34" t="s">
        <v>415</v>
      </c>
      <c r="O2" s="30" t="s">
        <v>3</v>
      </c>
      <c r="P2" s="55" t="s">
        <v>403</v>
      </c>
      <c r="Q2" s="55" t="s">
        <v>403</v>
      </c>
      <c r="R2" s="68"/>
      <c r="S2" s="68"/>
      <c r="T2" s="68"/>
      <c r="U2" s="68"/>
      <c r="V2" s="68"/>
      <c r="W2" s="68"/>
      <c r="X2" s="68"/>
      <c r="Y2" s="68"/>
    </row>
    <row r="3" spans="1:25" s="19" customFormat="1" ht="13.5" thickBot="1" x14ac:dyDescent="0.25">
      <c r="A3" s="35"/>
      <c r="B3" s="36"/>
      <c r="C3" s="47"/>
      <c r="D3" s="37"/>
      <c r="E3" s="37"/>
      <c r="F3" s="38"/>
      <c r="G3" s="37" t="s">
        <v>201</v>
      </c>
      <c r="H3" s="37"/>
      <c r="I3" s="39" t="s">
        <v>264</v>
      </c>
      <c r="J3" s="39" t="s">
        <v>265</v>
      </c>
      <c r="K3" s="39" t="s">
        <v>413</v>
      </c>
      <c r="L3" s="39" t="s">
        <v>414</v>
      </c>
      <c r="M3" s="39" t="s">
        <v>416</v>
      </c>
      <c r="N3" s="39" t="s">
        <v>417</v>
      </c>
      <c r="O3" s="40" t="s">
        <v>415</v>
      </c>
      <c r="P3" s="56">
        <v>44880</v>
      </c>
      <c r="Q3" s="56">
        <v>44880</v>
      </c>
      <c r="R3" s="67"/>
      <c r="S3" s="67"/>
      <c r="T3" s="67"/>
      <c r="U3" s="67"/>
      <c r="V3" s="67"/>
      <c r="W3" s="67"/>
      <c r="X3" s="67"/>
      <c r="Y3" s="67"/>
    </row>
    <row r="4" spans="1:25" ht="12" customHeight="1" x14ac:dyDescent="0.2">
      <c r="A4" s="18">
        <v>60903010</v>
      </c>
      <c r="B4" s="9" t="s">
        <v>8</v>
      </c>
      <c r="C4" s="3" t="s">
        <v>60</v>
      </c>
      <c r="D4" s="3" t="s">
        <v>61</v>
      </c>
      <c r="E4" s="3" t="s">
        <v>62</v>
      </c>
      <c r="F4" s="74" t="s">
        <v>63</v>
      </c>
      <c r="G4" s="3" t="s">
        <v>218</v>
      </c>
      <c r="H4" s="16">
        <v>0.16800000000000001</v>
      </c>
      <c r="I4" s="7">
        <v>2710400</v>
      </c>
      <c r="J4" s="53"/>
      <c r="K4" s="62">
        <f t="shared" ref="K4:K33" si="0">ROUND(I4/119.7*125.2,0)</f>
        <v>2834938</v>
      </c>
      <c r="L4" s="62">
        <f t="shared" ref="L4:L33" si="1">ROUND(J4/115.1*123.3,0)</f>
        <v>0</v>
      </c>
      <c r="M4" s="62">
        <f>ROUND(K4/125.2*131.8,-1)</f>
        <v>2984380</v>
      </c>
      <c r="N4" s="62">
        <f>ROUND(L4/123.3*128.3,-1)</f>
        <v>0</v>
      </c>
      <c r="O4" s="7">
        <f>M4+N4</f>
        <v>2984380</v>
      </c>
      <c r="P4" s="52" t="s">
        <v>270</v>
      </c>
      <c r="Q4" s="52"/>
      <c r="R4" s="69" t="s">
        <v>220</v>
      </c>
      <c r="S4" s="69" t="s">
        <v>447</v>
      </c>
      <c r="T4" s="69" t="s">
        <v>451</v>
      </c>
      <c r="U4" s="69" t="s">
        <v>455</v>
      </c>
      <c r="V4" s="69" t="s">
        <v>458</v>
      </c>
      <c r="W4" s="69" t="s">
        <v>220</v>
      </c>
      <c r="X4" s="69" t="s">
        <v>457</v>
      </c>
      <c r="Y4" s="69" t="s">
        <v>220</v>
      </c>
    </row>
    <row r="5" spans="1:25" ht="12" customHeight="1" x14ac:dyDescent="0.2">
      <c r="A5" s="18" t="s">
        <v>64</v>
      </c>
      <c r="B5" s="6" t="s">
        <v>8</v>
      </c>
      <c r="C5" s="1" t="s">
        <v>65</v>
      </c>
      <c r="D5" s="1" t="s">
        <v>61</v>
      </c>
      <c r="E5" s="1" t="s">
        <v>62</v>
      </c>
      <c r="F5" s="75" t="s">
        <v>223</v>
      </c>
      <c r="G5" s="3" t="s">
        <v>218</v>
      </c>
      <c r="H5" s="10">
        <v>0</v>
      </c>
      <c r="I5" s="7">
        <v>427130</v>
      </c>
      <c r="J5" s="53"/>
      <c r="K5" s="62">
        <f t="shared" si="0"/>
        <v>446756</v>
      </c>
      <c r="L5" s="62">
        <f t="shared" si="1"/>
        <v>0</v>
      </c>
      <c r="M5" s="62">
        <f t="shared" ref="M5:M65" si="2">ROUND(K5/125.2*131.8,-1)</f>
        <v>470310</v>
      </c>
      <c r="N5" s="62">
        <f t="shared" ref="N5:N65" si="3">ROUND(L5/123.3*128.3,-1)</f>
        <v>0</v>
      </c>
      <c r="O5" s="7">
        <f t="shared" ref="O5:O65" si="4">M5+N5</f>
        <v>470310</v>
      </c>
      <c r="P5" s="52" t="s">
        <v>271</v>
      </c>
      <c r="Q5" s="52"/>
      <c r="R5" s="69" t="s">
        <v>220</v>
      </c>
      <c r="S5" s="69" t="s">
        <v>447</v>
      </c>
      <c r="T5" s="69" t="s">
        <v>451</v>
      </c>
      <c r="U5" s="69" t="s">
        <v>455</v>
      </c>
      <c r="V5" s="69" t="s">
        <v>459</v>
      </c>
      <c r="W5" s="69" t="s">
        <v>220</v>
      </c>
      <c r="X5" s="69" t="s">
        <v>457</v>
      </c>
      <c r="Y5" s="69" t="s">
        <v>220</v>
      </c>
    </row>
    <row r="6" spans="1:25" ht="12" customHeight="1" x14ac:dyDescent="0.2">
      <c r="A6" s="5">
        <v>60502000</v>
      </c>
      <c r="B6" s="6" t="s">
        <v>9</v>
      </c>
      <c r="C6" s="1" t="s">
        <v>162</v>
      </c>
      <c r="D6" s="1" t="s">
        <v>161</v>
      </c>
      <c r="E6" s="1" t="s">
        <v>62</v>
      </c>
      <c r="F6" s="70" t="s">
        <v>163</v>
      </c>
      <c r="G6" s="1" t="s">
        <v>218</v>
      </c>
      <c r="H6" s="10">
        <v>0</v>
      </c>
      <c r="I6" s="7">
        <v>3815130</v>
      </c>
      <c r="J6" s="53">
        <v>713900</v>
      </c>
      <c r="K6" s="62">
        <f t="shared" si="0"/>
        <v>3990428</v>
      </c>
      <c r="L6" s="62">
        <f t="shared" si="1"/>
        <v>764760</v>
      </c>
      <c r="M6" s="62">
        <f t="shared" si="2"/>
        <v>4200790</v>
      </c>
      <c r="N6" s="62">
        <f t="shared" si="3"/>
        <v>795770</v>
      </c>
      <c r="O6" s="7">
        <f t="shared" si="4"/>
        <v>4996560</v>
      </c>
      <c r="P6" s="52" t="s">
        <v>273</v>
      </c>
      <c r="Q6" s="52" t="s">
        <v>353</v>
      </c>
      <c r="R6" s="69" t="s">
        <v>220</v>
      </c>
      <c r="S6" s="69" t="s">
        <v>443</v>
      </c>
      <c r="T6" s="69" t="s">
        <v>450</v>
      </c>
      <c r="U6" s="69" t="s">
        <v>455</v>
      </c>
      <c r="V6" s="69" t="s">
        <v>463</v>
      </c>
      <c r="W6" s="69" t="s">
        <v>220</v>
      </c>
      <c r="X6" s="69" t="s">
        <v>455</v>
      </c>
      <c r="Y6" s="69" t="s">
        <v>450</v>
      </c>
    </row>
    <row r="7" spans="1:25" ht="12" customHeight="1" x14ac:dyDescent="0.2">
      <c r="A7" s="5" t="s">
        <v>146</v>
      </c>
      <c r="B7" s="6" t="s">
        <v>8</v>
      </c>
      <c r="C7" s="1" t="s">
        <v>180</v>
      </c>
      <c r="D7" s="1" t="s">
        <v>181</v>
      </c>
      <c r="E7" s="1" t="s">
        <v>62</v>
      </c>
      <c r="F7" s="14" t="s">
        <v>149</v>
      </c>
      <c r="G7" s="3" t="s">
        <v>218</v>
      </c>
      <c r="H7" s="10">
        <v>0</v>
      </c>
      <c r="I7" s="7">
        <v>1355200</v>
      </c>
      <c r="J7" s="53"/>
      <c r="K7" s="62">
        <f t="shared" si="0"/>
        <v>1417469</v>
      </c>
      <c r="L7" s="62">
        <f t="shared" si="1"/>
        <v>0</v>
      </c>
      <c r="M7" s="62">
        <f t="shared" si="2"/>
        <v>1492190</v>
      </c>
      <c r="N7" s="62">
        <f t="shared" si="3"/>
        <v>0</v>
      </c>
      <c r="O7" s="7">
        <f t="shared" si="4"/>
        <v>1492190</v>
      </c>
      <c r="P7" s="52" t="s">
        <v>274</v>
      </c>
      <c r="Q7" s="52"/>
      <c r="R7" s="69" t="s">
        <v>220</v>
      </c>
      <c r="S7" s="69" t="s">
        <v>447</v>
      </c>
      <c r="T7" s="69" t="s">
        <v>451</v>
      </c>
      <c r="U7" s="69" t="s">
        <v>455</v>
      </c>
      <c r="V7" s="69" t="s">
        <v>464</v>
      </c>
      <c r="W7" s="69" t="s">
        <v>220</v>
      </c>
      <c r="X7" s="69" t="s">
        <v>455</v>
      </c>
      <c r="Y7" s="69" t="s">
        <v>220</v>
      </c>
    </row>
    <row r="8" spans="1:25" ht="12" customHeight="1" x14ac:dyDescent="0.2">
      <c r="A8" s="5">
        <v>60502000</v>
      </c>
      <c r="B8" s="6"/>
      <c r="C8" s="4" t="s">
        <v>41</v>
      </c>
      <c r="D8" s="4" t="s">
        <v>42</v>
      </c>
      <c r="E8" s="1" t="s">
        <v>43</v>
      </c>
      <c r="F8" s="71" t="s">
        <v>44</v>
      </c>
      <c r="G8" s="3" t="s">
        <v>218</v>
      </c>
      <c r="H8" s="10">
        <v>0</v>
      </c>
      <c r="I8" s="7">
        <v>4012360</v>
      </c>
      <c r="J8" s="53">
        <v>798600</v>
      </c>
      <c r="K8" s="62">
        <f t="shared" si="0"/>
        <v>4196721</v>
      </c>
      <c r="L8" s="62">
        <f t="shared" si="1"/>
        <v>855494</v>
      </c>
      <c r="M8" s="62">
        <f t="shared" si="2"/>
        <v>4417950</v>
      </c>
      <c r="N8" s="62">
        <f t="shared" si="3"/>
        <v>890190</v>
      </c>
      <c r="O8" s="7">
        <f t="shared" si="4"/>
        <v>5308140</v>
      </c>
      <c r="P8" s="52" t="s">
        <v>400</v>
      </c>
      <c r="Q8" s="52" t="s">
        <v>354</v>
      </c>
      <c r="R8" s="69" t="s">
        <v>220</v>
      </c>
      <c r="S8" s="69" t="s">
        <v>443</v>
      </c>
      <c r="T8" s="69" t="s">
        <v>450</v>
      </c>
      <c r="U8" s="69" t="s">
        <v>455</v>
      </c>
      <c r="V8" s="69" t="s">
        <v>463</v>
      </c>
      <c r="W8" s="69" t="s">
        <v>220</v>
      </c>
      <c r="X8" s="69" t="s">
        <v>455</v>
      </c>
      <c r="Y8" s="69" t="s">
        <v>450</v>
      </c>
    </row>
    <row r="9" spans="1:25" ht="12" customHeight="1" x14ac:dyDescent="0.2">
      <c r="A9" s="49"/>
      <c r="B9" s="49"/>
      <c r="C9" s="4" t="s">
        <v>41</v>
      </c>
      <c r="D9" s="4" t="s">
        <v>42</v>
      </c>
      <c r="E9" s="1" t="s">
        <v>43</v>
      </c>
      <c r="F9" s="70" t="s">
        <v>252</v>
      </c>
      <c r="G9" s="3" t="s">
        <v>220</v>
      </c>
      <c r="H9" s="1"/>
      <c r="I9" s="7">
        <v>0</v>
      </c>
      <c r="J9" s="53">
        <v>96800</v>
      </c>
      <c r="K9" s="62">
        <f t="shared" si="0"/>
        <v>0</v>
      </c>
      <c r="L9" s="62">
        <f t="shared" si="1"/>
        <v>103696</v>
      </c>
      <c r="M9" s="62">
        <f t="shared" si="2"/>
        <v>0</v>
      </c>
      <c r="N9" s="62">
        <f t="shared" si="3"/>
        <v>107900</v>
      </c>
      <c r="O9" s="7">
        <f t="shared" si="4"/>
        <v>107900</v>
      </c>
      <c r="P9" s="52"/>
      <c r="Q9" s="52" t="s">
        <v>355</v>
      </c>
      <c r="R9" s="69" t="s">
        <v>220</v>
      </c>
      <c r="S9" s="69" t="s">
        <v>443</v>
      </c>
      <c r="T9" s="69" t="s">
        <v>450</v>
      </c>
      <c r="U9" s="69" t="s">
        <v>455</v>
      </c>
      <c r="V9" s="69" t="s">
        <v>485</v>
      </c>
      <c r="W9" s="69" t="s">
        <v>220</v>
      </c>
      <c r="X9" s="69" t="s">
        <v>455</v>
      </c>
      <c r="Y9" s="69" t="s">
        <v>450</v>
      </c>
    </row>
    <row r="10" spans="1:25" ht="12" customHeight="1" x14ac:dyDescent="0.2">
      <c r="A10" s="5">
        <v>60806000</v>
      </c>
      <c r="B10" s="6"/>
      <c r="C10" s="4" t="s">
        <v>50</v>
      </c>
      <c r="D10" s="4" t="s">
        <v>51</v>
      </c>
      <c r="E10" s="1" t="s">
        <v>43</v>
      </c>
      <c r="F10" s="12" t="s">
        <v>214</v>
      </c>
      <c r="G10" s="1" t="s">
        <v>218</v>
      </c>
      <c r="H10" s="10">
        <v>0</v>
      </c>
      <c r="I10" s="7">
        <v>71390</v>
      </c>
      <c r="J10" s="53">
        <v>10890</v>
      </c>
      <c r="K10" s="62">
        <f t="shared" si="0"/>
        <v>74670</v>
      </c>
      <c r="L10" s="62">
        <f t="shared" si="1"/>
        <v>11666</v>
      </c>
      <c r="M10" s="62">
        <f t="shared" si="2"/>
        <v>78610</v>
      </c>
      <c r="N10" s="62">
        <f t="shared" si="3"/>
        <v>12140</v>
      </c>
      <c r="O10" s="7">
        <f t="shared" si="4"/>
        <v>90750</v>
      </c>
      <c r="P10" s="52" t="s">
        <v>275</v>
      </c>
      <c r="Q10" s="52" t="s">
        <v>356</v>
      </c>
      <c r="R10" s="69" t="s">
        <v>220</v>
      </c>
      <c r="S10" s="69" t="s">
        <v>447</v>
      </c>
      <c r="T10" s="69" t="s">
        <v>451</v>
      </c>
      <c r="U10" s="69" t="s">
        <v>455</v>
      </c>
      <c r="V10" s="69" t="s">
        <v>459</v>
      </c>
      <c r="W10" s="69" t="s">
        <v>220</v>
      </c>
      <c r="X10" s="69" t="s">
        <v>455</v>
      </c>
      <c r="Y10" s="69" t="s">
        <v>220</v>
      </c>
    </row>
    <row r="11" spans="1:25" ht="12" customHeight="1" x14ac:dyDescent="0.2">
      <c r="A11" s="5">
        <v>60502000</v>
      </c>
      <c r="B11" s="6"/>
      <c r="C11" s="4" t="s">
        <v>53</v>
      </c>
      <c r="D11" s="4" t="s">
        <v>54</v>
      </c>
      <c r="E11" s="1" t="s">
        <v>43</v>
      </c>
      <c r="F11" s="71" t="s">
        <v>55</v>
      </c>
      <c r="G11" s="1" t="s">
        <v>218</v>
      </c>
      <c r="H11" s="10">
        <v>0</v>
      </c>
      <c r="I11" s="7">
        <v>2798730</v>
      </c>
      <c r="J11" s="53">
        <v>508200</v>
      </c>
      <c r="K11" s="62">
        <f t="shared" si="0"/>
        <v>2927327</v>
      </c>
      <c r="L11" s="62">
        <f t="shared" si="1"/>
        <v>544405</v>
      </c>
      <c r="M11" s="62">
        <f t="shared" si="2"/>
        <v>3081640</v>
      </c>
      <c r="N11" s="62">
        <f t="shared" si="3"/>
        <v>566480</v>
      </c>
      <c r="O11" s="7">
        <f t="shared" si="4"/>
        <v>3648120</v>
      </c>
      <c r="P11" s="52" t="s">
        <v>276</v>
      </c>
      <c r="Q11" s="52" t="s">
        <v>357</v>
      </c>
      <c r="R11" s="69" t="s">
        <v>220</v>
      </c>
      <c r="S11" s="69" t="s">
        <v>443</v>
      </c>
      <c r="T11" s="69" t="s">
        <v>450</v>
      </c>
      <c r="U11" s="69" t="s">
        <v>455</v>
      </c>
      <c r="V11" s="69" t="s">
        <v>459</v>
      </c>
      <c r="W11" s="69" t="s">
        <v>220</v>
      </c>
      <c r="X11" s="69" t="s">
        <v>455</v>
      </c>
      <c r="Y11" s="69" t="s">
        <v>450</v>
      </c>
    </row>
    <row r="12" spans="1:25" ht="12" customHeight="1" x14ac:dyDescent="0.2">
      <c r="A12" s="5">
        <v>60806000</v>
      </c>
      <c r="B12" s="6"/>
      <c r="C12" s="4" t="s">
        <v>56</v>
      </c>
      <c r="D12" s="4" t="s">
        <v>57</v>
      </c>
      <c r="E12" s="1" t="s">
        <v>43</v>
      </c>
      <c r="F12" s="12" t="s">
        <v>219</v>
      </c>
      <c r="G12" s="1" t="s">
        <v>218</v>
      </c>
      <c r="H12" s="10">
        <v>0</v>
      </c>
      <c r="I12" s="7">
        <v>98010</v>
      </c>
      <c r="J12" s="53">
        <v>18150</v>
      </c>
      <c r="K12" s="62">
        <f t="shared" si="0"/>
        <v>102513</v>
      </c>
      <c r="L12" s="62">
        <f t="shared" si="1"/>
        <v>19443</v>
      </c>
      <c r="M12" s="62">
        <f t="shared" si="2"/>
        <v>107920</v>
      </c>
      <c r="N12" s="62">
        <f t="shared" si="3"/>
        <v>20230</v>
      </c>
      <c r="O12" s="7">
        <f t="shared" si="4"/>
        <v>128150</v>
      </c>
      <c r="P12" s="52" t="s">
        <v>277</v>
      </c>
      <c r="Q12" s="52" t="s">
        <v>358</v>
      </c>
      <c r="R12" s="69" t="s">
        <v>220</v>
      </c>
      <c r="S12" s="69" t="s">
        <v>447</v>
      </c>
      <c r="T12" s="69" t="s">
        <v>451</v>
      </c>
      <c r="U12" s="69" t="s">
        <v>455</v>
      </c>
      <c r="V12" s="69" t="s">
        <v>481</v>
      </c>
      <c r="W12" s="69" t="s">
        <v>220</v>
      </c>
      <c r="X12" s="69" t="s">
        <v>455</v>
      </c>
      <c r="Y12" s="69" t="s">
        <v>220</v>
      </c>
    </row>
    <row r="13" spans="1:25" ht="12" customHeight="1" x14ac:dyDescent="0.2">
      <c r="A13" s="5">
        <v>60502000</v>
      </c>
      <c r="B13" s="6"/>
      <c r="C13" s="4" t="s">
        <v>77</v>
      </c>
      <c r="D13" s="4" t="s">
        <v>78</v>
      </c>
      <c r="E13" s="1" t="s">
        <v>43</v>
      </c>
      <c r="F13" s="71" t="s">
        <v>79</v>
      </c>
      <c r="G13" s="3" t="s">
        <v>218</v>
      </c>
      <c r="H13" s="10">
        <v>0</v>
      </c>
      <c r="I13" s="7">
        <v>3212550</v>
      </c>
      <c r="J13" s="53">
        <v>732050</v>
      </c>
      <c r="K13" s="62">
        <f t="shared" si="0"/>
        <v>3360161</v>
      </c>
      <c r="L13" s="62">
        <f t="shared" si="1"/>
        <v>784203</v>
      </c>
      <c r="M13" s="62">
        <f t="shared" si="2"/>
        <v>3537290</v>
      </c>
      <c r="N13" s="62">
        <f t="shared" si="3"/>
        <v>816000</v>
      </c>
      <c r="O13" s="7">
        <f t="shared" si="4"/>
        <v>4353290</v>
      </c>
      <c r="P13" s="52" t="s">
        <v>278</v>
      </c>
      <c r="Q13" s="52" t="s">
        <v>359</v>
      </c>
      <c r="R13" s="69" t="s">
        <v>220</v>
      </c>
      <c r="S13" s="69" t="s">
        <v>443</v>
      </c>
      <c r="T13" s="69" t="s">
        <v>450</v>
      </c>
      <c r="U13" s="69" t="s">
        <v>455</v>
      </c>
      <c r="V13" s="69" t="s">
        <v>463</v>
      </c>
      <c r="W13" s="69" t="s">
        <v>220</v>
      </c>
      <c r="X13" s="69" t="s">
        <v>455</v>
      </c>
      <c r="Y13" s="69" t="s">
        <v>450</v>
      </c>
    </row>
    <row r="14" spans="1:25" ht="12" customHeight="1" x14ac:dyDescent="0.2">
      <c r="A14" s="5">
        <v>60201013</v>
      </c>
      <c r="B14" s="6"/>
      <c r="C14" s="4" t="s">
        <v>96</v>
      </c>
      <c r="D14" s="4" t="s">
        <v>97</v>
      </c>
      <c r="E14" s="1" t="s">
        <v>43</v>
      </c>
      <c r="F14" s="12" t="s">
        <v>98</v>
      </c>
      <c r="G14" s="1" t="s">
        <v>218</v>
      </c>
      <c r="H14" s="10">
        <v>0</v>
      </c>
      <c r="I14" s="7">
        <v>1335840</v>
      </c>
      <c r="J14" s="53"/>
      <c r="K14" s="62">
        <f t="shared" si="0"/>
        <v>1397219</v>
      </c>
      <c r="L14" s="62">
        <f t="shared" si="1"/>
        <v>0</v>
      </c>
      <c r="M14" s="62">
        <f t="shared" si="2"/>
        <v>1470870</v>
      </c>
      <c r="N14" s="62">
        <f t="shared" si="3"/>
        <v>0</v>
      </c>
      <c r="O14" s="7">
        <f t="shared" si="4"/>
        <v>1470870</v>
      </c>
      <c r="P14" s="52" t="s">
        <v>279</v>
      </c>
      <c r="Q14" s="52"/>
      <c r="R14" s="69" t="s">
        <v>220</v>
      </c>
      <c r="S14" s="69" t="s">
        <v>447</v>
      </c>
      <c r="T14" s="69" t="s">
        <v>451</v>
      </c>
      <c r="U14" s="69" t="s">
        <v>455</v>
      </c>
      <c r="V14" s="69" t="s">
        <v>476</v>
      </c>
      <c r="W14" s="69" t="s">
        <v>220</v>
      </c>
      <c r="X14" s="69" t="s">
        <v>455</v>
      </c>
      <c r="Y14" s="69" t="s">
        <v>220</v>
      </c>
    </row>
    <row r="15" spans="1:25" ht="12" customHeight="1" x14ac:dyDescent="0.2">
      <c r="A15" s="5">
        <v>60502000</v>
      </c>
      <c r="B15" s="6"/>
      <c r="C15" s="4" t="s">
        <v>99</v>
      </c>
      <c r="D15" s="4" t="s">
        <v>100</v>
      </c>
      <c r="E15" s="1" t="s">
        <v>43</v>
      </c>
      <c r="F15" s="71" t="s">
        <v>101</v>
      </c>
      <c r="G15" s="3" t="s">
        <v>218</v>
      </c>
      <c r="H15" s="10">
        <v>0</v>
      </c>
      <c r="I15" s="7">
        <v>3551350</v>
      </c>
      <c r="J15" s="53">
        <v>677600</v>
      </c>
      <c r="K15" s="62">
        <f t="shared" si="0"/>
        <v>3714528</v>
      </c>
      <c r="L15" s="62">
        <f t="shared" si="1"/>
        <v>725874</v>
      </c>
      <c r="M15" s="62">
        <f t="shared" si="2"/>
        <v>3910340</v>
      </c>
      <c r="N15" s="62">
        <f t="shared" si="3"/>
        <v>755310</v>
      </c>
      <c r="O15" s="7">
        <f t="shared" si="4"/>
        <v>4665650</v>
      </c>
      <c r="P15" s="52" t="s">
        <v>280</v>
      </c>
      <c r="Q15" s="52" t="s">
        <v>360</v>
      </c>
      <c r="R15" s="69" t="s">
        <v>220</v>
      </c>
      <c r="S15" s="69" t="s">
        <v>443</v>
      </c>
      <c r="T15" s="69" t="s">
        <v>450</v>
      </c>
      <c r="U15" s="69" t="s">
        <v>455</v>
      </c>
      <c r="V15" s="69" t="s">
        <v>459</v>
      </c>
      <c r="W15" s="69" t="s">
        <v>220</v>
      </c>
      <c r="X15" s="69" t="s">
        <v>455</v>
      </c>
      <c r="Y15" s="69" t="s">
        <v>450</v>
      </c>
    </row>
    <row r="16" spans="1:25" ht="12" customHeight="1" x14ac:dyDescent="0.2">
      <c r="A16" s="6" t="s">
        <v>115</v>
      </c>
      <c r="B16" s="6"/>
      <c r="C16" s="4" t="s">
        <v>204</v>
      </c>
      <c r="D16" s="4" t="s">
        <v>116</v>
      </c>
      <c r="E16" s="1" t="s">
        <v>43</v>
      </c>
      <c r="F16" s="12" t="s">
        <v>249</v>
      </c>
      <c r="G16" s="3" t="s">
        <v>218</v>
      </c>
      <c r="H16" s="10">
        <v>0</v>
      </c>
      <c r="I16" s="7">
        <v>4723840</v>
      </c>
      <c r="J16" s="53">
        <v>223850</v>
      </c>
      <c r="K16" s="62">
        <f t="shared" si="0"/>
        <v>4940892</v>
      </c>
      <c r="L16" s="62">
        <f t="shared" si="1"/>
        <v>239798</v>
      </c>
      <c r="M16" s="62">
        <f t="shared" si="2"/>
        <v>5201350</v>
      </c>
      <c r="N16" s="62">
        <f t="shared" si="3"/>
        <v>249520</v>
      </c>
      <c r="O16" s="7">
        <f t="shared" si="4"/>
        <v>5450870</v>
      </c>
      <c r="P16" s="52" t="s">
        <v>281</v>
      </c>
      <c r="Q16" s="52" t="s">
        <v>361</v>
      </c>
      <c r="R16" s="69" t="s">
        <v>220</v>
      </c>
      <c r="S16" s="69" t="s">
        <v>447</v>
      </c>
      <c r="T16" s="69" t="s">
        <v>451</v>
      </c>
      <c r="U16" s="69" t="s">
        <v>455</v>
      </c>
      <c r="V16" s="69" t="s">
        <v>479</v>
      </c>
      <c r="W16" s="69" t="s">
        <v>220</v>
      </c>
      <c r="X16" s="69" t="s">
        <v>455</v>
      </c>
      <c r="Y16" s="69" t="s">
        <v>220</v>
      </c>
    </row>
    <row r="17" spans="1:25" ht="12" customHeight="1" x14ac:dyDescent="0.2">
      <c r="A17" s="6" t="s">
        <v>115</v>
      </c>
      <c r="B17" s="6"/>
      <c r="C17" s="4" t="s">
        <v>117</v>
      </c>
      <c r="D17" s="4" t="s">
        <v>118</v>
      </c>
      <c r="E17" s="1" t="s">
        <v>43</v>
      </c>
      <c r="F17" s="12" t="s">
        <v>222</v>
      </c>
      <c r="G17" s="3" t="s">
        <v>218</v>
      </c>
      <c r="H17" s="10">
        <v>0.21</v>
      </c>
      <c r="I17" s="7">
        <v>2128390</v>
      </c>
      <c r="J17" s="53"/>
      <c r="K17" s="62">
        <f t="shared" si="0"/>
        <v>2226186</v>
      </c>
      <c r="L17" s="62">
        <f t="shared" si="1"/>
        <v>0</v>
      </c>
      <c r="M17" s="62">
        <f t="shared" si="2"/>
        <v>2343540</v>
      </c>
      <c r="N17" s="62">
        <f t="shared" si="3"/>
        <v>0</v>
      </c>
      <c r="O17" s="7">
        <f t="shared" si="4"/>
        <v>2343540</v>
      </c>
      <c r="P17" s="52" t="s">
        <v>282</v>
      </c>
      <c r="Q17" s="52"/>
      <c r="R17" s="69" t="s">
        <v>220</v>
      </c>
      <c r="S17" s="69" t="s">
        <v>447</v>
      </c>
      <c r="T17" s="69" t="s">
        <v>451</v>
      </c>
      <c r="U17" s="69" t="s">
        <v>455</v>
      </c>
      <c r="V17" s="69" t="s">
        <v>480</v>
      </c>
      <c r="W17" s="69" t="s">
        <v>220</v>
      </c>
      <c r="X17" s="69" t="s">
        <v>455</v>
      </c>
      <c r="Y17" s="69" t="s">
        <v>220</v>
      </c>
    </row>
    <row r="18" spans="1:25" ht="12" customHeight="1" x14ac:dyDescent="0.2">
      <c r="A18" s="6" t="s">
        <v>232</v>
      </c>
      <c r="B18" s="6"/>
      <c r="C18" s="4" t="s">
        <v>119</v>
      </c>
      <c r="D18" s="4" t="s">
        <v>120</v>
      </c>
      <c r="E18" s="1" t="s">
        <v>43</v>
      </c>
      <c r="F18" s="12" t="s">
        <v>121</v>
      </c>
      <c r="G18" s="1" t="s">
        <v>218</v>
      </c>
      <c r="H18" s="10">
        <v>0</v>
      </c>
      <c r="I18" s="7">
        <v>400510</v>
      </c>
      <c r="J18" s="53"/>
      <c r="K18" s="62">
        <f t="shared" si="0"/>
        <v>418913</v>
      </c>
      <c r="L18" s="62">
        <f t="shared" si="1"/>
        <v>0</v>
      </c>
      <c r="M18" s="62">
        <f t="shared" si="2"/>
        <v>441000</v>
      </c>
      <c r="N18" s="62">
        <f t="shared" si="3"/>
        <v>0</v>
      </c>
      <c r="O18" s="7">
        <f t="shared" si="4"/>
        <v>441000</v>
      </c>
      <c r="P18" s="52" t="s">
        <v>283</v>
      </c>
      <c r="Q18" s="52"/>
      <c r="R18" s="69" t="s">
        <v>220</v>
      </c>
      <c r="S18" s="69" t="s">
        <v>447</v>
      </c>
      <c r="T18" s="69" t="s">
        <v>451</v>
      </c>
      <c r="U18" s="69" t="s">
        <v>455</v>
      </c>
      <c r="V18" s="69" t="s">
        <v>463</v>
      </c>
      <c r="W18" s="69" t="s">
        <v>220</v>
      </c>
      <c r="X18" s="69" t="s">
        <v>455</v>
      </c>
      <c r="Y18" s="69" t="s">
        <v>220</v>
      </c>
    </row>
    <row r="19" spans="1:25" ht="12" customHeight="1" x14ac:dyDescent="0.2">
      <c r="A19" s="5">
        <v>60903010</v>
      </c>
      <c r="B19" s="6"/>
      <c r="C19" s="4" t="s">
        <v>399</v>
      </c>
      <c r="D19" s="4" t="s">
        <v>139</v>
      </c>
      <c r="E19" s="1" t="s">
        <v>43</v>
      </c>
      <c r="F19" s="12" t="s">
        <v>140</v>
      </c>
      <c r="G19" s="1" t="s">
        <v>218</v>
      </c>
      <c r="H19" s="10">
        <v>0</v>
      </c>
      <c r="I19" s="7">
        <v>542080</v>
      </c>
      <c r="J19" s="53"/>
      <c r="K19" s="62">
        <f t="shared" si="0"/>
        <v>566988</v>
      </c>
      <c r="L19" s="62">
        <f t="shared" si="1"/>
        <v>0</v>
      </c>
      <c r="M19" s="62">
        <f t="shared" si="2"/>
        <v>596880</v>
      </c>
      <c r="N19" s="62">
        <f t="shared" si="3"/>
        <v>0</v>
      </c>
      <c r="O19" s="7">
        <f t="shared" si="4"/>
        <v>596880</v>
      </c>
      <c r="P19" s="52" t="s">
        <v>284</v>
      </c>
      <c r="Q19" s="52" t="s">
        <v>362</v>
      </c>
      <c r="R19" s="69" t="s">
        <v>220</v>
      </c>
      <c r="S19" s="69" t="s">
        <v>447</v>
      </c>
      <c r="T19" s="69" t="s">
        <v>451</v>
      </c>
      <c r="U19" s="69" t="s">
        <v>455</v>
      </c>
      <c r="V19" s="69" t="s">
        <v>478</v>
      </c>
      <c r="W19" s="69" t="s">
        <v>220</v>
      </c>
      <c r="X19" s="69" t="s">
        <v>455</v>
      </c>
      <c r="Y19" s="69" t="s">
        <v>220</v>
      </c>
    </row>
    <row r="20" spans="1:25" ht="12" customHeight="1" x14ac:dyDescent="0.2">
      <c r="A20" s="6" t="s">
        <v>115</v>
      </c>
      <c r="B20" s="6"/>
      <c r="C20" s="4" t="s">
        <v>153</v>
      </c>
      <c r="D20" s="4" t="s">
        <v>154</v>
      </c>
      <c r="E20" s="1" t="s">
        <v>43</v>
      </c>
      <c r="F20" s="14" t="s">
        <v>155</v>
      </c>
      <c r="G20" s="3" t="s">
        <v>218</v>
      </c>
      <c r="H20" s="10">
        <v>0</v>
      </c>
      <c r="I20" s="7">
        <v>1104730</v>
      </c>
      <c r="J20" s="53">
        <v>114950</v>
      </c>
      <c r="K20" s="62">
        <f t="shared" si="0"/>
        <v>1155490</v>
      </c>
      <c r="L20" s="62">
        <f t="shared" si="1"/>
        <v>123139</v>
      </c>
      <c r="M20" s="62">
        <f t="shared" si="2"/>
        <v>1216400</v>
      </c>
      <c r="N20" s="62">
        <f t="shared" si="3"/>
        <v>128130</v>
      </c>
      <c r="O20" s="7">
        <f t="shared" si="4"/>
        <v>1344530</v>
      </c>
      <c r="P20" s="52" t="s">
        <v>285</v>
      </c>
      <c r="Q20" s="52" t="s">
        <v>363</v>
      </c>
      <c r="R20" s="69" t="s">
        <v>220</v>
      </c>
      <c r="S20" s="69" t="s">
        <v>447</v>
      </c>
      <c r="T20" s="69" t="s">
        <v>451</v>
      </c>
      <c r="U20" s="69" t="s">
        <v>455</v>
      </c>
      <c r="V20" s="69" t="s">
        <v>463</v>
      </c>
      <c r="W20" s="69" t="s">
        <v>220</v>
      </c>
      <c r="X20" s="69" t="s">
        <v>455</v>
      </c>
      <c r="Y20" s="69" t="s">
        <v>220</v>
      </c>
    </row>
    <row r="21" spans="1:25" ht="12" customHeight="1" x14ac:dyDescent="0.2">
      <c r="A21" s="5">
        <v>60705010</v>
      </c>
      <c r="B21" s="6"/>
      <c r="C21" s="4" t="s">
        <v>173</v>
      </c>
      <c r="D21" s="4" t="s">
        <v>174</v>
      </c>
      <c r="E21" s="1" t="s">
        <v>43</v>
      </c>
      <c r="F21" s="12" t="s">
        <v>215</v>
      </c>
      <c r="G21" s="1" t="s">
        <v>218</v>
      </c>
      <c r="H21" s="10">
        <v>0</v>
      </c>
      <c r="I21" s="7">
        <v>462220</v>
      </c>
      <c r="J21" s="53"/>
      <c r="K21" s="62">
        <f t="shared" si="0"/>
        <v>483458</v>
      </c>
      <c r="L21" s="62">
        <f t="shared" si="1"/>
        <v>0</v>
      </c>
      <c r="M21" s="62">
        <f t="shared" si="2"/>
        <v>508940</v>
      </c>
      <c r="N21" s="62">
        <f t="shared" si="3"/>
        <v>0</v>
      </c>
      <c r="O21" s="7">
        <f t="shared" si="4"/>
        <v>508940</v>
      </c>
      <c r="P21" s="52" t="s">
        <v>286</v>
      </c>
      <c r="Q21" s="52"/>
      <c r="R21" s="69" t="s">
        <v>220</v>
      </c>
      <c r="S21" s="69" t="s">
        <v>447</v>
      </c>
      <c r="T21" s="69" t="s">
        <v>451</v>
      </c>
      <c r="U21" s="69" t="s">
        <v>455</v>
      </c>
      <c r="V21" s="69" t="s">
        <v>463</v>
      </c>
      <c r="W21" s="69" t="s">
        <v>220</v>
      </c>
      <c r="X21" s="69" t="s">
        <v>455</v>
      </c>
      <c r="Y21" s="69" t="s">
        <v>220</v>
      </c>
    </row>
    <row r="22" spans="1:25" ht="12" customHeight="1" x14ac:dyDescent="0.2">
      <c r="A22" s="5">
        <v>60806000</v>
      </c>
      <c r="B22" s="6" t="s">
        <v>8</v>
      </c>
      <c r="C22" s="1" t="s">
        <v>108</v>
      </c>
      <c r="D22" s="1" t="s">
        <v>109</v>
      </c>
      <c r="E22" s="1" t="s">
        <v>110</v>
      </c>
      <c r="F22" s="14" t="s">
        <v>18</v>
      </c>
      <c r="G22" s="3" t="s">
        <v>218</v>
      </c>
      <c r="H22" s="10">
        <v>0</v>
      </c>
      <c r="I22" s="7">
        <v>29040</v>
      </c>
      <c r="J22" s="53">
        <v>7260</v>
      </c>
      <c r="K22" s="62">
        <f t="shared" si="0"/>
        <v>30374</v>
      </c>
      <c r="L22" s="62">
        <f t="shared" si="1"/>
        <v>7777</v>
      </c>
      <c r="M22" s="62">
        <f t="shared" si="2"/>
        <v>31980</v>
      </c>
      <c r="N22" s="62">
        <f t="shared" si="3"/>
        <v>8090</v>
      </c>
      <c r="O22" s="7">
        <f t="shared" si="4"/>
        <v>40070</v>
      </c>
      <c r="P22" s="52" t="s">
        <v>287</v>
      </c>
      <c r="Q22" s="52" t="s">
        <v>364</v>
      </c>
      <c r="R22" s="69" t="s">
        <v>220</v>
      </c>
      <c r="S22" s="69" t="s">
        <v>447</v>
      </c>
      <c r="T22" s="69" t="s">
        <v>451</v>
      </c>
      <c r="U22" s="69" t="s">
        <v>455</v>
      </c>
      <c r="V22" s="69" t="s">
        <v>459</v>
      </c>
      <c r="W22" s="69" t="s">
        <v>220</v>
      </c>
      <c r="X22" s="69" t="s">
        <v>455</v>
      </c>
      <c r="Y22" s="69" t="s">
        <v>220</v>
      </c>
    </row>
    <row r="23" spans="1:25" ht="12" customHeight="1" x14ac:dyDescent="0.2">
      <c r="A23" s="5">
        <v>60903010</v>
      </c>
      <c r="B23" s="6" t="s">
        <v>8</v>
      </c>
      <c r="C23" s="1" t="s">
        <v>111</v>
      </c>
      <c r="D23" s="1" t="s">
        <v>109</v>
      </c>
      <c r="E23" s="1" t="s">
        <v>110</v>
      </c>
      <c r="F23" s="75" t="s">
        <v>63</v>
      </c>
      <c r="G23" s="1" t="s">
        <v>218</v>
      </c>
      <c r="H23" s="10">
        <v>0.16800000000000001</v>
      </c>
      <c r="I23" s="7">
        <v>813120</v>
      </c>
      <c r="J23" s="53"/>
      <c r="K23" s="62">
        <f t="shared" si="0"/>
        <v>850481</v>
      </c>
      <c r="L23" s="62">
        <f t="shared" si="1"/>
        <v>0</v>
      </c>
      <c r="M23" s="62">
        <f t="shared" si="2"/>
        <v>895310</v>
      </c>
      <c r="N23" s="62">
        <f t="shared" si="3"/>
        <v>0</v>
      </c>
      <c r="O23" s="7">
        <f t="shared" si="4"/>
        <v>895310</v>
      </c>
      <c r="P23" s="52" t="s">
        <v>288</v>
      </c>
      <c r="Q23" s="52"/>
      <c r="R23" s="69" t="s">
        <v>220</v>
      </c>
      <c r="S23" s="69" t="s">
        <v>447</v>
      </c>
      <c r="T23" s="69" t="s">
        <v>451</v>
      </c>
      <c r="U23" s="69" t="s">
        <v>455</v>
      </c>
      <c r="V23" s="69" t="s">
        <v>460</v>
      </c>
      <c r="W23" s="69" t="s">
        <v>220</v>
      </c>
      <c r="X23" s="69" t="s">
        <v>457</v>
      </c>
      <c r="Y23" s="69" t="s">
        <v>220</v>
      </c>
    </row>
    <row r="24" spans="1:25" ht="12" customHeight="1" x14ac:dyDescent="0.2">
      <c r="A24" s="5">
        <v>60502000</v>
      </c>
      <c r="B24" s="6" t="s">
        <v>9</v>
      </c>
      <c r="C24" s="1" t="s">
        <v>133</v>
      </c>
      <c r="D24" s="1" t="s">
        <v>134</v>
      </c>
      <c r="E24" s="1" t="s">
        <v>110</v>
      </c>
      <c r="F24" s="70" t="s">
        <v>135</v>
      </c>
      <c r="G24" s="3" t="s">
        <v>218</v>
      </c>
      <c r="H24" s="10">
        <v>0</v>
      </c>
      <c r="I24" s="7">
        <v>2561570</v>
      </c>
      <c r="J24" s="53">
        <v>447700</v>
      </c>
      <c r="K24" s="62">
        <f t="shared" si="0"/>
        <v>2679270</v>
      </c>
      <c r="L24" s="62">
        <f t="shared" si="1"/>
        <v>479595</v>
      </c>
      <c r="M24" s="62">
        <f t="shared" si="2"/>
        <v>2820510</v>
      </c>
      <c r="N24" s="62">
        <f t="shared" si="3"/>
        <v>499040</v>
      </c>
      <c r="O24" s="7">
        <f t="shared" si="4"/>
        <v>3319550</v>
      </c>
      <c r="P24" s="52" t="s">
        <v>289</v>
      </c>
      <c r="Q24" s="52" t="s">
        <v>365</v>
      </c>
      <c r="R24" s="69" t="s">
        <v>220</v>
      </c>
      <c r="S24" s="69" t="s">
        <v>443</v>
      </c>
      <c r="T24" s="69" t="s">
        <v>450</v>
      </c>
      <c r="U24" s="69" t="s">
        <v>455</v>
      </c>
      <c r="V24" s="69" t="s">
        <v>463</v>
      </c>
      <c r="W24" s="69" t="s">
        <v>220</v>
      </c>
      <c r="X24" s="69" t="s">
        <v>455</v>
      </c>
      <c r="Y24" s="69" t="s">
        <v>450</v>
      </c>
    </row>
    <row r="25" spans="1:25" ht="12" customHeight="1" x14ac:dyDescent="0.2">
      <c r="A25" s="5">
        <v>60502000</v>
      </c>
      <c r="B25" s="6" t="s">
        <v>9</v>
      </c>
      <c r="C25" s="1" t="s">
        <v>86</v>
      </c>
      <c r="D25" s="1" t="s">
        <v>87</v>
      </c>
      <c r="E25" s="1" t="s">
        <v>32</v>
      </c>
      <c r="F25" s="70" t="s">
        <v>88</v>
      </c>
      <c r="G25" s="3" t="s">
        <v>218</v>
      </c>
      <c r="H25" s="10">
        <v>0</v>
      </c>
      <c r="I25" s="7">
        <v>1735140</v>
      </c>
      <c r="J25" s="53">
        <v>350900</v>
      </c>
      <c r="K25" s="62">
        <f t="shared" si="0"/>
        <v>1814867</v>
      </c>
      <c r="L25" s="62">
        <f t="shared" si="1"/>
        <v>375899</v>
      </c>
      <c r="M25" s="62">
        <f t="shared" si="2"/>
        <v>1910540</v>
      </c>
      <c r="N25" s="62">
        <f t="shared" si="3"/>
        <v>391140</v>
      </c>
      <c r="O25" s="7">
        <f t="shared" si="4"/>
        <v>2301680</v>
      </c>
      <c r="P25" s="52" t="s">
        <v>290</v>
      </c>
      <c r="Q25" s="52" t="s">
        <v>366</v>
      </c>
      <c r="R25" s="69" t="s">
        <v>220</v>
      </c>
      <c r="S25" s="69" t="s">
        <v>443</v>
      </c>
      <c r="T25" s="69" t="s">
        <v>450</v>
      </c>
      <c r="U25" s="69" t="s">
        <v>455</v>
      </c>
      <c r="V25" s="69" t="s">
        <v>473</v>
      </c>
      <c r="W25" s="69" t="s">
        <v>220</v>
      </c>
      <c r="X25" s="69" t="s">
        <v>455</v>
      </c>
      <c r="Y25" s="69" t="s">
        <v>450</v>
      </c>
    </row>
    <row r="26" spans="1:25" ht="12" customHeight="1" x14ac:dyDescent="0.2">
      <c r="A26" s="5">
        <v>60505500</v>
      </c>
      <c r="B26" s="6" t="s">
        <v>9</v>
      </c>
      <c r="C26" s="1" t="s">
        <v>4</v>
      </c>
      <c r="D26" s="1" t="s">
        <v>5</v>
      </c>
      <c r="E26" s="1" t="s">
        <v>10</v>
      </c>
      <c r="F26" s="70" t="s">
        <v>11</v>
      </c>
      <c r="G26" s="1" t="s">
        <v>218</v>
      </c>
      <c r="H26" s="10">
        <v>0</v>
      </c>
      <c r="I26" s="7">
        <v>16764550</v>
      </c>
      <c r="J26" s="53">
        <v>2250600</v>
      </c>
      <c r="K26" s="62">
        <f t="shared" si="0"/>
        <v>17534851</v>
      </c>
      <c r="L26" s="62">
        <f t="shared" si="1"/>
        <v>2410938</v>
      </c>
      <c r="M26" s="62">
        <f t="shared" si="2"/>
        <v>18459210</v>
      </c>
      <c r="N26" s="62">
        <f t="shared" si="3"/>
        <v>2508710</v>
      </c>
      <c r="O26" s="7">
        <f t="shared" si="4"/>
        <v>20967920</v>
      </c>
      <c r="P26" s="52" t="s">
        <v>310</v>
      </c>
      <c r="Q26" s="52" t="s">
        <v>372</v>
      </c>
      <c r="R26" s="69" t="s">
        <v>220</v>
      </c>
      <c r="S26" s="69" t="s">
        <v>449</v>
      </c>
      <c r="T26" s="69" t="s">
        <v>450</v>
      </c>
      <c r="U26" s="69" t="s">
        <v>455</v>
      </c>
      <c r="V26" s="69" t="s">
        <v>465</v>
      </c>
      <c r="W26" s="69" t="s">
        <v>220</v>
      </c>
      <c r="X26" s="69" t="s">
        <v>455</v>
      </c>
      <c r="Y26" s="69" t="s">
        <v>450</v>
      </c>
    </row>
    <row r="27" spans="1:25" ht="12" customHeight="1" x14ac:dyDescent="0.2">
      <c r="A27" s="5">
        <v>60601000</v>
      </c>
      <c r="B27" s="6"/>
      <c r="C27" s="1" t="s">
        <v>404</v>
      </c>
      <c r="D27" s="1" t="s">
        <v>5</v>
      </c>
      <c r="E27" s="1" t="s">
        <v>6</v>
      </c>
      <c r="F27" s="14" t="s">
        <v>7</v>
      </c>
      <c r="G27" s="3" t="s">
        <v>218</v>
      </c>
      <c r="H27" s="10">
        <v>0.21</v>
      </c>
      <c r="I27" s="7">
        <v>0</v>
      </c>
      <c r="J27" s="53"/>
      <c r="K27" s="62">
        <f t="shared" si="0"/>
        <v>0</v>
      </c>
      <c r="L27" s="62">
        <f t="shared" si="1"/>
        <v>0</v>
      </c>
      <c r="M27" s="62">
        <f t="shared" si="2"/>
        <v>0</v>
      </c>
      <c r="N27" s="62">
        <f t="shared" si="3"/>
        <v>0</v>
      </c>
      <c r="O27" s="7">
        <f t="shared" si="4"/>
        <v>0</v>
      </c>
      <c r="P27" s="52" t="s">
        <v>291</v>
      </c>
      <c r="Q27" s="52"/>
      <c r="R27" s="69" t="s">
        <v>220</v>
      </c>
      <c r="S27" s="69" t="s">
        <v>447</v>
      </c>
      <c r="T27" s="69" t="s">
        <v>451</v>
      </c>
      <c r="U27" s="69" t="s">
        <v>218</v>
      </c>
      <c r="V27" s="69" t="s">
        <v>465</v>
      </c>
      <c r="W27" s="69" t="s">
        <v>220</v>
      </c>
      <c r="X27" s="69" t="s">
        <v>455</v>
      </c>
      <c r="Y27" s="69" t="s">
        <v>220</v>
      </c>
    </row>
    <row r="28" spans="1:25" ht="12" customHeight="1" x14ac:dyDescent="0.2">
      <c r="A28" s="5">
        <v>60603050</v>
      </c>
      <c r="B28" s="6" t="s">
        <v>8</v>
      </c>
      <c r="C28" s="1" t="s">
        <v>405</v>
      </c>
      <c r="D28" s="1" t="s">
        <v>5</v>
      </c>
      <c r="E28" s="1" t="s">
        <v>6</v>
      </c>
      <c r="F28" s="14" t="s">
        <v>420</v>
      </c>
      <c r="G28" s="3" t="s">
        <v>218</v>
      </c>
      <c r="H28" s="10">
        <v>0.21</v>
      </c>
      <c r="I28" s="7">
        <v>0</v>
      </c>
      <c r="J28" s="53"/>
      <c r="K28" s="62">
        <f t="shared" si="0"/>
        <v>0</v>
      </c>
      <c r="L28" s="62">
        <f t="shared" si="1"/>
        <v>0</v>
      </c>
      <c r="M28" s="62">
        <f t="shared" si="2"/>
        <v>0</v>
      </c>
      <c r="N28" s="62">
        <f t="shared" si="3"/>
        <v>0</v>
      </c>
      <c r="O28" s="7">
        <f t="shared" si="4"/>
        <v>0</v>
      </c>
      <c r="P28" s="52" t="s">
        <v>292</v>
      </c>
      <c r="Q28" s="52"/>
      <c r="R28" s="69" t="s">
        <v>220</v>
      </c>
      <c r="S28" s="69" t="s">
        <v>447</v>
      </c>
      <c r="T28" s="69" t="s">
        <v>451</v>
      </c>
      <c r="U28" s="69" t="s">
        <v>218</v>
      </c>
      <c r="V28" s="69" t="s">
        <v>465</v>
      </c>
      <c r="W28" s="69" t="s">
        <v>220</v>
      </c>
      <c r="X28" s="69" t="s">
        <v>455</v>
      </c>
      <c r="Y28" s="69" t="s">
        <v>220</v>
      </c>
    </row>
    <row r="29" spans="1:25" ht="12" customHeight="1" x14ac:dyDescent="0.2">
      <c r="A29" s="5">
        <v>60707500</v>
      </c>
      <c r="B29" s="6"/>
      <c r="C29" s="1" t="s">
        <v>405</v>
      </c>
      <c r="D29" s="1" t="s">
        <v>5</v>
      </c>
      <c r="E29" s="1" t="s">
        <v>6</v>
      </c>
      <c r="F29" s="14" t="s">
        <v>216</v>
      </c>
      <c r="G29" s="1" t="s">
        <v>218</v>
      </c>
      <c r="H29" s="10">
        <v>0.21</v>
      </c>
      <c r="I29" s="7">
        <v>0</v>
      </c>
      <c r="J29" s="53"/>
      <c r="K29" s="62">
        <f t="shared" si="0"/>
        <v>0</v>
      </c>
      <c r="L29" s="62">
        <f t="shared" si="1"/>
        <v>0</v>
      </c>
      <c r="M29" s="62">
        <f t="shared" si="2"/>
        <v>0</v>
      </c>
      <c r="N29" s="62">
        <f t="shared" si="3"/>
        <v>0</v>
      </c>
      <c r="O29" s="7">
        <f t="shared" si="4"/>
        <v>0</v>
      </c>
      <c r="P29" s="52" t="s">
        <v>293</v>
      </c>
      <c r="Q29" s="52"/>
      <c r="R29" s="69" t="s">
        <v>220</v>
      </c>
      <c r="S29" s="69" t="s">
        <v>447</v>
      </c>
      <c r="T29" s="69" t="s">
        <v>451</v>
      </c>
      <c r="U29" s="69" t="s">
        <v>218</v>
      </c>
      <c r="V29" s="69" t="s">
        <v>465</v>
      </c>
      <c r="W29" s="69" t="s">
        <v>220</v>
      </c>
      <c r="X29" s="69" t="s">
        <v>455</v>
      </c>
      <c r="Y29" s="69" t="s">
        <v>220</v>
      </c>
    </row>
    <row r="30" spans="1:25" ht="12" customHeight="1" x14ac:dyDescent="0.2">
      <c r="A30" s="5">
        <v>60707500</v>
      </c>
      <c r="B30" s="6"/>
      <c r="C30" s="1" t="s">
        <v>404</v>
      </c>
      <c r="D30" s="1" t="s">
        <v>5</v>
      </c>
      <c r="E30" s="1" t="s">
        <v>6</v>
      </c>
      <c r="F30" s="14" t="s">
        <v>454</v>
      </c>
      <c r="G30" s="3" t="s">
        <v>218</v>
      </c>
      <c r="H30" s="10">
        <v>0.21</v>
      </c>
      <c r="I30" s="7">
        <v>0</v>
      </c>
      <c r="J30" s="53"/>
      <c r="K30" s="62">
        <f t="shared" si="0"/>
        <v>0</v>
      </c>
      <c r="L30" s="62">
        <f t="shared" si="1"/>
        <v>0</v>
      </c>
      <c r="M30" s="62">
        <f t="shared" si="2"/>
        <v>0</v>
      </c>
      <c r="N30" s="62">
        <f t="shared" si="3"/>
        <v>0</v>
      </c>
      <c r="O30" s="7">
        <f t="shared" si="4"/>
        <v>0</v>
      </c>
      <c r="P30" s="52" t="s">
        <v>294</v>
      </c>
      <c r="Q30" s="52"/>
      <c r="R30" s="69" t="s">
        <v>220</v>
      </c>
      <c r="S30" s="69" t="s">
        <v>447</v>
      </c>
      <c r="T30" s="69" t="s">
        <v>451</v>
      </c>
      <c r="U30" s="69" t="s">
        <v>218</v>
      </c>
      <c r="V30" s="69" t="s">
        <v>465</v>
      </c>
      <c r="W30" s="69" t="s">
        <v>220</v>
      </c>
      <c r="X30" s="69" t="s">
        <v>455</v>
      </c>
      <c r="Y30" s="69" t="s">
        <v>220</v>
      </c>
    </row>
    <row r="31" spans="1:25" ht="12" customHeight="1" x14ac:dyDescent="0.2">
      <c r="A31" s="5">
        <v>60604000</v>
      </c>
      <c r="B31" s="6" t="s">
        <v>8</v>
      </c>
      <c r="C31" s="1" t="s">
        <v>205</v>
      </c>
      <c r="D31" s="1" t="s">
        <v>12</v>
      </c>
      <c r="E31" s="1" t="s">
        <v>6</v>
      </c>
      <c r="F31" s="14" t="s">
        <v>227</v>
      </c>
      <c r="G31" s="3" t="s">
        <v>218</v>
      </c>
      <c r="H31" s="10">
        <v>0.21</v>
      </c>
      <c r="I31" s="7">
        <v>1023660</v>
      </c>
      <c r="J31" s="53"/>
      <c r="K31" s="62">
        <f t="shared" si="0"/>
        <v>1070695</v>
      </c>
      <c r="L31" s="62">
        <f t="shared" si="1"/>
        <v>0</v>
      </c>
      <c r="M31" s="62">
        <f t="shared" si="2"/>
        <v>1127140</v>
      </c>
      <c r="N31" s="62">
        <f t="shared" si="3"/>
        <v>0</v>
      </c>
      <c r="O31" s="7">
        <f t="shared" si="4"/>
        <v>1127140</v>
      </c>
      <c r="P31" s="52" t="s">
        <v>295</v>
      </c>
      <c r="Q31" s="52"/>
      <c r="R31" s="69" t="s">
        <v>220</v>
      </c>
      <c r="S31" s="69" t="s">
        <v>447</v>
      </c>
      <c r="T31" s="69" t="s">
        <v>451</v>
      </c>
      <c r="U31" s="69" t="s">
        <v>455</v>
      </c>
      <c r="V31" s="69" t="s">
        <v>463</v>
      </c>
      <c r="W31" s="69" t="s">
        <v>220</v>
      </c>
      <c r="X31" s="69" t="s">
        <v>455</v>
      </c>
      <c r="Y31" s="69" t="s">
        <v>220</v>
      </c>
    </row>
    <row r="32" spans="1:25" ht="12" customHeight="1" x14ac:dyDescent="0.2">
      <c r="A32" s="5">
        <v>60604000</v>
      </c>
      <c r="B32" s="6"/>
      <c r="C32" s="1" t="s">
        <v>13</v>
      </c>
      <c r="D32" s="1" t="s">
        <v>12</v>
      </c>
      <c r="E32" s="1" t="s">
        <v>6</v>
      </c>
      <c r="F32" s="14" t="s">
        <v>14</v>
      </c>
      <c r="G32" s="1" t="s">
        <v>218</v>
      </c>
      <c r="H32" s="10">
        <v>0.21</v>
      </c>
      <c r="I32" s="7">
        <v>33880</v>
      </c>
      <c r="J32" s="53"/>
      <c r="K32" s="62">
        <f t="shared" si="0"/>
        <v>35437</v>
      </c>
      <c r="L32" s="62">
        <f t="shared" si="1"/>
        <v>0</v>
      </c>
      <c r="M32" s="62">
        <f t="shared" si="2"/>
        <v>37310</v>
      </c>
      <c r="N32" s="62">
        <f t="shared" si="3"/>
        <v>0</v>
      </c>
      <c r="O32" s="7">
        <f t="shared" si="4"/>
        <v>37310</v>
      </c>
      <c r="P32" s="52" t="s">
        <v>296</v>
      </c>
      <c r="Q32" s="52"/>
      <c r="R32" s="69" t="s">
        <v>220</v>
      </c>
      <c r="S32" s="69" t="s">
        <v>447</v>
      </c>
      <c r="T32" s="69" t="s">
        <v>451</v>
      </c>
      <c r="U32" s="69" t="s">
        <v>455</v>
      </c>
      <c r="V32" s="69" t="s">
        <v>463</v>
      </c>
      <c r="W32" s="69" t="s">
        <v>220</v>
      </c>
      <c r="X32" s="69" t="s">
        <v>455</v>
      </c>
      <c r="Y32" s="69" t="s">
        <v>220</v>
      </c>
    </row>
    <row r="33" spans="1:25" x14ac:dyDescent="0.2">
      <c r="C33" s="1" t="s">
        <v>13</v>
      </c>
      <c r="D33" s="1" t="s">
        <v>12</v>
      </c>
      <c r="E33" s="1" t="s">
        <v>6</v>
      </c>
      <c r="F33" s="14" t="s">
        <v>253</v>
      </c>
      <c r="G33" s="1" t="s">
        <v>220</v>
      </c>
      <c r="H33" s="1"/>
      <c r="I33" s="7">
        <v>318230</v>
      </c>
      <c r="J33" s="53"/>
      <c r="K33" s="62">
        <f t="shared" si="0"/>
        <v>332852</v>
      </c>
      <c r="L33" s="62">
        <f t="shared" si="1"/>
        <v>0</v>
      </c>
      <c r="M33" s="62">
        <f t="shared" si="2"/>
        <v>350400</v>
      </c>
      <c r="N33" s="62">
        <f t="shared" si="3"/>
        <v>0</v>
      </c>
      <c r="O33" s="7">
        <f t="shared" si="4"/>
        <v>350400</v>
      </c>
      <c r="P33" s="52" t="s">
        <v>297</v>
      </c>
      <c r="Q33" s="52"/>
      <c r="R33" s="69" t="s">
        <v>220</v>
      </c>
      <c r="S33" s="69" t="s">
        <v>447</v>
      </c>
      <c r="T33" s="69" t="s">
        <v>451</v>
      </c>
      <c r="U33" s="69" t="s">
        <v>455</v>
      </c>
      <c r="V33" s="69" t="s">
        <v>458</v>
      </c>
      <c r="W33" s="69" t="s">
        <v>220</v>
      </c>
      <c r="X33" s="69" t="s">
        <v>455</v>
      </c>
      <c r="Y33" s="69" t="s">
        <v>220</v>
      </c>
    </row>
    <row r="34" spans="1:25" ht="12" customHeight="1" x14ac:dyDescent="0.2">
      <c r="A34" s="5" t="s">
        <v>45</v>
      </c>
      <c r="B34" s="6" t="s">
        <v>8</v>
      </c>
      <c r="C34" s="1" t="s">
        <v>46</v>
      </c>
      <c r="D34" s="1" t="s">
        <v>47</v>
      </c>
      <c r="E34" s="1" t="s">
        <v>6</v>
      </c>
      <c r="F34" s="14" t="s">
        <v>18</v>
      </c>
      <c r="G34" s="3" t="s">
        <v>218</v>
      </c>
      <c r="H34" s="10">
        <v>0</v>
      </c>
      <c r="I34" s="7">
        <v>108900</v>
      </c>
      <c r="J34" s="53">
        <v>6050</v>
      </c>
      <c r="K34" s="62">
        <f t="shared" ref="K34:K64" si="5">ROUND(I34/119.7*125.2,0)</f>
        <v>113904</v>
      </c>
      <c r="L34" s="62">
        <f t="shared" ref="L34:L64" si="6">ROUND(J34/115.1*123.3,0)</f>
        <v>6481</v>
      </c>
      <c r="M34" s="62">
        <f t="shared" si="2"/>
        <v>119910</v>
      </c>
      <c r="N34" s="62">
        <f t="shared" si="3"/>
        <v>6740</v>
      </c>
      <c r="O34" s="7">
        <f t="shared" si="4"/>
        <v>126650</v>
      </c>
      <c r="P34" s="52" t="s">
        <v>298</v>
      </c>
      <c r="Q34" s="52" t="s">
        <v>367</v>
      </c>
      <c r="R34" s="69" t="s">
        <v>220</v>
      </c>
      <c r="S34" s="69" t="s">
        <v>447</v>
      </c>
      <c r="T34" s="69" t="s">
        <v>451</v>
      </c>
      <c r="U34" s="69" t="s">
        <v>455</v>
      </c>
      <c r="V34" s="69" t="s">
        <v>459</v>
      </c>
      <c r="W34" s="69" t="s">
        <v>220</v>
      </c>
      <c r="X34" s="69" t="s">
        <v>455</v>
      </c>
      <c r="Y34" s="69" t="s">
        <v>220</v>
      </c>
    </row>
    <row r="35" spans="1:25" ht="12" customHeight="1" x14ac:dyDescent="0.2">
      <c r="A35" s="5">
        <v>60607000</v>
      </c>
      <c r="B35" s="6" t="s">
        <v>8</v>
      </c>
      <c r="C35" s="1" t="s">
        <v>58</v>
      </c>
      <c r="D35" s="1" t="s">
        <v>59</v>
      </c>
      <c r="E35" s="1" t="s">
        <v>6</v>
      </c>
      <c r="F35" s="14" t="s">
        <v>250</v>
      </c>
      <c r="G35" s="3" t="s">
        <v>218</v>
      </c>
      <c r="H35" s="10">
        <f>(1100/1815*19.94%)+(715/1815*0%)</f>
        <v>0.12084848484848487</v>
      </c>
      <c r="I35" s="7">
        <v>4087380</v>
      </c>
      <c r="J35" s="53">
        <v>1337050</v>
      </c>
      <c r="K35" s="62">
        <f t="shared" si="5"/>
        <v>4275188</v>
      </c>
      <c r="L35" s="62">
        <f t="shared" si="6"/>
        <v>1432305</v>
      </c>
      <c r="M35" s="62">
        <f t="shared" si="2"/>
        <v>4500560</v>
      </c>
      <c r="N35" s="62">
        <f t="shared" si="3"/>
        <v>1490390</v>
      </c>
      <c r="O35" s="7">
        <f t="shared" si="4"/>
        <v>5990950</v>
      </c>
      <c r="P35" s="52" t="s">
        <v>299</v>
      </c>
      <c r="Q35" s="52" t="s">
        <v>368</v>
      </c>
      <c r="R35" s="69" t="s">
        <v>220</v>
      </c>
      <c r="S35" s="69" t="s">
        <v>447</v>
      </c>
      <c r="T35" s="69" t="s">
        <v>451</v>
      </c>
      <c r="U35" s="69" t="s">
        <v>455</v>
      </c>
      <c r="V35" s="69" t="s">
        <v>467</v>
      </c>
      <c r="W35" s="69" t="s">
        <v>220</v>
      </c>
      <c r="X35" s="69" t="s">
        <v>455</v>
      </c>
      <c r="Y35" s="69" t="s">
        <v>220</v>
      </c>
    </row>
    <row r="36" spans="1:25" ht="12" customHeight="1" x14ac:dyDescent="0.2">
      <c r="A36" s="5"/>
      <c r="B36" s="6"/>
      <c r="C36" s="1" t="s">
        <v>58</v>
      </c>
      <c r="D36" s="8" t="s">
        <v>245</v>
      </c>
      <c r="E36" s="1" t="s">
        <v>6</v>
      </c>
      <c r="F36" s="14" t="s">
        <v>419</v>
      </c>
      <c r="G36" s="1" t="s">
        <v>220</v>
      </c>
      <c r="H36" s="10"/>
      <c r="I36" s="7">
        <v>4840</v>
      </c>
      <c r="J36" s="53"/>
      <c r="K36" s="62">
        <f t="shared" si="5"/>
        <v>5062</v>
      </c>
      <c r="L36" s="62">
        <f t="shared" si="6"/>
        <v>0</v>
      </c>
      <c r="M36" s="62">
        <f t="shared" si="2"/>
        <v>5330</v>
      </c>
      <c r="N36" s="62">
        <f t="shared" si="3"/>
        <v>0</v>
      </c>
      <c r="O36" s="7">
        <f t="shared" si="4"/>
        <v>5330</v>
      </c>
      <c r="P36" s="52" t="s">
        <v>300</v>
      </c>
      <c r="Q36" s="52"/>
      <c r="R36" s="69" t="s">
        <v>220</v>
      </c>
      <c r="S36" s="69" t="s">
        <v>447</v>
      </c>
      <c r="T36" s="69" t="s">
        <v>451</v>
      </c>
      <c r="U36" s="69" t="s">
        <v>455</v>
      </c>
      <c r="V36" s="69" t="s">
        <v>485</v>
      </c>
      <c r="W36" s="69" t="s">
        <v>220</v>
      </c>
      <c r="X36" s="69" t="s">
        <v>455</v>
      </c>
      <c r="Y36" s="69" t="s">
        <v>220</v>
      </c>
    </row>
    <row r="37" spans="1:25" ht="12" customHeight="1" x14ac:dyDescent="0.2">
      <c r="A37" s="5" t="s">
        <v>103</v>
      </c>
      <c r="B37" s="6" t="s">
        <v>8</v>
      </c>
      <c r="C37" s="1" t="s">
        <v>104</v>
      </c>
      <c r="D37" s="1" t="s">
        <v>105</v>
      </c>
      <c r="E37" s="1" t="s">
        <v>6</v>
      </c>
      <c r="F37" s="14" t="s">
        <v>228</v>
      </c>
      <c r="G37" s="1" t="s">
        <v>218</v>
      </c>
      <c r="H37" s="10">
        <v>0.21</v>
      </c>
      <c r="I37" s="7">
        <v>27830</v>
      </c>
      <c r="J37" s="53">
        <v>81070</v>
      </c>
      <c r="K37" s="62">
        <f t="shared" si="5"/>
        <v>29109</v>
      </c>
      <c r="L37" s="62">
        <f t="shared" si="6"/>
        <v>86846</v>
      </c>
      <c r="M37" s="62">
        <f t="shared" si="2"/>
        <v>30640</v>
      </c>
      <c r="N37" s="62">
        <f t="shared" si="3"/>
        <v>90370</v>
      </c>
      <c r="O37" s="7">
        <f t="shared" si="4"/>
        <v>121010</v>
      </c>
      <c r="P37" s="52" t="s">
        <v>301</v>
      </c>
      <c r="Q37" s="52" t="s">
        <v>369</v>
      </c>
      <c r="R37" s="69" t="s">
        <v>220</v>
      </c>
      <c r="S37" s="69" t="s">
        <v>447</v>
      </c>
      <c r="T37" s="69" t="s">
        <v>451</v>
      </c>
      <c r="U37" s="69" t="s">
        <v>455</v>
      </c>
      <c r="V37" s="69" t="s">
        <v>482</v>
      </c>
      <c r="W37" s="69" t="s">
        <v>220</v>
      </c>
      <c r="X37" s="69" t="s">
        <v>455</v>
      </c>
      <c r="Y37" s="69" t="s">
        <v>220</v>
      </c>
    </row>
    <row r="38" spans="1:25" ht="12" customHeight="1" x14ac:dyDescent="0.2">
      <c r="A38" s="5" t="s">
        <v>103</v>
      </c>
      <c r="B38" s="6" t="s">
        <v>8</v>
      </c>
      <c r="C38" s="1" t="s">
        <v>104</v>
      </c>
      <c r="D38" s="1" t="s">
        <v>105</v>
      </c>
      <c r="E38" s="1" t="s">
        <v>6</v>
      </c>
      <c r="F38" s="14" t="s">
        <v>228</v>
      </c>
      <c r="G38" s="1" t="s">
        <v>218</v>
      </c>
      <c r="H38" s="10">
        <v>0.21</v>
      </c>
      <c r="I38" s="7">
        <v>48400</v>
      </c>
      <c r="J38" s="53">
        <v>44770</v>
      </c>
      <c r="K38" s="62">
        <f t="shared" si="5"/>
        <v>50624</v>
      </c>
      <c r="L38" s="62">
        <f t="shared" si="6"/>
        <v>47960</v>
      </c>
      <c r="M38" s="62">
        <f t="shared" si="2"/>
        <v>53290</v>
      </c>
      <c r="N38" s="62">
        <f t="shared" si="3"/>
        <v>49900</v>
      </c>
      <c r="O38" s="7">
        <f t="shared" si="4"/>
        <v>103190</v>
      </c>
      <c r="P38" s="52" t="s">
        <v>302</v>
      </c>
      <c r="Q38" s="52" t="s">
        <v>370</v>
      </c>
      <c r="R38" s="69" t="s">
        <v>220</v>
      </c>
      <c r="S38" s="69" t="s">
        <v>447</v>
      </c>
      <c r="T38" s="69" t="s">
        <v>451</v>
      </c>
      <c r="U38" s="69" t="s">
        <v>455</v>
      </c>
      <c r="V38" s="69" t="s">
        <v>482</v>
      </c>
      <c r="W38" s="69" t="s">
        <v>220</v>
      </c>
      <c r="X38" s="69" t="s">
        <v>455</v>
      </c>
      <c r="Y38" s="69" t="s">
        <v>220</v>
      </c>
    </row>
    <row r="39" spans="1:25" ht="12" customHeight="1" x14ac:dyDescent="0.2">
      <c r="A39" s="5" t="s">
        <v>210</v>
      </c>
      <c r="B39" s="6" t="s">
        <v>8</v>
      </c>
      <c r="C39" s="1" t="s">
        <v>224</v>
      </c>
      <c r="D39" s="1" t="s">
        <v>225</v>
      </c>
      <c r="E39" s="1" t="s">
        <v>6</v>
      </c>
      <c r="F39" s="75" t="s">
        <v>226</v>
      </c>
      <c r="G39" s="3" t="s">
        <v>218</v>
      </c>
      <c r="H39" s="10">
        <v>0.16800000000000001</v>
      </c>
      <c r="I39" s="7">
        <v>6999850</v>
      </c>
      <c r="J39" s="53"/>
      <c r="K39" s="62">
        <f t="shared" si="5"/>
        <v>7321481</v>
      </c>
      <c r="L39" s="62">
        <f t="shared" si="6"/>
        <v>0</v>
      </c>
      <c r="M39" s="62">
        <f t="shared" si="2"/>
        <v>7707440</v>
      </c>
      <c r="N39" s="62">
        <f t="shared" si="3"/>
        <v>0</v>
      </c>
      <c r="O39" s="7">
        <f t="shared" si="4"/>
        <v>7707440</v>
      </c>
      <c r="P39" s="52" t="s">
        <v>303</v>
      </c>
      <c r="Q39" s="52"/>
      <c r="R39" s="69" t="s">
        <v>220</v>
      </c>
      <c r="S39" s="69" t="s">
        <v>447</v>
      </c>
      <c r="T39" s="69" t="s">
        <v>451</v>
      </c>
      <c r="U39" s="69" t="s">
        <v>455</v>
      </c>
      <c r="V39" s="69" t="s">
        <v>458</v>
      </c>
      <c r="W39" s="69" t="s">
        <v>220</v>
      </c>
      <c r="X39" s="69" t="s">
        <v>457</v>
      </c>
      <c r="Y39" s="69" t="s">
        <v>220</v>
      </c>
    </row>
    <row r="40" spans="1:25" ht="12" customHeight="1" x14ac:dyDescent="0.2">
      <c r="A40" s="5" t="s">
        <v>102</v>
      </c>
      <c r="B40" s="6" t="s">
        <v>8</v>
      </c>
      <c r="C40" s="1" t="s">
        <v>112</v>
      </c>
      <c r="D40" s="1" t="s">
        <v>113</v>
      </c>
      <c r="E40" s="1" t="s">
        <v>6</v>
      </c>
      <c r="F40" s="14" t="s">
        <v>114</v>
      </c>
      <c r="G40" s="3" t="s">
        <v>218</v>
      </c>
      <c r="H40" s="10">
        <v>0</v>
      </c>
      <c r="I40" s="7">
        <v>555390</v>
      </c>
      <c r="J40" s="53"/>
      <c r="K40" s="62">
        <f t="shared" si="5"/>
        <v>580909</v>
      </c>
      <c r="L40" s="62">
        <f t="shared" si="6"/>
        <v>0</v>
      </c>
      <c r="M40" s="62">
        <f t="shared" si="2"/>
        <v>611530</v>
      </c>
      <c r="N40" s="62">
        <f t="shared" si="3"/>
        <v>0</v>
      </c>
      <c r="O40" s="7">
        <f t="shared" si="4"/>
        <v>611530</v>
      </c>
      <c r="P40" s="52" t="s">
        <v>304</v>
      </c>
      <c r="Q40" s="52"/>
      <c r="R40" s="69" t="s">
        <v>220</v>
      </c>
      <c r="S40" s="69" t="s">
        <v>447</v>
      </c>
      <c r="T40" s="69" t="s">
        <v>451</v>
      </c>
      <c r="U40" s="69" t="s">
        <v>455</v>
      </c>
      <c r="V40" s="69" t="s">
        <v>459</v>
      </c>
      <c r="W40" s="69" t="s">
        <v>220</v>
      </c>
      <c r="X40" s="69" t="s">
        <v>455</v>
      </c>
      <c r="Y40" s="69" t="s">
        <v>220</v>
      </c>
    </row>
    <row r="41" spans="1:25" ht="12" customHeight="1" x14ac:dyDescent="0.2">
      <c r="A41" s="5" t="s">
        <v>102</v>
      </c>
      <c r="B41" s="6" t="s">
        <v>8</v>
      </c>
      <c r="C41" s="1" t="s">
        <v>124</v>
      </c>
      <c r="D41" s="1" t="s">
        <v>125</v>
      </c>
      <c r="E41" s="1" t="s">
        <v>6</v>
      </c>
      <c r="F41" s="14" t="s">
        <v>217</v>
      </c>
      <c r="G41" s="3" t="s">
        <v>218</v>
      </c>
      <c r="H41" s="10">
        <v>0</v>
      </c>
      <c r="I41" s="7">
        <v>291610</v>
      </c>
      <c r="J41" s="53"/>
      <c r="K41" s="62">
        <f t="shared" si="5"/>
        <v>305009</v>
      </c>
      <c r="L41" s="62">
        <f t="shared" si="6"/>
        <v>0</v>
      </c>
      <c r="M41" s="62">
        <f t="shared" si="2"/>
        <v>321090</v>
      </c>
      <c r="N41" s="62">
        <f t="shared" si="3"/>
        <v>0</v>
      </c>
      <c r="O41" s="7">
        <f t="shared" si="4"/>
        <v>321090</v>
      </c>
      <c r="P41" s="52" t="s">
        <v>305</v>
      </c>
      <c r="Q41" s="52"/>
      <c r="R41" s="69" t="s">
        <v>218</v>
      </c>
      <c r="S41" s="69" t="s">
        <v>447</v>
      </c>
      <c r="T41" s="69" t="s">
        <v>451</v>
      </c>
      <c r="U41" s="69" t="s">
        <v>455</v>
      </c>
      <c r="V41" s="69" t="s">
        <v>469</v>
      </c>
      <c r="W41" s="69" t="s">
        <v>220</v>
      </c>
      <c r="X41" s="69" t="s">
        <v>455</v>
      </c>
      <c r="Y41" s="69" t="s">
        <v>220</v>
      </c>
    </row>
    <row r="42" spans="1:25" ht="12.75" customHeight="1" x14ac:dyDescent="0.2">
      <c r="A42" s="5" t="s">
        <v>102</v>
      </c>
      <c r="B42" s="6" t="s">
        <v>8</v>
      </c>
      <c r="C42" s="1" t="s">
        <v>124</v>
      </c>
      <c r="D42" s="1" t="s">
        <v>126</v>
      </c>
      <c r="E42" s="1" t="s">
        <v>6</v>
      </c>
      <c r="F42" s="15" t="s">
        <v>127</v>
      </c>
      <c r="G42" s="1" t="s">
        <v>218</v>
      </c>
      <c r="H42" s="10">
        <v>0</v>
      </c>
      <c r="I42" s="7">
        <v>95590</v>
      </c>
      <c r="J42" s="53"/>
      <c r="K42" s="62">
        <f t="shared" si="5"/>
        <v>99982</v>
      </c>
      <c r="L42" s="62">
        <f t="shared" si="6"/>
        <v>0</v>
      </c>
      <c r="M42" s="62">
        <f t="shared" si="2"/>
        <v>105250</v>
      </c>
      <c r="N42" s="62">
        <f t="shared" si="3"/>
        <v>0</v>
      </c>
      <c r="O42" s="7">
        <f t="shared" si="4"/>
        <v>105250</v>
      </c>
      <c r="P42" s="52" t="s">
        <v>306</v>
      </c>
      <c r="Q42" s="52"/>
      <c r="R42" s="69" t="s">
        <v>220</v>
      </c>
      <c r="S42" s="69" t="s">
        <v>447</v>
      </c>
      <c r="T42" s="69" t="s">
        <v>451</v>
      </c>
      <c r="U42" s="69" t="s">
        <v>455</v>
      </c>
      <c r="V42" s="69" t="s">
        <v>469</v>
      </c>
      <c r="W42" s="69" t="s">
        <v>220</v>
      </c>
      <c r="X42" s="69" t="s">
        <v>455</v>
      </c>
      <c r="Y42" s="69" t="s">
        <v>220</v>
      </c>
    </row>
    <row r="43" spans="1:25" ht="12" customHeight="1" x14ac:dyDescent="0.2">
      <c r="A43" s="5">
        <v>60707500</v>
      </c>
      <c r="B43" s="6" t="s">
        <v>8</v>
      </c>
      <c r="C43" s="1" t="s">
        <v>124</v>
      </c>
      <c r="D43" s="1" t="s">
        <v>128</v>
      </c>
      <c r="E43" s="1" t="s">
        <v>6</v>
      </c>
      <c r="F43" s="14" t="s">
        <v>129</v>
      </c>
      <c r="G43" s="3" t="s">
        <v>220</v>
      </c>
      <c r="H43" s="10">
        <v>0</v>
      </c>
      <c r="I43" s="7">
        <v>20570</v>
      </c>
      <c r="J43" s="53"/>
      <c r="K43" s="62">
        <f t="shared" si="5"/>
        <v>21515</v>
      </c>
      <c r="L43" s="62">
        <f t="shared" si="6"/>
        <v>0</v>
      </c>
      <c r="M43" s="62">
        <f t="shared" si="2"/>
        <v>22650</v>
      </c>
      <c r="N43" s="62">
        <f t="shared" si="3"/>
        <v>0</v>
      </c>
      <c r="O43" s="7">
        <f t="shared" si="4"/>
        <v>22650</v>
      </c>
      <c r="P43" s="52" t="s">
        <v>307</v>
      </c>
      <c r="Q43" s="52"/>
      <c r="R43" s="69" t="s">
        <v>218</v>
      </c>
      <c r="S43" s="69" t="s">
        <v>447</v>
      </c>
      <c r="T43" s="69" t="s">
        <v>451</v>
      </c>
      <c r="U43" s="69" t="s">
        <v>455</v>
      </c>
      <c r="V43" s="69" t="s">
        <v>469</v>
      </c>
      <c r="W43" s="69" t="s">
        <v>220</v>
      </c>
      <c r="X43" s="69" t="s">
        <v>455</v>
      </c>
      <c r="Y43" s="69" t="s">
        <v>220</v>
      </c>
    </row>
    <row r="44" spans="1:25" ht="12.75" customHeight="1" x14ac:dyDescent="0.2">
      <c r="A44" s="5">
        <v>60902000</v>
      </c>
      <c r="B44" s="6" t="s">
        <v>8</v>
      </c>
      <c r="C44" s="1" t="s">
        <v>136</v>
      </c>
      <c r="D44" s="1" t="s">
        <v>137</v>
      </c>
      <c r="E44" s="1" t="s">
        <v>6</v>
      </c>
      <c r="F44" s="14" t="s">
        <v>138</v>
      </c>
      <c r="G44" s="1" t="s">
        <v>218</v>
      </c>
      <c r="H44" s="10">
        <v>0.21</v>
      </c>
      <c r="I44" s="7">
        <v>27830</v>
      </c>
      <c r="J44" s="53"/>
      <c r="K44" s="62">
        <f t="shared" si="5"/>
        <v>29109</v>
      </c>
      <c r="L44" s="62">
        <f t="shared" si="6"/>
        <v>0</v>
      </c>
      <c r="M44" s="62">
        <f t="shared" si="2"/>
        <v>30640</v>
      </c>
      <c r="N44" s="62">
        <f t="shared" si="3"/>
        <v>0</v>
      </c>
      <c r="O44" s="7">
        <f t="shared" si="4"/>
        <v>30640</v>
      </c>
      <c r="P44" s="52" t="s">
        <v>308</v>
      </c>
      <c r="Q44" s="52"/>
      <c r="R44" s="69" t="s">
        <v>220</v>
      </c>
      <c r="S44" s="69" t="s">
        <v>447</v>
      </c>
      <c r="T44" s="69" t="s">
        <v>451</v>
      </c>
      <c r="U44" s="69" t="s">
        <v>455</v>
      </c>
      <c r="V44" s="69" t="s">
        <v>490</v>
      </c>
      <c r="W44" s="69" t="s">
        <v>220</v>
      </c>
      <c r="X44" s="69" t="s">
        <v>455</v>
      </c>
      <c r="Y44" s="69" t="s">
        <v>220</v>
      </c>
    </row>
    <row r="45" spans="1:25" ht="12" customHeight="1" x14ac:dyDescent="0.2">
      <c r="A45" s="5">
        <v>60502000</v>
      </c>
      <c r="B45" s="6" t="s">
        <v>8</v>
      </c>
      <c r="C45" s="1" t="s">
        <v>156</v>
      </c>
      <c r="D45" s="1" t="s">
        <v>157</v>
      </c>
      <c r="E45" s="1" t="s">
        <v>6</v>
      </c>
      <c r="F45" s="14" t="s">
        <v>158</v>
      </c>
      <c r="G45" s="1" t="s">
        <v>218</v>
      </c>
      <c r="H45" s="10">
        <v>0.21</v>
      </c>
      <c r="I45" s="7">
        <v>461010</v>
      </c>
      <c r="J45" s="53">
        <v>136730</v>
      </c>
      <c r="K45" s="62">
        <f t="shared" si="5"/>
        <v>482193</v>
      </c>
      <c r="L45" s="62">
        <f t="shared" si="6"/>
        <v>146471</v>
      </c>
      <c r="M45" s="62">
        <f t="shared" si="2"/>
        <v>507610</v>
      </c>
      <c r="N45" s="62">
        <f t="shared" si="3"/>
        <v>152410</v>
      </c>
      <c r="O45" s="7">
        <f t="shared" si="4"/>
        <v>660020</v>
      </c>
      <c r="P45" s="52" t="s">
        <v>309</v>
      </c>
      <c r="Q45" s="52" t="s">
        <v>371</v>
      </c>
      <c r="R45" s="69" t="s">
        <v>220</v>
      </c>
      <c r="S45" s="69" t="s">
        <v>447</v>
      </c>
      <c r="T45" s="69" t="s">
        <v>451</v>
      </c>
      <c r="U45" s="69" t="s">
        <v>455</v>
      </c>
      <c r="V45" s="69" t="s">
        <v>468</v>
      </c>
      <c r="W45" s="69" t="s">
        <v>220</v>
      </c>
      <c r="X45" s="69" t="s">
        <v>455</v>
      </c>
      <c r="Y45" s="69" t="s">
        <v>220</v>
      </c>
    </row>
    <row r="46" spans="1:25" ht="12" customHeight="1" x14ac:dyDescent="0.2">
      <c r="A46" s="5">
        <v>60502000</v>
      </c>
      <c r="B46" s="6" t="s">
        <v>9</v>
      </c>
      <c r="C46" s="1" t="s">
        <v>19</v>
      </c>
      <c r="D46" s="1" t="s">
        <v>244</v>
      </c>
      <c r="E46" s="1" t="s">
        <v>10</v>
      </c>
      <c r="F46" s="70" t="s">
        <v>20</v>
      </c>
      <c r="G46" s="1" t="s">
        <v>218</v>
      </c>
      <c r="H46" s="10">
        <v>0</v>
      </c>
      <c r="I46" s="7">
        <v>7434240</v>
      </c>
      <c r="J46" s="53">
        <v>877250</v>
      </c>
      <c r="K46" s="62">
        <f t="shared" si="5"/>
        <v>7775830</v>
      </c>
      <c r="L46" s="62">
        <f t="shared" si="6"/>
        <v>939747</v>
      </c>
      <c r="M46" s="62">
        <f t="shared" si="2"/>
        <v>8185740</v>
      </c>
      <c r="N46" s="62">
        <f t="shared" si="3"/>
        <v>977860</v>
      </c>
      <c r="O46" s="7">
        <f t="shared" si="4"/>
        <v>9163600</v>
      </c>
      <c r="P46" s="52" t="s">
        <v>311</v>
      </c>
      <c r="Q46" s="52" t="s">
        <v>373</v>
      </c>
      <c r="R46" s="69" t="s">
        <v>220</v>
      </c>
      <c r="S46" s="69" t="s">
        <v>443</v>
      </c>
      <c r="T46" s="69" t="s">
        <v>450</v>
      </c>
      <c r="U46" s="69" t="s">
        <v>455</v>
      </c>
      <c r="V46" s="69" t="s">
        <v>474</v>
      </c>
      <c r="W46" s="69" t="s">
        <v>220</v>
      </c>
      <c r="X46" s="69" t="s">
        <v>455</v>
      </c>
      <c r="Y46" s="69" t="s">
        <v>450</v>
      </c>
    </row>
    <row r="47" spans="1:25" ht="12" customHeight="1" x14ac:dyDescent="0.2">
      <c r="A47" s="5" t="s">
        <v>115</v>
      </c>
      <c r="B47" s="6" t="s">
        <v>9</v>
      </c>
      <c r="C47" s="1" t="s">
        <v>122</v>
      </c>
      <c r="D47" s="1" t="s">
        <v>123</v>
      </c>
      <c r="E47" s="1" t="s">
        <v>10</v>
      </c>
      <c r="F47" s="70" t="s">
        <v>203</v>
      </c>
      <c r="G47" s="1" t="s">
        <v>218</v>
      </c>
      <c r="H47" s="10">
        <v>0</v>
      </c>
      <c r="I47" s="7">
        <v>3713490</v>
      </c>
      <c r="J47" s="53">
        <v>641300</v>
      </c>
      <c r="K47" s="62">
        <f t="shared" si="5"/>
        <v>3884118</v>
      </c>
      <c r="L47" s="62">
        <f t="shared" si="6"/>
        <v>686988</v>
      </c>
      <c r="M47" s="62">
        <f t="shared" si="2"/>
        <v>4088870</v>
      </c>
      <c r="N47" s="62">
        <f t="shared" si="3"/>
        <v>714850</v>
      </c>
      <c r="O47" s="7">
        <f t="shared" si="4"/>
        <v>4803720</v>
      </c>
      <c r="P47" s="52" t="s">
        <v>312</v>
      </c>
      <c r="Q47" s="52" t="s">
        <v>374</v>
      </c>
      <c r="R47" s="69" t="s">
        <v>220</v>
      </c>
      <c r="S47" s="69" t="s">
        <v>443</v>
      </c>
      <c r="T47" s="69" t="s">
        <v>450</v>
      </c>
      <c r="U47" s="69" t="s">
        <v>455</v>
      </c>
      <c r="V47" s="69" t="s">
        <v>483</v>
      </c>
      <c r="W47" s="69" t="s">
        <v>220</v>
      </c>
      <c r="X47" s="69" t="s">
        <v>455</v>
      </c>
      <c r="Y47" s="69" t="s">
        <v>450</v>
      </c>
    </row>
    <row r="48" spans="1:25" ht="12" customHeight="1" x14ac:dyDescent="0.2">
      <c r="A48" s="5" t="s">
        <v>164</v>
      </c>
      <c r="B48" s="6" t="s">
        <v>8</v>
      </c>
      <c r="C48" s="1" t="s">
        <v>143</v>
      </c>
      <c r="D48" s="1" t="s">
        <v>144</v>
      </c>
      <c r="E48" s="1" t="s">
        <v>10</v>
      </c>
      <c r="F48" s="14" t="s">
        <v>145</v>
      </c>
      <c r="G48" s="1" t="s">
        <v>218</v>
      </c>
      <c r="H48" s="10">
        <v>0</v>
      </c>
      <c r="I48" s="7">
        <v>1010350</v>
      </c>
      <c r="J48" s="53">
        <v>108900</v>
      </c>
      <c r="K48" s="62">
        <f t="shared" si="5"/>
        <v>1056774</v>
      </c>
      <c r="L48" s="62">
        <f t="shared" si="6"/>
        <v>116658</v>
      </c>
      <c r="M48" s="62">
        <f t="shared" si="2"/>
        <v>1112480</v>
      </c>
      <c r="N48" s="62">
        <f t="shared" si="3"/>
        <v>121390</v>
      </c>
      <c r="O48" s="7">
        <f t="shared" si="4"/>
        <v>1233870</v>
      </c>
      <c r="P48" s="52" t="s">
        <v>313</v>
      </c>
      <c r="Q48" s="52" t="s">
        <v>375</v>
      </c>
      <c r="R48" s="69" t="s">
        <v>220</v>
      </c>
      <c r="S48" s="69" t="s">
        <v>447</v>
      </c>
      <c r="T48" s="69" t="s">
        <v>451</v>
      </c>
      <c r="U48" s="69" t="s">
        <v>455</v>
      </c>
      <c r="V48" s="69" t="s">
        <v>463</v>
      </c>
      <c r="W48" s="69" t="s">
        <v>220</v>
      </c>
      <c r="X48" s="69" t="s">
        <v>455</v>
      </c>
      <c r="Y48" s="69" t="s">
        <v>220</v>
      </c>
    </row>
    <row r="49" spans="1:25" ht="12" customHeight="1" x14ac:dyDescent="0.2">
      <c r="A49" s="5">
        <v>60502000</v>
      </c>
      <c r="B49" s="6" t="s">
        <v>9</v>
      </c>
      <c r="C49" s="1" t="s">
        <v>165</v>
      </c>
      <c r="D49" s="1" t="s">
        <v>166</v>
      </c>
      <c r="E49" s="1" t="s">
        <v>10</v>
      </c>
      <c r="F49" s="70" t="s">
        <v>167</v>
      </c>
      <c r="G49" s="1" t="s">
        <v>218</v>
      </c>
      <c r="H49" s="10">
        <v>0</v>
      </c>
      <c r="I49" s="7">
        <v>3199240</v>
      </c>
      <c r="J49" s="53">
        <v>665500</v>
      </c>
      <c r="K49" s="62">
        <f t="shared" si="5"/>
        <v>3346239</v>
      </c>
      <c r="L49" s="62">
        <f t="shared" si="6"/>
        <v>712912</v>
      </c>
      <c r="M49" s="64">
        <f>ROUND(K49/125.2*131.8,-1)</f>
        <v>3522640</v>
      </c>
      <c r="N49" s="64">
        <f>ROUND(L49/123.3*128.3,-1)+75000</f>
        <v>816820</v>
      </c>
      <c r="O49" s="65">
        <f t="shared" si="4"/>
        <v>4339460</v>
      </c>
      <c r="P49" s="52" t="s">
        <v>314</v>
      </c>
      <c r="Q49" s="52" t="s">
        <v>376</v>
      </c>
      <c r="R49" s="69" t="s">
        <v>220</v>
      </c>
      <c r="S49" s="69" t="s">
        <v>443</v>
      </c>
      <c r="T49" s="69" t="s">
        <v>450</v>
      </c>
      <c r="U49" s="69" t="s">
        <v>455</v>
      </c>
      <c r="V49" s="69" t="s">
        <v>463</v>
      </c>
      <c r="W49" s="69" t="s">
        <v>220</v>
      </c>
      <c r="X49" s="69" t="s">
        <v>455</v>
      </c>
      <c r="Y49" s="69" t="s">
        <v>450</v>
      </c>
    </row>
    <row r="50" spans="1:25" ht="12" customHeight="1" x14ac:dyDescent="0.2">
      <c r="A50" s="5">
        <v>60607000</v>
      </c>
      <c r="B50" s="6" t="s">
        <v>9</v>
      </c>
      <c r="C50" s="1" t="s">
        <v>186</v>
      </c>
      <c r="D50" s="1" t="s">
        <v>187</v>
      </c>
      <c r="E50" s="1" t="s">
        <v>10</v>
      </c>
      <c r="F50" s="70" t="s">
        <v>188</v>
      </c>
      <c r="G50" s="1" t="s">
        <v>218</v>
      </c>
      <c r="H50" s="10">
        <v>0</v>
      </c>
      <c r="I50" s="7">
        <v>4635510</v>
      </c>
      <c r="J50" s="53">
        <v>974050</v>
      </c>
      <c r="K50" s="62">
        <f t="shared" si="5"/>
        <v>4848503</v>
      </c>
      <c r="L50" s="62">
        <f t="shared" si="6"/>
        <v>1043444</v>
      </c>
      <c r="M50" s="62">
        <f t="shared" si="2"/>
        <v>5104100</v>
      </c>
      <c r="N50" s="62">
        <f t="shared" si="3"/>
        <v>1085760</v>
      </c>
      <c r="O50" s="7">
        <f t="shared" si="4"/>
        <v>6189860</v>
      </c>
      <c r="P50" s="52" t="s">
        <v>315</v>
      </c>
      <c r="Q50" s="52" t="s">
        <v>377</v>
      </c>
      <c r="R50" s="69" t="s">
        <v>220</v>
      </c>
      <c r="S50" s="69" t="s">
        <v>443</v>
      </c>
      <c r="T50" s="69" t="s">
        <v>450</v>
      </c>
      <c r="U50" s="69" t="s">
        <v>455</v>
      </c>
      <c r="V50" s="69" t="s">
        <v>484</v>
      </c>
      <c r="W50" s="69" t="s">
        <v>220</v>
      </c>
      <c r="X50" s="69" t="s">
        <v>455</v>
      </c>
      <c r="Y50" s="69" t="s">
        <v>450</v>
      </c>
    </row>
    <row r="51" spans="1:25" ht="12" customHeight="1" x14ac:dyDescent="0.2">
      <c r="A51" s="5">
        <v>60903010</v>
      </c>
      <c r="B51" s="6" t="s">
        <v>8</v>
      </c>
      <c r="C51" s="1" t="s">
        <v>33</v>
      </c>
      <c r="D51" s="1" t="s">
        <v>34</v>
      </c>
      <c r="E51" s="1" t="s">
        <v>35</v>
      </c>
      <c r="F51" s="14" t="s">
        <v>229</v>
      </c>
      <c r="G51" s="1" t="s">
        <v>218</v>
      </c>
      <c r="H51" s="10">
        <v>0</v>
      </c>
      <c r="I51" s="7">
        <v>189970</v>
      </c>
      <c r="J51" s="53"/>
      <c r="K51" s="62">
        <f t="shared" si="5"/>
        <v>198699</v>
      </c>
      <c r="L51" s="62">
        <f t="shared" si="6"/>
        <v>0</v>
      </c>
      <c r="M51" s="62">
        <f t="shared" si="2"/>
        <v>209170</v>
      </c>
      <c r="N51" s="62">
        <f t="shared" si="3"/>
        <v>0</v>
      </c>
      <c r="O51" s="7">
        <f t="shared" si="4"/>
        <v>209170</v>
      </c>
      <c r="P51" s="52" t="s">
        <v>316</v>
      </c>
      <c r="Q51" s="52"/>
      <c r="R51" s="69" t="s">
        <v>220</v>
      </c>
      <c r="S51" s="69" t="s">
        <v>447</v>
      </c>
      <c r="T51" s="69" t="s">
        <v>451</v>
      </c>
      <c r="U51" s="69" t="s">
        <v>455</v>
      </c>
      <c r="V51" s="69" t="s">
        <v>459</v>
      </c>
      <c r="W51" s="69" t="s">
        <v>220</v>
      </c>
      <c r="X51" s="69" t="s">
        <v>455</v>
      </c>
      <c r="Y51" s="69" t="s">
        <v>220</v>
      </c>
    </row>
    <row r="52" spans="1:25" ht="12" customHeight="1" x14ac:dyDescent="0.2">
      <c r="A52" s="5" t="s">
        <v>211</v>
      </c>
      <c r="B52" s="6" t="s">
        <v>8</v>
      </c>
      <c r="C52" s="1" t="s">
        <v>182</v>
      </c>
      <c r="D52" s="1" t="s">
        <v>183</v>
      </c>
      <c r="E52" s="1" t="s">
        <v>35</v>
      </c>
      <c r="F52" s="14" t="s">
        <v>230</v>
      </c>
      <c r="G52" s="1" t="s">
        <v>220</v>
      </c>
      <c r="H52" s="10">
        <v>0.21</v>
      </c>
      <c r="I52" s="7">
        <v>15730</v>
      </c>
      <c r="J52" s="53"/>
      <c r="K52" s="62">
        <f t="shared" si="5"/>
        <v>16453</v>
      </c>
      <c r="L52" s="62">
        <f t="shared" si="6"/>
        <v>0</v>
      </c>
      <c r="M52" s="62">
        <f t="shared" si="2"/>
        <v>17320</v>
      </c>
      <c r="N52" s="62">
        <f t="shared" si="3"/>
        <v>0</v>
      </c>
      <c r="O52" s="7">
        <f t="shared" si="4"/>
        <v>17320</v>
      </c>
      <c r="P52" s="52" t="s">
        <v>317</v>
      </c>
      <c r="Q52" s="52"/>
      <c r="R52" s="69" t="s">
        <v>220</v>
      </c>
      <c r="S52" s="69" t="s">
        <v>447</v>
      </c>
      <c r="T52" s="69" t="s">
        <v>451</v>
      </c>
      <c r="U52" s="69" t="s">
        <v>455</v>
      </c>
      <c r="V52" s="69" t="s">
        <v>470</v>
      </c>
      <c r="W52" s="69" t="s">
        <v>220</v>
      </c>
      <c r="X52" s="69" t="s">
        <v>455</v>
      </c>
      <c r="Y52" s="69" t="s">
        <v>220</v>
      </c>
    </row>
    <row r="53" spans="1:25" ht="12.75" customHeight="1" x14ac:dyDescent="0.2">
      <c r="A53" s="5">
        <v>60806000</v>
      </c>
      <c r="B53" s="6" t="s">
        <v>8</v>
      </c>
      <c r="C53" s="1" t="s">
        <v>189</v>
      </c>
      <c r="D53" s="1" t="s">
        <v>190</v>
      </c>
      <c r="E53" s="1" t="s">
        <v>35</v>
      </c>
      <c r="F53" s="14" t="s">
        <v>18</v>
      </c>
      <c r="G53" s="1" t="s">
        <v>218</v>
      </c>
      <c r="H53" s="10">
        <v>0</v>
      </c>
      <c r="I53" s="7">
        <v>88330</v>
      </c>
      <c r="J53" s="53">
        <v>13310</v>
      </c>
      <c r="K53" s="62">
        <f t="shared" si="5"/>
        <v>92389</v>
      </c>
      <c r="L53" s="62">
        <f t="shared" si="6"/>
        <v>14258</v>
      </c>
      <c r="M53" s="62">
        <f t="shared" si="2"/>
        <v>97260</v>
      </c>
      <c r="N53" s="62">
        <f t="shared" si="3"/>
        <v>14840</v>
      </c>
      <c r="O53" s="7">
        <f t="shared" si="4"/>
        <v>112100</v>
      </c>
      <c r="P53" s="52" t="s">
        <v>318</v>
      </c>
      <c r="Q53" s="52" t="s">
        <v>378</v>
      </c>
      <c r="R53" s="69" t="s">
        <v>220</v>
      </c>
      <c r="S53" s="69" t="s">
        <v>447</v>
      </c>
      <c r="T53" s="69" t="s">
        <v>451</v>
      </c>
      <c r="U53" s="69" t="s">
        <v>455</v>
      </c>
      <c r="V53" s="69" t="s">
        <v>466</v>
      </c>
      <c r="W53" s="69" t="s">
        <v>220</v>
      </c>
      <c r="X53" s="69" t="s">
        <v>455</v>
      </c>
      <c r="Y53" s="69" t="s">
        <v>220</v>
      </c>
    </row>
    <row r="54" spans="1:25" ht="12" customHeight="1" x14ac:dyDescent="0.2">
      <c r="A54" s="5">
        <v>60806000</v>
      </c>
      <c r="B54" s="6" t="s">
        <v>8</v>
      </c>
      <c r="C54" s="1" t="s">
        <v>141</v>
      </c>
      <c r="D54" s="1" t="s">
        <v>142</v>
      </c>
      <c r="E54" s="1" t="s">
        <v>132</v>
      </c>
      <c r="F54" s="14" t="s">
        <v>18</v>
      </c>
      <c r="G54" s="1" t="s">
        <v>218</v>
      </c>
      <c r="H54" s="10">
        <v>0</v>
      </c>
      <c r="I54" s="7">
        <v>38720</v>
      </c>
      <c r="J54" s="53"/>
      <c r="K54" s="62">
        <f t="shared" si="5"/>
        <v>40499</v>
      </c>
      <c r="L54" s="62">
        <f t="shared" si="6"/>
        <v>0</v>
      </c>
      <c r="M54" s="62">
        <f t="shared" si="2"/>
        <v>42630</v>
      </c>
      <c r="N54" s="62">
        <f t="shared" si="3"/>
        <v>0</v>
      </c>
      <c r="O54" s="7">
        <f t="shared" si="4"/>
        <v>42630</v>
      </c>
      <c r="P54" s="52" t="s">
        <v>319</v>
      </c>
      <c r="Q54" s="52" t="s">
        <v>379</v>
      </c>
      <c r="R54" s="69" t="s">
        <v>220</v>
      </c>
      <c r="S54" s="69" t="s">
        <v>447</v>
      </c>
      <c r="T54" s="69" t="s">
        <v>451</v>
      </c>
      <c r="U54" s="69" t="s">
        <v>455</v>
      </c>
      <c r="V54" s="69" t="s">
        <v>459</v>
      </c>
      <c r="W54" s="69" t="s">
        <v>220</v>
      </c>
      <c r="X54" s="69" t="s">
        <v>455</v>
      </c>
      <c r="Y54" s="69" t="s">
        <v>220</v>
      </c>
    </row>
    <row r="55" spans="1:25" ht="12" customHeight="1" x14ac:dyDescent="0.2">
      <c r="A55" s="5">
        <v>60502000</v>
      </c>
      <c r="B55" s="6" t="s">
        <v>9</v>
      </c>
      <c r="C55" s="1" t="s">
        <v>177</v>
      </c>
      <c r="D55" s="1" t="s">
        <v>178</v>
      </c>
      <c r="E55" s="1" t="s">
        <v>132</v>
      </c>
      <c r="F55" s="70" t="s">
        <v>179</v>
      </c>
      <c r="G55" s="1" t="s">
        <v>218</v>
      </c>
      <c r="H55" s="10">
        <v>0</v>
      </c>
      <c r="I55" s="7">
        <v>4628250</v>
      </c>
      <c r="J55" s="53">
        <v>883300</v>
      </c>
      <c r="K55" s="62">
        <f t="shared" si="5"/>
        <v>4840910</v>
      </c>
      <c r="L55" s="62">
        <f t="shared" si="6"/>
        <v>946228</v>
      </c>
      <c r="M55" s="62">
        <f t="shared" si="2"/>
        <v>5096100</v>
      </c>
      <c r="N55" s="62">
        <f t="shared" si="3"/>
        <v>984600</v>
      </c>
      <c r="O55" s="7">
        <f t="shared" si="4"/>
        <v>6080700</v>
      </c>
      <c r="P55" s="52" t="s">
        <v>320</v>
      </c>
      <c r="Q55" s="52" t="s">
        <v>380</v>
      </c>
      <c r="R55" s="69" t="s">
        <v>220</v>
      </c>
      <c r="S55" s="69" t="s">
        <v>443</v>
      </c>
      <c r="T55" s="69" t="s">
        <v>450</v>
      </c>
      <c r="U55" s="69" t="s">
        <v>455</v>
      </c>
      <c r="V55" s="69" t="s">
        <v>473</v>
      </c>
      <c r="W55" s="69" t="s">
        <v>220</v>
      </c>
      <c r="X55" s="69" t="s">
        <v>455</v>
      </c>
      <c r="Y55" s="69" t="s">
        <v>450</v>
      </c>
    </row>
    <row r="56" spans="1:25" ht="12" customHeight="1" x14ac:dyDescent="0.2">
      <c r="A56" s="5">
        <v>60603060</v>
      </c>
      <c r="B56" s="6" t="s">
        <v>8</v>
      </c>
      <c r="C56" s="1" t="s">
        <v>207</v>
      </c>
      <c r="D56" s="1" t="s">
        <v>208</v>
      </c>
      <c r="E56" s="1" t="s">
        <v>206</v>
      </c>
      <c r="F56" s="14" t="s">
        <v>209</v>
      </c>
      <c r="G56" s="1" t="s">
        <v>218</v>
      </c>
      <c r="H56" s="10">
        <v>0.21</v>
      </c>
      <c r="I56" s="7">
        <v>8524450</v>
      </c>
      <c r="J56" s="53">
        <v>481580</v>
      </c>
      <c r="K56" s="62">
        <f t="shared" si="5"/>
        <v>8916133</v>
      </c>
      <c r="L56" s="62">
        <f t="shared" si="6"/>
        <v>515889</v>
      </c>
      <c r="M56" s="62">
        <f t="shared" si="2"/>
        <v>9386150</v>
      </c>
      <c r="N56" s="62">
        <f t="shared" si="3"/>
        <v>536810</v>
      </c>
      <c r="O56" s="7">
        <f t="shared" si="4"/>
        <v>9922960</v>
      </c>
      <c r="P56" s="52" t="s">
        <v>321</v>
      </c>
      <c r="Q56" s="52" t="s">
        <v>381</v>
      </c>
      <c r="R56" s="69" t="s">
        <v>220</v>
      </c>
      <c r="S56" s="69" t="s">
        <v>447</v>
      </c>
      <c r="T56" s="69" t="s">
        <v>451</v>
      </c>
      <c r="U56" s="69" t="s">
        <v>455</v>
      </c>
      <c r="V56" s="69" t="s">
        <v>472</v>
      </c>
      <c r="W56" s="69" t="s">
        <v>220</v>
      </c>
      <c r="X56" s="69" t="s">
        <v>455</v>
      </c>
    </row>
    <row r="57" spans="1:25" ht="12" customHeight="1" x14ac:dyDescent="0.2">
      <c r="A57" s="5">
        <v>60806000</v>
      </c>
      <c r="B57" s="6" t="s">
        <v>8</v>
      </c>
      <c r="C57" s="1" t="s">
        <v>69</v>
      </c>
      <c r="D57" s="1" t="s">
        <v>70</v>
      </c>
      <c r="E57" s="1" t="s">
        <v>48</v>
      </c>
      <c r="F57" s="14" t="s">
        <v>71</v>
      </c>
      <c r="G57" s="1" t="s">
        <v>218</v>
      </c>
      <c r="H57" s="10">
        <v>0</v>
      </c>
      <c r="I57" s="7">
        <v>82280</v>
      </c>
      <c r="J57" s="53">
        <v>10890</v>
      </c>
      <c r="K57" s="62">
        <f t="shared" si="5"/>
        <v>86061</v>
      </c>
      <c r="L57" s="62">
        <f t="shared" si="6"/>
        <v>11666</v>
      </c>
      <c r="M57" s="62">
        <f t="shared" si="2"/>
        <v>90600</v>
      </c>
      <c r="N57" s="62">
        <f t="shared" si="3"/>
        <v>12140</v>
      </c>
      <c r="O57" s="7">
        <f t="shared" si="4"/>
        <v>102740</v>
      </c>
      <c r="P57" s="52" t="s">
        <v>322</v>
      </c>
      <c r="Q57" s="52" t="s">
        <v>382</v>
      </c>
      <c r="R57" s="69" t="s">
        <v>220</v>
      </c>
      <c r="S57" s="69" t="s">
        <v>447</v>
      </c>
      <c r="T57" s="69" t="s">
        <v>451</v>
      </c>
      <c r="U57" s="69" t="s">
        <v>455</v>
      </c>
      <c r="V57" s="69" t="s">
        <v>459</v>
      </c>
      <c r="W57" s="69" t="s">
        <v>220</v>
      </c>
      <c r="X57" s="69" t="s">
        <v>455</v>
      </c>
      <c r="Y57" s="69" t="s">
        <v>220</v>
      </c>
    </row>
    <row r="58" spans="1:25" ht="12" customHeight="1" x14ac:dyDescent="0.2">
      <c r="A58" s="5">
        <v>60502000</v>
      </c>
      <c r="B58" s="6" t="s">
        <v>9</v>
      </c>
      <c r="C58" s="1" t="s">
        <v>80</v>
      </c>
      <c r="D58" s="1" t="s">
        <v>81</v>
      </c>
      <c r="E58" s="1" t="s">
        <v>48</v>
      </c>
      <c r="F58" s="70" t="s">
        <v>82</v>
      </c>
      <c r="G58" s="1" t="s">
        <v>218</v>
      </c>
      <c r="H58" s="10">
        <v>0</v>
      </c>
      <c r="I58" s="7">
        <v>4153930</v>
      </c>
      <c r="J58" s="53">
        <v>943800</v>
      </c>
      <c r="K58" s="62">
        <f t="shared" si="5"/>
        <v>4344796</v>
      </c>
      <c r="L58" s="62">
        <f t="shared" si="6"/>
        <v>1011039</v>
      </c>
      <c r="M58" s="62">
        <f t="shared" si="2"/>
        <v>4573830</v>
      </c>
      <c r="N58" s="62">
        <f t="shared" si="3"/>
        <v>1052040</v>
      </c>
      <c r="O58" s="7">
        <f t="shared" si="4"/>
        <v>5625870</v>
      </c>
      <c r="P58" s="52" t="s">
        <v>323</v>
      </c>
      <c r="Q58" s="52" t="s">
        <v>383</v>
      </c>
      <c r="R58" s="69" t="s">
        <v>220</v>
      </c>
      <c r="S58" s="69" t="s">
        <v>443</v>
      </c>
      <c r="T58" s="69" t="s">
        <v>450</v>
      </c>
      <c r="U58" s="69" t="s">
        <v>455</v>
      </c>
      <c r="V58" s="69" t="s">
        <v>463</v>
      </c>
      <c r="W58" s="69" t="s">
        <v>220</v>
      </c>
      <c r="X58" s="69" t="s">
        <v>455</v>
      </c>
      <c r="Y58" s="69" t="s">
        <v>450</v>
      </c>
    </row>
    <row r="59" spans="1:25" ht="12" customHeight="1" x14ac:dyDescent="0.2">
      <c r="A59" s="5">
        <v>60502000</v>
      </c>
      <c r="B59" s="6" t="s">
        <v>9</v>
      </c>
      <c r="C59" s="1" t="s">
        <v>80</v>
      </c>
      <c r="D59" s="1" t="s">
        <v>81</v>
      </c>
      <c r="E59" s="1" t="s">
        <v>48</v>
      </c>
      <c r="F59" s="70" t="s">
        <v>83</v>
      </c>
      <c r="G59" s="1" t="s">
        <v>218</v>
      </c>
      <c r="H59" s="10">
        <v>0</v>
      </c>
      <c r="I59" s="7">
        <v>231110</v>
      </c>
      <c r="J59" s="53"/>
      <c r="K59" s="62">
        <f t="shared" si="5"/>
        <v>241729</v>
      </c>
      <c r="L59" s="62">
        <f t="shared" si="6"/>
        <v>0</v>
      </c>
      <c r="M59" s="62">
        <f t="shared" si="2"/>
        <v>254470</v>
      </c>
      <c r="N59" s="62">
        <f t="shared" si="3"/>
        <v>0</v>
      </c>
      <c r="O59" s="7">
        <f t="shared" si="4"/>
        <v>254470</v>
      </c>
      <c r="P59" s="52" t="s">
        <v>324</v>
      </c>
      <c r="Q59" s="52"/>
      <c r="R59" s="69" t="s">
        <v>220</v>
      </c>
      <c r="S59" s="69" t="s">
        <v>443</v>
      </c>
      <c r="T59" s="69" t="s">
        <v>450</v>
      </c>
      <c r="U59" s="69" t="s">
        <v>455</v>
      </c>
      <c r="V59" s="69" t="s">
        <v>485</v>
      </c>
      <c r="W59" s="69" t="s">
        <v>220</v>
      </c>
      <c r="X59" s="69" t="s">
        <v>455</v>
      </c>
      <c r="Y59" s="69" t="s">
        <v>220</v>
      </c>
    </row>
    <row r="60" spans="1:25" ht="12.75" customHeight="1" x14ac:dyDescent="0.2">
      <c r="A60" s="5">
        <v>60705010</v>
      </c>
      <c r="B60" s="6" t="s">
        <v>8</v>
      </c>
      <c r="C60" s="1" t="s">
        <v>84</v>
      </c>
      <c r="D60" s="1" t="s">
        <v>81</v>
      </c>
      <c r="E60" s="1" t="s">
        <v>48</v>
      </c>
      <c r="F60" s="14" t="s">
        <v>85</v>
      </c>
      <c r="G60" s="1" t="s">
        <v>218</v>
      </c>
      <c r="H60" s="10">
        <v>0</v>
      </c>
      <c r="I60" s="7">
        <v>1778700</v>
      </c>
      <c r="J60" s="53"/>
      <c r="K60" s="62">
        <f t="shared" si="5"/>
        <v>1860428</v>
      </c>
      <c r="L60" s="62">
        <f t="shared" si="6"/>
        <v>0</v>
      </c>
      <c r="M60" s="62">
        <f t="shared" si="2"/>
        <v>1958500</v>
      </c>
      <c r="N60" s="62">
        <f t="shared" si="3"/>
        <v>0</v>
      </c>
      <c r="O60" s="7">
        <f t="shared" si="4"/>
        <v>1958500</v>
      </c>
      <c r="P60" s="52" t="s">
        <v>325</v>
      </c>
      <c r="Q60" s="52"/>
      <c r="R60" s="69" t="s">
        <v>220</v>
      </c>
      <c r="S60" s="69" t="s">
        <v>447</v>
      </c>
      <c r="T60" s="73" t="s">
        <v>452</v>
      </c>
      <c r="U60" s="69" t="s">
        <v>455</v>
      </c>
      <c r="V60" s="69" t="s">
        <v>471</v>
      </c>
      <c r="W60" s="69" t="s">
        <v>456</v>
      </c>
      <c r="X60" s="69" t="s">
        <v>455</v>
      </c>
      <c r="Y60" s="69" t="s">
        <v>450</v>
      </c>
    </row>
    <row r="61" spans="1:25" ht="12.75" customHeight="1" x14ac:dyDescent="0.2">
      <c r="A61" s="5">
        <v>60201013</v>
      </c>
      <c r="B61" s="6"/>
      <c r="C61" s="1" t="s">
        <v>260</v>
      </c>
      <c r="D61" s="1" t="s">
        <v>261</v>
      </c>
      <c r="E61" s="1" t="s">
        <v>206</v>
      </c>
      <c r="F61" s="14" t="s">
        <v>262</v>
      </c>
      <c r="G61" s="1" t="s">
        <v>218</v>
      </c>
      <c r="H61" s="10">
        <v>0</v>
      </c>
      <c r="I61" s="7">
        <v>901450</v>
      </c>
      <c r="J61" s="53"/>
      <c r="K61" s="62">
        <f t="shared" si="5"/>
        <v>942870</v>
      </c>
      <c r="L61" s="62">
        <f t="shared" si="6"/>
        <v>0</v>
      </c>
      <c r="M61" s="62">
        <f t="shared" si="2"/>
        <v>992570</v>
      </c>
      <c r="N61" s="62">
        <f t="shared" si="3"/>
        <v>0</v>
      </c>
      <c r="O61" s="7">
        <f t="shared" si="4"/>
        <v>992570</v>
      </c>
      <c r="P61" s="1" t="s">
        <v>398</v>
      </c>
      <c r="Q61" s="52"/>
      <c r="R61" s="69" t="s">
        <v>220</v>
      </c>
      <c r="S61" s="69" t="s">
        <v>447</v>
      </c>
      <c r="T61" s="69" t="s">
        <v>451</v>
      </c>
      <c r="U61" s="69" t="s">
        <v>455</v>
      </c>
      <c r="V61" s="69" t="s">
        <v>463</v>
      </c>
      <c r="W61" s="69" t="s">
        <v>220</v>
      </c>
      <c r="X61" s="69" t="s">
        <v>455</v>
      </c>
      <c r="Y61" s="69" t="s">
        <v>220</v>
      </c>
    </row>
    <row r="62" spans="1:25" x14ac:dyDescent="0.2">
      <c r="A62" s="5">
        <v>60707500</v>
      </c>
      <c r="B62" s="6"/>
      <c r="C62" s="1" t="s">
        <v>130</v>
      </c>
      <c r="D62" s="1" t="s">
        <v>131</v>
      </c>
      <c r="E62" s="1" t="s">
        <v>48</v>
      </c>
      <c r="F62" s="14" t="s">
        <v>202</v>
      </c>
      <c r="G62" s="1" t="s">
        <v>220</v>
      </c>
      <c r="H62" s="10">
        <v>0.21</v>
      </c>
      <c r="I62" s="7">
        <v>189970</v>
      </c>
      <c r="J62" s="53"/>
      <c r="K62" s="62">
        <f t="shared" si="5"/>
        <v>198699</v>
      </c>
      <c r="L62" s="62">
        <f t="shared" si="6"/>
        <v>0</v>
      </c>
      <c r="M62" s="62">
        <f t="shared" si="2"/>
        <v>209170</v>
      </c>
      <c r="N62" s="62">
        <f t="shared" si="3"/>
        <v>0</v>
      </c>
      <c r="O62" s="7">
        <f t="shared" si="4"/>
        <v>209170</v>
      </c>
      <c r="P62" s="52" t="s">
        <v>326</v>
      </c>
      <c r="Q62" s="52"/>
      <c r="R62" s="69" t="s">
        <v>220</v>
      </c>
      <c r="S62" s="69" t="s">
        <v>447</v>
      </c>
      <c r="T62" s="69" t="s">
        <v>451</v>
      </c>
      <c r="U62" s="69" t="s">
        <v>455</v>
      </c>
      <c r="V62" s="69" t="s">
        <v>470</v>
      </c>
      <c r="W62" s="69" t="s">
        <v>220</v>
      </c>
      <c r="X62" s="69" t="s">
        <v>455</v>
      </c>
      <c r="Y62" s="69" t="s">
        <v>220</v>
      </c>
    </row>
    <row r="63" spans="1:25" ht="12" customHeight="1" x14ac:dyDescent="0.2">
      <c r="A63" s="5">
        <v>60806000</v>
      </c>
      <c r="B63" s="6" t="s">
        <v>8</v>
      </c>
      <c r="C63" s="1" t="s">
        <v>92</v>
      </c>
      <c r="D63" s="1" t="s">
        <v>93</v>
      </c>
      <c r="E63" s="1" t="s">
        <v>94</v>
      </c>
      <c r="F63" s="14" t="s">
        <v>95</v>
      </c>
      <c r="G63" s="1" t="s">
        <v>218</v>
      </c>
      <c r="H63" s="10">
        <v>0</v>
      </c>
      <c r="I63" s="7">
        <v>38720</v>
      </c>
      <c r="J63" s="53">
        <v>4840</v>
      </c>
      <c r="K63" s="62">
        <f t="shared" si="5"/>
        <v>40499</v>
      </c>
      <c r="L63" s="62">
        <f t="shared" si="6"/>
        <v>5185</v>
      </c>
      <c r="M63" s="62">
        <f t="shared" si="2"/>
        <v>42630</v>
      </c>
      <c r="N63" s="62">
        <f t="shared" si="3"/>
        <v>5400</v>
      </c>
      <c r="O63" s="7">
        <f t="shared" si="4"/>
        <v>48030</v>
      </c>
      <c r="P63" s="52" t="s">
        <v>327</v>
      </c>
      <c r="Q63" s="52" t="s">
        <v>384</v>
      </c>
      <c r="R63" s="69" t="s">
        <v>220</v>
      </c>
      <c r="S63" s="69" t="s">
        <v>447</v>
      </c>
      <c r="T63" s="69" t="s">
        <v>451</v>
      </c>
      <c r="U63" s="69" t="s">
        <v>455</v>
      </c>
      <c r="V63" s="69" t="s">
        <v>473</v>
      </c>
      <c r="W63" s="69" t="s">
        <v>220</v>
      </c>
      <c r="X63" s="69" t="s">
        <v>455</v>
      </c>
      <c r="Y63" s="69" t="s">
        <v>220</v>
      </c>
    </row>
    <row r="64" spans="1:25" s="87" customFormat="1" ht="12" customHeight="1" x14ac:dyDescent="0.2">
      <c r="A64" s="77">
        <v>60806000</v>
      </c>
      <c r="B64" s="78" t="s">
        <v>8</v>
      </c>
      <c r="C64" s="79" t="s">
        <v>15</v>
      </c>
      <c r="D64" s="79" t="s">
        <v>16</v>
      </c>
      <c r="E64" s="79" t="s">
        <v>17</v>
      </c>
      <c r="F64" s="80" t="s">
        <v>18</v>
      </c>
      <c r="G64" s="79" t="s">
        <v>218</v>
      </c>
      <c r="H64" s="81">
        <v>0</v>
      </c>
      <c r="I64" s="82">
        <v>67760</v>
      </c>
      <c r="J64" s="83">
        <v>7260</v>
      </c>
      <c r="K64" s="84">
        <f t="shared" si="5"/>
        <v>70873</v>
      </c>
      <c r="L64" s="84">
        <f t="shared" si="6"/>
        <v>7777</v>
      </c>
      <c r="M64" s="84">
        <f t="shared" si="2"/>
        <v>74610</v>
      </c>
      <c r="N64" s="84">
        <f t="shared" si="3"/>
        <v>8090</v>
      </c>
      <c r="O64" s="82">
        <f t="shared" si="4"/>
        <v>82700</v>
      </c>
      <c r="P64" s="85" t="s">
        <v>328</v>
      </c>
      <c r="Q64" s="85" t="s">
        <v>385</v>
      </c>
      <c r="R64" s="86" t="s">
        <v>220</v>
      </c>
      <c r="S64" s="86" t="s">
        <v>447</v>
      </c>
      <c r="T64" s="86" t="s">
        <v>451</v>
      </c>
      <c r="U64" s="86" t="s">
        <v>455</v>
      </c>
      <c r="V64" s="86" t="s">
        <v>459</v>
      </c>
      <c r="W64" s="86" t="s">
        <v>220</v>
      </c>
      <c r="X64" s="86" t="s">
        <v>455</v>
      </c>
      <c r="Y64" s="86" t="s">
        <v>220</v>
      </c>
    </row>
    <row r="65" spans="1:25" ht="12.75" customHeight="1" x14ac:dyDescent="0.2">
      <c r="A65" s="5">
        <v>60502000</v>
      </c>
      <c r="B65" s="6" t="s">
        <v>9</v>
      </c>
      <c r="C65" s="1" t="s">
        <v>89</v>
      </c>
      <c r="D65" s="1" t="s">
        <v>90</v>
      </c>
      <c r="E65" s="1" t="s">
        <v>17</v>
      </c>
      <c r="F65" s="70" t="s">
        <v>91</v>
      </c>
      <c r="G65" s="1" t="s">
        <v>218</v>
      </c>
      <c r="H65" s="10">
        <v>0</v>
      </c>
      <c r="I65" s="7">
        <v>2952400</v>
      </c>
      <c r="J65" s="53">
        <v>635250</v>
      </c>
      <c r="K65" s="62">
        <f t="shared" ref="K65:K95" si="7">ROUND(I65/119.7*125.2,0)</f>
        <v>3088057</v>
      </c>
      <c r="L65" s="62">
        <f t="shared" ref="L65:L95" si="8">ROUND(J65/115.1*123.3,0)</f>
        <v>680507</v>
      </c>
      <c r="M65" s="62">
        <f t="shared" si="2"/>
        <v>3250850</v>
      </c>
      <c r="N65" s="62">
        <f t="shared" si="3"/>
        <v>708100</v>
      </c>
      <c r="O65" s="7">
        <f t="shared" si="4"/>
        <v>3958950</v>
      </c>
      <c r="P65" s="52" t="s">
        <v>329</v>
      </c>
      <c r="Q65" s="52" t="s">
        <v>386</v>
      </c>
      <c r="R65" s="69" t="s">
        <v>220</v>
      </c>
      <c r="S65" s="69" t="s">
        <v>443</v>
      </c>
      <c r="T65" s="69" t="s">
        <v>450</v>
      </c>
      <c r="U65" s="69" t="s">
        <v>455</v>
      </c>
      <c r="V65" s="69" t="s">
        <v>459</v>
      </c>
      <c r="W65" s="69" t="s">
        <v>220</v>
      </c>
      <c r="X65" s="69" t="s">
        <v>455</v>
      </c>
      <c r="Y65" s="69" t="s">
        <v>450</v>
      </c>
    </row>
    <row r="66" spans="1:25" ht="12" customHeight="1" x14ac:dyDescent="0.2">
      <c r="A66" s="5">
        <v>60903010</v>
      </c>
      <c r="B66" s="6" t="s">
        <v>8</v>
      </c>
      <c r="C66" s="1" t="s">
        <v>106</v>
      </c>
      <c r="D66" s="1" t="s">
        <v>107</v>
      </c>
      <c r="E66" s="1" t="s">
        <v>17</v>
      </c>
      <c r="F66" s="75" t="s">
        <v>63</v>
      </c>
      <c r="G66" s="1" t="s">
        <v>218</v>
      </c>
      <c r="H66" s="10">
        <v>0.16800000000000001</v>
      </c>
      <c r="I66" s="7">
        <v>2541000</v>
      </c>
      <c r="J66" s="53"/>
      <c r="K66" s="62">
        <f t="shared" si="7"/>
        <v>2657754</v>
      </c>
      <c r="L66" s="62">
        <f t="shared" si="8"/>
        <v>0</v>
      </c>
      <c r="M66" s="62">
        <f t="shared" ref="M66:M95" si="9">ROUND(K66/125.2*131.8,-1)</f>
        <v>2797860</v>
      </c>
      <c r="N66" s="62">
        <f t="shared" ref="N66:N95" si="10">ROUND(L66/123.3*128.3,-1)</f>
        <v>0</v>
      </c>
      <c r="O66" s="7">
        <f t="shared" ref="O66:O95" si="11">M66+N66</f>
        <v>2797860</v>
      </c>
      <c r="P66" s="52" t="s">
        <v>330</v>
      </c>
      <c r="Q66" s="52"/>
      <c r="R66" s="69" t="s">
        <v>220</v>
      </c>
      <c r="S66" s="69" t="s">
        <v>447</v>
      </c>
      <c r="T66" s="69" t="s">
        <v>451</v>
      </c>
      <c r="U66" s="69" t="s">
        <v>455</v>
      </c>
      <c r="V66" s="69" t="s">
        <v>474</v>
      </c>
      <c r="W66" s="69" t="s">
        <v>220</v>
      </c>
      <c r="X66" s="69" t="s">
        <v>457</v>
      </c>
      <c r="Y66" s="69" t="s">
        <v>220</v>
      </c>
    </row>
    <row r="67" spans="1:25" ht="12.75" customHeight="1" x14ac:dyDescent="0.2">
      <c r="A67" s="5">
        <v>60903010</v>
      </c>
      <c r="B67" s="6" t="s">
        <v>8</v>
      </c>
      <c r="C67" s="1" t="s">
        <v>184</v>
      </c>
      <c r="D67" s="1" t="s">
        <v>185</v>
      </c>
      <c r="E67" s="1" t="s">
        <v>36</v>
      </c>
      <c r="F67" s="75" t="s">
        <v>63</v>
      </c>
      <c r="G67" s="1" t="s">
        <v>218</v>
      </c>
      <c r="H67" s="10">
        <v>0.16800000000000001</v>
      </c>
      <c r="I67" s="7">
        <v>1606880</v>
      </c>
      <c r="J67" s="53"/>
      <c r="K67" s="62">
        <f t="shared" si="7"/>
        <v>1680713</v>
      </c>
      <c r="L67" s="62">
        <f t="shared" si="8"/>
        <v>0</v>
      </c>
      <c r="M67" s="62">
        <f t="shared" si="9"/>
        <v>1769310</v>
      </c>
      <c r="N67" s="62">
        <f t="shared" si="10"/>
        <v>0</v>
      </c>
      <c r="O67" s="7">
        <f t="shared" si="11"/>
        <v>1769310</v>
      </c>
      <c r="P67" s="52" t="s">
        <v>331</v>
      </c>
      <c r="Q67" s="52"/>
      <c r="R67" s="69" t="s">
        <v>220</v>
      </c>
      <c r="S67" s="69" t="s">
        <v>447</v>
      </c>
      <c r="T67" s="69" t="s">
        <v>451</v>
      </c>
      <c r="U67" s="69" t="s">
        <v>455</v>
      </c>
      <c r="V67" s="69" t="s">
        <v>462</v>
      </c>
      <c r="W67" s="69" t="s">
        <v>220</v>
      </c>
      <c r="X67" s="69" t="s">
        <v>457</v>
      </c>
      <c r="Y67" s="69" t="s">
        <v>220</v>
      </c>
    </row>
    <row r="68" spans="1:25" ht="12.75" customHeight="1" x14ac:dyDescent="0.2">
      <c r="A68" s="5">
        <v>60502000</v>
      </c>
      <c r="B68" s="6" t="s">
        <v>9</v>
      </c>
      <c r="C68" s="1" t="s">
        <v>23</v>
      </c>
      <c r="D68" s="1" t="s">
        <v>21</v>
      </c>
      <c r="E68" s="1" t="s">
        <v>22</v>
      </c>
      <c r="F68" s="70" t="s">
        <v>24</v>
      </c>
      <c r="G68" s="1" t="s">
        <v>218</v>
      </c>
      <c r="H68" s="10">
        <v>0</v>
      </c>
      <c r="I68" s="7">
        <v>2216720</v>
      </c>
      <c r="J68" s="53">
        <v>429550</v>
      </c>
      <c r="K68" s="62">
        <f t="shared" si="7"/>
        <v>2318574</v>
      </c>
      <c r="L68" s="62">
        <f t="shared" si="8"/>
        <v>460152</v>
      </c>
      <c r="M68" s="62">
        <f t="shared" si="9"/>
        <v>2440800</v>
      </c>
      <c r="N68" s="62">
        <f t="shared" si="10"/>
        <v>478810</v>
      </c>
      <c r="O68" s="7">
        <f t="shared" si="11"/>
        <v>2919610</v>
      </c>
      <c r="P68" s="52" t="s">
        <v>332</v>
      </c>
      <c r="Q68" s="52" t="s">
        <v>387</v>
      </c>
      <c r="R68" s="69" t="s">
        <v>220</v>
      </c>
      <c r="S68" s="69" t="s">
        <v>443</v>
      </c>
      <c r="T68" s="69" t="s">
        <v>450</v>
      </c>
      <c r="U68" s="69" t="s">
        <v>455</v>
      </c>
      <c r="V68" s="69" t="s">
        <v>459</v>
      </c>
      <c r="W68" s="69" t="s">
        <v>220</v>
      </c>
      <c r="X68" s="69" t="s">
        <v>455</v>
      </c>
      <c r="Y68" s="69" t="s">
        <v>450</v>
      </c>
    </row>
    <row r="69" spans="1:25" ht="12.75" customHeight="1" x14ac:dyDescent="0.2">
      <c r="A69" s="18">
        <v>60502000</v>
      </c>
      <c r="B69" s="6" t="s">
        <v>9</v>
      </c>
      <c r="C69" s="8" t="s">
        <v>23</v>
      </c>
      <c r="D69" s="1" t="s">
        <v>21</v>
      </c>
      <c r="E69" s="1" t="s">
        <v>22</v>
      </c>
      <c r="F69" s="70" t="s">
        <v>25</v>
      </c>
      <c r="G69" s="1" t="s">
        <v>218</v>
      </c>
      <c r="H69" s="10">
        <v>0</v>
      </c>
      <c r="I69" s="7">
        <v>139150</v>
      </c>
      <c r="J69" s="53"/>
      <c r="K69" s="62">
        <f t="shared" si="7"/>
        <v>145544</v>
      </c>
      <c r="L69" s="62">
        <f t="shared" si="8"/>
        <v>0</v>
      </c>
      <c r="M69" s="62">
        <f t="shared" si="9"/>
        <v>153220</v>
      </c>
      <c r="N69" s="62">
        <f t="shared" si="10"/>
        <v>0</v>
      </c>
      <c r="O69" s="7">
        <f t="shared" si="11"/>
        <v>153220</v>
      </c>
      <c r="P69" s="52" t="s">
        <v>333</v>
      </c>
      <c r="Q69" s="52"/>
      <c r="R69" s="69" t="s">
        <v>220</v>
      </c>
      <c r="S69" s="69" t="s">
        <v>443</v>
      </c>
      <c r="T69" s="69" t="s">
        <v>450</v>
      </c>
      <c r="U69" s="69" t="s">
        <v>455</v>
      </c>
      <c r="V69" s="69" t="s">
        <v>485</v>
      </c>
      <c r="W69" s="69" t="s">
        <v>220</v>
      </c>
      <c r="X69" s="69" t="s">
        <v>455</v>
      </c>
      <c r="Y69" s="69" t="s">
        <v>450</v>
      </c>
    </row>
    <row r="70" spans="1:25" ht="12.75" customHeight="1" x14ac:dyDescent="0.2">
      <c r="A70" s="5">
        <v>60903010</v>
      </c>
      <c r="B70" s="6" t="s">
        <v>8</v>
      </c>
      <c r="C70" s="1" t="s">
        <v>73</v>
      </c>
      <c r="D70" s="1" t="s">
        <v>72</v>
      </c>
      <c r="E70" s="1" t="s">
        <v>22</v>
      </c>
      <c r="F70" s="75" t="s">
        <v>63</v>
      </c>
      <c r="G70" s="1" t="s">
        <v>218</v>
      </c>
      <c r="H70" s="10">
        <v>0.16800000000000001</v>
      </c>
      <c r="I70" s="7">
        <v>3659040</v>
      </c>
      <c r="J70" s="53"/>
      <c r="K70" s="62">
        <f t="shared" si="7"/>
        <v>3827166</v>
      </c>
      <c r="L70" s="62">
        <f t="shared" si="8"/>
        <v>0</v>
      </c>
      <c r="M70" s="62">
        <f t="shared" si="9"/>
        <v>4028920</v>
      </c>
      <c r="N70" s="62">
        <f t="shared" si="10"/>
        <v>0</v>
      </c>
      <c r="O70" s="7">
        <f t="shared" si="11"/>
        <v>4028920</v>
      </c>
      <c r="P70" s="52" t="s">
        <v>334</v>
      </c>
      <c r="Q70" s="52"/>
      <c r="R70" s="69" t="s">
        <v>220</v>
      </c>
      <c r="S70" s="69" t="s">
        <v>447</v>
      </c>
      <c r="T70" s="69" t="s">
        <v>451</v>
      </c>
      <c r="U70" s="69" t="s">
        <v>455</v>
      </c>
      <c r="V70" s="69" t="s">
        <v>474</v>
      </c>
      <c r="W70" s="69" t="s">
        <v>220</v>
      </c>
      <c r="X70" s="69" t="s">
        <v>457</v>
      </c>
      <c r="Y70" s="69" t="s">
        <v>220</v>
      </c>
    </row>
    <row r="71" spans="1:25" ht="12.75" customHeight="1" x14ac:dyDescent="0.2">
      <c r="A71" s="5" t="s">
        <v>30</v>
      </c>
      <c r="B71" s="6" t="s">
        <v>8</v>
      </c>
      <c r="C71" s="1" t="s">
        <v>74</v>
      </c>
      <c r="D71" s="1" t="s">
        <v>75</v>
      </c>
      <c r="E71" s="1" t="s">
        <v>22</v>
      </c>
      <c r="F71" s="14" t="s">
        <v>76</v>
      </c>
      <c r="G71" s="1" t="s">
        <v>218</v>
      </c>
      <c r="H71" s="10">
        <v>0</v>
      </c>
      <c r="I71" s="7">
        <v>617100</v>
      </c>
      <c r="J71" s="53"/>
      <c r="K71" s="62">
        <f t="shared" si="7"/>
        <v>645455</v>
      </c>
      <c r="L71" s="62">
        <f t="shared" si="8"/>
        <v>0</v>
      </c>
      <c r="M71" s="62">
        <f t="shared" si="9"/>
        <v>679480</v>
      </c>
      <c r="N71" s="62">
        <f t="shared" si="10"/>
        <v>0</v>
      </c>
      <c r="O71" s="7">
        <f t="shared" si="11"/>
        <v>679480</v>
      </c>
      <c r="P71" s="52" t="s">
        <v>335</v>
      </c>
      <c r="Q71" s="52"/>
      <c r="R71" s="69" t="s">
        <v>220</v>
      </c>
      <c r="S71" s="69" t="s">
        <v>447</v>
      </c>
      <c r="T71" s="69" t="s">
        <v>451</v>
      </c>
      <c r="U71" s="69" t="s">
        <v>455</v>
      </c>
      <c r="V71" s="69" t="s">
        <v>459</v>
      </c>
      <c r="W71" s="69" t="s">
        <v>220</v>
      </c>
      <c r="X71" s="69" t="s">
        <v>455</v>
      </c>
      <c r="Y71" s="69" t="s">
        <v>220</v>
      </c>
    </row>
    <row r="72" spans="1:25" ht="12" customHeight="1" x14ac:dyDescent="0.2">
      <c r="A72" s="5">
        <v>60201013</v>
      </c>
      <c r="B72" s="6"/>
      <c r="C72" s="1" t="s">
        <v>37</v>
      </c>
      <c r="D72" s="1" t="s">
        <v>38</v>
      </c>
      <c r="E72" s="1" t="s">
        <v>39</v>
      </c>
      <c r="F72" s="14" t="s">
        <v>40</v>
      </c>
      <c r="G72" s="1" t="s">
        <v>218</v>
      </c>
      <c r="H72" s="10">
        <v>0</v>
      </c>
      <c r="I72" s="7">
        <v>1355200</v>
      </c>
      <c r="J72" s="53"/>
      <c r="K72" s="62">
        <f t="shared" si="7"/>
        <v>1417469</v>
      </c>
      <c r="L72" s="62">
        <f t="shared" si="8"/>
        <v>0</v>
      </c>
      <c r="M72" s="62">
        <f t="shared" si="9"/>
        <v>1492190</v>
      </c>
      <c r="N72" s="62">
        <f t="shared" si="10"/>
        <v>0</v>
      </c>
      <c r="O72" s="7">
        <f t="shared" si="11"/>
        <v>1492190</v>
      </c>
      <c r="P72" s="52" t="s">
        <v>336</v>
      </c>
      <c r="Q72" s="52"/>
      <c r="R72" s="69" t="s">
        <v>220</v>
      </c>
      <c r="S72" s="69" t="s">
        <v>447</v>
      </c>
      <c r="T72" s="69" t="s">
        <v>451</v>
      </c>
      <c r="U72" s="69" t="s">
        <v>455</v>
      </c>
      <c r="V72" s="69" t="s">
        <v>477</v>
      </c>
      <c r="W72" s="69" t="s">
        <v>220</v>
      </c>
      <c r="X72" s="69" t="s">
        <v>455</v>
      </c>
      <c r="Y72" s="69" t="s">
        <v>220</v>
      </c>
    </row>
    <row r="73" spans="1:25" ht="12" customHeight="1" x14ac:dyDescent="0.2">
      <c r="A73" s="9"/>
      <c r="B73" s="6"/>
      <c r="C73" s="1" t="s">
        <v>246</v>
      </c>
      <c r="D73" s="1" t="s">
        <v>247</v>
      </c>
      <c r="E73" s="1" t="s">
        <v>39</v>
      </c>
      <c r="F73" s="14" t="s">
        <v>248</v>
      </c>
      <c r="G73" s="3" t="s">
        <v>218</v>
      </c>
      <c r="H73" s="1"/>
      <c r="I73" s="7">
        <v>650980</v>
      </c>
      <c r="J73" s="53"/>
      <c r="K73" s="62">
        <f t="shared" si="7"/>
        <v>680891</v>
      </c>
      <c r="L73" s="62">
        <f t="shared" si="8"/>
        <v>0</v>
      </c>
      <c r="M73" s="62">
        <f t="shared" si="9"/>
        <v>716780</v>
      </c>
      <c r="N73" s="62">
        <f t="shared" si="10"/>
        <v>0</v>
      </c>
      <c r="O73" s="7">
        <f t="shared" si="11"/>
        <v>716780</v>
      </c>
      <c r="P73" s="52" t="s">
        <v>337</v>
      </c>
      <c r="Q73" s="52"/>
      <c r="R73" s="69" t="s">
        <v>220</v>
      </c>
      <c r="S73" s="69" t="s">
        <v>447</v>
      </c>
      <c r="T73" s="69" t="s">
        <v>451</v>
      </c>
      <c r="U73" s="69" t="s">
        <v>455</v>
      </c>
      <c r="V73" s="69" t="s">
        <v>463</v>
      </c>
      <c r="W73" s="69" t="s">
        <v>220</v>
      </c>
      <c r="X73" s="69" t="s">
        <v>455</v>
      </c>
      <c r="Y73" s="69" t="s">
        <v>220</v>
      </c>
    </row>
    <row r="74" spans="1:25" s="58" customFormat="1" ht="25.5" x14ac:dyDescent="0.2">
      <c r="A74" s="59"/>
      <c r="B74" s="59"/>
      <c r="C74" s="57" t="s">
        <v>406</v>
      </c>
      <c r="D74" s="57" t="s">
        <v>407</v>
      </c>
      <c r="E74" s="57" t="s">
        <v>39</v>
      </c>
      <c r="F74" s="14" t="s">
        <v>408</v>
      </c>
      <c r="G74" s="57" t="s">
        <v>218</v>
      </c>
      <c r="H74" s="60"/>
      <c r="I74" s="61">
        <v>175000</v>
      </c>
      <c r="J74" s="61"/>
      <c r="K74" s="62">
        <f t="shared" si="7"/>
        <v>183041</v>
      </c>
      <c r="L74" s="62">
        <f t="shared" si="8"/>
        <v>0</v>
      </c>
      <c r="M74" s="62">
        <f t="shared" si="9"/>
        <v>192690</v>
      </c>
      <c r="N74" s="62">
        <f t="shared" si="10"/>
        <v>0</v>
      </c>
      <c r="O74" s="7">
        <f t="shared" si="11"/>
        <v>192690</v>
      </c>
      <c r="P74" s="60" t="s">
        <v>409</v>
      </c>
      <c r="Q74" s="60"/>
      <c r="R74" s="69" t="s">
        <v>220</v>
      </c>
      <c r="S74" s="73" t="s">
        <v>448</v>
      </c>
      <c r="T74" s="73" t="s">
        <v>452</v>
      </c>
      <c r="U74" s="69" t="s">
        <v>455</v>
      </c>
      <c r="V74" s="76" t="s">
        <v>463</v>
      </c>
      <c r="W74" s="73" t="s">
        <v>456</v>
      </c>
      <c r="X74" s="73" t="s">
        <v>455</v>
      </c>
      <c r="Y74" s="73" t="s">
        <v>220</v>
      </c>
    </row>
    <row r="75" spans="1:25" ht="12.75" customHeight="1" x14ac:dyDescent="0.2">
      <c r="A75" s="5">
        <v>60502000</v>
      </c>
      <c r="B75" s="6"/>
      <c r="C75" s="1" t="s">
        <v>66</v>
      </c>
      <c r="D75" s="1" t="s">
        <v>67</v>
      </c>
      <c r="E75" s="1" t="s">
        <v>39</v>
      </c>
      <c r="F75" s="70" t="s">
        <v>68</v>
      </c>
      <c r="G75" s="1" t="s">
        <v>218</v>
      </c>
      <c r="H75" s="10">
        <v>0</v>
      </c>
      <c r="I75" s="7">
        <v>6071780</v>
      </c>
      <c r="J75" s="53">
        <v>919600</v>
      </c>
      <c r="K75" s="62">
        <f t="shared" si="7"/>
        <v>6350767</v>
      </c>
      <c r="L75" s="62">
        <f t="shared" si="8"/>
        <v>985115</v>
      </c>
      <c r="M75" s="62">
        <f t="shared" si="9"/>
        <v>6685550</v>
      </c>
      <c r="N75" s="62">
        <f t="shared" si="10"/>
        <v>1025060</v>
      </c>
      <c r="O75" s="7">
        <f t="shared" si="11"/>
        <v>7710610</v>
      </c>
      <c r="P75" s="52" t="s">
        <v>338</v>
      </c>
      <c r="Q75" s="52" t="s">
        <v>388</v>
      </c>
      <c r="R75" s="69" t="s">
        <v>220</v>
      </c>
      <c r="S75" s="69" t="s">
        <v>443</v>
      </c>
      <c r="T75" s="69" t="s">
        <v>450</v>
      </c>
      <c r="U75" s="69" t="s">
        <v>455</v>
      </c>
      <c r="V75" s="69" t="s">
        <v>459</v>
      </c>
      <c r="W75" s="69" t="s">
        <v>220</v>
      </c>
      <c r="X75" s="69" t="s">
        <v>455</v>
      </c>
      <c r="Y75" s="69" t="s">
        <v>450</v>
      </c>
    </row>
    <row r="76" spans="1:25" ht="12.75" customHeight="1" x14ac:dyDescent="0.2">
      <c r="A76" s="5">
        <v>60502000</v>
      </c>
      <c r="B76" s="6"/>
      <c r="C76" s="1" t="s">
        <v>234</v>
      </c>
      <c r="D76" s="8" t="s">
        <v>235</v>
      </c>
      <c r="E76" s="1" t="s">
        <v>39</v>
      </c>
      <c r="F76" s="70" t="s">
        <v>236</v>
      </c>
      <c r="G76" s="1" t="s">
        <v>218</v>
      </c>
      <c r="H76" s="10">
        <v>0</v>
      </c>
      <c r="I76" s="7">
        <v>4133360</v>
      </c>
      <c r="J76" s="53">
        <v>1016400</v>
      </c>
      <c r="K76" s="62">
        <f t="shared" si="7"/>
        <v>4323280</v>
      </c>
      <c r="L76" s="62">
        <f t="shared" si="8"/>
        <v>1088811</v>
      </c>
      <c r="M76" s="62">
        <f t="shared" si="9"/>
        <v>4551180</v>
      </c>
      <c r="N76" s="62">
        <f t="shared" si="10"/>
        <v>1132960</v>
      </c>
      <c r="O76" s="7">
        <f t="shared" si="11"/>
        <v>5684140</v>
      </c>
      <c r="P76" s="52" t="s">
        <v>339</v>
      </c>
      <c r="Q76" s="52" t="s">
        <v>389</v>
      </c>
      <c r="R76" s="69" t="s">
        <v>220</v>
      </c>
      <c r="S76" s="69" t="s">
        <v>443</v>
      </c>
      <c r="T76" s="69" t="s">
        <v>450</v>
      </c>
      <c r="U76" s="69" t="s">
        <v>455</v>
      </c>
      <c r="V76" s="69" t="s">
        <v>486</v>
      </c>
      <c r="W76" s="69" t="s">
        <v>220</v>
      </c>
      <c r="X76" s="69" t="s">
        <v>455</v>
      </c>
      <c r="Y76" s="69" t="s">
        <v>450</v>
      </c>
    </row>
    <row r="77" spans="1:25" ht="12.75" customHeight="1" x14ac:dyDescent="0.2">
      <c r="A77" s="18">
        <v>60607000</v>
      </c>
      <c r="B77" s="6"/>
      <c r="C77" s="1" t="s">
        <v>150</v>
      </c>
      <c r="D77" s="1" t="s">
        <v>151</v>
      </c>
      <c r="E77" s="1" t="s">
        <v>39</v>
      </c>
      <c r="F77" s="14" t="s">
        <v>152</v>
      </c>
      <c r="G77" s="1" t="s">
        <v>218</v>
      </c>
      <c r="H77" s="10">
        <v>0.19939999999999999</v>
      </c>
      <c r="I77" s="7">
        <v>1856140</v>
      </c>
      <c r="J77" s="53">
        <v>683650</v>
      </c>
      <c r="K77" s="62">
        <f t="shared" si="7"/>
        <v>1941426</v>
      </c>
      <c r="L77" s="62">
        <f t="shared" si="8"/>
        <v>732355</v>
      </c>
      <c r="M77" s="62">
        <f t="shared" si="9"/>
        <v>2043770</v>
      </c>
      <c r="N77" s="62">
        <f t="shared" si="10"/>
        <v>762050</v>
      </c>
      <c r="O77" s="7">
        <f t="shared" si="11"/>
        <v>2805820</v>
      </c>
      <c r="P77" s="52" t="s">
        <v>340</v>
      </c>
      <c r="Q77" s="52" t="s">
        <v>390</v>
      </c>
      <c r="R77" s="69" t="s">
        <v>220</v>
      </c>
      <c r="S77" s="69" t="s">
        <v>447</v>
      </c>
      <c r="T77" s="69" t="s">
        <v>451</v>
      </c>
      <c r="U77" s="69" t="s">
        <v>455</v>
      </c>
      <c r="V77" s="69" t="s">
        <v>476</v>
      </c>
      <c r="W77" s="69" t="s">
        <v>220</v>
      </c>
      <c r="X77" s="69" t="s">
        <v>455</v>
      </c>
      <c r="Y77" s="69" t="s">
        <v>220</v>
      </c>
    </row>
    <row r="78" spans="1:25" ht="12" customHeight="1" x14ac:dyDescent="0.2">
      <c r="A78" s="5">
        <v>60607000</v>
      </c>
      <c r="B78" s="6"/>
      <c r="C78" s="1" t="s">
        <v>150</v>
      </c>
      <c r="D78" s="1" t="s">
        <v>151</v>
      </c>
      <c r="E78" s="1" t="s">
        <v>39</v>
      </c>
      <c r="F78" s="14" t="s">
        <v>418</v>
      </c>
      <c r="G78" s="3" t="s">
        <v>220</v>
      </c>
      <c r="H78" s="10"/>
      <c r="I78" s="7">
        <v>3922</v>
      </c>
      <c r="J78" s="53"/>
      <c r="K78" s="62">
        <f>ROUND(I78/119.7*125.2,0)</f>
        <v>4102</v>
      </c>
      <c r="L78" s="62">
        <f>ROUND(J78/115.1*123.3,0)</f>
        <v>0</v>
      </c>
      <c r="M78" s="62">
        <f>ROUND(K78/125.2*131.8,-1)</f>
        <v>4320</v>
      </c>
      <c r="N78" s="62">
        <f>ROUND(L78/123.3*128.3,-1)</f>
        <v>0</v>
      </c>
      <c r="O78" s="7">
        <f>M78+N78</f>
        <v>4320</v>
      </c>
      <c r="P78" s="52" t="s">
        <v>272</v>
      </c>
      <c r="Q78" s="52"/>
      <c r="R78" s="69" t="s">
        <v>220</v>
      </c>
      <c r="S78" s="69" t="s">
        <v>447</v>
      </c>
      <c r="T78" s="69" t="s">
        <v>451</v>
      </c>
      <c r="U78" s="69" t="s">
        <v>455</v>
      </c>
      <c r="V78" s="69" t="s">
        <v>485</v>
      </c>
      <c r="W78" s="69" t="s">
        <v>220</v>
      </c>
      <c r="X78" s="69" t="s">
        <v>455</v>
      </c>
      <c r="Y78" s="69" t="s">
        <v>220</v>
      </c>
    </row>
    <row r="79" spans="1:25" ht="12.75" customHeight="1" x14ac:dyDescent="0.2">
      <c r="A79" s="5">
        <v>60502000</v>
      </c>
      <c r="B79" s="6"/>
      <c r="C79" s="1" t="s">
        <v>168</v>
      </c>
      <c r="D79" s="8" t="s">
        <v>169</v>
      </c>
      <c r="E79" s="1" t="s">
        <v>39</v>
      </c>
      <c r="F79" s="70" t="s">
        <v>200</v>
      </c>
      <c r="G79" s="1" t="s">
        <v>218</v>
      </c>
      <c r="H79" s="10">
        <v>0</v>
      </c>
      <c r="I79" s="7">
        <v>2772110</v>
      </c>
      <c r="J79" s="53">
        <v>323675</v>
      </c>
      <c r="K79" s="62">
        <f t="shared" si="7"/>
        <v>2899483</v>
      </c>
      <c r="L79" s="62">
        <f t="shared" si="8"/>
        <v>346734</v>
      </c>
      <c r="M79" s="62">
        <f t="shared" si="9"/>
        <v>3052330</v>
      </c>
      <c r="N79" s="62">
        <f t="shared" si="10"/>
        <v>360790</v>
      </c>
      <c r="O79" s="7">
        <f t="shared" si="11"/>
        <v>3413120</v>
      </c>
      <c r="P79" s="52" t="s">
        <v>341</v>
      </c>
      <c r="Q79" s="52" t="s">
        <v>391</v>
      </c>
      <c r="R79" s="69" t="s">
        <v>220</v>
      </c>
      <c r="S79" s="69" t="s">
        <v>443</v>
      </c>
      <c r="T79" s="69" t="s">
        <v>450</v>
      </c>
      <c r="U79" s="69" t="s">
        <v>455</v>
      </c>
      <c r="V79" s="69" t="s">
        <v>487</v>
      </c>
      <c r="W79" s="69" t="s">
        <v>220</v>
      </c>
      <c r="X79" s="69" t="s">
        <v>455</v>
      </c>
      <c r="Y79" s="69" t="s">
        <v>450</v>
      </c>
    </row>
    <row r="80" spans="1:25" ht="12.75" customHeight="1" x14ac:dyDescent="0.2">
      <c r="A80" s="5">
        <v>60502000</v>
      </c>
      <c r="B80" s="6"/>
      <c r="C80" s="1" t="s">
        <v>237</v>
      </c>
      <c r="D80" s="8" t="s">
        <v>243</v>
      </c>
      <c r="E80" s="1" t="s">
        <v>39</v>
      </c>
      <c r="F80" s="70" t="s">
        <v>238</v>
      </c>
      <c r="G80" s="1" t="s">
        <v>218</v>
      </c>
      <c r="H80" s="10">
        <v>0</v>
      </c>
      <c r="I80" s="7">
        <v>3544090</v>
      </c>
      <c r="J80" s="53">
        <v>695750</v>
      </c>
      <c r="K80" s="62">
        <f t="shared" si="7"/>
        <v>3706935</v>
      </c>
      <c r="L80" s="62">
        <f t="shared" si="8"/>
        <v>745317</v>
      </c>
      <c r="M80" s="62">
        <f t="shared" si="9"/>
        <v>3902350</v>
      </c>
      <c r="N80" s="62">
        <f t="shared" si="10"/>
        <v>775540</v>
      </c>
      <c r="O80" s="7">
        <f t="shared" si="11"/>
        <v>4677890</v>
      </c>
      <c r="P80" s="52" t="s">
        <v>342</v>
      </c>
      <c r="Q80" s="52" t="s">
        <v>392</v>
      </c>
      <c r="R80" s="69" t="s">
        <v>220</v>
      </c>
      <c r="S80" s="69" t="s">
        <v>443</v>
      </c>
      <c r="T80" s="69" t="s">
        <v>450</v>
      </c>
      <c r="U80" s="69" t="s">
        <v>455</v>
      </c>
      <c r="V80" s="69" t="s">
        <v>464</v>
      </c>
      <c r="W80" s="69" t="s">
        <v>220</v>
      </c>
      <c r="X80" s="69" t="s">
        <v>455</v>
      </c>
      <c r="Y80" s="69" t="s">
        <v>450</v>
      </c>
    </row>
    <row r="81" spans="1:25" ht="12.75" customHeight="1" x14ac:dyDescent="0.2">
      <c r="A81" s="5">
        <v>60000000</v>
      </c>
      <c r="B81" s="6"/>
      <c r="C81" s="1" t="s">
        <v>251</v>
      </c>
      <c r="D81" s="1" t="s">
        <v>52</v>
      </c>
      <c r="E81" s="1" t="s">
        <v>31</v>
      </c>
      <c r="F81" s="14" t="s">
        <v>49</v>
      </c>
      <c r="G81" s="1" t="s">
        <v>218</v>
      </c>
      <c r="H81" s="10">
        <v>0.19939999999999999</v>
      </c>
      <c r="I81" s="7">
        <v>52805610</v>
      </c>
      <c r="J81" s="53">
        <v>5366350</v>
      </c>
      <c r="K81" s="62">
        <f t="shared" si="7"/>
        <v>55231933</v>
      </c>
      <c r="L81" s="62">
        <f t="shared" si="8"/>
        <v>5748662</v>
      </c>
      <c r="M81" s="62">
        <f t="shared" si="9"/>
        <v>58143520</v>
      </c>
      <c r="N81" s="62">
        <f t="shared" si="10"/>
        <v>5981780</v>
      </c>
      <c r="O81" s="7">
        <f t="shared" si="11"/>
        <v>64125300</v>
      </c>
      <c r="P81" s="52" t="s">
        <v>343</v>
      </c>
      <c r="Q81" s="52" t="s">
        <v>393</v>
      </c>
      <c r="R81" s="69" t="s">
        <v>220</v>
      </c>
      <c r="S81" s="69" t="s">
        <v>447</v>
      </c>
      <c r="T81" s="69" t="s">
        <v>451</v>
      </c>
      <c r="U81" s="69" t="s">
        <v>218</v>
      </c>
      <c r="V81" s="69" t="s">
        <v>463</v>
      </c>
      <c r="W81" s="69" t="s">
        <v>220</v>
      </c>
      <c r="X81" s="69" t="s">
        <v>455</v>
      </c>
      <c r="Y81" s="69" t="s">
        <v>220</v>
      </c>
    </row>
    <row r="82" spans="1:25" ht="12" customHeight="1" x14ac:dyDescent="0.2">
      <c r="A82" s="5">
        <v>60000000</v>
      </c>
      <c r="B82" s="6"/>
      <c r="C82" s="1" t="s">
        <v>251</v>
      </c>
      <c r="D82" s="1" t="s">
        <v>52</v>
      </c>
      <c r="E82" s="1" t="s">
        <v>31</v>
      </c>
      <c r="F82" s="14" t="s">
        <v>233</v>
      </c>
      <c r="G82" s="1" t="s">
        <v>220</v>
      </c>
      <c r="H82" s="10"/>
      <c r="I82" s="7">
        <v>888140</v>
      </c>
      <c r="J82" s="53"/>
      <c r="K82" s="62">
        <f t="shared" si="7"/>
        <v>928948</v>
      </c>
      <c r="L82" s="62">
        <f t="shared" si="8"/>
        <v>0</v>
      </c>
      <c r="M82" s="62">
        <f t="shared" si="9"/>
        <v>977920</v>
      </c>
      <c r="N82" s="62">
        <f t="shared" si="10"/>
        <v>0</v>
      </c>
      <c r="O82" s="7">
        <f t="shared" si="11"/>
        <v>977920</v>
      </c>
      <c r="P82" s="52" t="s">
        <v>344</v>
      </c>
      <c r="Q82" s="52"/>
      <c r="R82" s="69" t="s">
        <v>220</v>
      </c>
      <c r="S82" s="69" t="s">
        <v>447</v>
      </c>
      <c r="T82" s="69" t="s">
        <v>451</v>
      </c>
      <c r="U82" s="69" t="s">
        <v>455</v>
      </c>
      <c r="V82" s="69" t="s">
        <v>489</v>
      </c>
      <c r="W82" s="69" t="s">
        <v>220</v>
      </c>
      <c r="X82" s="73" t="s">
        <v>455</v>
      </c>
      <c r="Y82" s="69" t="s">
        <v>220</v>
      </c>
    </row>
    <row r="83" spans="1:25" ht="12.75" customHeight="1" x14ac:dyDescent="0.2">
      <c r="A83" s="5"/>
      <c r="B83" s="6"/>
      <c r="C83" s="1" t="s">
        <v>251</v>
      </c>
      <c r="D83" s="8" t="s">
        <v>52</v>
      </c>
      <c r="E83" s="1" t="s">
        <v>31</v>
      </c>
      <c r="F83" s="14" t="s">
        <v>421</v>
      </c>
      <c r="G83" s="1" t="s">
        <v>220</v>
      </c>
      <c r="H83" s="10"/>
      <c r="I83" s="7">
        <v>29040</v>
      </c>
      <c r="J83" s="53"/>
      <c r="K83" s="62">
        <f t="shared" si="7"/>
        <v>30374</v>
      </c>
      <c r="L83" s="62">
        <f t="shared" si="8"/>
        <v>0</v>
      </c>
      <c r="M83" s="62">
        <f t="shared" si="9"/>
        <v>31980</v>
      </c>
      <c r="N83" s="62">
        <f t="shared" si="10"/>
        <v>0</v>
      </c>
      <c r="O83" s="7">
        <f t="shared" si="11"/>
        <v>31980</v>
      </c>
      <c r="P83" s="52" t="s">
        <v>345</v>
      </c>
      <c r="Q83" s="52"/>
      <c r="R83" s="69" t="s">
        <v>220</v>
      </c>
      <c r="S83" s="69" t="s">
        <v>447</v>
      </c>
      <c r="T83" s="69" t="s">
        <v>451</v>
      </c>
      <c r="U83" s="69" t="s">
        <v>455</v>
      </c>
      <c r="V83" s="69" t="s">
        <v>485</v>
      </c>
      <c r="W83" s="69" t="s">
        <v>220</v>
      </c>
      <c r="X83" s="69" t="s">
        <v>455</v>
      </c>
      <c r="Y83" s="69" t="s">
        <v>220</v>
      </c>
    </row>
    <row r="84" spans="1:25" ht="11.25" customHeight="1" x14ac:dyDescent="0.2">
      <c r="A84" s="5"/>
      <c r="B84" s="6"/>
      <c r="C84" s="1" t="s">
        <v>159</v>
      </c>
      <c r="D84" s="8" t="s">
        <v>245</v>
      </c>
      <c r="E84" s="1" t="s">
        <v>31</v>
      </c>
      <c r="F84" s="66" t="s">
        <v>422</v>
      </c>
      <c r="G84" s="1" t="s">
        <v>220</v>
      </c>
      <c r="H84" s="16"/>
      <c r="I84" s="7">
        <v>4840</v>
      </c>
      <c r="J84" s="53"/>
      <c r="K84" s="62">
        <f t="shared" si="7"/>
        <v>5062</v>
      </c>
      <c r="L84" s="62">
        <f t="shared" si="8"/>
        <v>0</v>
      </c>
      <c r="M84" s="62">
        <f t="shared" si="9"/>
        <v>5330</v>
      </c>
      <c r="N84" s="62">
        <f t="shared" si="10"/>
        <v>0</v>
      </c>
      <c r="O84" s="7">
        <f t="shared" si="11"/>
        <v>5330</v>
      </c>
      <c r="P84" s="52" t="s">
        <v>346</v>
      </c>
      <c r="Q84" s="52"/>
      <c r="R84" s="69" t="s">
        <v>220</v>
      </c>
      <c r="S84" s="69" t="s">
        <v>447</v>
      </c>
      <c r="T84" s="69" t="s">
        <v>451</v>
      </c>
      <c r="U84" s="69" t="s">
        <v>455</v>
      </c>
      <c r="V84" s="69" t="s">
        <v>485</v>
      </c>
      <c r="W84" s="69" t="s">
        <v>220</v>
      </c>
      <c r="X84" s="69" t="s">
        <v>455</v>
      </c>
      <c r="Y84" s="69" t="s">
        <v>220</v>
      </c>
    </row>
    <row r="85" spans="1:25" ht="12.75" customHeight="1" x14ac:dyDescent="0.2">
      <c r="A85" s="5">
        <v>60707500</v>
      </c>
      <c r="B85" s="6" t="s">
        <v>8</v>
      </c>
      <c r="C85" s="1" t="s">
        <v>26</v>
      </c>
      <c r="D85" s="1" t="s">
        <v>27</v>
      </c>
      <c r="E85" s="1" t="s">
        <v>28</v>
      </c>
      <c r="F85" s="14" t="s">
        <v>29</v>
      </c>
      <c r="G85" s="1" t="s">
        <v>218</v>
      </c>
      <c r="H85" s="10">
        <v>0</v>
      </c>
      <c r="I85" s="7">
        <v>739310</v>
      </c>
      <c r="J85" s="53"/>
      <c r="K85" s="62">
        <f t="shared" si="7"/>
        <v>773280</v>
      </c>
      <c r="L85" s="62">
        <f t="shared" si="8"/>
        <v>0</v>
      </c>
      <c r="M85" s="62">
        <f t="shared" si="9"/>
        <v>814040</v>
      </c>
      <c r="N85" s="62">
        <f t="shared" si="10"/>
        <v>0</v>
      </c>
      <c r="O85" s="7">
        <f t="shared" si="11"/>
        <v>814040</v>
      </c>
      <c r="P85" s="52" t="s">
        <v>347</v>
      </c>
      <c r="Q85" s="52"/>
      <c r="R85" s="69" t="s">
        <v>220</v>
      </c>
      <c r="S85" s="69" t="s">
        <v>447</v>
      </c>
      <c r="T85" s="69" t="s">
        <v>451</v>
      </c>
      <c r="U85" s="69" t="s">
        <v>455</v>
      </c>
      <c r="V85" s="69" t="s">
        <v>463</v>
      </c>
      <c r="W85" s="69" t="s">
        <v>220</v>
      </c>
      <c r="X85" s="69" t="s">
        <v>455</v>
      </c>
      <c r="Y85" s="69" t="s">
        <v>220</v>
      </c>
    </row>
    <row r="86" spans="1:25" ht="12.75" customHeight="1" x14ac:dyDescent="0.2">
      <c r="A86" s="5" t="s">
        <v>146</v>
      </c>
      <c r="B86" s="6" t="s">
        <v>8</v>
      </c>
      <c r="C86" s="1" t="s">
        <v>147</v>
      </c>
      <c r="D86" s="1" t="s">
        <v>148</v>
      </c>
      <c r="E86" s="1" t="s">
        <v>28</v>
      </c>
      <c r="F86" s="14" t="s">
        <v>149</v>
      </c>
      <c r="G86" s="1" t="s">
        <v>218</v>
      </c>
      <c r="H86" s="10">
        <v>0</v>
      </c>
      <c r="I86" s="7">
        <v>847000</v>
      </c>
      <c r="J86" s="53"/>
      <c r="K86" s="62">
        <f t="shared" si="7"/>
        <v>885918</v>
      </c>
      <c r="L86" s="62">
        <f t="shared" si="8"/>
        <v>0</v>
      </c>
      <c r="M86" s="62">
        <f t="shared" si="9"/>
        <v>932620</v>
      </c>
      <c r="N86" s="62">
        <f t="shared" si="10"/>
        <v>0</v>
      </c>
      <c r="O86" s="7">
        <f t="shared" si="11"/>
        <v>932620</v>
      </c>
      <c r="P86" s="52" t="s">
        <v>348</v>
      </c>
      <c r="Q86" s="52"/>
      <c r="R86" s="69" t="s">
        <v>220</v>
      </c>
      <c r="S86" s="69" t="s">
        <v>447</v>
      </c>
      <c r="T86" s="69" t="s">
        <v>451</v>
      </c>
      <c r="U86" s="69" t="s">
        <v>455</v>
      </c>
      <c r="V86" s="69" t="s">
        <v>475</v>
      </c>
      <c r="W86" s="69" t="s">
        <v>220</v>
      </c>
      <c r="X86" s="69" t="s">
        <v>455</v>
      </c>
      <c r="Y86" s="69" t="s">
        <v>220</v>
      </c>
    </row>
    <row r="87" spans="1:25" ht="12" customHeight="1" x14ac:dyDescent="0.2">
      <c r="A87" s="5">
        <v>60607000</v>
      </c>
      <c r="B87" s="6" t="s">
        <v>8</v>
      </c>
      <c r="C87" s="1" t="s">
        <v>159</v>
      </c>
      <c r="D87" s="1" t="s">
        <v>160</v>
      </c>
      <c r="E87" s="1" t="s">
        <v>28</v>
      </c>
      <c r="F87" s="14" t="s">
        <v>231</v>
      </c>
      <c r="G87" s="1" t="s">
        <v>218</v>
      </c>
      <c r="H87" s="10">
        <v>0.19939999999999999</v>
      </c>
      <c r="I87" s="7">
        <v>1064800</v>
      </c>
      <c r="J87" s="53">
        <v>484000</v>
      </c>
      <c r="K87" s="62">
        <f t="shared" si="7"/>
        <v>1113726</v>
      </c>
      <c r="L87" s="62">
        <f t="shared" si="8"/>
        <v>518481</v>
      </c>
      <c r="M87" s="62">
        <f t="shared" si="9"/>
        <v>1172440</v>
      </c>
      <c r="N87" s="62">
        <f t="shared" si="10"/>
        <v>539510</v>
      </c>
      <c r="O87" s="7">
        <f t="shared" si="11"/>
        <v>1711950</v>
      </c>
      <c r="P87" s="52" t="s">
        <v>349</v>
      </c>
      <c r="Q87" s="52" t="s">
        <v>394</v>
      </c>
      <c r="R87" s="69" t="s">
        <v>220</v>
      </c>
      <c r="S87" s="69" t="s">
        <v>447</v>
      </c>
      <c r="T87" s="69" t="s">
        <v>451</v>
      </c>
      <c r="U87" s="69" t="s">
        <v>455</v>
      </c>
      <c r="V87" s="69" t="s">
        <v>476</v>
      </c>
      <c r="W87" s="69" t="s">
        <v>220</v>
      </c>
      <c r="X87" s="69" t="s">
        <v>455</v>
      </c>
      <c r="Y87" s="69" t="s">
        <v>220</v>
      </c>
    </row>
    <row r="88" spans="1:25" s="48" customFormat="1" x14ac:dyDescent="0.2">
      <c r="A88" s="49"/>
      <c r="B88" s="49"/>
      <c r="C88" s="1" t="s">
        <v>266</v>
      </c>
      <c r="D88" s="1" t="s">
        <v>267</v>
      </c>
      <c r="E88" s="1" t="s">
        <v>31</v>
      </c>
      <c r="F88" s="75" t="s">
        <v>63</v>
      </c>
      <c r="G88" s="1" t="s">
        <v>218</v>
      </c>
      <c r="H88" s="51"/>
      <c r="I88" s="50">
        <v>4299020</v>
      </c>
      <c r="J88" s="50"/>
      <c r="K88" s="62">
        <f t="shared" si="7"/>
        <v>4496552</v>
      </c>
      <c r="L88" s="62">
        <f t="shared" si="8"/>
        <v>0</v>
      </c>
      <c r="M88" s="62">
        <f t="shared" si="9"/>
        <v>4733590</v>
      </c>
      <c r="N88" s="62">
        <f t="shared" si="10"/>
        <v>0</v>
      </c>
      <c r="O88" s="7">
        <f t="shared" si="11"/>
        <v>4733590</v>
      </c>
      <c r="P88" s="51"/>
      <c r="Q88" s="51"/>
      <c r="R88" s="69" t="s">
        <v>220</v>
      </c>
      <c r="S88" s="72" t="s">
        <v>447</v>
      </c>
      <c r="T88" s="72" t="s">
        <v>451</v>
      </c>
      <c r="U88" s="69" t="s">
        <v>455</v>
      </c>
      <c r="V88" s="72" t="s">
        <v>474</v>
      </c>
      <c r="W88" s="69" t="s">
        <v>220</v>
      </c>
      <c r="X88" s="72" t="s">
        <v>457</v>
      </c>
      <c r="Y88" s="69" t="s">
        <v>220</v>
      </c>
    </row>
    <row r="89" spans="1:25" ht="12.75" customHeight="1" x14ac:dyDescent="0.2">
      <c r="A89" s="5">
        <v>60707500</v>
      </c>
      <c r="B89" s="6" t="s">
        <v>8</v>
      </c>
      <c r="C89" s="1" t="s">
        <v>170</v>
      </c>
      <c r="D89" s="1" t="s">
        <v>171</v>
      </c>
      <c r="E89" s="1" t="s">
        <v>28</v>
      </c>
      <c r="F89" s="14" t="s">
        <v>172</v>
      </c>
      <c r="G89" s="1" t="s">
        <v>218</v>
      </c>
      <c r="H89" s="10">
        <v>0</v>
      </c>
      <c r="I89" s="7">
        <v>542080</v>
      </c>
      <c r="J89" s="53"/>
      <c r="K89" s="62">
        <f t="shared" si="7"/>
        <v>566988</v>
      </c>
      <c r="L89" s="62">
        <f t="shared" si="8"/>
        <v>0</v>
      </c>
      <c r="M89" s="62">
        <f t="shared" si="9"/>
        <v>596880</v>
      </c>
      <c r="N89" s="62">
        <f t="shared" si="10"/>
        <v>0</v>
      </c>
      <c r="O89" s="7">
        <f t="shared" si="11"/>
        <v>596880</v>
      </c>
      <c r="P89" s="52" t="s">
        <v>350</v>
      </c>
      <c r="Q89" s="52"/>
      <c r="R89" s="69" t="s">
        <v>220</v>
      </c>
      <c r="S89" s="69" t="s">
        <v>447</v>
      </c>
      <c r="T89" s="69" t="s">
        <v>451</v>
      </c>
      <c r="U89" s="69" t="s">
        <v>455</v>
      </c>
      <c r="V89" s="69" t="s">
        <v>473</v>
      </c>
      <c r="W89" s="69" t="s">
        <v>220</v>
      </c>
      <c r="X89" s="69" t="s">
        <v>455</v>
      </c>
      <c r="Y89" s="69" t="s">
        <v>220</v>
      </c>
    </row>
    <row r="90" spans="1:25" x14ac:dyDescent="0.2">
      <c r="A90" s="5">
        <v>60603050</v>
      </c>
      <c r="B90" s="6" t="s">
        <v>9</v>
      </c>
      <c r="C90" s="1" t="s">
        <v>175</v>
      </c>
      <c r="D90" s="1" t="s">
        <v>176</v>
      </c>
      <c r="E90" s="1" t="s">
        <v>28</v>
      </c>
      <c r="F90" s="14" t="s">
        <v>155</v>
      </c>
      <c r="G90" s="3" t="s">
        <v>218</v>
      </c>
      <c r="H90" s="10">
        <v>0</v>
      </c>
      <c r="I90" s="7">
        <v>1355200</v>
      </c>
      <c r="J90" s="53">
        <v>90750</v>
      </c>
      <c r="K90" s="62">
        <f t="shared" si="7"/>
        <v>1417469</v>
      </c>
      <c r="L90" s="62">
        <f t="shared" si="8"/>
        <v>97215</v>
      </c>
      <c r="M90" s="62">
        <f t="shared" si="9"/>
        <v>1492190</v>
      </c>
      <c r="N90" s="62">
        <f t="shared" si="10"/>
        <v>101160</v>
      </c>
      <c r="O90" s="7">
        <f t="shared" si="11"/>
        <v>1593350</v>
      </c>
      <c r="P90" s="52" t="s">
        <v>351</v>
      </c>
      <c r="Q90" s="52" t="s">
        <v>395</v>
      </c>
      <c r="R90" s="69" t="s">
        <v>220</v>
      </c>
      <c r="S90" s="69" t="s">
        <v>447</v>
      </c>
      <c r="T90" s="69" t="s">
        <v>451</v>
      </c>
      <c r="U90" s="69" t="s">
        <v>455</v>
      </c>
      <c r="V90" s="69" t="s">
        <v>463</v>
      </c>
      <c r="W90" s="69" t="s">
        <v>220</v>
      </c>
      <c r="X90" s="69" t="s">
        <v>455</v>
      </c>
      <c r="Y90" s="69" t="s">
        <v>220</v>
      </c>
    </row>
    <row r="91" spans="1:25" s="48" customFormat="1" x14ac:dyDescent="0.2">
      <c r="A91" s="49"/>
      <c r="B91" s="49"/>
      <c r="C91" s="1" t="s">
        <v>410</v>
      </c>
      <c r="D91" s="1" t="s">
        <v>176</v>
      </c>
      <c r="E91" s="1" t="s">
        <v>31</v>
      </c>
      <c r="F91" s="14" t="s">
        <v>411</v>
      </c>
      <c r="G91" s="63"/>
      <c r="H91" s="51"/>
      <c r="I91" s="50">
        <v>1175000</v>
      </c>
      <c r="J91" s="50"/>
      <c r="K91" s="62">
        <f t="shared" si="7"/>
        <v>1228989</v>
      </c>
      <c r="L91" s="62">
        <f t="shared" si="8"/>
        <v>0</v>
      </c>
      <c r="M91" s="62">
        <f t="shared" si="9"/>
        <v>1293780</v>
      </c>
      <c r="N91" s="62">
        <f t="shared" si="10"/>
        <v>0</v>
      </c>
      <c r="O91" s="7">
        <f t="shared" si="11"/>
        <v>1293780</v>
      </c>
      <c r="P91" s="51"/>
      <c r="Q91" s="51"/>
      <c r="R91" s="69" t="s">
        <v>220</v>
      </c>
      <c r="S91" s="72" t="s">
        <v>444</v>
      </c>
      <c r="T91" s="72" t="s">
        <v>450</v>
      </c>
      <c r="U91" s="69" t="s">
        <v>455</v>
      </c>
      <c r="V91" s="69" t="s">
        <v>463</v>
      </c>
      <c r="W91" s="69" t="s">
        <v>220</v>
      </c>
      <c r="X91" s="72" t="s">
        <v>455</v>
      </c>
      <c r="Y91" s="72" t="s">
        <v>450</v>
      </c>
    </row>
    <row r="92" spans="1:25" s="48" customFormat="1" x14ac:dyDescent="0.2">
      <c r="A92" s="5">
        <v>60502000</v>
      </c>
      <c r="B92" s="6"/>
      <c r="C92" s="1" t="s">
        <v>191</v>
      </c>
      <c r="D92" s="8" t="s">
        <v>192</v>
      </c>
      <c r="E92" s="1" t="s">
        <v>193</v>
      </c>
      <c r="F92" s="70" t="s">
        <v>194</v>
      </c>
      <c r="G92" s="1" t="s">
        <v>218</v>
      </c>
      <c r="H92" s="10">
        <v>0</v>
      </c>
      <c r="I92" s="7">
        <v>0</v>
      </c>
      <c r="J92" s="53">
        <v>459800</v>
      </c>
      <c r="K92" s="62">
        <f t="shared" si="7"/>
        <v>0</v>
      </c>
      <c r="L92" s="62">
        <f t="shared" si="8"/>
        <v>492557</v>
      </c>
      <c r="M92" s="62">
        <f t="shared" si="9"/>
        <v>0</v>
      </c>
      <c r="N92" s="62">
        <f t="shared" si="10"/>
        <v>512530</v>
      </c>
      <c r="O92" s="7">
        <f t="shared" si="11"/>
        <v>512530</v>
      </c>
      <c r="P92" s="52"/>
      <c r="Q92" s="52" t="s">
        <v>396</v>
      </c>
      <c r="R92" s="69" t="s">
        <v>220</v>
      </c>
      <c r="S92" s="72" t="s">
        <v>443</v>
      </c>
      <c r="T92" s="72" t="s">
        <v>450</v>
      </c>
      <c r="U92" s="69" t="s">
        <v>455</v>
      </c>
      <c r="V92" s="69" t="s">
        <v>488</v>
      </c>
      <c r="W92" s="69" t="s">
        <v>220</v>
      </c>
      <c r="X92" s="69" t="s">
        <v>455</v>
      </c>
      <c r="Y92" s="72" t="s">
        <v>450</v>
      </c>
    </row>
    <row r="93" spans="1:25" s="48" customFormat="1" x14ac:dyDescent="0.2">
      <c r="A93" s="5">
        <v>60502000</v>
      </c>
      <c r="B93" s="6" t="s">
        <v>9</v>
      </c>
      <c r="C93" s="1" t="s">
        <v>195</v>
      </c>
      <c r="D93" s="1" t="s">
        <v>196</v>
      </c>
      <c r="E93" s="1" t="s">
        <v>197</v>
      </c>
      <c r="F93" s="70" t="s">
        <v>198</v>
      </c>
      <c r="G93" s="1" t="s">
        <v>218</v>
      </c>
      <c r="H93" s="10">
        <v>0</v>
      </c>
      <c r="I93" s="7">
        <v>1877920</v>
      </c>
      <c r="J93" s="53">
        <v>393250</v>
      </c>
      <c r="K93" s="62">
        <f t="shared" si="7"/>
        <v>1964207</v>
      </c>
      <c r="L93" s="62">
        <f t="shared" si="8"/>
        <v>421266</v>
      </c>
      <c r="M93" s="62">
        <f t="shared" si="9"/>
        <v>2067750</v>
      </c>
      <c r="N93" s="62">
        <f t="shared" si="10"/>
        <v>438350</v>
      </c>
      <c r="O93" s="7">
        <f t="shared" si="11"/>
        <v>2506100</v>
      </c>
      <c r="P93" s="52" t="s">
        <v>352</v>
      </c>
      <c r="Q93" s="52" t="s">
        <v>397</v>
      </c>
      <c r="R93" s="69" t="s">
        <v>220</v>
      </c>
      <c r="S93" s="72" t="s">
        <v>443</v>
      </c>
      <c r="T93" s="72" t="s">
        <v>450</v>
      </c>
      <c r="U93" s="69" t="s">
        <v>455</v>
      </c>
      <c r="V93" s="69" t="s">
        <v>463</v>
      </c>
      <c r="W93" s="69" t="s">
        <v>220</v>
      </c>
      <c r="X93" s="69" t="s">
        <v>455</v>
      </c>
      <c r="Y93" s="72" t="s">
        <v>450</v>
      </c>
    </row>
    <row r="94" spans="1:25" x14ac:dyDescent="0.2">
      <c r="A94" s="6"/>
      <c r="B94" s="6"/>
      <c r="C94" s="1" t="s">
        <v>254</v>
      </c>
      <c r="D94" s="1" t="s">
        <v>259</v>
      </c>
      <c r="E94" s="1" t="s">
        <v>17</v>
      </c>
      <c r="F94" s="14" t="s">
        <v>255</v>
      </c>
      <c r="G94" s="1" t="s">
        <v>220</v>
      </c>
      <c r="H94" s="1"/>
      <c r="I94" s="7">
        <v>0</v>
      </c>
      <c r="J94" s="7">
        <v>6823</v>
      </c>
      <c r="K94" s="62">
        <f t="shared" si="7"/>
        <v>0</v>
      </c>
      <c r="L94" s="62">
        <f t="shared" si="8"/>
        <v>7309</v>
      </c>
      <c r="M94" s="62">
        <f t="shared" si="9"/>
        <v>0</v>
      </c>
      <c r="N94" s="62">
        <f t="shared" si="10"/>
        <v>7610</v>
      </c>
      <c r="O94" s="7">
        <f t="shared" si="11"/>
        <v>7610</v>
      </c>
      <c r="P94" s="1"/>
      <c r="Q94" s="1"/>
      <c r="R94" s="69" t="s">
        <v>220</v>
      </c>
      <c r="S94" s="69" t="s">
        <v>445</v>
      </c>
      <c r="T94" s="69" t="s">
        <v>450</v>
      </c>
      <c r="U94" s="69" t="s">
        <v>455</v>
      </c>
      <c r="V94" s="69" t="s">
        <v>450</v>
      </c>
      <c r="W94" s="69" t="s">
        <v>220</v>
      </c>
      <c r="X94" s="72" t="s">
        <v>455</v>
      </c>
      <c r="Y94" s="69" t="s">
        <v>450</v>
      </c>
    </row>
    <row r="95" spans="1:25" x14ac:dyDescent="0.2">
      <c r="A95" s="6"/>
      <c r="B95" s="6"/>
      <c r="C95" s="1" t="s">
        <v>256</v>
      </c>
      <c r="D95" s="1" t="s">
        <v>257</v>
      </c>
      <c r="E95" s="1" t="s">
        <v>43</v>
      </c>
      <c r="F95" s="14" t="s">
        <v>258</v>
      </c>
      <c r="G95" s="1" t="s">
        <v>220</v>
      </c>
      <c r="H95" s="1"/>
      <c r="I95" s="7">
        <v>0</v>
      </c>
      <c r="J95" s="7">
        <v>18573</v>
      </c>
      <c r="K95" s="62">
        <f t="shared" si="7"/>
        <v>0</v>
      </c>
      <c r="L95" s="62">
        <f t="shared" si="8"/>
        <v>19896</v>
      </c>
      <c r="M95" s="62">
        <f t="shared" si="9"/>
        <v>0</v>
      </c>
      <c r="N95" s="62">
        <f t="shared" si="10"/>
        <v>20700</v>
      </c>
      <c r="O95" s="7">
        <f t="shared" si="11"/>
        <v>20700</v>
      </c>
      <c r="P95" s="1"/>
      <c r="Q95" s="1"/>
      <c r="R95" s="69" t="s">
        <v>220</v>
      </c>
      <c r="S95" s="69" t="s">
        <v>446</v>
      </c>
      <c r="T95" s="69" t="s">
        <v>450</v>
      </c>
      <c r="U95" s="69" t="s">
        <v>455</v>
      </c>
      <c r="V95" s="69" t="s">
        <v>450</v>
      </c>
      <c r="W95" s="69" t="s">
        <v>220</v>
      </c>
      <c r="X95" s="69" t="s">
        <v>455</v>
      </c>
      <c r="Y95" s="69" t="s">
        <v>450</v>
      </c>
    </row>
    <row r="96" spans="1:25" x14ac:dyDescent="0.2">
      <c r="A96" s="6"/>
      <c r="B96" s="6"/>
      <c r="C96" s="1" t="s">
        <v>433</v>
      </c>
      <c r="D96" s="1" t="s">
        <v>432</v>
      </c>
      <c r="E96" s="1" t="s">
        <v>39</v>
      </c>
      <c r="F96" s="14" t="s">
        <v>434</v>
      </c>
      <c r="G96" s="1"/>
      <c r="H96" s="1"/>
      <c r="I96" s="65"/>
      <c r="J96" s="65"/>
      <c r="K96" s="65"/>
      <c r="L96" s="65"/>
      <c r="M96" s="65">
        <v>250000</v>
      </c>
      <c r="N96" s="65"/>
      <c r="O96" s="65">
        <f>M96+N96</f>
        <v>250000</v>
      </c>
      <c r="P96" s="1"/>
      <c r="Q96" s="1"/>
      <c r="R96" s="69" t="s">
        <v>220</v>
      </c>
      <c r="S96" s="69" t="s">
        <v>447</v>
      </c>
      <c r="T96" s="69" t="s">
        <v>453</v>
      </c>
      <c r="U96" s="69" t="s">
        <v>455</v>
      </c>
      <c r="V96" s="69" t="s">
        <v>461</v>
      </c>
      <c r="W96" s="69" t="s">
        <v>440</v>
      </c>
      <c r="X96" s="69" t="s">
        <v>455</v>
      </c>
      <c r="Y96" s="69" t="s">
        <v>450</v>
      </c>
    </row>
    <row r="97" spans="1:15" ht="12" customHeight="1" x14ac:dyDescent="0.2">
      <c r="A97" s="5"/>
      <c r="C97" s="3"/>
      <c r="D97" s="3"/>
      <c r="E97" s="3"/>
      <c r="F97" s="13"/>
      <c r="G97" s="3"/>
      <c r="H97" s="17"/>
      <c r="I97" s="7"/>
      <c r="J97" s="7"/>
      <c r="K97" s="7"/>
      <c r="L97" s="7"/>
      <c r="M97" s="7"/>
      <c r="N97" s="7"/>
      <c r="O97" s="7"/>
    </row>
    <row r="98" spans="1:15" x14ac:dyDescent="0.2">
      <c r="A98" s="6"/>
      <c r="C98" s="21" t="s">
        <v>199</v>
      </c>
      <c r="D98" s="22"/>
      <c r="E98" s="22"/>
      <c r="F98" s="23"/>
      <c r="G98" s="22"/>
      <c r="H98" s="22"/>
      <c r="I98" s="24">
        <f t="shared" ref="I98:L98" si="12">SUM(I4:I95)</f>
        <v>209603282</v>
      </c>
      <c r="J98" s="24">
        <f t="shared" si="12"/>
        <v>25692521</v>
      </c>
      <c r="K98" s="24">
        <f t="shared" si="12"/>
        <v>219234174</v>
      </c>
      <c r="L98" s="24">
        <f t="shared" si="12"/>
        <v>27522918</v>
      </c>
      <c r="M98" s="24">
        <f>SUM(M4:M96)</f>
        <v>231041220</v>
      </c>
      <c r="N98" s="24">
        <f t="shared" ref="N98:O98" si="13">SUM(N4:N96)</f>
        <v>28714010</v>
      </c>
      <c r="O98" s="24">
        <f t="shared" si="13"/>
        <v>259755230</v>
      </c>
    </row>
    <row r="101" spans="1:15" x14ac:dyDescent="0.2">
      <c r="C101" s="2" t="s">
        <v>423</v>
      </c>
      <c r="D101" s="2" t="s">
        <v>12</v>
      </c>
      <c r="E101" s="2" t="s">
        <v>6</v>
      </c>
      <c r="F101" s="25" t="s">
        <v>424</v>
      </c>
    </row>
    <row r="102" spans="1:15" x14ac:dyDescent="0.2">
      <c r="C102" s="1" t="s">
        <v>251</v>
      </c>
      <c r="D102" s="2" t="s">
        <v>52</v>
      </c>
      <c r="E102" s="2" t="s">
        <v>31</v>
      </c>
      <c r="F102" s="25" t="s">
        <v>425</v>
      </c>
    </row>
    <row r="103" spans="1:15" x14ac:dyDescent="0.2">
      <c r="C103" s="2" t="s">
        <v>426</v>
      </c>
      <c r="E103" s="2" t="s">
        <v>6</v>
      </c>
      <c r="F103" s="25" t="s">
        <v>427</v>
      </c>
    </row>
    <row r="104" spans="1:15" x14ac:dyDescent="0.2">
      <c r="C104" s="2" t="s">
        <v>428</v>
      </c>
      <c r="E104" s="2" t="s">
        <v>6</v>
      </c>
      <c r="F104" s="25" t="s">
        <v>427</v>
      </c>
    </row>
    <row r="105" spans="1:15" x14ac:dyDescent="0.2">
      <c r="C105" s="2" t="s">
        <v>429</v>
      </c>
      <c r="E105" s="2" t="s">
        <v>6</v>
      </c>
      <c r="F105" s="25" t="s">
        <v>427</v>
      </c>
    </row>
    <row r="106" spans="1:15" x14ac:dyDescent="0.2">
      <c r="C106" s="2" t="s">
        <v>430</v>
      </c>
      <c r="E106" s="2" t="s">
        <v>6</v>
      </c>
      <c r="F106" s="25" t="s">
        <v>427</v>
      </c>
    </row>
    <row r="107" spans="1:15" x14ac:dyDescent="0.2">
      <c r="C107" s="2" t="s">
        <v>431</v>
      </c>
      <c r="E107" s="2" t="s">
        <v>6</v>
      </c>
      <c r="F107" s="25" t="s">
        <v>427</v>
      </c>
    </row>
  </sheetData>
  <autoFilter ref="A1:Q95" xr:uid="{726BD4E6-72DA-495D-A8DE-A442E6E14F8B}"/>
  <sortState xmlns:xlrd2="http://schemas.microsoft.com/office/spreadsheetml/2017/richdata2" ref="A4:R93">
    <sortCondition ref="E4:E93"/>
    <sortCondition ref="C4:C93"/>
  </sortState>
  <phoneticPr fontId="13" type="noConversion"/>
  <pageMargins left="0.39370078740157483" right="0.39370078740157483" top="1.5748031496062993" bottom="0.94488188976377963" header="0.31496062992125984" footer="0.70866141732283472"/>
  <pageSetup paperSize="8" fitToHeight="3" orientation="landscape" r:id="rId1"/>
  <headerFooter>
    <oddFooter>&amp;L&amp;F &amp;A&amp;C&amp;P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FD4F6E111F94EAA91FE6ED5C4F0E1" ma:contentTypeVersion="22" ma:contentTypeDescription="Een nieuw document maken." ma:contentTypeScope="" ma:versionID="81aaea09f01568c811e99925257ef8c2">
  <xsd:schema xmlns:xsd="http://www.w3.org/2001/XMLSchema" xmlns:xs="http://www.w3.org/2001/XMLSchema" xmlns:p="http://schemas.microsoft.com/office/2006/metadata/properties" xmlns:ns2="3af0a987-b7e9-4f3e-a4a5-c94a2ee3bb48" xmlns:ns3="77c78b31-81e2-414d-8ab7-5d4b61af2bc2" targetNamespace="http://schemas.microsoft.com/office/2006/metadata/properties" ma:root="true" ma:fieldsID="8a6bf2da714fd345b634451f89bfbd1e" ns2:_="" ns3:_="">
    <xsd:import namespace="3af0a987-b7e9-4f3e-a4a5-c94a2ee3bb48"/>
    <xsd:import namespace="77c78b31-81e2-414d-8ab7-5d4b61af2b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0a987-b7e9-4f3e-a4a5-c94a2ee3b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78b31-81e2-414d-8ab7-5d4b61af2bc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99a6c40-a280-4533-9ace-a29de40ffa85}" ma:internalName="TaxCatchAll" ma:showField="CatchAllData" ma:web="77c78b31-81e2-414d-8ab7-5d4b61af2b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f0a987-b7e9-4f3e-a4a5-c94a2ee3bb48">
      <Terms xmlns="http://schemas.microsoft.com/office/infopath/2007/PartnerControls"/>
    </lcf76f155ced4ddcb4097134ff3c332f>
    <TaxCatchAll xmlns="77c78b31-81e2-414d-8ab7-5d4b61af2bc2" xsi:nil="true"/>
  </documentManagement>
</p:properties>
</file>

<file path=customXml/itemProps1.xml><?xml version="1.0" encoding="utf-8"?>
<ds:datastoreItem xmlns:ds="http://schemas.openxmlformats.org/officeDocument/2006/customXml" ds:itemID="{11094C07-DDBE-438D-97EB-37A4C8C3E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0FB6F7-D704-4E5F-8D90-3F195305D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f0a987-b7e9-4f3e-a4a5-c94a2ee3bb48"/>
    <ds:schemaRef ds:uri="77c78b31-81e2-414d-8ab7-5d4b61af2b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EFD79A-E3A6-48D2-9329-AC529212689A}">
  <ds:schemaRefs>
    <ds:schemaRef ds:uri="http://schemas.microsoft.com/office/2006/metadata/properties"/>
    <ds:schemaRef ds:uri="http://schemas.microsoft.com/office/infopath/2007/PartnerControls"/>
    <ds:schemaRef ds:uri="3af0a987-b7e9-4f3e-a4a5-c94a2ee3bb48"/>
    <ds:schemaRef ds:uri="77c78b31-81e2-414d-8ab7-5d4b61af2b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Company>Gemeente Medemblik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heeria</dc:creator>
  <cp:lastModifiedBy>Malou Braakman</cp:lastModifiedBy>
  <cp:lastPrinted>2025-09-17T09:35:35Z</cp:lastPrinted>
  <dcterms:created xsi:type="dcterms:W3CDTF">2014-04-03T10:01:44Z</dcterms:created>
  <dcterms:modified xsi:type="dcterms:W3CDTF">2025-09-18T13:30:43Z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0x0101007D0FD4F6E111F94EAA91FE6ED5C4F0E1</vt:lpwstr>
  </property>
  <property fmtid="{D5CDD505-2E9C-101B-9397-08002B2CF9AE}" pid="3" name="MediaServiceImageTags">
    <vt:lpwstr/>
  </property>
</Properties>
</file>