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Veiligheidsregio Utrecht/Schoonmaak CNO locaties 2025/4. Leidraad/"/>
    </mc:Choice>
  </mc:AlternateContent>
  <xr:revisionPtr revIDLastSave="78" documentId="8_{B44C55AB-2D43-4A2D-B24D-579369C4F4EB}" xr6:coauthVersionLast="47" xr6:coauthVersionMax="47" xr10:uidLastSave="{BFD3CC3B-9A50-476F-BA3F-F38774189693}"/>
  <bookViews>
    <workbookView xWindow="-120" yWindow="-120" windowWidth="29040" windowHeight="15720" xr2:uid="{00000000-000D-0000-FFFF-FFFF00000000}"/>
  </bookViews>
  <sheets>
    <sheet name="KPI scoringsmodel" sheetId="4" r:id="rId1"/>
  </sheets>
  <definedNames>
    <definedName name="_xlnm.Print_Area" localSheetId="0">'KPI scoringsmodel'!$B$1:$Q$58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4" l="1"/>
  <c r="H16" i="4"/>
  <c r="B6" i="4"/>
  <c r="K6" i="4"/>
  <c r="M6" i="4"/>
  <c r="O6" i="4"/>
  <c r="Q6" i="4"/>
  <c r="K7" i="4"/>
  <c r="M7" i="4"/>
  <c r="O7" i="4"/>
  <c r="Q7" i="4"/>
  <c r="B8" i="4" l="1"/>
  <c r="B10" i="4" s="1"/>
  <c r="B12" i="4" l="1"/>
  <c r="B14" i="4" s="1"/>
  <c r="B18" i="4" s="1"/>
  <c r="B22" i="4" s="1"/>
  <c r="B24" i="4" s="1"/>
  <c r="B27" i="4" s="1"/>
  <c r="K25" i="4"/>
  <c r="M25" i="4"/>
  <c r="O25" i="4"/>
  <c r="Q25" i="4"/>
  <c r="B29" i="4" l="1"/>
  <c r="B31" i="4" s="1"/>
  <c r="B33" i="4" s="1"/>
  <c r="B35" i="4" s="1"/>
  <c r="B39" i="4" s="1"/>
  <c r="B41" i="4" s="1"/>
  <c r="B43" i="4" s="1"/>
  <c r="B48" i="4" s="1"/>
  <c r="B50" i="4" s="1"/>
  <c r="H46" i="4" l="1"/>
  <c r="Q34" i="4"/>
  <c r="O34" i="4"/>
  <c r="M34" i="4"/>
  <c r="K34" i="4"/>
  <c r="Q33" i="4"/>
  <c r="O33" i="4"/>
  <c r="M33" i="4"/>
  <c r="K33" i="4"/>
  <c r="Q32" i="4"/>
  <c r="O32" i="4"/>
  <c r="M32" i="4"/>
  <c r="K32" i="4"/>
  <c r="Q31" i="4"/>
  <c r="O31" i="4"/>
  <c r="M31" i="4"/>
  <c r="K31" i="4"/>
  <c r="Q36" i="4"/>
  <c r="O36" i="4"/>
  <c r="M36" i="4"/>
  <c r="K36" i="4"/>
  <c r="Q35" i="4"/>
  <c r="O35" i="4"/>
  <c r="M35" i="4"/>
  <c r="K35" i="4"/>
  <c r="Q11" i="4"/>
  <c r="O11" i="4"/>
  <c r="M11" i="4"/>
  <c r="K11" i="4"/>
  <c r="Q10" i="4"/>
  <c r="O10" i="4"/>
  <c r="M10" i="4"/>
  <c r="K10" i="4"/>
  <c r="Q9" i="4"/>
  <c r="O9" i="4"/>
  <c r="M9" i="4"/>
  <c r="K9" i="4"/>
  <c r="Q8" i="4"/>
  <c r="O8" i="4"/>
  <c r="M8" i="4"/>
  <c r="K8" i="4"/>
  <c r="Q42" i="4" l="1"/>
  <c r="O42" i="4"/>
  <c r="M42" i="4"/>
  <c r="K42" i="4"/>
  <c r="Q41" i="4"/>
  <c r="O41" i="4"/>
  <c r="M41" i="4"/>
  <c r="K41" i="4"/>
  <c r="K21" i="4" l="1"/>
  <c r="M21" i="4"/>
  <c r="O21" i="4"/>
  <c r="Q21" i="4"/>
  <c r="K20" i="4"/>
  <c r="M20" i="4"/>
  <c r="O20" i="4"/>
  <c r="Q20" i="4"/>
  <c r="K19" i="4"/>
  <c r="M19" i="4"/>
  <c r="O19" i="4"/>
  <c r="Q19" i="4"/>
  <c r="K18" i="4"/>
  <c r="M18" i="4"/>
  <c r="O18" i="4"/>
  <c r="Q18" i="4"/>
  <c r="Q30" i="4"/>
  <c r="O30" i="4"/>
  <c r="M30" i="4"/>
  <c r="K30" i="4"/>
  <c r="Q29" i="4"/>
  <c r="O29" i="4"/>
  <c r="M29" i="4"/>
  <c r="K29" i="4"/>
  <c r="Q26" i="4"/>
  <c r="O26" i="4"/>
  <c r="M26" i="4"/>
  <c r="K26" i="4"/>
  <c r="Q24" i="4"/>
  <c r="O24" i="4"/>
  <c r="M24" i="4"/>
  <c r="K24" i="4"/>
  <c r="H52" i="4"/>
  <c r="H55" i="4" s="1"/>
  <c r="Q51" i="4"/>
  <c r="O51" i="4"/>
  <c r="M51" i="4"/>
  <c r="K51" i="4"/>
  <c r="Q50" i="4"/>
  <c r="O50" i="4"/>
  <c r="M50" i="4"/>
  <c r="K50" i="4"/>
  <c r="K48" i="4" l="1"/>
  <c r="M48" i="4"/>
  <c r="O48" i="4"/>
  <c r="K43" i="4"/>
  <c r="M43" i="4"/>
  <c r="O43" i="4"/>
  <c r="K44" i="4"/>
  <c r="M44" i="4"/>
  <c r="O44" i="4"/>
  <c r="K45" i="4"/>
  <c r="M45" i="4"/>
  <c r="O45" i="4"/>
  <c r="K39" i="4"/>
  <c r="M39" i="4"/>
  <c r="O39" i="4"/>
  <c r="K40" i="4"/>
  <c r="M40" i="4"/>
  <c r="O40" i="4"/>
  <c r="K22" i="4"/>
  <c r="M22" i="4"/>
  <c r="O22" i="4"/>
  <c r="K23" i="4"/>
  <c r="M23" i="4"/>
  <c r="O23" i="4"/>
  <c r="K27" i="4"/>
  <c r="M27" i="4"/>
  <c r="O27" i="4"/>
  <c r="K28" i="4"/>
  <c r="M28" i="4"/>
  <c r="O28" i="4"/>
  <c r="K4" i="4"/>
  <c r="M4" i="4"/>
  <c r="O4" i="4"/>
  <c r="K5" i="4"/>
  <c r="M5" i="4"/>
  <c r="O5" i="4"/>
  <c r="K12" i="4"/>
  <c r="M12" i="4"/>
  <c r="O12" i="4"/>
  <c r="K13" i="4"/>
  <c r="M13" i="4"/>
  <c r="O13" i="4"/>
  <c r="K14" i="4"/>
  <c r="M14" i="4"/>
  <c r="O14" i="4"/>
  <c r="K15" i="4"/>
  <c r="M15" i="4"/>
  <c r="O15" i="4"/>
  <c r="Q49" i="4"/>
  <c r="Q48" i="4"/>
  <c r="Q45" i="4"/>
  <c r="Q44" i="4"/>
  <c r="Q43" i="4"/>
  <c r="Q40" i="4"/>
  <c r="Q39" i="4"/>
  <c r="Q28" i="4"/>
  <c r="Q27" i="4"/>
  <c r="Q23" i="4"/>
  <c r="Q22" i="4"/>
  <c r="Q15" i="4"/>
  <c r="Q14" i="4"/>
  <c r="Q13" i="4"/>
  <c r="Q12" i="4"/>
  <c r="Q5" i="4"/>
  <c r="Q4" i="4"/>
  <c r="O49" i="4"/>
  <c r="M49" i="4"/>
  <c r="K49" i="4"/>
  <c r="P52" i="4" l="1"/>
  <c r="J52" i="4"/>
  <c r="L52" i="4"/>
  <c r="N52" i="4"/>
  <c r="J37" i="4"/>
  <c r="J46" i="4"/>
  <c r="N46" i="4"/>
  <c r="L46" i="4"/>
  <c r="P46" i="4"/>
  <c r="P37" i="4"/>
  <c r="N37" i="4"/>
  <c r="L37" i="4"/>
  <c r="J16" i="4" l="1"/>
  <c r="J55" i="4" s="1"/>
  <c r="J57" i="4" s="1"/>
  <c r="P16" i="4"/>
  <c r="P55" i="4" s="1"/>
  <c r="P57" i="4" s="1"/>
  <c r="N16" i="4"/>
  <c r="N55" i="4" s="1"/>
  <c r="N57" i="4" s="1"/>
  <c r="L16" i="4"/>
  <c r="L55" i="4" s="1"/>
  <c r="L57" i="4" s="1"/>
</calcChain>
</file>

<file path=xl/sharedStrings.xml><?xml version="1.0" encoding="utf-8"?>
<sst xmlns="http://schemas.openxmlformats.org/spreadsheetml/2006/main" count="203" uniqueCount="121">
  <si>
    <t>Logboek</t>
  </si>
  <si>
    <t>Werkkleding</t>
  </si>
  <si>
    <t>KPI nr.</t>
  </si>
  <si>
    <t>Norm</t>
  </si>
  <si>
    <t>Per kwartaal</t>
  </si>
  <si>
    <t>Scorings-mogelijkheden</t>
  </si>
  <si>
    <t>Score Q1</t>
  </si>
  <si>
    <t>Score Q2</t>
  </si>
  <si>
    <t>Score Q3</t>
  </si>
  <si>
    <t>Score Q4</t>
  </si>
  <si>
    <t>Inzet vaste medewerkers</t>
  </si>
  <si>
    <t>Opleidingseisen personeel</t>
  </si>
  <si>
    <t>Verklaring Omtrent Gedrag (VOG)</t>
  </si>
  <si>
    <t>Iedere medewerker draagt herkenbare, nette en deugdelijke werkkleding tijdens de uitvoering van de werkzaamheden.</t>
  </si>
  <si>
    <t>Opleidingseisen Leidinggevende</t>
  </si>
  <si>
    <t>Verbeterplannen</t>
  </si>
  <si>
    <t>Evaluaties en verslaglegging</t>
  </si>
  <si>
    <t>Klachten en afhandeling</t>
  </si>
  <si>
    <t>Correcte facturering</t>
  </si>
  <si>
    <t>TOTAAL SCORE</t>
  </si>
  <si>
    <t>Klant</t>
  </si>
  <si>
    <t>SMB / Klant</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</si>
  <si>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</si>
  <si>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</si>
  <si>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</si>
  <si>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</si>
  <si>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</si>
  <si>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</si>
  <si>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</si>
  <si>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</si>
  <si>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</si>
  <si>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</si>
  <si>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Jaar</t>
  </si>
  <si>
    <t>Oplevering samen met opdrachtgever</t>
  </si>
  <si>
    <t>Maximale score</t>
  </si>
  <si>
    <t>Inzet uren</t>
  </si>
  <si>
    <t>Contractafspraken</t>
  </si>
  <si>
    <t>Werkroosters dagelijks</t>
  </si>
  <si>
    <t>Werkplanning periodiek</t>
  </si>
  <si>
    <t>Ja, rapportage aanleveren</t>
  </si>
  <si>
    <t>Ja, eenmalig overleggen  of bevestiging vanuit HR SMB</t>
  </si>
  <si>
    <t>De uitkomst van de kwaliteitsmeting(en) bevat geen onvoldoende(s)/afkeur(en).</t>
  </si>
  <si>
    <t>Managementrapportage</t>
  </si>
  <si>
    <t>Score per kwartaal</t>
  </si>
  <si>
    <t>Opmerking Klant</t>
  </si>
  <si>
    <t>Opmerking SMB</t>
  </si>
  <si>
    <t>In- en uitruimen</t>
  </si>
  <si>
    <t>Opdrachtnemer is verantwoordelijk voor het in- en uitruimen van de inventaris van de ruimten. Alle ruimten dienen na het inruimen op dezelfde wijze te zijn ingericht als vóór het uitruimen het geval was.</t>
  </si>
  <si>
    <t>Onafhankelijk inkoopadvies-bureau</t>
  </si>
  <si>
    <t>Alle evaluaties zijn uitgevoerd en genotuleerd. Daarnaast zijn de actiepunten uitgevoerd door SMB.</t>
  </si>
  <si>
    <t>Maximaal 2 overleggen gemist of niet genotuleerd of actiepunten niet uitgevoerd.</t>
  </si>
  <si>
    <t>De rapportage is tijdig verstuurd. Alle onderwerpen zijn opgenomen en/of onderbouwd.</t>
  </si>
  <si>
    <t>SMB (in de management-rapportage)</t>
  </si>
  <si>
    <t>Zie het Programma van Eisen  voor de werking van het KPI-model.</t>
  </si>
  <si>
    <t>In ieder gebouw is een (digitaal) logboek, waarin dagelijks door SMB wordt geschreven (op- en of aanmerkingen of paraaf “voor gezien”).</t>
  </si>
  <si>
    <t>Alle toezeggingen die door SMB zijn gedaan in de beantwoording van de open vragen worden nagekomen door SMB. Deze KPI wordt na definitieve gunning uitgewerkt.</t>
  </si>
  <si>
    <t>De objectleider is in het bezit van diploma "Basisopleiding Schoonmaken", "Basisopleiding Direct Leidinggevenden (niveau 1)" of vergelijkbaar, en SVS-diploma "DKS+" of vergelijkbaar.</t>
  </si>
  <si>
    <t>Kwaliteitsmeting (VSR methodiek)</t>
  </si>
  <si>
    <t>Oplevering specialistisch periodiek onderhoud</t>
  </si>
  <si>
    <t>Na uitvoering van specialistisch periodiek onderhoud (vloer, glas, inventaris en dieptereiniging sanitair) voert SMB een controle uit om vervolgens aan de aangewezen vertegenwoordiger van opdrachtgever op te leveren.</t>
  </si>
  <si>
    <t>Bij onvoldoende op een externe (kwaliteits)controle levert SMB binnen één week een verbeterplan aan.</t>
  </si>
  <si>
    <t>Totaal uitvoering</t>
  </si>
  <si>
    <t>Totaal personeel</t>
  </si>
  <si>
    <t>Totaal communicatie en evaluatie</t>
  </si>
  <si>
    <t>Totaal financieel</t>
  </si>
  <si>
    <t>De facturen zijn tijdig ingediend en correct gefactureerd. Eventuele regiewerkzaamheden worden gefactureerd middels werkbonnen met handtekening van opdrachtgever.</t>
  </si>
  <si>
    <t>De inzet van de uren is conform inschrijving van SMB.</t>
  </si>
  <si>
    <t>Iedere medewerker beschikt binnen 12 maanden na indiensttreding over een RAS-diploma of gelijkwaardig.</t>
  </si>
  <si>
    <t>Voor iedere medewerker is vóór tewerkstelling, een VOG verstrekt.</t>
  </si>
  <si>
    <t>Alle schoonmaakmedewerkers (op de werkkar) en alle contactpersonen van opdrachtgever beschikken over een actueel werkprogramma, overeenkomstig het prijzenblad, en handelen naar het werkprogramma.</t>
  </si>
  <si>
    <t>- Klachten over het reguliere schoonmaakproces worden op werkdagen binnen 24 uur hersteld;
- Bij ernstige verstoringen, waaronder calamiteiten, geldt een reactietijd van 1 uur;
- Van alle ontvangen klachten worden op werkdagen binnen 24 uur zowel een maatregel als een opvolging teruggekoppeld; 
- Alle klachten die per email, per telefoon of in een formeel overleg worden gemeld, dienen door opdrachtnemer te worden geregistreerd, inclusief maatregel en opvolging én dienen opgenomen te worden in de managementrapportage.</t>
  </si>
  <si>
    <t>Alle periodieke werkzaamheden (vloer, glas, inventaris en dieptereiniging sanitair) zijn ingepland en vastgelegd in een jaarplanning en SMB voert de werkzaamheden uit conform deze planning. Alle contactpersonen van opdrachtgever beschikken over de jaarplanning. De planning wordt bij (tactisch/strategisch) overleg afgestemd met opdrachtgever.</t>
  </si>
  <si>
    <t>Minder dan afgesproken aantal.</t>
  </si>
  <si>
    <t>Iedere medewerker gediplomeerd.</t>
  </si>
  <si>
    <t>Niet iedere medewerker tijdig gediplomeerd.</t>
  </si>
  <si>
    <t>Medewerker gediplomeerd.</t>
  </si>
  <si>
    <t>Medewerker ongediplomeerd.</t>
  </si>
  <si>
    <t>Voor iedere medewerker verstrekt.</t>
  </si>
  <si>
    <t>Niet voor iedere medewerker verstrekt.</t>
  </si>
  <si>
    <t>Alle medewerkers dragen werkkleding.</t>
  </si>
  <si>
    <t>Niet alle medewerkers dragen werkkleding.</t>
  </si>
  <si>
    <t>Voor iedere onvoldoende tijdig een plan.</t>
  </si>
  <si>
    <t>Niet voor iedere onvoldoende een plan.</t>
  </si>
  <si>
    <t>Alle toezeggingen zijn uitgevoerd en nagekomen.</t>
  </si>
  <si>
    <t>1 van de toezeggingen is niet uitgevoerd/nagekomen.</t>
  </si>
  <si>
    <t>2 of meer van de toezeggingen zijn niet uitgevoerd/nagekomen.</t>
  </si>
  <si>
    <t>De ruimten zijn bij het uitvoeren van specialistisch vloeronderhoud in- en uitgeruimd en vervolgens op dezelfde wijze weer ingericht.</t>
  </si>
  <si>
    <t>De ruimten zijn bij het uitvoeren van specialistisch vloeronderhoud niet in- en uitgeruimd en/of niet op dezelfde wijze weer ingericht.</t>
  </si>
  <si>
    <t>Alle werkzaamheden zijn volgens afspraak opgeleverd.</t>
  </si>
  <si>
    <t>Werkzaamheden zijn niet volgens afspraak opgeleverd.</t>
  </si>
  <si>
    <t>Geen klachten.</t>
  </si>
  <si>
    <t>Alle facturen zijn tijdig en correct.</t>
  </si>
  <si>
    <t>Eén of meerdere facturen niet tijdig of correct.</t>
  </si>
  <si>
    <t>Alle uren zijn gewerkt en conform contract ingezet.</t>
  </si>
  <si>
    <t>Eén of meerdere gebouwen worden de uren niet conform contract ingezet.</t>
  </si>
  <si>
    <t>Planning is vastgelegd en de werkzaamheden worden/zijn uitgevoerd conform deze planning. De planning is in bezit van de CP per locatie en wordt afgestemd met opdrachtgever.</t>
  </si>
  <si>
    <t>Planning is niet vastgelegd, werkzaamheden worden/zijn niet uitgevoerd conform deze planning, planning is niet in bezit van de CP per locatie en/of de planning is niet afgestemd met opdrachtgever.</t>
  </si>
  <si>
    <t>De rapportage is niet tijdig verstuurd of niet alle onderwerpen zijn opgenomen/onderbouwd.</t>
  </si>
  <si>
    <t>Looptijd contract: 24 maanden - Optiejaren: 2x 12 maanden
Opdrachtnemer / SMB: &lt;&gt;</t>
  </si>
  <si>
    <t>70% of meer dan afgesproken aantal.</t>
  </si>
  <si>
    <t>Minimaal 70% van de medewerkers werken 6 maanden of langer op de locatie(s).Deze KPI is van toepassing vanaf maand 7 van de overeenkomst en geldt voor alle locaties per perceel.</t>
  </si>
  <si>
    <t xml:space="preserve">SMB </t>
  </si>
  <si>
    <r>
      <t>De managementrapportage zoals beschreven in</t>
    </r>
    <r>
      <rPr>
        <sz val="9"/>
        <color rgb="FFFF0000"/>
        <rFont val="Aptos"/>
        <family val="2"/>
      </rPr>
      <t xml:space="preserve"> 87 </t>
    </r>
    <r>
      <rPr>
        <sz val="9"/>
        <rFont val="Aptos"/>
        <family val="2"/>
      </rPr>
      <t>wordt tijdig en volledig aangeleverd.</t>
    </r>
  </si>
  <si>
    <r>
      <t xml:space="preserve">Overleg vindt plaats zoals beschreven in eis </t>
    </r>
    <r>
      <rPr>
        <sz val="9"/>
        <color rgb="FFFF0000"/>
        <rFont val="Aptos"/>
        <family val="2"/>
      </rPr>
      <t>81</t>
    </r>
    <r>
      <rPr>
        <sz val="9"/>
        <rFont val="Aptos"/>
        <family val="2"/>
      </rPr>
      <t>.
SMB initieërt, plant en notuleert deze overleggen. De actiepunten worden daarnaast uitgevoerd door SMB.</t>
    </r>
  </si>
  <si>
    <t>De kwaliteit van schoonmaak kan volgens de VSR-KMS methodiek door een onafhankelijk inkoopadviesbureau vastgesteld worden</t>
  </si>
  <si>
    <t xml:space="preserve">Bij 1 tot 5 locaties:
De uitkomst van de kwaliteitsmeting(en) bevat maximaal 3 onvoldoende/afkeur op een ruimtecategorie.
</t>
  </si>
  <si>
    <t xml:space="preserve">Bij 1 tot 5 locaties:
De uitkomst van de kwaliteitsmeting(en) bevat 5 onvoldoendes/afkeuren op een ruimtecategorie.
</t>
  </si>
  <si>
    <t xml:space="preserve">Bij 1 tot 5 locaties:
De uitkomst van de kwaliteitsmeting(en) bevat meer dan 5 onvoldoendes/afkeuren op een ruimtecategorie.
</t>
  </si>
  <si>
    <t>SMB</t>
  </si>
  <si>
    <t>Het (digitale) logboek is op alle locaties aanwezig en wordt dagelijks gebruikt.</t>
  </si>
  <si>
    <t>Het (digitale) logboek is niet op alle locaties aanwezig of wordt niet dagelijks gebruikt.</t>
  </si>
  <si>
    <t>Werkprogramma's zijn conform het prijzenblad, aanwezig op elke werkkar en in bezit van de CP per locatie en er wordt naar gehandeld.</t>
  </si>
  <si>
    <t>Werkprogramma's niet conform het prijzenblad, niet op werkkar, niet in bezit van CP per locatie en/of er wordt niet naar gehandeld.</t>
  </si>
  <si>
    <t xml:space="preserve">Klant </t>
  </si>
  <si>
    <t>Inzet jeugd</t>
  </si>
  <si>
    <t xml:space="preserve">De inzet van jeugdigen (jonger dan 22 jaar) is niet meer dan 10%. </t>
  </si>
  <si>
    <t>Er wordt niet meer dan 10% jeugdigen ingezet.</t>
  </si>
  <si>
    <t>Er wordt meer dan 10% jeugdigen ingezet.</t>
  </si>
  <si>
    <t>Bijlage 6. KPI-scoringsmodel Veiligheidsregio Utrecht</t>
  </si>
  <si>
    <t>Maximaal één klacht per locatie, tijdig opgelost en teruggekoppeld.</t>
  </si>
  <si>
    <t>Méér dan één klacht per locatie én/of niet alle klachten tijdig opgelost en teruggekoppeld.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</si>
</sst>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11"/>
      <color theme="1"/>
      <name val="Aptos"/>
      <family val="2"/>
    </font>
    <font>
      <b/>
      <sz val="9"/>
      <color theme="1"/>
      <name val="Aptos"/>
      <family val="2"/>
    </font>
    <font>
      <sz val="9"/>
      <color theme="1"/>
      <name val="Aptos"/>
      <family val="2"/>
    </font>
    <font>
      <b/>
      <sz val="9"/>
      <color theme="0"/>
      <name val="Aptos"/>
      <family val="2"/>
    </font>
    <font>
      <sz val="9"/>
      <name val="Aptos"/>
      <family val="2"/>
    </font>
    <font>
      <sz val="9"/>
      <color rgb="FFFF0000"/>
      <name val="Aptos"/>
      <family val="2"/>
    </font>
    <font>
      <b/>
      <sz val="9"/>
      <name val="Aptos"/>
      <family val="2"/>
    </font>
    <font>
      <b/>
      <sz val="9"/>
      <color rgb="FF000000"/>
      <name val="Aptos"/>
      <family val="2"/>
    </font>
    <font>
      <b/>
      <sz val="14"/>
      <color theme="1"/>
      <name val="Aptos"/>
      <family val="2"/>
    </font>
    <font>
      <b/>
      <sz val="11"/>
      <color theme="0"/>
      <name val="Aptos"/>
      <family val="2"/>
    </font>
    <font>
      <b/>
      <sz val="11"/>
      <color rgb="FF000000"/>
      <name val="Aptos"/>
      <family val="2"/>
    </font>
    <font>
      <b/>
      <sz val="11"/>
      <color theme="1"/>
      <name val="Aptos"/>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rgb="FF2B4155"/>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2" fillId="0" borderId="0" applyFont="0" applyFill="0" applyBorder="0" applyAlignment="0" applyProtection="0"/>
    <xf numFmtId="0" fontId="2" fillId="0" borderId="0"/>
  </cellStyleXfs>
  <cellXfs count="108">
    <xf numFmtId="0" fontId="0" fillId="0" borderId="0" xfId="0"/>
    <xf numFmtId="0" fontId="3" fillId="0" borderId="0" xfId="0" applyFont="1"/>
    <xf numFmtId="0" fontId="3" fillId="2" borderId="0" xfId="0" applyFont="1" applyFill="1"/>
    <xf numFmtId="0" fontId="5" fillId="0" borderId="0" xfId="0" applyFont="1" applyAlignment="1">
      <alignment horizontal="center"/>
    </xf>
    <xf numFmtId="0" fontId="5" fillId="0" borderId="0" xfId="0" applyFont="1"/>
    <xf numFmtId="0" fontId="5" fillId="0" borderId="8" xfId="0" applyFont="1" applyBorder="1" applyAlignment="1">
      <alignment vertical="center" wrapText="1"/>
    </xf>
    <xf numFmtId="0" fontId="6" fillId="6" borderId="2" xfId="0" applyFont="1" applyFill="1" applyBorder="1" applyAlignment="1">
      <alignment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164" fontId="5" fillId="2" borderId="2" xfId="2" applyNumberFormat="1" applyFont="1" applyFill="1" applyBorder="1" applyAlignment="1">
      <alignment horizontal="center" vertical="center" wrapText="1"/>
    </xf>
    <xf numFmtId="0" fontId="5" fillId="0" borderId="2" xfId="0" applyFont="1" applyBorder="1" applyAlignment="1">
      <alignment vertical="center" wrapText="1"/>
    </xf>
    <xf numFmtId="0" fontId="5" fillId="2" borderId="0" xfId="0" applyFont="1" applyFill="1"/>
    <xf numFmtId="0" fontId="7" fillId="5" borderId="2"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vertical="center" wrapText="1"/>
    </xf>
    <xf numFmtId="164" fontId="5" fillId="5" borderId="2" xfId="0" applyNumberFormat="1" applyFont="1" applyFill="1" applyBorder="1" applyAlignment="1">
      <alignment horizontal="center" vertical="center" wrapText="1"/>
    </xf>
    <xf numFmtId="0" fontId="4" fillId="2" borderId="0" xfId="0" applyFont="1" applyFill="1"/>
    <xf numFmtId="0" fontId="4" fillId="5" borderId="2" xfId="0" applyFont="1" applyFill="1" applyBorder="1" applyAlignment="1">
      <alignment vertical="center" wrapText="1"/>
    </xf>
    <xf numFmtId="0" fontId="4" fillId="0" borderId="0" xfId="0" applyFont="1"/>
    <xf numFmtId="164" fontId="7" fillId="5" borderId="2"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1" fontId="9" fillId="3" borderId="2" xfId="2" applyNumberFormat="1" applyFont="1" applyFill="1" applyBorder="1" applyAlignment="1">
      <alignment horizontal="center" vertical="center" wrapText="1"/>
    </xf>
    <xf numFmtId="1" fontId="4" fillId="3" borderId="2" xfId="2" applyNumberFormat="1" applyFont="1" applyFill="1" applyBorder="1" applyAlignment="1">
      <alignment horizontal="center" vertical="center" wrapText="1"/>
    </xf>
    <xf numFmtId="0" fontId="4" fillId="3" borderId="2" xfId="0" applyFont="1" applyFill="1" applyBorder="1"/>
    <xf numFmtId="0" fontId="4" fillId="3" borderId="7" xfId="0" applyFont="1" applyFill="1" applyBorder="1" applyAlignment="1">
      <alignment horizontal="center"/>
    </xf>
    <xf numFmtId="0" fontId="5" fillId="2" borderId="7" xfId="0" applyFont="1" applyFill="1" applyBorder="1" applyAlignment="1">
      <alignment horizontal="center" vertical="center" wrapText="1"/>
    </xf>
    <xf numFmtId="1" fontId="9" fillId="3" borderId="1" xfId="2" applyNumberFormat="1" applyFont="1" applyFill="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0" xfId="0" applyFont="1" applyAlignment="1">
      <alignment horizontal="left"/>
    </xf>
    <xf numFmtId="164" fontId="5" fillId="0" borderId="0" xfId="0" applyNumberFormat="1" applyFont="1"/>
    <xf numFmtId="0" fontId="5" fillId="0" borderId="0" xfId="0" applyFont="1" applyAlignment="1">
      <alignment horizontal="center" vertical="center"/>
    </xf>
    <xf numFmtId="0" fontId="5" fillId="0" borderId="2" xfId="0" applyFont="1" applyBorder="1"/>
    <xf numFmtId="0" fontId="10" fillId="4" borderId="2" xfId="0" applyFont="1" applyFill="1" applyBorder="1" applyAlignment="1">
      <alignment vertical="center" wrapText="1"/>
    </xf>
    <xf numFmtId="164" fontId="4" fillId="0" borderId="2" xfId="0" applyNumberFormat="1" applyFont="1" applyBorder="1"/>
    <xf numFmtId="9" fontId="4" fillId="3" borderId="2" xfId="2" applyFont="1" applyFill="1" applyBorder="1" applyAlignment="1">
      <alignment vertical="center"/>
    </xf>
    <xf numFmtId="0" fontId="12" fillId="6" borderId="2" xfId="0" applyFont="1" applyFill="1" applyBorder="1" applyAlignment="1">
      <alignment vertical="center" wrapText="1"/>
    </xf>
    <xf numFmtId="0" fontId="12" fillId="6"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164" fontId="12" fillId="6" borderId="2"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2" xfId="0" applyFont="1" applyFill="1" applyBorder="1" applyAlignment="1">
      <alignment vertical="center" wrapText="1"/>
    </xf>
    <xf numFmtId="1" fontId="12" fillId="4" borderId="2" xfId="2"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3" fillId="0" borderId="2" xfId="0" applyFont="1" applyBorder="1" applyAlignment="1">
      <alignment vertical="center" wrapText="1"/>
    </xf>
    <xf numFmtId="0" fontId="5" fillId="0" borderId="8" xfId="0" applyFont="1" applyBorder="1"/>
    <xf numFmtId="0" fontId="5" fillId="0" borderId="9" xfId="0" applyFont="1" applyBorder="1"/>
    <xf numFmtId="0" fontId="5" fillId="0" borderId="2" xfId="0" applyFont="1" applyBorder="1" applyAlignment="1">
      <alignment horizontal="center" vertical="center" wrapText="1"/>
    </xf>
    <xf numFmtId="0" fontId="4" fillId="0" borderId="2" xfId="0" applyFont="1" applyBorder="1" applyAlignment="1">
      <alignment vertical="center" wrapText="1"/>
    </xf>
    <xf numFmtId="164" fontId="7" fillId="5" borderId="2" xfId="2" applyNumberFormat="1" applyFont="1" applyFill="1" applyBorder="1" applyAlignment="1">
      <alignment horizontal="center" vertical="center" wrapText="1"/>
    </xf>
    <xf numFmtId="0" fontId="7" fillId="0" borderId="2" xfId="0" applyFont="1" applyBorder="1" applyAlignment="1">
      <alignment vertical="center" wrapText="1"/>
    </xf>
    <xf numFmtId="164" fontId="7" fillId="0" borderId="2"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7" fillId="0" borderId="3" xfId="0" applyFont="1" applyBorder="1" applyAlignment="1">
      <alignment vertical="center" wrapText="1"/>
    </xf>
    <xf numFmtId="0" fontId="7" fillId="5" borderId="5" xfId="0" applyFont="1" applyFill="1" applyBorder="1" applyAlignment="1">
      <alignment vertical="center" wrapText="1"/>
    </xf>
    <xf numFmtId="1" fontId="5" fillId="0" borderId="2" xfId="2" applyNumberFormat="1" applyFont="1" applyFill="1" applyBorder="1" applyAlignment="1">
      <alignment horizontal="center" vertical="center" wrapText="1"/>
    </xf>
    <xf numFmtId="0" fontId="5" fillId="0" borderId="2" xfId="0" applyFont="1" applyBorder="1" applyAlignment="1">
      <alignment horizontal="center" vertical="center"/>
    </xf>
    <xf numFmtId="0" fontId="4" fillId="3" borderId="7"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9"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quotePrefix="1"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7" fillId="5"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4" xfId="0" applyFont="1" applyBorder="1" applyAlignment="1">
      <alignment horizontal="center" vertical="top"/>
    </xf>
    <xf numFmtId="0" fontId="11" fillId="0" borderId="0" xfId="0" applyFont="1" applyAlignment="1">
      <alignment horizontal="center" vertical="top"/>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8" xfId="0" applyFont="1" applyBorder="1" applyAlignment="1">
      <alignment horizontal="center" vertical="center" wrapText="1"/>
    </xf>
    <xf numFmtId="0" fontId="14" fillId="0" borderId="2" xfId="0" applyFont="1" applyBorder="1" applyAlignment="1">
      <alignment horizontal="center" vertical="center"/>
    </xf>
    <xf numFmtId="0" fontId="7" fillId="5"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U58"/>
  <sheetViews>
    <sheetView showGridLines="0" tabSelected="1" view="pageBreakPreview" zoomScale="130" zoomScaleNormal="115" zoomScaleSheetLayoutView="130" workbookViewId="0">
      <pane ySplit="3" topLeftCell="A4" activePane="bottomLeft" state="frozen"/>
      <selection pane="bottomLeft" activeCell="B1" sqref="B1:P1"/>
    </sheetView>
  </sheetViews>
  <sheetFormatPr defaultRowHeight="12" x14ac:dyDescent="0.2"/>
  <cols>
    <col min="1" max="1" width="2" style="4" customWidth="1"/>
    <col min="2" max="2" width="7.28515625" style="4" customWidth="1"/>
    <col min="3" max="3" width="21.85546875" style="32" customWidth="1"/>
    <col min="4" max="4" width="16.85546875" style="32" customWidth="1"/>
    <col min="5" max="5" width="19.28515625" style="32" customWidth="1"/>
    <col min="6" max="6" width="48.28515625" style="32" customWidth="1"/>
    <col min="7" max="7" width="45.5703125" style="4" customWidth="1"/>
    <col min="8" max="8" width="17.5703125" style="33" bestFit="1" customWidth="1"/>
    <col min="9" max="9" width="1.85546875" style="4" customWidth="1"/>
    <col min="10" max="10" width="7.7109375" style="34" customWidth="1"/>
    <col min="11" max="11" width="8.140625" style="3" hidden="1" customWidth="1"/>
    <col min="12" max="12" width="7.7109375" style="3" customWidth="1"/>
    <col min="13" max="13" width="7.140625" style="3" hidden="1" customWidth="1"/>
    <col min="14" max="14" width="7.7109375" style="3" customWidth="1"/>
    <col min="15" max="15" width="7.5703125" style="3" hidden="1" customWidth="1"/>
    <col min="16" max="16" width="7.7109375" style="3" customWidth="1"/>
    <col min="17" max="17" width="8.42578125" style="3" hidden="1" customWidth="1"/>
    <col min="18" max="18" width="14.140625" style="4" hidden="1" customWidth="1"/>
    <col min="19" max="19" width="14.42578125" style="4" hidden="1" customWidth="1"/>
    <col min="20" max="16384" width="9.140625" style="4"/>
  </cols>
  <sheetData>
    <row r="1" spans="2:21" ht="18.75" x14ac:dyDescent="0.2">
      <c r="B1" s="94" t="s">
        <v>118</v>
      </c>
      <c r="C1" s="94"/>
      <c r="D1" s="94"/>
      <c r="E1" s="94"/>
      <c r="F1" s="94"/>
      <c r="G1" s="94"/>
      <c r="H1" s="94"/>
      <c r="I1" s="95"/>
      <c r="J1" s="95"/>
      <c r="K1" s="95"/>
      <c r="L1" s="95"/>
      <c r="M1" s="95"/>
      <c r="N1" s="95"/>
      <c r="O1" s="95"/>
      <c r="P1" s="95"/>
    </row>
    <row r="2" spans="2:21" ht="36" customHeight="1" x14ac:dyDescent="0.2">
      <c r="B2" s="103" t="s">
        <v>98</v>
      </c>
      <c r="C2" s="103"/>
      <c r="D2" s="103"/>
      <c r="E2" s="103"/>
      <c r="F2" s="103"/>
      <c r="G2" s="103"/>
      <c r="H2" s="5"/>
      <c r="J2" s="104" t="s">
        <v>32</v>
      </c>
      <c r="K2" s="104"/>
      <c r="L2" s="104"/>
      <c r="M2" s="104"/>
      <c r="N2" s="104"/>
      <c r="O2" s="104"/>
      <c r="P2" s="104"/>
      <c r="Q2" s="104"/>
      <c r="R2" s="51"/>
      <c r="S2" s="52"/>
    </row>
    <row r="3" spans="2:21" s="1" customFormat="1" ht="30" x14ac:dyDescent="0.25">
      <c r="B3" s="39" t="s">
        <v>2</v>
      </c>
      <c r="C3" s="40" t="s">
        <v>23</v>
      </c>
      <c r="D3" s="41" t="s">
        <v>27</v>
      </c>
      <c r="E3" s="41" t="s">
        <v>28</v>
      </c>
      <c r="F3" s="40" t="s">
        <v>3</v>
      </c>
      <c r="G3" s="39" t="s">
        <v>4</v>
      </c>
      <c r="H3" s="42" t="s">
        <v>5</v>
      </c>
      <c r="J3" s="41" t="s">
        <v>6</v>
      </c>
      <c r="K3" s="41" t="s">
        <v>22</v>
      </c>
      <c r="L3" s="41" t="s">
        <v>7</v>
      </c>
      <c r="M3" s="41" t="s">
        <v>22</v>
      </c>
      <c r="N3" s="41" t="s">
        <v>8</v>
      </c>
      <c r="O3" s="41" t="s">
        <v>22</v>
      </c>
      <c r="P3" s="41" t="s">
        <v>9</v>
      </c>
      <c r="Q3" s="41" t="s">
        <v>22</v>
      </c>
      <c r="R3" s="41" t="s">
        <v>44</v>
      </c>
      <c r="S3" s="41" t="s">
        <v>45</v>
      </c>
      <c r="U3" s="4"/>
    </row>
    <row r="4" spans="2:21" ht="27.75" customHeight="1" x14ac:dyDescent="0.2">
      <c r="B4" s="96">
        <v>1</v>
      </c>
      <c r="C4" s="97" t="s">
        <v>10</v>
      </c>
      <c r="D4" s="92" t="s">
        <v>52</v>
      </c>
      <c r="E4" s="92" t="s">
        <v>29</v>
      </c>
      <c r="F4" s="88" t="s">
        <v>100</v>
      </c>
      <c r="G4" s="13" t="s">
        <v>99</v>
      </c>
      <c r="H4" s="12">
        <v>10</v>
      </c>
      <c r="J4" s="10"/>
      <c r="K4" s="10">
        <f t="shared" ref="K4:K15" si="0">IF(J4="x",H4,0)</f>
        <v>0</v>
      </c>
      <c r="L4" s="10"/>
      <c r="M4" s="10">
        <f t="shared" ref="M4:M15" si="1">IF(L4="x",H4,0)</f>
        <v>0</v>
      </c>
      <c r="N4" s="10"/>
      <c r="O4" s="10">
        <f t="shared" ref="O4:O15" si="2">IF(N4="x",H4,0)</f>
        <v>0</v>
      </c>
      <c r="P4" s="10"/>
      <c r="Q4" s="10">
        <f t="shared" ref="Q4:Q15" si="3">IF(P4="x",H4,0)</f>
        <v>0</v>
      </c>
      <c r="R4" s="13"/>
      <c r="S4" s="13"/>
    </row>
    <row r="5" spans="2:21" ht="27" customHeight="1" x14ac:dyDescent="0.2">
      <c r="B5" s="96"/>
      <c r="C5" s="97"/>
      <c r="D5" s="93"/>
      <c r="E5" s="93"/>
      <c r="F5" s="88"/>
      <c r="G5" s="11" t="s">
        <v>72</v>
      </c>
      <c r="H5" s="12">
        <v>0</v>
      </c>
      <c r="I5" s="14"/>
      <c r="J5" s="10"/>
      <c r="K5" s="10">
        <f t="shared" si="0"/>
        <v>0</v>
      </c>
      <c r="L5" s="10"/>
      <c r="M5" s="10">
        <f t="shared" si="1"/>
        <v>0</v>
      </c>
      <c r="N5" s="10"/>
      <c r="O5" s="10">
        <f t="shared" si="2"/>
        <v>0</v>
      </c>
      <c r="P5" s="10"/>
      <c r="Q5" s="10">
        <f t="shared" si="3"/>
        <v>0</v>
      </c>
      <c r="R5" s="13"/>
      <c r="S5" s="13"/>
    </row>
    <row r="6" spans="2:21" ht="18.75" customHeight="1" x14ac:dyDescent="0.2">
      <c r="B6" s="98">
        <f>1+B4</f>
        <v>2</v>
      </c>
      <c r="C6" s="87" t="s">
        <v>11</v>
      </c>
      <c r="D6" s="78" t="s">
        <v>52</v>
      </c>
      <c r="E6" s="78" t="s">
        <v>31</v>
      </c>
      <c r="F6" s="91" t="s">
        <v>67</v>
      </c>
      <c r="G6" s="17" t="s">
        <v>73</v>
      </c>
      <c r="H6" s="18">
        <v>5</v>
      </c>
      <c r="I6" s="14"/>
      <c r="J6" s="16"/>
      <c r="K6" s="16">
        <f t="shared" si="0"/>
        <v>0</v>
      </c>
      <c r="L6" s="16"/>
      <c r="M6" s="16">
        <f t="shared" si="1"/>
        <v>0</v>
      </c>
      <c r="N6" s="16"/>
      <c r="O6" s="16">
        <f t="shared" si="2"/>
        <v>0</v>
      </c>
      <c r="P6" s="16"/>
      <c r="Q6" s="16">
        <f t="shared" si="3"/>
        <v>0</v>
      </c>
      <c r="R6" s="17"/>
      <c r="S6" s="17"/>
    </row>
    <row r="7" spans="2:21" ht="18.75" customHeight="1" x14ac:dyDescent="0.2">
      <c r="B7" s="79"/>
      <c r="C7" s="87"/>
      <c r="D7" s="79"/>
      <c r="E7" s="79"/>
      <c r="F7" s="91"/>
      <c r="G7" s="17" t="s">
        <v>74</v>
      </c>
      <c r="H7" s="18">
        <v>0</v>
      </c>
      <c r="I7" s="19"/>
      <c r="J7" s="16"/>
      <c r="K7" s="16">
        <f t="shared" si="0"/>
        <v>0</v>
      </c>
      <c r="L7" s="16"/>
      <c r="M7" s="16">
        <f t="shared" si="1"/>
        <v>0</v>
      </c>
      <c r="N7" s="16"/>
      <c r="O7" s="16">
        <f t="shared" si="2"/>
        <v>0</v>
      </c>
      <c r="P7" s="16"/>
      <c r="Q7" s="16">
        <f t="shared" si="3"/>
        <v>0</v>
      </c>
      <c r="R7" s="20"/>
      <c r="S7" s="20"/>
    </row>
    <row r="8" spans="2:21" ht="27" customHeight="1" x14ac:dyDescent="0.2">
      <c r="B8" s="74">
        <f>1+B6</f>
        <v>3</v>
      </c>
      <c r="C8" s="72" t="s">
        <v>14</v>
      </c>
      <c r="D8" s="73" t="s">
        <v>52</v>
      </c>
      <c r="E8" s="73" t="s">
        <v>29</v>
      </c>
      <c r="F8" s="88" t="s">
        <v>56</v>
      </c>
      <c r="G8" s="13" t="s">
        <v>75</v>
      </c>
      <c r="H8" s="31">
        <v>3</v>
      </c>
      <c r="J8" s="53"/>
      <c r="K8" s="53">
        <f t="shared" ref="K8:K11" si="4">IF(J8="x",H8,0)</f>
        <v>0</v>
      </c>
      <c r="L8" s="53"/>
      <c r="M8" s="53">
        <f t="shared" ref="M8:M11" si="5">IF(L8="x",H8,0)</f>
        <v>0</v>
      </c>
      <c r="N8" s="53"/>
      <c r="O8" s="53">
        <f t="shared" ref="O8:O11" si="6">IF(N8="x",H8,0)</f>
        <v>0</v>
      </c>
      <c r="P8" s="53"/>
      <c r="Q8" s="53">
        <f t="shared" ref="Q8:Q11" si="7">IF(P8="x",H8,0)</f>
        <v>0</v>
      </c>
      <c r="R8" s="13"/>
      <c r="S8" s="13"/>
    </row>
    <row r="9" spans="2:21" s="21" customFormat="1" ht="23.25" customHeight="1" x14ac:dyDescent="0.2">
      <c r="B9" s="77"/>
      <c r="C9" s="72"/>
      <c r="D9" s="77"/>
      <c r="E9" s="77"/>
      <c r="F9" s="88"/>
      <c r="G9" s="13" t="s">
        <v>76</v>
      </c>
      <c r="H9" s="31">
        <v>0</v>
      </c>
      <c r="J9" s="53"/>
      <c r="K9" s="53">
        <f t="shared" si="4"/>
        <v>0</v>
      </c>
      <c r="L9" s="53"/>
      <c r="M9" s="53">
        <f t="shared" si="5"/>
        <v>0</v>
      </c>
      <c r="N9" s="53"/>
      <c r="O9" s="53">
        <f t="shared" si="6"/>
        <v>0</v>
      </c>
      <c r="P9" s="53"/>
      <c r="Q9" s="53">
        <f t="shared" si="7"/>
        <v>0</v>
      </c>
      <c r="R9" s="54"/>
      <c r="S9" s="54"/>
    </row>
    <row r="10" spans="2:21" x14ac:dyDescent="0.2">
      <c r="B10" s="78">
        <f>1+B8</f>
        <v>4</v>
      </c>
      <c r="C10" s="91" t="s">
        <v>114</v>
      </c>
      <c r="D10" s="84" t="s">
        <v>52</v>
      </c>
      <c r="E10" s="84" t="s">
        <v>29</v>
      </c>
      <c r="F10" s="80" t="s">
        <v>115</v>
      </c>
      <c r="G10" s="15" t="s">
        <v>116</v>
      </c>
      <c r="H10" s="55">
        <v>3</v>
      </c>
      <c r="I10" s="14"/>
      <c r="J10" s="16"/>
      <c r="K10" s="16">
        <f t="shared" si="4"/>
        <v>0</v>
      </c>
      <c r="L10" s="16"/>
      <c r="M10" s="16">
        <f t="shared" si="5"/>
        <v>0</v>
      </c>
      <c r="N10" s="16"/>
      <c r="O10" s="16">
        <f t="shared" si="6"/>
        <v>0</v>
      </c>
      <c r="P10" s="16"/>
      <c r="Q10" s="16">
        <f t="shared" si="7"/>
        <v>0</v>
      </c>
      <c r="R10" s="17"/>
      <c r="S10" s="17"/>
    </row>
    <row r="11" spans="2:21" x14ac:dyDescent="0.2">
      <c r="B11" s="79"/>
      <c r="C11" s="91"/>
      <c r="D11" s="85"/>
      <c r="E11" s="85"/>
      <c r="F11" s="81"/>
      <c r="G11" s="15" t="s">
        <v>117</v>
      </c>
      <c r="H11" s="55">
        <v>0</v>
      </c>
      <c r="I11" s="14"/>
      <c r="J11" s="16"/>
      <c r="K11" s="16">
        <f t="shared" si="4"/>
        <v>0</v>
      </c>
      <c r="L11" s="16"/>
      <c r="M11" s="16">
        <f t="shared" si="5"/>
        <v>0</v>
      </c>
      <c r="N11" s="16"/>
      <c r="O11" s="16">
        <f t="shared" si="6"/>
        <v>0</v>
      </c>
      <c r="P11" s="16"/>
      <c r="Q11" s="16">
        <f t="shared" si="7"/>
        <v>0</v>
      </c>
      <c r="R11" s="17"/>
      <c r="S11" s="17"/>
    </row>
    <row r="12" spans="2:21" ht="18.75" customHeight="1" x14ac:dyDescent="0.2">
      <c r="B12" s="92">
        <f>1+B10</f>
        <v>5</v>
      </c>
      <c r="C12" s="99" t="s">
        <v>12</v>
      </c>
      <c r="D12" s="92" t="s">
        <v>52</v>
      </c>
      <c r="E12" s="101" t="s">
        <v>40</v>
      </c>
      <c r="F12" s="99" t="s">
        <v>68</v>
      </c>
      <c r="G12" s="11" t="s">
        <v>77</v>
      </c>
      <c r="H12" s="23">
        <v>3</v>
      </c>
      <c r="I12" s="14"/>
      <c r="J12" s="10"/>
      <c r="K12" s="10">
        <f t="shared" si="0"/>
        <v>0</v>
      </c>
      <c r="L12" s="10"/>
      <c r="M12" s="10">
        <f t="shared" si="1"/>
        <v>0</v>
      </c>
      <c r="N12" s="10"/>
      <c r="O12" s="10">
        <f t="shared" si="2"/>
        <v>0</v>
      </c>
      <c r="P12" s="10"/>
      <c r="Q12" s="10">
        <f t="shared" si="3"/>
        <v>0</v>
      </c>
      <c r="R12" s="11"/>
      <c r="S12" s="11"/>
    </row>
    <row r="13" spans="2:21" ht="18.75" customHeight="1" x14ac:dyDescent="0.2">
      <c r="B13" s="93"/>
      <c r="C13" s="100"/>
      <c r="D13" s="93"/>
      <c r="E13" s="102"/>
      <c r="F13" s="100"/>
      <c r="G13" s="11" t="s">
        <v>78</v>
      </c>
      <c r="H13" s="23">
        <v>0</v>
      </c>
      <c r="I13" s="14"/>
      <c r="J13" s="10"/>
      <c r="K13" s="10">
        <f t="shared" si="0"/>
        <v>0</v>
      </c>
      <c r="L13" s="10"/>
      <c r="M13" s="10">
        <f t="shared" si="1"/>
        <v>0</v>
      </c>
      <c r="N13" s="10"/>
      <c r="O13" s="10">
        <f t="shared" si="2"/>
        <v>0</v>
      </c>
      <c r="P13" s="10"/>
      <c r="Q13" s="10">
        <f t="shared" si="3"/>
        <v>0</v>
      </c>
      <c r="R13" s="11"/>
      <c r="S13" s="11"/>
    </row>
    <row r="14" spans="2:21" ht="18.75" customHeight="1" x14ac:dyDescent="0.2">
      <c r="B14" s="78">
        <f>1+B12</f>
        <v>6</v>
      </c>
      <c r="C14" s="82" t="s">
        <v>1</v>
      </c>
      <c r="D14" s="78" t="s">
        <v>108</v>
      </c>
      <c r="E14" s="78" t="s">
        <v>30</v>
      </c>
      <c r="F14" s="82" t="s">
        <v>13</v>
      </c>
      <c r="G14" s="17" t="s">
        <v>79</v>
      </c>
      <c r="H14" s="18">
        <v>3</v>
      </c>
      <c r="I14" s="14"/>
      <c r="J14" s="16"/>
      <c r="K14" s="16">
        <f t="shared" si="0"/>
        <v>0</v>
      </c>
      <c r="L14" s="16"/>
      <c r="M14" s="16">
        <f t="shared" si="1"/>
        <v>0</v>
      </c>
      <c r="N14" s="16"/>
      <c r="O14" s="16">
        <f t="shared" si="2"/>
        <v>0</v>
      </c>
      <c r="P14" s="16"/>
      <c r="Q14" s="16">
        <f t="shared" si="3"/>
        <v>0</v>
      </c>
      <c r="R14" s="17"/>
      <c r="S14" s="17"/>
    </row>
    <row r="15" spans="2:21" ht="18.75" customHeight="1" x14ac:dyDescent="0.2">
      <c r="B15" s="79"/>
      <c r="C15" s="83"/>
      <c r="D15" s="79"/>
      <c r="E15" s="79"/>
      <c r="F15" s="83"/>
      <c r="G15" s="17" t="s">
        <v>80</v>
      </c>
      <c r="H15" s="18">
        <v>0</v>
      </c>
      <c r="I15" s="14"/>
      <c r="J15" s="16"/>
      <c r="K15" s="16">
        <f t="shared" si="0"/>
        <v>0</v>
      </c>
      <c r="L15" s="16"/>
      <c r="M15" s="16">
        <f t="shared" si="1"/>
        <v>0</v>
      </c>
      <c r="N15" s="16"/>
      <c r="O15" s="16">
        <f t="shared" si="2"/>
        <v>0</v>
      </c>
      <c r="P15" s="16"/>
      <c r="Q15" s="16">
        <f t="shared" si="3"/>
        <v>0</v>
      </c>
      <c r="R15" s="17"/>
      <c r="S15" s="17"/>
    </row>
    <row r="16" spans="2:21" s="21" customFormat="1" x14ac:dyDescent="0.2">
      <c r="B16" s="63" t="s">
        <v>62</v>
      </c>
      <c r="C16" s="64"/>
      <c r="D16" s="64"/>
      <c r="E16" s="64"/>
      <c r="F16" s="64"/>
      <c r="G16" s="65"/>
      <c r="H16" s="25">
        <f>H4+H6+H8+H10+H12+H14</f>
        <v>27</v>
      </c>
      <c r="I16" s="19"/>
      <c r="J16" s="26">
        <f>SUM(K4:K15)</f>
        <v>0</v>
      </c>
      <c r="K16" s="27"/>
      <c r="L16" s="26">
        <f>SUM(M4:M15)</f>
        <v>0</v>
      </c>
      <c r="M16" s="26"/>
      <c r="N16" s="26">
        <f>SUM(O4:O15)</f>
        <v>0</v>
      </c>
      <c r="O16" s="26"/>
      <c r="P16" s="26">
        <f>SUM(Q4:Q15)</f>
        <v>0</v>
      </c>
      <c r="Q16" s="28"/>
      <c r="R16" s="26"/>
      <c r="S16" s="26"/>
    </row>
    <row r="17" spans="2:19" s="1" customFormat="1" ht="30" x14ac:dyDescent="0.25">
      <c r="B17" s="39" t="s">
        <v>2</v>
      </c>
      <c r="C17" s="40" t="s">
        <v>24</v>
      </c>
      <c r="D17" s="41" t="s">
        <v>27</v>
      </c>
      <c r="E17" s="41" t="s">
        <v>28</v>
      </c>
      <c r="F17" s="40" t="s">
        <v>3</v>
      </c>
      <c r="G17" s="39" t="s">
        <v>4</v>
      </c>
      <c r="H17" s="42" t="s">
        <v>5</v>
      </c>
      <c r="I17" s="2"/>
      <c r="J17" s="43" t="s">
        <v>6</v>
      </c>
      <c r="K17" s="41" t="s">
        <v>22</v>
      </c>
      <c r="L17" s="43" t="s">
        <v>7</v>
      </c>
      <c r="M17" s="41" t="s">
        <v>22</v>
      </c>
      <c r="N17" s="43" t="s">
        <v>8</v>
      </c>
      <c r="O17" s="41" t="s">
        <v>22</v>
      </c>
      <c r="P17" s="43" t="s">
        <v>9</v>
      </c>
      <c r="Q17" s="44" t="s">
        <v>22</v>
      </c>
      <c r="R17" s="41" t="s">
        <v>44</v>
      </c>
      <c r="S17" s="41" t="s">
        <v>45</v>
      </c>
    </row>
    <row r="18" spans="2:19" ht="24" x14ac:dyDescent="0.2">
      <c r="B18" s="89">
        <f>1+B14</f>
        <v>7</v>
      </c>
      <c r="C18" s="88" t="s">
        <v>57</v>
      </c>
      <c r="D18" s="89" t="s">
        <v>48</v>
      </c>
      <c r="E18" s="73" t="s">
        <v>39</v>
      </c>
      <c r="F18" s="75" t="s">
        <v>104</v>
      </c>
      <c r="G18" s="56" t="s">
        <v>41</v>
      </c>
      <c r="H18" s="57">
        <v>10</v>
      </c>
      <c r="J18" s="53"/>
      <c r="K18" s="53">
        <f t="shared" ref="K18:K21" si="8">IF(J18="x",H18,0)</f>
        <v>0</v>
      </c>
      <c r="L18" s="53"/>
      <c r="M18" s="53">
        <f t="shared" ref="M18:M21" si="9">IF(L18="x",H18,0)</f>
        <v>0</v>
      </c>
      <c r="N18" s="53"/>
      <c r="O18" s="53">
        <f t="shared" ref="O18:O21" si="10">IF(N18="x",H18,0)</f>
        <v>0</v>
      </c>
      <c r="P18" s="53"/>
      <c r="Q18" s="58">
        <f t="shared" ref="Q18:Q21" si="11">IF(P18="x",H18,0)</f>
        <v>0</v>
      </c>
      <c r="R18" s="13"/>
      <c r="S18" s="13"/>
    </row>
    <row r="19" spans="2:19" ht="48" x14ac:dyDescent="0.2">
      <c r="B19" s="89"/>
      <c r="C19" s="88"/>
      <c r="D19" s="89"/>
      <c r="E19" s="74"/>
      <c r="F19" s="76"/>
      <c r="G19" s="56" t="s">
        <v>105</v>
      </c>
      <c r="H19" s="57">
        <v>5</v>
      </c>
      <c r="J19" s="53"/>
      <c r="K19" s="53">
        <f t="shared" si="8"/>
        <v>0</v>
      </c>
      <c r="L19" s="53"/>
      <c r="M19" s="53">
        <f t="shared" si="9"/>
        <v>0</v>
      </c>
      <c r="N19" s="53"/>
      <c r="O19" s="53">
        <f t="shared" si="10"/>
        <v>0</v>
      </c>
      <c r="P19" s="53"/>
      <c r="Q19" s="58">
        <f t="shared" si="11"/>
        <v>0</v>
      </c>
      <c r="R19" s="13"/>
      <c r="S19" s="13"/>
    </row>
    <row r="20" spans="2:19" ht="48" x14ac:dyDescent="0.2">
      <c r="B20" s="89"/>
      <c r="C20" s="88"/>
      <c r="D20" s="89"/>
      <c r="E20" s="74"/>
      <c r="F20" s="76"/>
      <c r="G20" s="56" t="s">
        <v>106</v>
      </c>
      <c r="H20" s="57">
        <v>2</v>
      </c>
      <c r="J20" s="53"/>
      <c r="K20" s="53">
        <f t="shared" si="8"/>
        <v>0</v>
      </c>
      <c r="L20" s="53"/>
      <c r="M20" s="53">
        <f t="shared" si="9"/>
        <v>0</v>
      </c>
      <c r="N20" s="53"/>
      <c r="O20" s="53">
        <f t="shared" si="10"/>
        <v>0</v>
      </c>
      <c r="P20" s="53"/>
      <c r="Q20" s="58">
        <f t="shared" si="11"/>
        <v>0</v>
      </c>
      <c r="R20" s="13"/>
      <c r="S20" s="13"/>
    </row>
    <row r="21" spans="2:19" ht="48" x14ac:dyDescent="0.2">
      <c r="B21" s="89"/>
      <c r="C21" s="88"/>
      <c r="D21" s="89"/>
      <c r="E21" s="77"/>
      <c r="F21" s="90"/>
      <c r="G21" s="56" t="s">
        <v>107</v>
      </c>
      <c r="H21" s="57">
        <v>0</v>
      </c>
      <c r="J21" s="53"/>
      <c r="K21" s="53">
        <f t="shared" si="8"/>
        <v>0</v>
      </c>
      <c r="L21" s="53"/>
      <c r="M21" s="53">
        <f t="shared" si="9"/>
        <v>0</v>
      </c>
      <c r="N21" s="53"/>
      <c r="O21" s="53">
        <f t="shared" si="10"/>
        <v>0</v>
      </c>
      <c r="P21" s="53"/>
      <c r="Q21" s="58">
        <f t="shared" si="11"/>
        <v>0</v>
      </c>
      <c r="R21" s="13"/>
      <c r="S21" s="13"/>
    </row>
    <row r="22" spans="2:19" ht="18.75" customHeight="1" x14ac:dyDescent="0.2">
      <c r="B22" s="105">
        <f>1+B18</f>
        <v>8</v>
      </c>
      <c r="C22" s="87" t="s">
        <v>15</v>
      </c>
      <c r="D22" s="86" t="s">
        <v>108</v>
      </c>
      <c r="E22" s="86" t="s">
        <v>29</v>
      </c>
      <c r="F22" s="87" t="s">
        <v>60</v>
      </c>
      <c r="G22" s="17" t="s">
        <v>81</v>
      </c>
      <c r="H22" s="18">
        <v>6</v>
      </c>
      <c r="I22" s="14"/>
      <c r="J22" s="16"/>
      <c r="K22" s="16">
        <f t="shared" ref="K22:K36" si="12">IF(J22="x",H22,0)</f>
        <v>0</v>
      </c>
      <c r="L22" s="16"/>
      <c r="M22" s="16">
        <f t="shared" ref="M22:M36" si="13">IF(L22="x",H22,0)</f>
        <v>0</v>
      </c>
      <c r="N22" s="16"/>
      <c r="O22" s="16">
        <f t="shared" ref="O22:O36" si="14">IF(N22="x",H22,0)</f>
        <v>0</v>
      </c>
      <c r="P22" s="16"/>
      <c r="Q22" s="24">
        <f t="shared" ref="Q22:Q36" si="15">IF(P22="x",H22,0)</f>
        <v>0</v>
      </c>
      <c r="R22" s="17"/>
      <c r="S22" s="17"/>
    </row>
    <row r="23" spans="2:19" ht="18.75" customHeight="1" x14ac:dyDescent="0.2">
      <c r="B23" s="105"/>
      <c r="C23" s="87"/>
      <c r="D23" s="86"/>
      <c r="E23" s="86"/>
      <c r="F23" s="87"/>
      <c r="G23" s="17" t="s">
        <v>82</v>
      </c>
      <c r="H23" s="18">
        <v>0</v>
      </c>
      <c r="I23" s="14"/>
      <c r="J23" s="16"/>
      <c r="K23" s="16">
        <f t="shared" si="12"/>
        <v>0</v>
      </c>
      <c r="L23" s="16"/>
      <c r="M23" s="16">
        <f t="shared" si="13"/>
        <v>0</v>
      </c>
      <c r="N23" s="16"/>
      <c r="O23" s="16">
        <f t="shared" si="14"/>
        <v>0</v>
      </c>
      <c r="P23" s="16"/>
      <c r="Q23" s="24">
        <f t="shared" si="15"/>
        <v>0</v>
      </c>
      <c r="R23" s="17"/>
      <c r="S23" s="17"/>
    </row>
    <row r="24" spans="2:19" ht="18.75" customHeight="1" x14ac:dyDescent="0.2">
      <c r="B24" s="89">
        <f>1+B22</f>
        <v>9</v>
      </c>
      <c r="C24" s="88" t="s">
        <v>36</v>
      </c>
      <c r="D24" s="67" t="s">
        <v>21</v>
      </c>
      <c r="E24" s="67" t="s">
        <v>30</v>
      </c>
      <c r="F24" s="88" t="s">
        <v>55</v>
      </c>
      <c r="G24" s="56" t="s">
        <v>83</v>
      </c>
      <c r="H24" s="57">
        <v>15</v>
      </c>
      <c r="J24" s="53"/>
      <c r="K24" s="53">
        <f t="shared" si="12"/>
        <v>0</v>
      </c>
      <c r="L24" s="53"/>
      <c r="M24" s="53">
        <f t="shared" si="13"/>
        <v>0</v>
      </c>
      <c r="N24" s="53"/>
      <c r="O24" s="53">
        <f t="shared" si="14"/>
        <v>0</v>
      </c>
      <c r="P24" s="53"/>
      <c r="Q24" s="58">
        <f t="shared" si="15"/>
        <v>0</v>
      </c>
      <c r="R24" s="13"/>
      <c r="S24" s="13"/>
    </row>
    <row r="25" spans="2:19" ht="18.75" customHeight="1" x14ac:dyDescent="0.2">
      <c r="B25" s="89"/>
      <c r="C25" s="88"/>
      <c r="D25" s="67"/>
      <c r="E25" s="67"/>
      <c r="F25" s="88"/>
      <c r="G25" s="56" t="s">
        <v>84</v>
      </c>
      <c r="H25" s="57">
        <v>8</v>
      </c>
      <c r="J25" s="53"/>
      <c r="K25" s="53">
        <f t="shared" si="12"/>
        <v>0</v>
      </c>
      <c r="L25" s="53"/>
      <c r="M25" s="53">
        <f t="shared" si="13"/>
        <v>0</v>
      </c>
      <c r="N25" s="53"/>
      <c r="O25" s="53">
        <f t="shared" si="14"/>
        <v>0</v>
      </c>
      <c r="P25" s="53"/>
      <c r="Q25" s="58">
        <f t="shared" si="15"/>
        <v>0</v>
      </c>
      <c r="R25" s="13"/>
      <c r="S25" s="13"/>
    </row>
    <row r="26" spans="2:19" ht="24" x14ac:dyDescent="0.2">
      <c r="B26" s="89"/>
      <c r="C26" s="88"/>
      <c r="D26" s="67"/>
      <c r="E26" s="67"/>
      <c r="F26" s="88"/>
      <c r="G26" s="56" t="s">
        <v>85</v>
      </c>
      <c r="H26" s="57">
        <v>0</v>
      </c>
      <c r="J26" s="53"/>
      <c r="K26" s="53">
        <f t="shared" si="12"/>
        <v>0</v>
      </c>
      <c r="L26" s="53"/>
      <c r="M26" s="53">
        <f t="shared" si="13"/>
        <v>0</v>
      </c>
      <c r="N26" s="53"/>
      <c r="O26" s="53">
        <f t="shared" si="14"/>
        <v>0</v>
      </c>
      <c r="P26" s="53"/>
      <c r="Q26" s="58">
        <f t="shared" si="15"/>
        <v>0</v>
      </c>
      <c r="R26" s="13"/>
      <c r="S26" s="13"/>
    </row>
    <row r="27" spans="2:19" ht="24" x14ac:dyDescent="0.2">
      <c r="B27" s="105">
        <f>1+B24</f>
        <v>10</v>
      </c>
      <c r="C27" s="87" t="s">
        <v>0</v>
      </c>
      <c r="D27" s="84" t="s">
        <v>101</v>
      </c>
      <c r="E27" s="78" t="s">
        <v>30</v>
      </c>
      <c r="F27" s="87" t="s">
        <v>54</v>
      </c>
      <c r="G27" s="15" t="s">
        <v>109</v>
      </c>
      <c r="H27" s="18">
        <v>2</v>
      </c>
      <c r="I27" s="14"/>
      <c r="J27" s="16"/>
      <c r="K27" s="16">
        <f t="shared" si="12"/>
        <v>0</v>
      </c>
      <c r="L27" s="16"/>
      <c r="M27" s="16">
        <f t="shared" si="13"/>
        <v>0</v>
      </c>
      <c r="N27" s="16"/>
      <c r="O27" s="16">
        <f t="shared" si="14"/>
        <v>0</v>
      </c>
      <c r="P27" s="16"/>
      <c r="Q27" s="24">
        <f t="shared" si="15"/>
        <v>0</v>
      </c>
      <c r="R27" s="17"/>
      <c r="S27" s="17"/>
    </row>
    <row r="28" spans="2:19" ht="24" x14ac:dyDescent="0.2">
      <c r="B28" s="105"/>
      <c r="C28" s="87"/>
      <c r="D28" s="85"/>
      <c r="E28" s="79"/>
      <c r="F28" s="87"/>
      <c r="G28" s="15" t="s">
        <v>110</v>
      </c>
      <c r="H28" s="18">
        <v>0</v>
      </c>
      <c r="I28" s="14"/>
      <c r="J28" s="16"/>
      <c r="K28" s="16">
        <f t="shared" si="12"/>
        <v>0</v>
      </c>
      <c r="L28" s="16"/>
      <c r="M28" s="16">
        <f t="shared" si="13"/>
        <v>0</v>
      </c>
      <c r="N28" s="16"/>
      <c r="O28" s="16">
        <f t="shared" si="14"/>
        <v>0</v>
      </c>
      <c r="P28" s="16"/>
      <c r="Q28" s="24">
        <f t="shared" si="15"/>
        <v>0</v>
      </c>
      <c r="R28" s="17"/>
      <c r="S28" s="17"/>
    </row>
    <row r="29" spans="2:19" ht="36" x14ac:dyDescent="0.2">
      <c r="B29" s="67">
        <f>1+B27</f>
        <v>11</v>
      </c>
      <c r="C29" s="68" t="s">
        <v>37</v>
      </c>
      <c r="D29" s="89" t="s">
        <v>108</v>
      </c>
      <c r="E29" s="67" t="s">
        <v>30</v>
      </c>
      <c r="F29" s="88" t="s">
        <v>69</v>
      </c>
      <c r="G29" s="59" t="s">
        <v>111</v>
      </c>
      <c r="H29" s="31">
        <v>5</v>
      </c>
      <c r="J29" s="53"/>
      <c r="K29" s="53">
        <f t="shared" si="12"/>
        <v>0</v>
      </c>
      <c r="L29" s="53"/>
      <c r="M29" s="53">
        <f t="shared" si="13"/>
        <v>0</v>
      </c>
      <c r="N29" s="53"/>
      <c r="O29" s="53">
        <f t="shared" si="14"/>
        <v>0</v>
      </c>
      <c r="P29" s="53"/>
      <c r="Q29" s="58">
        <f t="shared" si="15"/>
        <v>0</v>
      </c>
      <c r="R29" s="13"/>
      <c r="S29" s="13"/>
    </row>
    <row r="30" spans="2:19" ht="36" x14ac:dyDescent="0.2">
      <c r="B30" s="67"/>
      <c r="C30" s="70"/>
      <c r="D30" s="89"/>
      <c r="E30" s="67"/>
      <c r="F30" s="88"/>
      <c r="G30" s="59" t="s">
        <v>112</v>
      </c>
      <c r="H30" s="31">
        <v>0</v>
      </c>
      <c r="J30" s="53"/>
      <c r="K30" s="53">
        <f t="shared" si="12"/>
        <v>0</v>
      </c>
      <c r="L30" s="53"/>
      <c r="M30" s="53">
        <f t="shared" si="13"/>
        <v>0</v>
      </c>
      <c r="N30" s="53"/>
      <c r="O30" s="53">
        <f t="shared" si="14"/>
        <v>0</v>
      </c>
      <c r="P30" s="53"/>
      <c r="Q30" s="58">
        <f t="shared" si="15"/>
        <v>0</v>
      </c>
      <c r="R30" s="13"/>
      <c r="S30" s="13"/>
    </row>
    <row r="31" spans="2:19" ht="48" x14ac:dyDescent="0.2">
      <c r="B31" s="86">
        <f>1+B29</f>
        <v>12</v>
      </c>
      <c r="C31" s="80" t="s">
        <v>38</v>
      </c>
      <c r="D31" s="86" t="s">
        <v>20</v>
      </c>
      <c r="E31" s="86" t="s">
        <v>30</v>
      </c>
      <c r="F31" s="80" t="s">
        <v>71</v>
      </c>
      <c r="G31" s="60" t="s">
        <v>95</v>
      </c>
      <c r="H31" s="22">
        <v>5</v>
      </c>
      <c r="I31" s="14"/>
      <c r="J31" s="16"/>
      <c r="K31" s="16">
        <f t="shared" ref="K31:K34" si="16">IF(J31="x",H31,0)</f>
        <v>0</v>
      </c>
      <c r="L31" s="16"/>
      <c r="M31" s="16">
        <f t="shared" ref="M31:M34" si="17">IF(L31="x",H31,0)</f>
        <v>0</v>
      </c>
      <c r="N31" s="16"/>
      <c r="O31" s="16">
        <f t="shared" ref="O31:O34" si="18">IF(N31="x",H31,0)</f>
        <v>0</v>
      </c>
      <c r="P31" s="16"/>
      <c r="Q31" s="24">
        <f t="shared" ref="Q31:Q34" si="19">IF(P31="x",H31,0)</f>
        <v>0</v>
      </c>
      <c r="R31" s="17"/>
      <c r="S31" s="17"/>
    </row>
    <row r="32" spans="2:19" ht="48" x14ac:dyDescent="0.2">
      <c r="B32" s="86"/>
      <c r="C32" s="81"/>
      <c r="D32" s="86"/>
      <c r="E32" s="86"/>
      <c r="F32" s="81"/>
      <c r="G32" s="60" t="s">
        <v>96</v>
      </c>
      <c r="H32" s="22">
        <v>0</v>
      </c>
      <c r="I32" s="14"/>
      <c r="J32" s="16"/>
      <c r="K32" s="16">
        <f t="shared" si="16"/>
        <v>0</v>
      </c>
      <c r="L32" s="16"/>
      <c r="M32" s="16">
        <f t="shared" si="17"/>
        <v>0</v>
      </c>
      <c r="N32" s="16"/>
      <c r="O32" s="16">
        <f t="shared" si="18"/>
        <v>0</v>
      </c>
      <c r="P32" s="16"/>
      <c r="Q32" s="24">
        <f t="shared" si="19"/>
        <v>0</v>
      </c>
      <c r="R32" s="17"/>
      <c r="S32" s="17"/>
    </row>
    <row r="33" spans="2:19" ht="36" x14ac:dyDescent="0.2">
      <c r="B33" s="73">
        <f>1+B31</f>
        <v>13</v>
      </c>
      <c r="C33" s="75" t="s">
        <v>46</v>
      </c>
      <c r="D33" s="106" t="s">
        <v>20</v>
      </c>
      <c r="E33" s="106" t="s">
        <v>30</v>
      </c>
      <c r="F33" s="88" t="s">
        <v>47</v>
      </c>
      <c r="G33" s="56" t="s">
        <v>86</v>
      </c>
      <c r="H33" s="57">
        <v>3</v>
      </c>
      <c r="J33" s="53"/>
      <c r="K33" s="53">
        <f t="shared" si="16"/>
        <v>0</v>
      </c>
      <c r="L33" s="53"/>
      <c r="M33" s="53">
        <f t="shared" si="17"/>
        <v>0</v>
      </c>
      <c r="N33" s="53"/>
      <c r="O33" s="53">
        <f t="shared" si="18"/>
        <v>0</v>
      </c>
      <c r="P33" s="53"/>
      <c r="Q33" s="58">
        <f t="shared" si="19"/>
        <v>0</v>
      </c>
      <c r="R33" s="13"/>
      <c r="S33" s="13"/>
    </row>
    <row r="34" spans="2:19" ht="36" x14ac:dyDescent="0.2">
      <c r="B34" s="77"/>
      <c r="C34" s="90"/>
      <c r="D34" s="107"/>
      <c r="E34" s="107"/>
      <c r="F34" s="88"/>
      <c r="G34" s="56" t="s">
        <v>87</v>
      </c>
      <c r="H34" s="57">
        <v>0</v>
      </c>
      <c r="J34" s="53"/>
      <c r="K34" s="53">
        <f t="shared" si="16"/>
        <v>0</v>
      </c>
      <c r="L34" s="53"/>
      <c r="M34" s="53">
        <f t="shared" si="17"/>
        <v>0</v>
      </c>
      <c r="N34" s="53"/>
      <c r="O34" s="53">
        <f t="shared" si="18"/>
        <v>0</v>
      </c>
      <c r="P34" s="53"/>
      <c r="Q34" s="58">
        <f t="shared" si="19"/>
        <v>0</v>
      </c>
      <c r="R34" s="13"/>
      <c r="S34" s="13"/>
    </row>
    <row r="35" spans="2:19" ht="24.75" customHeight="1" x14ac:dyDescent="0.2">
      <c r="B35" s="78">
        <f>1+B33</f>
        <v>14</v>
      </c>
      <c r="C35" s="80" t="s">
        <v>58</v>
      </c>
      <c r="D35" s="78" t="s">
        <v>52</v>
      </c>
      <c r="E35" s="78" t="s">
        <v>33</v>
      </c>
      <c r="F35" s="87" t="s">
        <v>59</v>
      </c>
      <c r="G35" s="17" t="s">
        <v>88</v>
      </c>
      <c r="H35" s="18">
        <v>8</v>
      </c>
      <c r="I35" s="14"/>
      <c r="J35" s="16"/>
      <c r="K35" s="16">
        <f t="shared" si="12"/>
        <v>0</v>
      </c>
      <c r="L35" s="16"/>
      <c r="M35" s="16">
        <f t="shared" si="13"/>
        <v>0</v>
      </c>
      <c r="N35" s="16"/>
      <c r="O35" s="16">
        <f t="shared" si="14"/>
        <v>0</v>
      </c>
      <c r="P35" s="16"/>
      <c r="Q35" s="24">
        <f t="shared" si="15"/>
        <v>0</v>
      </c>
      <c r="R35" s="17"/>
      <c r="S35" s="17"/>
    </row>
    <row r="36" spans="2:19" ht="24.75" customHeight="1" x14ac:dyDescent="0.2">
      <c r="B36" s="79"/>
      <c r="C36" s="81"/>
      <c r="D36" s="79"/>
      <c r="E36" s="79"/>
      <c r="F36" s="87"/>
      <c r="G36" s="17" t="s">
        <v>89</v>
      </c>
      <c r="H36" s="18">
        <v>0</v>
      </c>
      <c r="I36" s="14"/>
      <c r="J36" s="16"/>
      <c r="K36" s="16">
        <f t="shared" si="12"/>
        <v>0</v>
      </c>
      <c r="L36" s="16"/>
      <c r="M36" s="16">
        <f t="shared" si="13"/>
        <v>0</v>
      </c>
      <c r="N36" s="16"/>
      <c r="O36" s="16">
        <f t="shared" si="14"/>
        <v>0</v>
      </c>
      <c r="P36" s="16"/>
      <c r="Q36" s="24">
        <f t="shared" si="15"/>
        <v>0</v>
      </c>
      <c r="R36" s="17"/>
      <c r="S36" s="17"/>
    </row>
    <row r="37" spans="2:19" s="21" customFormat="1" x14ac:dyDescent="0.2">
      <c r="B37" s="63" t="s">
        <v>61</v>
      </c>
      <c r="C37" s="64"/>
      <c r="D37" s="64"/>
      <c r="E37" s="64"/>
      <c r="F37" s="64"/>
      <c r="G37" s="65"/>
      <c r="H37" s="30">
        <f>H18+H22+H24+H27+H29+H31+H33+H35</f>
        <v>54</v>
      </c>
      <c r="I37" s="19"/>
      <c r="J37" s="26">
        <f>SUM(K18:K36)</f>
        <v>0</v>
      </c>
      <c r="K37" s="26"/>
      <c r="L37" s="26">
        <f>SUM(M18:M36)</f>
        <v>0</v>
      </c>
      <c r="M37" s="26"/>
      <c r="N37" s="26">
        <f>SUM(O18:O36)</f>
        <v>0</v>
      </c>
      <c r="O37" s="26"/>
      <c r="P37" s="26">
        <f>SUM(Q18:Q36)</f>
        <v>0</v>
      </c>
      <c r="Q37" s="28"/>
      <c r="R37" s="26"/>
      <c r="S37" s="26"/>
    </row>
    <row r="38" spans="2:19" s="1" customFormat="1" ht="45" x14ac:dyDescent="0.25">
      <c r="B38" s="39" t="s">
        <v>2</v>
      </c>
      <c r="C38" s="40" t="s">
        <v>25</v>
      </c>
      <c r="D38" s="41" t="s">
        <v>27</v>
      </c>
      <c r="E38" s="41" t="s">
        <v>28</v>
      </c>
      <c r="F38" s="40" t="s">
        <v>3</v>
      </c>
      <c r="G38" s="39" t="s">
        <v>4</v>
      </c>
      <c r="H38" s="42" t="s">
        <v>5</v>
      </c>
      <c r="I38" s="2"/>
      <c r="J38" s="41" t="s">
        <v>6</v>
      </c>
      <c r="K38" s="41" t="s">
        <v>22</v>
      </c>
      <c r="L38" s="41" t="s">
        <v>7</v>
      </c>
      <c r="M38" s="41" t="s">
        <v>22</v>
      </c>
      <c r="N38" s="41" t="s">
        <v>8</v>
      </c>
      <c r="O38" s="41" t="s">
        <v>22</v>
      </c>
      <c r="P38" s="41" t="s">
        <v>9</v>
      </c>
      <c r="Q38" s="44" t="s">
        <v>22</v>
      </c>
      <c r="R38" s="41" t="s">
        <v>44</v>
      </c>
      <c r="S38" s="41" t="s">
        <v>45</v>
      </c>
    </row>
    <row r="39" spans="2:19" ht="24" x14ac:dyDescent="0.2">
      <c r="B39" s="73">
        <f>1+B35</f>
        <v>15</v>
      </c>
      <c r="C39" s="68" t="s">
        <v>16</v>
      </c>
      <c r="D39" s="73" t="s">
        <v>20</v>
      </c>
      <c r="E39" s="73" t="s">
        <v>30</v>
      </c>
      <c r="F39" s="75" t="s">
        <v>103</v>
      </c>
      <c r="G39" s="13" t="s">
        <v>49</v>
      </c>
      <c r="H39" s="31">
        <v>5</v>
      </c>
      <c r="J39" s="61"/>
      <c r="K39" s="53">
        <f t="shared" ref="K39:K45" si="20">IF(J39="x",H39,0)</f>
        <v>0</v>
      </c>
      <c r="L39" s="61"/>
      <c r="M39" s="53">
        <f t="shared" ref="M39:M45" si="21">IF(L39="x",H39,0)</f>
        <v>0</v>
      </c>
      <c r="N39" s="61"/>
      <c r="O39" s="53">
        <f t="shared" ref="O39:O45" si="22">IF(N39="x",H39,0)</f>
        <v>0</v>
      </c>
      <c r="P39" s="61"/>
      <c r="Q39" s="24">
        <f t="shared" ref="Q39:Q45" si="23">IF(P39="x",H39,0)</f>
        <v>0</v>
      </c>
      <c r="R39" s="17"/>
      <c r="S39" s="17"/>
    </row>
    <row r="40" spans="2:19" ht="24" x14ac:dyDescent="0.2">
      <c r="B40" s="74"/>
      <c r="C40" s="69"/>
      <c r="D40" s="74"/>
      <c r="E40" s="74"/>
      <c r="F40" s="76"/>
      <c r="G40" s="56" t="s">
        <v>50</v>
      </c>
      <c r="H40" s="31">
        <v>0</v>
      </c>
      <c r="J40" s="61"/>
      <c r="K40" s="53">
        <f t="shared" si="20"/>
        <v>0</v>
      </c>
      <c r="L40" s="61"/>
      <c r="M40" s="53">
        <f t="shared" si="21"/>
        <v>0</v>
      </c>
      <c r="N40" s="61"/>
      <c r="O40" s="53">
        <f t="shared" si="22"/>
        <v>0</v>
      </c>
      <c r="P40" s="61"/>
      <c r="Q40" s="24">
        <f t="shared" si="23"/>
        <v>0</v>
      </c>
      <c r="R40" s="17"/>
      <c r="S40" s="17"/>
    </row>
    <row r="41" spans="2:19" ht="24" x14ac:dyDescent="0.2">
      <c r="B41" s="78">
        <f>1+B39</f>
        <v>16</v>
      </c>
      <c r="C41" s="82" t="s">
        <v>42</v>
      </c>
      <c r="D41" s="78" t="s">
        <v>20</v>
      </c>
      <c r="E41" s="78" t="s">
        <v>30</v>
      </c>
      <c r="F41" s="80" t="s">
        <v>102</v>
      </c>
      <c r="G41" s="60" t="s">
        <v>51</v>
      </c>
      <c r="H41" s="18">
        <v>5</v>
      </c>
      <c r="I41" s="14"/>
      <c r="J41" s="16"/>
      <c r="K41" s="16">
        <f t="shared" ref="K41:K42" si="24">IF(J41="x",H41,0)</f>
        <v>0</v>
      </c>
      <c r="L41" s="16"/>
      <c r="M41" s="16">
        <f t="shared" ref="M41:M42" si="25">IF(L41="x",H41,0)</f>
        <v>0</v>
      </c>
      <c r="N41" s="16"/>
      <c r="O41" s="16">
        <f t="shared" ref="O41:O42" si="26">IF(N41="x",H41,0)</f>
        <v>0</v>
      </c>
      <c r="P41" s="16"/>
      <c r="Q41" s="29">
        <f t="shared" ref="Q41:Q42" si="27">IF(P41="x",H41,0)</f>
        <v>0</v>
      </c>
      <c r="R41" s="13"/>
      <c r="S41" s="13"/>
    </row>
    <row r="42" spans="2:19" ht="24" x14ac:dyDescent="0.2">
      <c r="B42" s="79"/>
      <c r="C42" s="83"/>
      <c r="D42" s="79"/>
      <c r="E42" s="79"/>
      <c r="F42" s="81"/>
      <c r="G42" s="15" t="s">
        <v>97</v>
      </c>
      <c r="H42" s="18">
        <v>0</v>
      </c>
      <c r="I42" s="14"/>
      <c r="J42" s="16"/>
      <c r="K42" s="16">
        <f t="shared" si="24"/>
        <v>0</v>
      </c>
      <c r="L42" s="16"/>
      <c r="M42" s="16">
        <f t="shared" si="25"/>
        <v>0</v>
      </c>
      <c r="N42" s="16"/>
      <c r="O42" s="16">
        <f t="shared" si="26"/>
        <v>0</v>
      </c>
      <c r="P42" s="16"/>
      <c r="Q42" s="29">
        <f t="shared" si="27"/>
        <v>0</v>
      </c>
      <c r="R42" s="13"/>
      <c r="S42" s="13"/>
    </row>
    <row r="43" spans="2:19" ht="40.5" customHeight="1" x14ac:dyDescent="0.2">
      <c r="B43" s="67">
        <f>1+B41</f>
        <v>17</v>
      </c>
      <c r="C43" s="68" t="s">
        <v>17</v>
      </c>
      <c r="D43" s="73" t="s">
        <v>20</v>
      </c>
      <c r="E43" s="73" t="s">
        <v>30</v>
      </c>
      <c r="F43" s="71" t="s">
        <v>70</v>
      </c>
      <c r="G43" s="13" t="s">
        <v>90</v>
      </c>
      <c r="H43" s="31">
        <v>10</v>
      </c>
      <c r="J43" s="62"/>
      <c r="K43" s="53">
        <f t="shared" si="20"/>
        <v>0</v>
      </c>
      <c r="L43" s="62"/>
      <c r="M43" s="53">
        <f t="shared" si="21"/>
        <v>0</v>
      </c>
      <c r="N43" s="62"/>
      <c r="O43" s="53">
        <f t="shared" si="22"/>
        <v>0</v>
      </c>
      <c r="P43" s="62"/>
      <c r="Q43" s="24">
        <f t="shared" si="23"/>
        <v>0</v>
      </c>
      <c r="R43" s="17"/>
      <c r="S43" s="17"/>
    </row>
    <row r="44" spans="2:19" ht="40.5" customHeight="1" x14ac:dyDescent="0.2">
      <c r="B44" s="67"/>
      <c r="C44" s="69"/>
      <c r="D44" s="74"/>
      <c r="E44" s="74"/>
      <c r="F44" s="72"/>
      <c r="G44" s="56" t="s">
        <v>119</v>
      </c>
      <c r="H44" s="31">
        <v>5</v>
      </c>
      <c r="J44" s="62"/>
      <c r="K44" s="53">
        <f t="shared" si="20"/>
        <v>0</v>
      </c>
      <c r="L44" s="62"/>
      <c r="M44" s="53">
        <f t="shared" si="21"/>
        <v>0</v>
      </c>
      <c r="N44" s="62"/>
      <c r="O44" s="53">
        <f t="shared" si="22"/>
        <v>0</v>
      </c>
      <c r="P44" s="62"/>
      <c r="Q44" s="24">
        <f t="shared" si="23"/>
        <v>0</v>
      </c>
      <c r="R44" s="17"/>
      <c r="S44" s="17"/>
    </row>
    <row r="45" spans="2:19" ht="40.5" customHeight="1" x14ac:dyDescent="0.2">
      <c r="B45" s="67"/>
      <c r="C45" s="70"/>
      <c r="D45" s="77"/>
      <c r="E45" s="77"/>
      <c r="F45" s="72"/>
      <c r="G45" s="56" t="s">
        <v>120</v>
      </c>
      <c r="H45" s="31">
        <v>0</v>
      </c>
      <c r="J45" s="62"/>
      <c r="K45" s="53">
        <f t="shared" si="20"/>
        <v>0</v>
      </c>
      <c r="L45" s="62"/>
      <c r="M45" s="53">
        <f t="shared" si="21"/>
        <v>0</v>
      </c>
      <c r="N45" s="62"/>
      <c r="O45" s="53">
        <f t="shared" si="22"/>
        <v>0</v>
      </c>
      <c r="P45" s="62"/>
      <c r="Q45" s="24">
        <f t="shared" si="23"/>
        <v>0</v>
      </c>
      <c r="R45" s="17"/>
      <c r="S45" s="17"/>
    </row>
    <row r="46" spans="2:19" s="21" customFormat="1" x14ac:dyDescent="0.2">
      <c r="B46" s="63" t="s">
        <v>63</v>
      </c>
      <c r="C46" s="64"/>
      <c r="D46" s="64"/>
      <c r="E46" s="64"/>
      <c r="F46" s="64"/>
      <c r="G46" s="65"/>
      <c r="H46" s="30">
        <f>H39+H41+H43</f>
        <v>20</v>
      </c>
      <c r="I46" s="19"/>
      <c r="J46" s="26">
        <f>SUM(K39:K45)</f>
        <v>0</v>
      </c>
      <c r="K46" s="26"/>
      <c r="L46" s="26">
        <f>SUM(M39:M45)</f>
        <v>0</v>
      </c>
      <c r="M46" s="26"/>
      <c r="N46" s="26">
        <f>SUM(O39:O45)</f>
        <v>0</v>
      </c>
      <c r="O46" s="26"/>
      <c r="P46" s="26">
        <f>SUM(Q39:Q45)</f>
        <v>0</v>
      </c>
      <c r="Q46" s="28"/>
      <c r="R46" s="26"/>
      <c r="S46" s="26"/>
    </row>
    <row r="47" spans="2:19" s="1" customFormat="1" ht="30" x14ac:dyDescent="0.25">
      <c r="B47" s="39" t="s">
        <v>2</v>
      </c>
      <c r="C47" s="40" t="s">
        <v>26</v>
      </c>
      <c r="D47" s="41" t="s">
        <v>27</v>
      </c>
      <c r="E47" s="41" t="s">
        <v>28</v>
      </c>
      <c r="F47" s="40" t="s">
        <v>3</v>
      </c>
      <c r="G47" s="39" t="s">
        <v>4</v>
      </c>
      <c r="H47" s="42" t="s">
        <v>5</v>
      </c>
      <c r="I47" s="2"/>
      <c r="J47" s="41" t="s">
        <v>6</v>
      </c>
      <c r="K47" s="41" t="s">
        <v>22</v>
      </c>
      <c r="L47" s="41" t="s">
        <v>7</v>
      </c>
      <c r="M47" s="41" t="s">
        <v>22</v>
      </c>
      <c r="N47" s="41" t="s">
        <v>8</v>
      </c>
      <c r="O47" s="41" t="s">
        <v>22</v>
      </c>
      <c r="P47" s="41" t="s">
        <v>9</v>
      </c>
      <c r="Q47" s="44" t="s">
        <v>22</v>
      </c>
      <c r="R47" s="41" t="s">
        <v>44</v>
      </c>
      <c r="S47" s="41" t="s">
        <v>45</v>
      </c>
    </row>
    <row r="48" spans="2:19" ht="20.25" customHeight="1" x14ac:dyDescent="0.2">
      <c r="B48" s="73">
        <f>1+B43</f>
        <v>18</v>
      </c>
      <c r="C48" s="68" t="s">
        <v>18</v>
      </c>
      <c r="D48" s="73" t="s">
        <v>113</v>
      </c>
      <c r="E48" s="73" t="s">
        <v>30</v>
      </c>
      <c r="F48" s="75" t="s">
        <v>65</v>
      </c>
      <c r="G48" s="13" t="s">
        <v>91</v>
      </c>
      <c r="H48" s="31">
        <v>5</v>
      </c>
      <c r="I48" s="14"/>
      <c r="J48" s="10"/>
      <c r="K48" s="10">
        <f>IF(J48="x",H48,0)</f>
        <v>0</v>
      </c>
      <c r="L48" s="10"/>
      <c r="M48" s="10">
        <f>IF(L48="x",H48,0)</f>
        <v>0</v>
      </c>
      <c r="N48" s="10"/>
      <c r="O48" s="10">
        <f>IF(N48="x",H48,0)</f>
        <v>0</v>
      </c>
      <c r="P48" s="10"/>
      <c r="Q48" s="29">
        <f>IF(P48="x",H48,0)</f>
        <v>0</v>
      </c>
      <c r="R48" s="13"/>
      <c r="S48" s="13"/>
    </row>
    <row r="49" spans="2:19" ht="20.25" customHeight="1" x14ac:dyDescent="0.2">
      <c r="B49" s="77"/>
      <c r="C49" s="70"/>
      <c r="D49" s="77"/>
      <c r="E49" s="77"/>
      <c r="F49" s="90"/>
      <c r="G49" s="13" t="s">
        <v>92</v>
      </c>
      <c r="H49" s="31">
        <v>0</v>
      </c>
      <c r="I49" s="14"/>
      <c r="J49" s="10"/>
      <c r="K49" s="10">
        <f>IF(J49="x",H49,0)</f>
        <v>0</v>
      </c>
      <c r="L49" s="10"/>
      <c r="M49" s="10">
        <f>IF(L49="x",H49,0)</f>
        <v>0</v>
      </c>
      <c r="N49" s="10"/>
      <c r="O49" s="10">
        <f>IF(N49="x",H49,0)</f>
        <v>0</v>
      </c>
      <c r="P49" s="10"/>
      <c r="Q49" s="29">
        <f>IF(P49="x",H49,0)</f>
        <v>0</v>
      </c>
      <c r="R49" s="13"/>
      <c r="S49" s="13"/>
    </row>
    <row r="50" spans="2:19" ht="18.75" customHeight="1" x14ac:dyDescent="0.2">
      <c r="B50" s="84">
        <f>1+B48</f>
        <v>19</v>
      </c>
      <c r="C50" s="80" t="s">
        <v>35</v>
      </c>
      <c r="D50" s="86" t="s">
        <v>52</v>
      </c>
      <c r="E50" s="86" t="s">
        <v>29</v>
      </c>
      <c r="F50" s="80" t="s">
        <v>66</v>
      </c>
      <c r="G50" s="15" t="s">
        <v>93</v>
      </c>
      <c r="H50" s="22">
        <v>10</v>
      </c>
      <c r="I50" s="14"/>
      <c r="J50" s="16"/>
      <c r="K50" s="16">
        <f>IF(J50="x",H50,0)</f>
        <v>0</v>
      </c>
      <c r="L50" s="16"/>
      <c r="M50" s="16">
        <f>IF(L50="x",H50,0)</f>
        <v>0</v>
      </c>
      <c r="N50" s="16"/>
      <c r="O50" s="16">
        <f>IF(N50="x",H50,0)</f>
        <v>0</v>
      </c>
      <c r="P50" s="16"/>
      <c r="Q50" s="24">
        <f>IF(P50="x",H50,0)</f>
        <v>0</v>
      </c>
      <c r="R50" s="17"/>
      <c r="S50" s="17"/>
    </row>
    <row r="51" spans="2:19" ht="24" x14ac:dyDescent="0.2">
      <c r="B51" s="85"/>
      <c r="C51" s="81"/>
      <c r="D51" s="86"/>
      <c r="E51" s="86"/>
      <c r="F51" s="81"/>
      <c r="G51" s="15" t="s">
        <v>94</v>
      </c>
      <c r="H51" s="18">
        <v>0</v>
      </c>
      <c r="I51" s="14"/>
      <c r="J51" s="16"/>
      <c r="K51" s="16">
        <f>IF(J51="x",H51,0)</f>
        <v>0</v>
      </c>
      <c r="L51" s="16"/>
      <c r="M51" s="16">
        <f>IF(L51="x",H51,0)</f>
        <v>0</v>
      </c>
      <c r="N51" s="16"/>
      <c r="O51" s="16">
        <f>IF(N51="x",H51,0)</f>
        <v>0</v>
      </c>
      <c r="P51" s="16"/>
      <c r="Q51" s="24">
        <f>IF(P51="x",H51,0)</f>
        <v>0</v>
      </c>
      <c r="R51" s="17"/>
      <c r="S51" s="17"/>
    </row>
    <row r="52" spans="2:19" s="21" customFormat="1" x14ac:dyDescent="0.2">
      <c r="B52" s="63" t="s">
        <v>64</v>
      </c>
      <c r="C52" s="64"/>
      <c r="D52" s="64"/>
      <c r="E52" s="64"/>
      <c r="F52" s="64"/>
      <c r="G52" s="65"/>
      <c r="H52" s="30">
        <f>H48+H50</f>
        <v>15</v>
      </c>
      <c r="I52" s="19"/>
      <c r="J52" s="26">
        <f>SUM(K48:K51)</f>
        <v>0</v>
      </c>
      <c r="K52" s="26"/>
      <c r="L52" s="26">
        <f>SUM(M48:M51)</f>
        <v>0</v>
      </c>
      <c r="M52" s="26"/>
      <c r="N52" s="26">
        <f>SUM(O48:O51)</f>
        <v>0</v>
      </c>
      <c r="O52" s="26"/>
      <c r="P52" s="26">
        <f>SUM(Q48:Q51)</f>
        <v>0</v>
      </c>
      <c r="Q52" s="28"/>
      <c r="R52" s="26"/>
      <c r="S52" s="26"/>
    </row>
    <row r="53" spans="2:19" x14ac:dyDescent="0.2">
      <c r="I53" s="14"/>
      <c r="R53" s="35"/>
      <c r="S53" s="35"/>
    </row>
    <row r="54" spans="2:19" s="21" customFormat="1" ht="30" x14ac:dyDescent="0.2">
      <c r="B54" s="6"/>
      <c r="C54" s="7"/>
      <c r="D54" s="7"/>
      <c r="E54" s="8"/>
      <c r="F54" s="7"/>
      <c r="G54" s="6"/>
      <c r="H54" s="9" t="s">
        <v>34</v>
      </c>
      <c r="J54" s="41" t="s">
        <v>6</v>
      </c>
      <c r="K54" s="41"/>
      <c r="L54" s="41" t="s">
        <v>7</v>
      </c>
      <c r="M54" s="41"/>
      <c r="N54" s="41" t="s">
        <v>8</v>
      </c>
      <c r="O54" s="41"/>
      <c r="P54" s="41" t="s">
        <v>9</v>
      </c>
      <c r="Q54" s="44"/>
      <c r="R54" s="41" t="s">
        <v>44</v>
      </c>
      <c r="S54" s="41" t="s">
        <v>45</v>
      </c>
    </row>
    <row r="55" spans="2:19" ht="15" x14ac:dyDescent="0.25">
      <c r="B55" s="36"/>
      <c r="C55" s="45" t="s">
        <v>19</v>
      </c>
      <c r="D55" s="45"/>
      <c r="E55" s="45"/>
      <c r="F55" s="45"/>
      <c r="G55" s="46"/>
      <c r="H55" s="47">
        <f>H52+H46+H37+H16</f>
        <v>116</v>
      </c>
      <c r="I55" s="1"/>
      <c r="J55" s="47">
        <f>J52+J46+J37+J16</f>
        <v>0</v>
      </c>
      <c r="K55" s="48"/>
      <c r="L55" s="47">
        <f>L52+L46+L37+L16</f>
        <v>0</v>
      </c>
      <c r="M55" s="48"/>
      <c r="N55" s="47">
        <f>N52+N46+N37+N16</f>
        <v>0</v>
      </c>
      <c r="O55" s="48"/>
      <c r="P55" s="47">
        <f>P52+P46+P37+P16</f>
        <v>0</v>
      </c>
      <c r="Q55" s="49"/>
      <c r="R55" s="50"/>
      <c r="S55" s="50"/>
    </row>
    <row r="57" spans="2:19" x14ac:dyDescent="0.2">
      <c r="B57" s="66" t="s">
        <v>53</v>
      </c>
      <c r="C57" s="66"/>
      <c r="D57" s="66"/>
      <c r="E57" s="66"/>
      <c r="F57" s="66"/>
      <c r="H57" s="37" t="s">
        <v>43</v>
      </c>
      <c r="I57" s="35"/>
      <c r="J57" s="38">
        <f>J55/$H$55</f>
        <v>0</v>
      </c>
      <c r="L57" s="38">
        <f>L55/$H$55</f>
        <v>0</v>
      </c>
      <c r="N57" s="38">
        <f>N55/$H$55</f>
        <v>0</v>
      </c>
      <c r="P57" s="38">
        <f>P55/$H$55</f>
        <v>0</v>
      </c>
    </row>
    <row r="58" spans="2:19" x14ac:dyDescent="0.2">
      <c r="B58" s="66"/>
      <c r="C58" s="66"/>
      <c r="D58" s="66"/>
      <c r="E58" s="66"/>
      <c r="F58" s="66"/>
    </row>
  </sheetData>
  <sheetProtection algorithmName="SHA-512" hashValue="cneXuNrjYty2nNbpUYib8FGaUfuYb9xkSQDLucuPp2O0IdrJ3yQtcDh6Da5OIt58cu9wwNib4+o9Q+9avDnSAg==" saltValue="/PYhqSv+3gH93LVY6z4g8Q==" spinCount="100000" sheet="1" objects="1" scenarios="1"/>
  <mergeCells count="104">
    <mergeCell ref="C35:C36"/>
    <mergeCell ref="D35:D36"/>
    <mergeCell ref="E35:E36"/>
    <mergeCell ref="D22:D23"/>
    <mergeCell ref="D27:D28"/>
    <mergeCell ref="E27:E28"/>
    <mergeCell ref="B27:B28"/>
    <mergeCell ref="C27:C28"/>
    <mergeCell ref="B16:G16"/>
    <mergeCell ref="F18:F21"/>
    <mergeCell ref="B18:B21"/>
    <mergeCell ref="D18:D21"/>
    <mergeCell ref="B1:P1"/>
    <mergeCell ref="B4:B5"/>
    <mergeCell ref="C4:C5"/>
    <mergeCell ref="F4:F5"/>
    <mergeCell ref="B6:B7"/>
    <mergeCell ref="C6:C7"/>
    <mergeCell ref="F6:F7"/>
    <mergeCell ref="B12:B13"/>
    <mergeCell ref="C12:C13"/>
    <mergeCell ref="F12:F13"/>
    <mergeCell ref="E4:E5"/>
    <mergeCell ref="E6:E7"/>
    <mergeCell ref="E12:E13"/>
    <mergeCell ref="B2:G2"/>
    <mergeCell ref="C8:C9"/>
    <mergeCell ref="D8:D9"/>
    <mergeCell ref="J2:Q2"/>
    <mergeCell ref="D4:D5"/>
    <mergeCell ref="F8:F9"/>
    <mergeCell ref="B10:B11"/>
    <mergeCell ref="E18:E21"/>
    <mergeCell ref="B24:B26"/>
    <mergeCell ref="C24:C26"/>
    <mergeCell ref="D24:D26"/>
    <mergeCell ref="E24:E26"/>
    <mergeCell ref="F24:F26"/>
    <mergeCell ref="E22:E23"/>
    <mergeCell ref="F22:F23"/>
    <mergeCell ref="D6:D7"/>
    <mergeCell ref="F14:F15"/>
    <mergeCell ref="E14:E15"/>
    <mergeCell ref="D14:D15"/>
    <mergeCell ref="E8:E9"/>
    <mergeCell ref="C10:C11"/>
    <mergeCell ref="D10:D11"/>
    <mergeCell ref="E10:E11"/>
    <mergeCell ref="F10:F11"/>
    <mergeCell ref="D12:D13"/>
    <mergeCell ref="B8:B9"/>
    <mergeCell ref="B14:B15"/>
    <mergeCell ref="C14:C15"/>
    <mergeCell ref="C18:C21"/>
    <mergeCell ref="B22:B23"/>
    <mergeCell ref="C22:C23"/>
    <mergeCell ref="D48:D49"/>
    <mergeCell ref="F27:F28"/>
    <mergeCell ref="B29:B30"/>
    <mergeCell ref="C29:C30"/>
    <mergeCell ref="F29:F30"/>
    <mergeCell ref="D29:D30"/>
    <mergeCell ref="E29:E30"/>
    <mergeCell ref="B48:B49"/>
    <mergeCell ref="C48:C49"/>
    <mergeCell ref="F48:F49"/>
    <mergeCell ref="F35:F36"/>
    <mergeCell ref="B31:B32"/>
    <mergeCell ref="C31:C32"/>
    <mergeCell ref="D31:D32"/>
    <mergeCell ref="E31:E32"/>
    <mergeCell ref="F31:F32"/>
    <mergeCell ref="B37:G37"/>
    <mergeCell ref="B46:G46"/>
    <mergeCell ref="B33:B34"/>
    <mergeCell ref="C33:C34"/>
    <mergeCell ref="D33:D34"/>
    <mergeCell ref="E33:E34"/>
    <mergeCell ref="F33:F34"/>
    <mergeCell ref="B35:B36"/>
    <mergeCell ref="B52:G52"/>
    <mergeCell ref="B57:F57"/>
    <mergeCell ref="B58:F58"/>
    <mergeCell ref="B43:B45"/>
    <mergeCell ref="C43:C45"/>
    <mergeCell ref="F43:F45"/>
    <mergeCell ref="B39:B40"/>
    <mergeCell ref="C39:C40"/>
    <mergeCell ref="F39:F40"/>
    <mergeCell ref="D39:D40"/>
    <mergeCell ref="D43:D45"/>
    <mergeCell ref="E41:E42"/>
    <mergeCell ref="F41:F42"/>
    <mergeCell ref="B41:B42"/>
    <mergeCell ref="C41:C42"/>
    <mergeCell ref="D41:D42"/>
    <mergeCell ref="B50:B51"/>
    <mergeCell ref="C50:C51"/>
    <mergeCell ref="D50:D51"/>
    <mergeCell ref="E50:E51"/>
    <mergeCell ref="F50:F51"/>
    <mergeCell ref="E48:E49"/>
    <mergeCell ref="E39:E40"/>
    <mergeCell ref="E43:E45"/>
  </mergeCells>
  <pageMargins left="0.70866141732283472" right="0.70866141732283472" top="0.74803149606299213" bottom="0.74803149606299213" header="0.31496062992125984" footer="0.31496062992125984"/>
  <pageSetup paperSize="9" scale="62" fitToHeight="0" orientation="landscape" r:id="rId1"/>
  <headerFooter>
    <oddFooter>&amp;L&amp;F</oddFooter>
  </headerFooter>
  <rowBreaks count="1" manualBreakCount="1">
    <brk id="30" min="1"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789d463a-c5ed-4350-bbef-aff1e2b7523d-638497218280000000</MigrationWizIdVersion>
    <lcf76f155ced4ddcb4097134ff3c332f0 xmlns="4f7a1ba3-2415-40f8-897f-cbc9e8918319" xsi:nil="true"/>
    <lcf76f155ced4ddcb4097134ff3c332f2 xmlns="4f7a1ba3-2415-40f8-897f-cbc9e8918319" xsi:nil="true"/>
    <MigrationWizId xmlns="4f7a1ba3-2415-40f8-897f-cbc9e8918319">789d463a-c5ed-4350-bbef-aff1e2b7523d</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0DB63-C135-4F98-A4BF-6B570BB0E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32E632-2A9E-46A6-ACBF-43F39C5D7C91}">
  <ds:schemaRefs>
    <ds:schemaRef ds:uri="http://schemas.microsoft.com/office/2006/documentManagement/types"/>
    <ds:schemaRef ds:uri="http://www.w3.org/XML/1998/namespace"/>
    <ds:schemaRef ds:uri="http://purl.org/dc/elements/1.1/"/>
    <ds:schemaRef ds:uri="http://purl.org/dc/terms/"/>
    <ds:schemaRef ds:uri="5d807127-6dfe-4777-9fc9-8a2ccfc388c3"/>
    <ds:schemaRef ds:uri="46c995e6-7f53-48aa-a5ad-a9d38912b46a"/>
    <ds:schemaRef ds:uri="http://schemas.microsoft.com/office/infopath/2007/PartnerControls"/>
    <ds:schemaRef ds:uri="http://schemas.openxmlformats.org/package/2006/metadata/core-properties"/>
    <ds:schemaRef ds:uri="http://schemas.microsoft.com/office/2006/metadata/properties"/>
    <ds:schemaRef ds:uri="http://purl.org/dc/dcmitype/"/>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A4ABBE22-0878-4727-B24F-6504AFAE8D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Marcel Hofmeijer | Inkada Inkoop &amp; Advies</cp:lastModifiedBy>
  <cp:lastPrinted>2025-08-26T11:11:36Z</cp:lastPrinted>
  <dcterms:created xsi:type="dcterms:W3CDTF">2017-12-27T15:21:38Z</dcterms:created>
  <dcterms:modified xsi:type="dcterms:W3CDTF">2025-08-26T12:19:19Z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