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odmhnl.sharepoint.com/sites/BodemArcheologie/Shared Documents/Raamcontract/Raamcontract - 8/2. Aanbestedingsstukken/"/>
    </mc:Choice>
  </mc:AlternateContent>
  <xr:revisionPtr revIDLastSave="68" documentId="8_{BE5ECC84-5E82-4902-A4A5-E2C5EFC6503C}" xr6:coauthVersionLast="47" xr6:coauthVersionMax="47" xr10:uidLastSave="{7F8B110B-9312-4863-8F05-BF514C0BAE43}"/>
  <bookViews>
    <workbookView xWindow="-110" yWindow="-110" windowWidth="22780" windowHeight="14540" activeTab="1" xr2:uid="{00000000-000D-0000-FFFF-FFFF00000000}"/>
  </bookViews>
  <sheets>
    <sheet name="Instructies prijzenblad" sheetId="23" r:id="rId1"/>
    <sheet name="HO" sheetId="19" r:id="rId2"/>
    <sheet name="Veldwerk" sheetId="2" r:id="rId3"/>
    <sheet name="Chem onderzoek" sheetId="3" r:id="rId4"/>
    <sheet name="Rapportage advies" sheetId="9" r:id="rId5"/>
    <sheet name="Totaal bodemonderzoek" sheetId="17" r:id="rId6"/>
    <sheet name="Quick scan F&amp;F" sheetId="13" r:id="rId7"/>
    <sheet name="Aerius" sheetId="22" r:id="rId8"/>
    <sheet name="Archeologie" sheetId="16" r:id="rId9"/>
    <sheet name="Totaal onderzoeken" sheetId="20" r:id="rId10"/>
  </sheets>
  <definedNames>
    <definedName name="_xlnm.Print_Area" localSheetId="7">Aerius!$A$1:$F$10</definedName>
    <definedName name="_xlnm.Print_Area" localSheetId="8">Archeologie!$A$1:$F$10</definedName>
    <definedName name="_xlnm.Print_Area" localSheetId="6">'Quick scan F&amp;F'!$A$1:$F$18</definedName>
    <definedName name="_xlnm.Print_Area" localSheetId="4">'Rapportage advies'!$A$1:$F$47</definedName>
    <definedName name="_xlnm.Print_Area" localSheetId="5">'Totaal bodemonderzoek'!$A$1:$C$15</definedName>
    <definedName name="_xlnm.Print_Area" localSheetId="2">Veldwerk!$A$1:$F$81</definedName>
    <definedName name="_xlnm.Print_Titles" localSheetId="3">'Chem onderzoek'!$2:$2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2" l="1"/>
  <c r="E40" i="9"/>
  <c r="E31" i="9"/>
  <c r="E73" i="2" l="1"/>
  <c r="E6" i="9"/>
  <c r="E5" i="9"/>
  <c r="E79" i="3"/>
  <c r="E76" i="2"/>
  <c r="E29" i="2"/>
  <c r="E16" i="19"/>
  <c r="E14" i="19"/>
  <c r="E97" i="3"/>
  <c r="E5" i="22"/>
  <c r="E4" i="22"/>
  <c r="F8" i="22" s="1"/>
  <c r="B8" i="20" s="1"/>
  <c r="E11" i="13"/>
  <c r="F16" i="13" s="1"/>
  <c r="B7" i="20" s="1"/>
  <c r="E10" i="13"/>
  <c r="E9" i="13"/>
  <c r="E8" i="13"/>
  <c r="E5" i="16"/>
  <c r="E7" i="16"/>
  <c r="E3" i="16"/>
  <c r="E5" i="13"/>
  <c r="E4" i="13"/>
  <c r="E42" i="9"/>
  <c r="E39" i="9"/>
  <c r="E7" i="9"/>
  <c r="E8" i="9"/>
  <c r="E9" i="9"/>
  <c r="E68" i="2"/>
  <c r="E39" i="2"/>
  <c r="E40" i="2"/>
  <c r="E43" i="2"/>
  <c r="E37" i="2"/>
  <c r="E11" i="2"/>
  <c r="E12" i="2"/>
  <c r="E17" i="2"/>
  <c r="E23" i="2"/>
  <c r="E24" i="2"/>
  <c r="E25" i="2"/>
  <c r="E5" i="2"/>
  <c r="E15" i="19"/>
  <c r="E9" i="19"/>
  <c r="E10" i="19"/>
  <c r="E11" i="19"/>
  <c r="E72" i="3"/>
  <c r="E99" i="3"/>
  <c r="E103" i="3"/>
  <c r="E88" i="3"/>
  <c r="E89" i="3"/>
  <c r="E93" i="3"/>
  <c r="E95" i="3"/>
  <c r="E87" i="3"/>
  <c r="E63" i="3"/>
  <c r="E64" i="3"/>
  <c r="E68" i="3"/>
  <c r="E69" i="3"/>
  <c r="E71" i="3"/>
  <c r="E74" i="3"/>
  <c r="E75" i="3"/>
  <c r="E76" i="3"/>
  <c r="E77" i="3"/>
  <c r="E78" i="3"/>
  <c r="E56" i="3"/>
  <c r="E51" i="3"/>
  <c r="E52" i="3"/>
  <c r="E53" i="3"/>
  <c r="E50" i="3"/>
  <c r="E41" i="3"/>
  <c r="E42" i="3"/>
  <c r="E47" i="3"/>
  <c r="E18" i="3"/>
  <c r="E20" i="3"/>
  <c r="E26" i="3"/>
  <c r="E28" i="3"/>
  <c r="E34" i="3"/>
  <c r="E36" i="3"/>
  <c r="E7" i="3"/>
  <c r="E8" i="3"/>
  <c r="E75" i="2"/>
  <c r="E80" i="3"/>
  <c r="E96" i="3"/>
  <c r="E6" i="16"/>
  <c r="E4" i="16"/>
  <c r="E13" i="13"/>
  <c r="E23" i="9"/>
  <c r="E24" i="9"/>
  <c r="E43" i="9"/>
  <c r="E41" i="9"/>
  <c r="E112" i="3"/>
  <c r="E111" i="3"/>
  <c r="E110" i="3"/>
  <c r="E109" i="3"/>
  <c r="E72" i="2"/>
  <c r="E5" i="19"/>
  <c r="F6" i="19"/>
  <c r="E22" i="9"/>
  <c r="E21" i="9"/>
  <c r="E102" i="3"/>
  <c r="E101" i="3"/>
  <c r="E100" i="3"/>
  <c r="E98" i="3"/>
  <c r="E94" i="3"/>
  <c r="E92" i="3"/>
  <c r="E91" i="3"/>
  <c r="E90" i="3"/>
  <c r="E73" i="3"/>
  <c r="E70" i="3"/>
  <c r="E67" i="3"/>
  <c r="E66" i="3"/>
  <c r="E65" i="3"/>
  <c r="E62" i="3"/>
  <c r="E61" i="3"/>
  <c r="E60" i="3"/>
  <c r="E59" i="3"/>
  <c r="E58" i="3"/>
  <c r="E57" i="3"/>
  <c r="E46" i="3"/>
  <c r="E45" i="3"/>
  <c r="E44" i="3"/>
  <c r="E43" i="3"/>
  <c r="E40" i="3"/>
  <c r="E37" i="3"/>
  <c r="E35" i="3"/>
  <c r="E33" i="3"/>
  <c r="E32" i="3"/>
  <c r="E31" i="3"/>
  <c r="E30" i="3"/>
  <c r="E29" i="3"/>
  <c r="E27" i="3"/>
  <c r="E25" i="3"/>
  <c r="E24" i="3"/>
  <c r="E23" i="3"/>
  <c r="E22" i="3"/>
  <c r="E21" i="3"/>
  <c r="E19" i="3"/>
  <c r="E17" i="3"/>
  <c r="E16" i="3"/>
  <c r="E15" i="3"/>
  <c r="E14" i="3"/>
  <c r="E13" i="3"/>
  <c r="E10" i="3"/>
  <c r="E9" i="3"/>
  <c r="E71" i="2"/>
  <c r="E67" i="2"/>
  <c r="F78" i="2" s="1"/>
  <c r="E61" i="2"/>
  <c r="E60" i="2"/>
  <c r="E59" i="2"/>
  <c r="E58" i="2"/>
  <c r="E57" i="2"/>
  <c r="E56" i="2"/>
  <c r="E55" i="2"/>
  <c r="E54" i="2"/>
  <c r="E53" i="2"/>
  <c r="E52" i="2"/>
  <c r="E46" i="2"/>
  <c r="E45" i="2"/>
  <c r="E44" i="2"/>
  <c r="E42" i="2"/>
  <c r="E41" i="2"/>
  <c r="E38" i="2"/>
  <c r="E31" i="2"/>
  <c r="E30" i="2"/>
  <c r="E28" i="2"/>
  <c r="E27" i="2"/>
  <c r="E26" i="2"/>
  <c r="E22" i="2"/>
  <c r="E21" i="2"/>
  <c r="E20" i="2"/>
  <c r="E19" i="2"/>
  <c r="E18" i="2"/>
  <c r="E16" i="2"/>
  <c r="E15" i="2"/>
  <c r="E14" i="2"/>
  <c r="E13" i="2"/>
  <c r="E10" i="2"/>
  <c r="E9" i="2"/>
  <c r="E8" i="2"/>
  <c r="E7" i="2"/>
  <c r="E6" i="2"/>
  <c r="E20" i="19"/>
  <c r="E19" i="19"/>
  <c r="E18" i="19"/>
  <c r="E17" i="19"/>
  <c r="E8" i="19"/>
  <c r="E6" i="3"/>
  <c r="F45" i="9" l="1"/>
  <c r="F33" i="2"/>
  <c r="F12" i="19"/>
  <c r="F21" i="19"/>
  <c r="F114" i="3"/>
  <c r="F82" i="3"/>
  <c r="F105" i="3"/>
  <c r="F63" i="2"/>
  <c r="F48" i="2"/>
  <c r="J49" i="2"/>
  <c r="E12" i="9" s="1"/>
  <c r="F9" i="16"/>
  <c r="B9" i="20" s="1"/>
  <c r="F116" i="3" l="1"/>
  <c r="F24" i="19"/>
  <c r="B5" i="17"/>
  <c r="B5" i="20"/>
  <c r="E13" i="9"/>
  <c r="E28" i="9"/>
  <c r="E27" i="9"/>
  <c r="F16" i="9"/>
  <c r="F81" i="2"/>
  <c r="B3" i="17" l="1"/>
  <c r="B3" i="20"/>
  <c r="F34" i="9"/>
  <c r="F47" i="9" s="1"/>
  <c r="B4" i="17"/>
  <c r="B4" i="20"/>
  <c r="B6" i="20" l="1"/>
  <c r="C11" i="20" s="1"/>
  <c r="C12" i="20" s="1"/>
  <c r="C13" i="20" s="1"/>
  <c r="C14" i="20" s="1"/>
  <c r="C16" i="20" s="1"/>
  <c r="B6" i="17"/>
  <c r="C8" i="17" s="1"/>
  <c r="C9" i="17" l="1"/>
  <c r="C10" i="17" s="1"/>
  <c r="C11" i="17" s="1"/>
  <c r="C13" i="17" s="1"/>
</calcChain>
</file>

<file path=xl/sharedStrings.xml><?xml version="1.0" encoding="utf-8"?>
<sst xmlns="http://schemas.openxmlformats.org/spreadsheetml/2006/main" count="507" uniqueCount="262">
  <si>
    <t xml:space="preserve">Bijlage 5: Prijsinvulformulier </t>
  </si>
  <si>
    <t>Aanbesteding Bodemonderzoek- en advies voor omgevingsdienst Midden-Holland</t>
  </si>
  <si>
    <t xml:space="preserve">Instructie invullen prijzenblad: </t>
  </si>
  <si>
    <t xml:space="preserve">Enkel de lichtblauwe vlakken dienen door de inschrijver ingevuld te worden; </t>
  </si>
  <si>
    <t>U vermeldt alle tarieven in Euro’s, exclusief btw;</t>
  </si>
  <si>
    <t>U vermeldt geen negatieve bedragen, tenzij dit uitdrukkelijk is toegestaan;</t>
  </si>
  <si>
    <t>U hanteert geen prijzen en/of tarieven die de beoordelingssystematiek misbruiken of het gebruik ervan onmogelijk maken;</t>
  </si>
  <si>
    <t>U verwerkt alle in dit Beschrijvend Document, inclusief alle bijbehorende Bijlagen, beschreven eisen in de aangeboden prijzen en/of tarieven. De Aanbestedende Dienst vergoedt geen kosten die niet zijn opgenomen in de prijzen en/of tarieven, tenzij uitdrukkelijk in dit Beschrijvend Document is aangegeven;</t>
  </si>
  <si>
    <t>U, of een daartoe bevoegde vertegenwoordiger, ondertekent rechtsgeldig het prijzenformulier;</t>
  </si>
  <si>
    <t xml:space="preserve">Elk tabblad van dit excelbestand dit volledig ingevuld te worden; </t>
  </si>
  <si>
    <t xml:space="preserve">Het totaalbedrag van het tabblad 'totaal onderzoeken' is uw inschrijfprijs voor deze aanbesteding. </t>
  </si>
  <si>
    <t>Historisch onderzoek</t>
  </si>
  <si>
    <t>Omschrijving</t>
  </si>
  <si>
    <t>aantal</t>
  </si>
  <si>
    <t>eenheid</t>
  </si>
  <si>
    <t>eenheidsprijs (excl BTW)</t>
  </si>
  <si>
    <t>prijs per onderdeel (excl. BTW)</t>
  </si>
  <si>
    <t>basis (voorbereiding, rapportage, projectleiding, tekenwerk)</t>
  </si>
  <si>
    <t>stuk</t>
  </si>
  <si>
    <t>Locatiebezoek inclusief reiskosten</t>
  </si>
  <si>
    <t>locatiebezoek 0-500 m2 (incl. kaartmateriaal en luchtfoto's inzien)</t>
  </si>
  <si>
    <t>keer</t>
  </si>
  <si>
    <t>locatiebezoek 500-1.000 m2 (incl. kaartmateriaal en luchtfoto's inzien)</t>
  </si>
  <si>
    <t>locatiebezoek 1.000-10.000 m2 (incl. kaartmateriaal en luchtfoto's inzien)</t>
  </si>
  <si>
    <t>locatiebezoek &gt; 10.000 m2 (incl. kaartmateriaal en luchtfoto's inzien)</t>
  </si>
  <si>
    <t>Dossiersonderzoek*</t>
  </si>
  <si>
    <t>bodemdossier 1-4 rapporten</t>
  </si>
  <si>
    <t>bodemdossier 5-10 rapporten</t>
  </si>
  <si>
    <t>bodemdossier &gt;10 rapporten</t>
  </si>
  <si>
    <t>BWT dossier</t>
  </si>
  <si>
    <t>Wm dossier</t>
  </si>
  <si>
    <t>Hw dossier</t>
  </si>
  <si>
    <t>Tankarchief</t>
  </si>
  <si>
    <t>* Dossier is een bundeling/verzameling van rapporten over één geografische eenheid en één thematisch gegeven.</t>
  </si>
  <si>
    <t>Totaal Historisch onderzoek (excl. BTW):</t>
  </si>
  <si>
    <t>Veldwerk</t>
  </si>
  <si>
    <t>A en B Verkennend en nader bodemonderzoek</t>
  </si>
  <si>
    <t>Klic-melding Kadaster</t>
  </si>
  <si>
    <t>aan- en afvoerkosten voor uitvoering veldwerk (materieel en personeel)</t>
  </si>
  <si>
    <t>dag</t>
  </si>
  <si>
    <t>boringen tot 0,5 m-mv</t>
  </si>
  <si>
    <t>boringen tot 1,0 m-mv</t>
  </si>
  <si>
    <t>boringen tot 2,0 m-mv</t>
  </si>
  <si>
    <t>boringen tot 3,0 m-mv</t>
  </si>
  <si>
    <t>boringen tot 4,0 m-mv</t>
  </si>
  <si>
    <t>boringen tot 5,0 m-mv</t>
  </si>
  <si>
    <t>boringen tot 2,0 m-mv afgewerkt met peilbuis</t>
  </si>
  <si>
    <t>boringen tot 3,0 m-mv afgewerkt met peilbuis</t>
  </si>
  <si>
    <t>boringen tot 4,0 m-mv afgewerkt met peilbuis</t>
  </si>
  <si>
    <t>boringen tot 5,0 m-mv afgewerkt met peilbuis</t>
  </si>
  <si>
    <t>meerprijs vloeistofdichte straatpot</t>
  </si>
  <si>
    <t>gebruik van verloren casing</t>
  </si>
  <si>
    <t>meter</t>
  </si>
  <si>
    <t>nemen ongeroerd monster (steekbus)</t>
  </si>
  <si>
    <t>beton-/asfaltboring (aan- en afvoer en opstelkosten)</t>
  </si>
  <si>
    <t>beton-/asfaltboring</t>
  </si>
  <si>
    <t>cm</t>
  </si>
  <si>
    <t>doorboren puin en puinhoudende grond met ramguts/stootijzer</t>
  </si>
  <si>
    <t>10 cm</t>
  </si>
  <si>
    <t>aan- en afvoerkosten en gebruik van een mechanische boorinstallatie</t>
  </si>
  <si>
    <t>mechanisch doorboren van puin en puinhoudende grond</t>
  </si>
  <si>
    <t>waterpassen</t>
  </si>
  <si>
    <t>punt</t>
  </si>
  <si>
    <t>monstername slib/waterbodem (10 steken/boringen)</t>
  </si>
  <si>
    <t>10 steken</t>
  </si>
  <si>
    <t>gebruik van boot</t>
  </si>
  <si>
    <t>aan- en afvoerkosten voor grondwaterbemonstering (materieel en personeel)</t>
  </si>
  <si>
    <t>per locatie</t>
  </si>
  <si>
    <t>bemonstering grondwater voor standaardpakket NEN 5740</t>
  </si>
  <si>
    <t>peilbuis</t>
  </si>
  <si>
    <t>bemonstering grondwater exclusief filtratie (bv olie en BTEXN)</t>
  </si>
  <si>
    <t>bemonstering grondwater inclusief filtratie</t>
  </si>
  <si>
    <t>Subtotaal verkennend en nader onderzoek</t>
  </si>
  <si>
    <t>C Asbest bodemonderzoek conform NEN5707</t>
  </si>
  <si>
    <t>aan- en afvoerkosten (materieel en personeel)</t>
  </si>
  <si>
    <t>visuele inspectie maaiveld</t>
  </si>
  <si>
    <r>
      <t>1.000 m</t>
    </r>
    <r>
      <rPr>
        <vertAlign val="superscript"/>
        <sz val="9.5"/>
        <rFont val="LucidaSans"/>
      </rPr>
      <t>2</t>
    </r>
    <r>
      <rPr>
        <sz val="9.5"/>
        <rFont val="LucidaSans"/>
      </rPr>
      <t xml:space="preserve"> </t>
    </r>
  </si>
  <si>
    <t>graven proefgaten (0,3*0,3*0,5 m)</t>
  </si>
  <si>
    <t>kuil</t>
  </si>
  <si>
    <t>graven sleuven tot 0,5 m-mv</t>
  </si>
  <si>
    <t>meter lengte</t>
  </si>
  <si>
    <t>graven sleuven tot 1,0 m-mv</t>
  </si>
  <si>
    <t>aan- en afvoer van kraan / minigraver</t>
  </si>
  <si>
    <t>gebruik decontaminatie-unit</t>
  </si>
  <si>
    <t>doorboren asfalt t.b.v. asbestonderzoek 350 mm</t>
  </si>
  <si>
    <t>doorboren puin t.b.v. asbestonderzoek 350 mm</t>
  </si>
  <si>
    <t>Subtotaal asbestonderzoek</t>
  </si>
  <si>
    <t>som vo+no+as:</t>
  </si>
  <si>
    <t>D Partijkeuring grond en bouwstoffen</t>
  </si>
  <si>
    <t>bemonstering gronddepot (maximaal 5m hoog) middels 2x50 grepen</t>
  </si>
  <si>
    <t>partij</t>
  </si>
  <si>
    <t>in-situ bemonstering grond tot 1,0 m-mv middels 2x50 grepen</t>
  </si>
  <si>
    <t>in-situ bemonstering grond tot 2,0 m-mv middels 2x50 grepen</t>
  </si>
  <si>
    <t>in-situ bemonstering grond tot 3,0 m-mv middels 2x50 grepen</t>
  </si>
  <si>
    <t>aan- en afvoerkosten voor een mechanische boorinstallatie</t>
  </si>
  <si>
    <t>halve meter</t>
  </si>
  <si>
    <t>SubtotaalPartijkeuring grond en bouwstoffen</t>
  </si>
  <si>
    <t>Milieukundige begeleiding</t>
  </si>
  <si>
    <t>milieukundig begeleider</t>
  </si>
  <si>
    <t>uur</t>
  </si>
  <si>
    <t>Overig</t>
  </si>
  <si>
    <t>verkeersregelaar</t>
  </si>
  <si>
    <t xml:space="preserve">uur </t>
  </si>
  <si>
    <t>verkeersmaatregelen (CROW-96b, figuur 13.23b; incl. evt. bebording)</t>
  </si>
  <si>
    <t>per dag</t>
  </si>
  <si>
    <t>aan- en afvoerkosten Sonic Drill incl. gebruik</t>
  </si>
  <si>
    <t>aan- en afvoerkosten GeoProbe incl. gebruik</t>
  </si>
  <si>
    <t xml:space="preserve">uurtarief veldwerker </t>
  </si>
  <si>
    <t>overige meldingen/vergunningen (zoals MELVIN, MOOR, Hoogheemraadschap)</t>
  </si>
  <si>
    <t>Subtotaal overig</t>
  </si>
  <si>
    <t>Totaal Veldwerk (excl. BTW)</t>
  </si>
  <si>
    <t>Chemisch onderzoek</t>
  </si>
  <si>
    <t>A, B en C Verkennend, nader en asbest bodemonderzoek</t>
  </si>
  <si>
    <t>pakketten grond  (inclusief voorbehandeling AS3000, samenstellen mengmonsters en afvoerkosten)</t>
  </si>
  <si>
    <t>Standaardpakket grond (incl. lutum en organische stof)</t>
  </si>
  <si>
    <t>Standaardpakket C2 waterbodem</t>
  </si>
  <si>
    <t xml:space="preserve">Standaard metalen-pakket (Ba, Cd, Co, Cu, Hg, Mo, Ni, Pb, Zn), incl. ontsluiting </t>
  </si>
  <si>
    <t>tankstationpakket (d.s., minerale olie incl. vluchtige olie en BTEXN)</t>
  </si>
  <si>
    <t>OCB en PCB pakket</t>
  </si>
  <si>
    <t>individuele analyses grond (inclusief voorbehandeling AS3000, samenstellen mengmonsters en afvoerkosten)</t>
  </si>
  <si>
    <t>droge stof</t>
  </si>
  <si>
    <t>organische stof</t>
  </si>
  <si>
    <t>lutum en organische stof</t>
  </si>
  <si>
    <t>minerale olie GC (C10-C40)</t>
  </si>
  <si>
    <t>minerale olie (C6-C10)</t>
  </si>
  <si>
    <t>PAK (10-VROM)</t>
  </si>
  <si>
    <t>EOX (som-parameter)</t>
  </si>
  <si>
    <t>BTEXN</t>
  </si>
  <si>
    <t>MTBE + ETBE</t>
  </si>
  <si>
    <t>VOCl, inclusief vinylchloride</t>
  </si>
  <si>
    <t>zware metalen (individuele analyse, inclusief voorbehandeling)</t>
  </si>
  <si>
    <t>cyanide-totaal (EPA)</t>
  </si>
  <si>
    <t>cyaniden-totaal (NEN)</t>
  </si>
  <si>
    <t>cyaniden-vrij</t>
  </si>
  <si>
    <t>fenolindex</t>
  </si>
  <si>
    <t>OCB</t>
  </si>
  <si>
    <t>PCB</t>
  </si>
  <si>
    <t>sulfaat</t>
  </si>
  <si>
    <t>chloride</t>
  </si>
  <si>
    <t>pH CaCl2</t>
  </si>
  <si>
    <t>Fracties (voorheen SCG-kromme)</t>
  </si>
  <si>
    <t>GenX</t>
  </si>
  <si>
    <t>PFAS (30 stoffen, inclusief PFOA en PFOS)</t>
  </si>
  <si>
    <t>langer bewaren grondmonsters per pot</t>
  </si>
  <si>
    <t>week</t>
  </si>
  <si>
    <t>Asbestverdacht toeslag</t>
  </si>
  <si>
    <t>asbest (inclusief afvoerkosten)</t>
  </si>
  <si>
    <t>verzamelmonster asbest plaatmateriaal cf. NEN5707</t>
  </si>
  <si>
    <t>individueel monster asbest plaatmateriaal cf. NEN5707</t>
  </si>
  <si>
    <t>asbestconcentratie grond (NEN 5707)</t>
  </si>
  <si>
    <t>asbestconcentratie fijn puin &lt; 5 mm (NEN 5897)</t>
  </si>
  <si>
    <t>asbestconcentratie fijn puin 5-10 mm (NEN 5897)</t>
  </si>
  <si>
    <t>asbestconcentratie in puin &gt; 10 mm (NEN 5897)</t>
  </si>
  <si>
    <t>Vervolgonderzoek SEM kwan/kwalitatief (mg/kg ds)</t>
  </si>
  <si>
    <t>langer bewaren asbestmonsters per emmer</t>
  </si>
  <si>
    <t>pakketten grondwater (inclusief voorbehandeling AS3000 en afvoerkosten)</t>
  </si>
  <si>
    <t>Standaardpakket grondwater</t>
  </si>
  <si>
    <t>tankstationpakket (minerale olie, inclusief vluchtige olie, BTEXN)</t>
  </si>
  <si>
    <t>individuele analyses grondwater (inclusief voorbehandeling AS3000 en afvoerkosten)</t>
  </si>
  <si>
    <t>PAK (10 VROM)</t>
  </si>
  <si>
    <t>cyaniden-totaal (EPA)</t>
  </si>
  <si>
    <t>fenol-index</t>
  </si>
  <si>
    <t>ftalaten</t>
  </si>
  <si>
    <t>chloorbenzenen (vluchtig en niet-vluchtig)</t>
  </si>
  <si>
    <t>bromide</t>
  </si>
  <si>
    <t>biologisch zuurstof verbruik (BZV-5)</t>
  </si>
  <si>
    <t xml:space="preserve">chemisch zuurstof verbruik (CZV) </t>
  </si>
  <si>
    <t>Kjeldahl stikstof</t>
  </si>
  <si>
    <t>TOC</t>
  </si>
  <si>
    <t>ecologische parameters (pH, P, N, ortho-P, nitraat, 
ammonium, Fe, S, Ca, Mg, Cl)</t>
  </si>
  <si>
    <t>Onopgeloste stoffen</t>
  </si>
  <si>
    <t>Subtotaal verkennend, nader en asbest onderzoek</t>
  </si>
  <si>
    <t xml:space="preserve">D Partijkeuring grond en bouwstoffen </t>
  </si>
  <si>
    <t>analyses samenstellingsonderzoek (inclusief handelingskosten, voorbehandeling en afvoerkosten)</t>
  </si>
  <si>
    <t>Standaardpakket grond, partijkeuring</t>
  </si>
  <si>
    <t>pakket bouwstoffen beperkt (d.s., min. olie, PAK (10 VROM) en PCB)</t>
  </si>
  <si>
    <t>cryogeen malen (&lt; 1mm)</t>
  </si>
  <si>
    <t>verkleinen &lt; 4mm mbv kaakbreker (&lt; 20 kg)</t>
  </si>
  <si>
    <t>kwarteren per emmer</t>
  </si>
  <si>
    <t>kolomproef LS=10, inclusief malen tot &lt; 4mm</t>
  </si>
  <si>
    <t>eluaatpakket (15 metalen en 4 anionen)</t>
  </si>
  <si>
    <t>malen (asfalt) boorkern (per kern)</t>
  </si>
  <si>
    <t>zaagsnede per snede</t>
  </si>
  <si>
    <t>laagdiktebepaling volgens proef 152 (constructie opbouw)</t>
  </si>
  <si>
    <t>PAK marker analyse op boorkern</t>
  </si>
  <si>
    <t>PAK-analyse in asfalt (volgens CROW210)</t>
  </si>
  <si>
    <t>GC/MS</t>
  </si>
  <si>
    <t>langer bewaren monsters per emmer</t>
  </si>
  <si>
    <t>Subtotaal Partijkeuring grond en bouwstoffen</t>
  </si>
  <si>
    <t>Spoedanalyses</t>
  </si>
  <si>
    <t>percentage</t>
  </si>
  <si>
    <t>toeslag 72-uurs spoed</t>
  </si>
  <si>
    <t>%</t>
  </si>
  <si>
    <t>toeslag 48-uurs spoed</t>
  </si>
  <si>
    <t>toeslag 24-uurs spoed</t>
  </si>
  <si>
    <t>toeslag 12-uurs spoed</t>
  </si>
  <si>
    <t>Subtotaal spoedanalyses</t>
  </si>
  <si>
    <t>Totaal chemisch onderzoek (excl. BTW)</t>
  </si>
  <si>
    <t>Rapportage en advies</t>
  </si>
  <si>
    <t>Voorbereiding</t>
  </si>
  <si>
    <t>startoverleg (indien gewenst door ODMH of gemeente)</t>
  </si>
  <si>
    <t>per uur</t>
  </si>
  <si>
    <t>A voorbereiding verkennend bodemonderzoek (vaste prijs)</t>
  </si>
  <si>
    <t>project</t>
  </si>
  <si>
    <t>B voorbereiding nader bodemonderzoek (vaste prijs)</t>
  </si>
  <si>
    <t>C voorbereiding asbest bodemonderzoek (vaste prijs)</t>
  </si>
  <si>
    <t>D voorbereiding partijkeuring grond en/of bouwstoffen (vaste prijs)</t>
  </si>
  <si>
    <t>opslagpercentage onderzoekstypen A, B en C</t>
  </si>
  <si>
    <t>opslagpercentage onderzoekstype D</t>
  </si>
  <si>
    <t>Subtotaal voorbereiding:</t>
  </si>
  <si>
    <t>eenheidsprijs (excl. BTW)</t>
  </si>
  <si>
    <t>A rapportage en advies verkennend bodemonderzoek (vaste prijs)</t>
  </si>
  <si>
    <t>B rapportage en advies nader bodemonderzoek (vaste prijs)</t>
  </si>
  <si>
    <t>C rapportage en advies asbest bodemonderzoek (vaste prijs)</t>
  </si>
  <si>
    <t>D rapportage en advies partijkeuring grond en/of bouwstoffen (vaste prijs)</t>
  </si>
  <si>
    <t>Rapportage met spoed</t>
  </si>
  <si>
    <t>bedrag waarop toeslag betrekking heeft</t>
  </si>
  <si>
    <t>spoedtoeslag rapport (binnen 3 dagen na ontvangst anal.resultaten)</t>
  </si>
  <si>
    <t>Subtotaal Rapportage en advies:</t>
  </si>
  <si>
    <t>Overig (alleen aan te spreken na overleg met ODMH)</t>
  </si>
  <si>
    <t>extra uren adviseur</t>
  </si>
  <si>
    <t>extra uren projectleider</t>
  </si>
  <si>
    <t>extra uren tekenaar</t>
  </si>
  <si>
    <t>reiskosten adviseur</t>
  </si>
  <si>
    <t>reiskosten projectleider</t>
  </si>
  <si>
    <t>Subtotaal Overig:</t>
  </si>
  <si>
    <t>Totaal Voorbereiding, Rapportage en Advies (excl. BTW):</t>
  </si>
  <si>
    <t>Totaal bodemonderzoek</t>
  </si>
  <si>
    <t>subtotalen (exclusief btw)</t>
  </si>
  <si>
    <t>Subtotaal HO</t>
  </si>
  <si>
    <t>Subtotaal veldwerk</t>
  </si>
  <si>
    <t>Subtotaal chemisch onderzoek</t>
  </si>
  <si>
    <t>Subtotaal rapportage en advies</t>
  </si>
  <si>
    <t>Totaalbedrag (exclusief 21 % BTW):</t>
  </si>
  <si>
    <t>Onvoorzien 10%</t>
  </si>
  <si>
    <t>Subtotaal</t>
  </si>
  <si>
    <t>BTW (21 %)</t>
  </si>
  <si>
    <t>Totaalbedrag (inclusief 21 % BTW):</t>
  </si>
  <si>
    <t>Quick scan Flora en Fauna</t>
  </si>
  <si>
    <t>Bureau-onderzoek</t>
  </si>
  <si>
    <t>locatiebezoek 0-500m2</t>
  </si>
  <si>
    <t>locatiebezoek 500-1.000 m2</t>
  </si>
  <si>
    <t>locatiebezoek 1.000-10.000 m2</t>
  </si>
  <si>
    <t>locatiebezoek &gt; 10.000 m2</t>
  </si>
  <si>
    <t>Opstellen rapportage</t>
  </si>
  <si>
    <t>Totaal quick scan Flora en Fauna (excl. BTW)</t>
  </si>
  <si>
    <t>Aeriusberekening</t>
  </si>
  <si>
    <t>Opstellen Aerius Calculatie</t>
  </si>
  <si>
    <t>Meerkosten bij complexe berekening</t>
  </si>
  <si>
    <t>Totaal Aerius (excl. BTW)</t>
  </si>
  <si>
    <t>Archeologisch onderzoek</t>
  </si>
  <si>
    <t xml:space="preserve">inzet archeoloog tbv bureaustudie </t>
  </si>
  <si>
    <t>opstellen plan van aanpak tbv verkennend ondezoek</t>
  </si>
  <si>
    <t>veldwerk</t>
  </si>
  <si>
    <t>rapportage en advies vervolg (na verkennend onderzoek)</t>
  </si>
  <si>
    <t>opstellen Programma van Eisen voor proefsleuven, begeleiding of opgraving</t>
  </si>
  <si>
    <t>Totaal archeologisch onderzoek</t>
  </si>
  <si>
    <t>Totaal onderzoeken</t>
  </si>
  <si>
    <t>Subtotaal Quick scan F&amp;F</t>
  </si>
  <si>
    <t>Subtotaal Aeriusberekening</t>
  </si>
  <si>
    <t>Subtotaal Archeologie</t>
  </si>
  <si>
    <t>Lozingspakket (onopgeloste bestanddelen en ijzer totaal)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</si>
</sst>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[$€-2]\ #,##0.00_-"/>
    <numFmt numFmtId="165" formatCode="0.0%"/>
    <numFmt numFmtId="166" formatCode="0.0"/>
    <numFmt numFmtId="167" formatCode="[$€-2]\ #,##0.00"/>
  </numFmts>
  <fonts count="9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sz val="9.5"/>
      <name val="LucidaSans"/>
    </font>
    <font>
      <vertAlign val="superscript"/>
      <sz val="9.5"/>
      <name val="LucidaSans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0" fillId="3" borderId="0" xfId="0" applyNumberFormat="1" applyFill="1" applyAlignment="1" applyProtection="1">
      <alignment horizontal="center"/>
      <protection locked="0"/>
    </xf>
    <xf numFmtId="164" fontId="0" fillId="4" borderId="0" xfId="0" applyNumberFormat="1" applyFill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7" fillId="0" borderId="0" xfId="0" applyFont="1"/>
    <xf numFmtId="166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64" fontId="1" fillId="0" borderId="2" xfId="0" applyNumberFormat="1" applyFont="1" applyBorder="1"/>
    <xf numFmtId="49" fontId="6" fillId="0" borderId="0" xfId="0" applyNumberFormat="1" applyFont="1" applyAlignment="1" applyProtection="1">
      <alignment horizontal="left" vertical="top" wrapText="1"/>
      <protection locked="0"/>
    </xf>
    <xf numFmtId="0" fontId="0" fillId="0" borderId="1" xfId="0" applyBorder="1"/>
    <xf numFmtId="164" fontId="1" fillId="0" borderId="3" xfId="0" applyNumberFormat="1" applyFont="1" applyBorder="1"/>
    <xf numFmtId="164" fontId="6" fillId="4" borderId="0" xfId="0" applyNumberFormat="1" applyFont="1" applyFill="1"/>
    <xf numFmtId="167" fontId="0" fillId="0" borderId="0" xfId="0" applyNumberFormat="1"/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1" fontId="0" fillId="5" borderId="0" xfId="0" applyNumberFormat="1" applyFill="1" applyAlignment="1" applyProtection="1">
      <alignment horizontal="center"/>
      <protection locked="0"/>
    </xf>
    <xf numFmtId="164" fontId="0" fillId="6" borderId="0" xfId="0" applyNumberFormat="1" applyFill="1" applyProtection="1">
      <protection locked="0"/>
    </xf>
    <xf numFmtId="0" fontId="1" fillId="0" borderId="1" xfId="0" applyFont="1" applyBorder="1" applyAlignment="1">
      <alignment horizontal="right" wrapText="1"/>
    </xf>
    <xf numFmtId="164" fontId="6" fillId="4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0" fillId="0" borderId="0" xfId="0" applyNumberFormat="1" applyAlignment="1" applyProtection="1">
      <alignment horizontal="right"/>
      <protection locked="0"/>
    </xf>
    <xf numFmtId="164" fontId="0" fillId="4" borderId="0" xfId="0" applyNumberFormat="1" applyFill="1" applyAlignment="1" applyProtection="1">
      <alignment horizontal="right"/>
      <protection locked="0"/>
    </xf>
    <xf numFmtId="0" fontId="1" fillId="0" borderId="1" xfId="0" applyFont="1" applyBorder="1" applyAlignment="1">
      <alignment horizontal="left" wrapText="1"/>
    </xf>
    <xf numFmtId="0" fontId="2" fillId="5" borderId="0" xfId="0" applyFont="1" applyFill="1"/>
    <xf numFmtId="0" fontId="0" fillId="5" borderId="0" xfId="0" applyFill="1"/>
    <xf numFmtId="0" fontId="1" fillId="5" borderId="0" xfId="0" applyFont="1" applyFill="1"/>
    <xf numFmtId="0" fontId="0" fillId="5" borderId="4" xfId="0" applyFill="1" applyBorder="1"/>
    <xf numFmtId="0" fontId="0" fillId="5" borderId="4" xfId="0" applyFill="1" applyBorder="1" applyAlignment="1">
      <alignment wrapText="1"/>
    </xf>
    <xf numFmtId="0" fontId="6" fillId="5" borderId="4" xfId="0" applyFont="1" applyFill="1" applyBorder="1" applyAlignment="1">
      <alignment wrapText="1"/>
    </xf>
    <xf numFmtId="10" fontId="0" fillId="4" borderId="0" xfId="0" applyNumberFormat="1" applyFill="1" applyProtection="1">
      <protection locked="0"/>
    </xf>
    <xf numFmtId="165" fontId="0" fillId="6" borderId="0" xfId="0" applyNumberFormat="1" applyFill="1" applyAlignment="1" applyProtection="1">
      <alignment horizontal="center"/>
      <protection locked="0"/>
    </xf>
    <xf numFmtId="164" fontId="0" fillId="5" borderId="0" xfId="0" applyNumberFormat="1" applyFill="1" applyProtection="1">
      <protection locked="0"/>
    </xf>
  </cellXfs>
  <cellStyles count="5">
    <cellStyle name="Standaard" xfId="0" builtinId="0"/>
    <cellStyle name="Standaard 2" xfId="1" xr:uid="{00000000-0005-0000-0000-000001000000}"/>
    <cellStyle name="Valuta 2" xfId="2" xr:uid="{00000000-0005-0000-0000-000002000000}"/>
    <cellStyle name="Valuta 2 2" xfId="3" xr:uid="{00000000-0005-0000-0000-000003000000}"/>
    <cellStyle name="Valuta 2 3" xfId="4" xr:uid="{00000000-0005-0000-0000-000004000000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CF9A-BCAA-4CEB-9C1D-DA9FF1938F3D}">
  <dimension ref="A1:I12"/>
  <sheetViews>
    <sheetView workbookViewId="0">
      <selection activeCell="A18" sqref="A18"/>
    </sheetView>
  </sheetViews>
  <sheetFormatPr defaultRowHeight="12.5"/>
  <cols>
    <col min="1" max="1" width="88.1796875" customWidth="1"/>
  </cols>
  <sheetData>
    <row r="1" spans="1:9" ht="25">
      <c r="A1" s="43" t="s">
        <v>0</v>
      </c>
      <c r="B1" s="43"/>
      <c r="C1" s="43"/>
      <c r="D1" s="43"/>
      <c r="E1" s="43"/>
      <c r="F1" s="43"/>
      <c r="G1" s="43"/>
      <c r="H1" s="43"/>
      <c r="I1" s="44"/>
    </row>
    <row r="2" spans="1:9" ht="25">
      <c r="A2" s="43" t="s">
        <v>1</v>
      </c>
      <c r="B2" s="43"/>
      <c r="C2" s="43"/>
      <c r="D2" s="43"/>
      <c r="E2" s="43"/>
      <c r="F2" s="43"/>
      <c r="G2" s="43"/>
      <c r="H2" s="43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 ht="13">
      <c r="A4" s="45" t="s">
        <v>2</v>
      </c>
      <c r="B4" s="45"/>
      <c r="C4" s="45"/>
      <c r="D4" s="44"/>
      <c r="E4" s="44"/>
      <c r="F4" s="44"/>
      <c r="G4" s="44"/>
      <c r="H4" s="44"/>
      <c r="I4" s="44"/>
    </row>
    <row r="5" spans="1:9">
      <c r="A5" s="46" t="s">
        <v>3</v>
      </c>
      <c r="B5" s="44"/>
      <c r="C5" s="44"/>
      <c r="D5" s="44"/>
      <c r="E5" s="44"/>
      <c r="F5" s="44"/>
      <c r="G5" s="44"/>
      <c r="H5" s="44"/>
      <c r="I5" s="44"/>
    </row>
    <row r="6" spans="1:9">
      <c r="A6" s="46" t="s">
        <v>4</v>
      </c>
      <c r="B6" s="44"/>
      <c r="C6" s="44"/>
      <c r="D6" s="44"/>
      <c r="E6" s="44"/>
      <c r="F6" s="44"/>
      <c r="G6" s="44"/>
      <c r="H6" s="44"/>
      <c r="I6" s="44"/>
    </row>
    <row r="7" spans="1:9">
      <c r="A7" s="46" t="s">
        <v>5</v>
      </c>
      <c r="B7" s="44"/>
      <c r="C7" s="44"/>
      <c r="D7" s="44"/>
      <c r="E7" s="44"/>
      <c r="F7" s="44"/>
      <c r="G7" s="44"/>
      <c r="H7" s="44"/>
      <c r="I7" s="44"/>
    </row>
    <row r="8" spans="1:9" ht="25">
      <c r="A8" s="47" t="s">
        <v>6</v>
      </c>
      <c r="B8" s="44"/>
      <c r="C8" s="44"/>
      <c r="D8" s="44"/>
      <c r="E8" s="44"/>
      <c r="F8" s="44"/>
      <c r="G8" s="44"/>
      <c r="H8" s="44"/>
      <c r="I8" s="44"/>
    </row>
    <row r="9" spans="1:9" ht="37.5">
      <c r="A9" s="48" t="s">
        <v>7</v>
      </c>
      <c r="B9" s="44"/>
      <c r="C9" s="44"/>
      <c r="D9" s="44"/>
      <c r="E9" s="44"/>
      <c r="F9" s="44"/>
      <c r="G9" s="44"/>
      <c r="H9" s="44"/>
      <c r="I9" s="44"/>
    </row>
    <row r="10" spans="1:9">
      <c r="A10" s="46" t="s">
        <v>8</v>
      </c>
      <c r="B10" s="44"/>
      <c r="C10" s="44"/>
      <c r="D10" s="44"/>
      <c r="E10" s="44"/>
      <c r="F10" s="44"/>
      <c r="G10" s="44"/>
      <c r="H10" s="44"/>
      <c r="I10" s="44"/>
    </row>
    <row r="11" spans="1:9">
      <c r="A11" s="46" t="s">
        <v>9</v>
      </c>
      <c r="B11" s="44"/>
      <c r="C11" s="44"/>
      <c r="D11" s="44"/>
      <c r="E11" s="44"/>
      <c r="F11" s="44"/>
      <c r="G11" s="44"/>
      <c r="H11" s="44"/>
      <c r="I11" s="44"/>
    </row>
    <row r="12" spans="1:9">
      <c r="A12" s="47" t="s">
        <v>10</v>
      </c>
      <c r="B12" s="44"/>
      <c r="C12" s="44"/>
      <c r="D12" s="44"/>
      <c r="E12" s="44"/>
      <c r="F12" s="44"/>
      <c r="G12" s="44"/>
      <c r="H12" s="44"/>
      <c r="I12" s="4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"/>
  <sheetViews>
    <sheetView workbookViewId="0">
      <selection activeCell="C16" sqref="C16"/>
    </sheetView>
  </sheetViews>
  <sheetFormatPr defaultRowHeight="12.5"/>
  <cols>
    <col min="1" max="1" width="50.81640625" customWidth="1"/>
    <col min="2" max="2" width="18" customWidth="1"/>
    <col min="3" max="3" width="17.54296875" customWidth="1"/>
  </cols>
  <sheetData>
    <row r="1" spans="1:3" ht="25">
      <c r="A1" s="2" t="s">
        <v>257</v>
      </c>
    </row>
    <row r="2" spans="1:3" ht="26.5" thickBot="1">
      <c r="A2" s="14" t="s">
        <v>12</v>
      </c>
      <c r="B2" s="14" t="s">
        <v>228</v>
      </c>
      <c r="C2" s="16"/>
    </row>
    <row r="3" spans="1:3">
      <c r="A3" t="s">
        <v>229</v>
      </c>
      <c r="B3" s="20">
        <f>HO!F24</f>
        <v>0</v>
      </c>
    </row>
    <row r="4" spans="1:3">
      <c r="A4" t="s">
        <v>230</v>
      </c>
      <c r="B4" s="20">
        <f>Veldwerk!F81</f>
        <v>0</v>
      </c>
    </row>
    <row r="5" spans="1:3">
      <c r="A5" t="s">
        <v>231</v>
      </c>
      <c r="B5" s="20">
        <f>'Chem onderzoek'!F116</f>
        <v>0</v>
      </c>
    </row>
    <row r="6" spans="1:3">
      <c r="A6" t="s">
        <v>232</v>
      </c>
      <c r="B6" s="20">
        <f>'Rapportage advies'!F47</f>
        <v>0</v>
      </c>
    </row>
    <row r="7" spans="1:3">
      <c r="A7" s="13" t="s">
        <v>258</v>
      </c>
      <c r="B7" s="20">
        <f>'Quick scan F&amp;F'!F16</f>
        <v>0</v>
      </c>
    </row>
    <row r="8" spans="1:3">
      <c r="A8" s="13" t="s">
        <v>259</v>
      </c>
      <c r="B8" s="20">
        <f>Aerius!F8</f>
        <v>0</v>
      </c>
    </row>
    <row r="9" spans="1:3">
      <c r="A9" s="13" t="s">
        <v>260</v>
      </c>
      <c r="B9" s="20">
        <f>Archeologie!F9</f>
        <v>0</v>
      </c>
    </row>
    <row r="11" spans="1:3" ht="13">
      <c r="A11" s="4" t="s">
        <v>233</v>
      </c>
      <c r="C11" s="12">
        <f>SUM(B3:B9)</f>
        <v>0</v>
      </c>
    </row>
    <row r="12" spans="1:3" ht="13">
      <c r="A12" s="13" t="s">
        <v>234</v>
      </c>
      <c r="C12" s="12">
        <f>+C11*10%</f>
        <v>0</v>
      </c>
    </row>
    <row r="13" spans="1:3" ht="13">
      <c r="A13" t="s">
        <v>235</v>
      </c>
      <c r="C13" s="30">
        <f>SUM(C11:C12)</f>
        <v>0</v>
      </c>
    </row>
    <row r="14" spans="1:3" ht="13">
      <c r="A14" s="4" t="s">
        <v>236</v>
      </c>
      <c r="C14" s="12">
        <f>0.21*C13</f>
        <v>0</v>
      </c>
    </row>
    <row r="15" spans="1:3" ht="13.5" thickBot="1">
      <c r="C15" s="12"/>
    </row>
    <row r="16" spans="1:3" ht="13">
      <c r="A16" s="4" t="s">
        <v>237</v>
      </c>
      <c r="C16" s="27">
        <f>SUM(C13:C14)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2" zoomScaleNormal="100" workbookViewId="0">
      <selection activeCell="F12" sqref="F12"/>
    </sheetView>
  </sheetViews>
  <sheetFormatPr defaultRowHeight="12.5"/>
  <cols>
    <col min="1" max="1" width="79.453125" customWidth="1"/>
    <col min="4" max="5" width="13.453125" customWidth="1"/>
    <col min="6" max="6" width="13.26953125" customWidth="1"/>
  </cols>
  <sheetData>
    <row r="1" spans="1:6" ht="25">
      <c r="A1" s="2" t="s">
        <v>11</v>
      </c>
      <c r="B1" s="7"/>
      <c r="C1" s="7"/>
    </row>
    <row r="2" spans="1:6" ht="39.5" thickBot="1">
      <c r="A2" s="14" t="s">
        <v>12</v>
      </c>
      <c r="B2" s="14" t="s">
        <v>13</v>
      </c>
      <c r="C2" s="16" t="s">
        <v>14</v>
      </c>
      <c r="D2" s="37" t="s">
        <v>15</v>
      </c>
      <c r="E2" s="37" t="s">
        <v>16</v>
      </c>
      <c r="F2" s="3"/>
    </row>
    <row r="3" spans="1:6">
      <c r="C3" s="7"/>
    </row>
    <row r="4" spans="1:6" ht="13">
      <c r="A4" s="1" t="s">
        <v>11</v>
      </c>
      <c r="C4" s="7"/>
    </row>
    <row r="5" spans="1:6">
      <c r="A5" t="s">
        <v>17</v>
      </c>
      <c r="B5" s="19">
        <v>1</v>
      </c>
      <c r="C5" s="7" t="s">
        <v>18</v>
      </c>
      <c r="D5" s="20"/>
      <c r="E5" s="5">
        <f>D5*B5</f>
        <v>0</v>
      </c>
    </row>
    <row r="6" spans="1:6" ht="13">
      <c r="B6" s="21"/>
      <c r="C6" s="7"/>
      <c r="D6" s="22"/>
      <c r="E6" s="5"/>
      <c r="F6" s="12">
        <f>SUM(E5:E6)</f>
        <v>0</v>
      </c>
    </row>
    <row r="7" spans="1:6" ht="13">
      <c r="A7" s="4" t="s">
        <v>19</v>
      </c>
      <c r="B7" s="21"/>
      <c r="C7" s="7"/>
      <c r="D7" s="22"/>
      <c r="E7" s="5"/>
    </row>
    <row r="8" spans="1:6">
      <c r="A8" t="s">
        <v>20</v>
      </c>
      <c r="B8" s="19">
        <v>1</v>
      </c>
      <c r="C8" s="7" t="s">
        <v>21</v>
      </c>
      <c r="D8" s="20"/>
      <c r="E8" s="5">
        <f>D8*B8</f>
        <v>0</v>
      </c>
    </row>
    <row r="9" spans="1:6">
      <c r="A9" t="s">
        <v>22</v>
      </c>
      <c r="B9" s="19">
        <v>1</v>
      </c>
      <c r="C9" s="7" t="s">
        <v>21</v>
      </c>
      <c r="D9" s="20"/>
      <c r="E9" s="5">
        <f>D9*B9</f>
        <v>0</v>
      </c>
    </row>
    <row r="10" spans="1:6">
      <c r="A10" t="s">
        <v>23</v>
      </c>
      <c r="B10" s="19">
        <v>1</v>
      </c>
      <c r="C10" s="7" t="s">
        <v>21</v>
      </c>
      <c r="D10" s="20"/>
      <c r="E10" s="5">
        <f>D10*B10</f>
        <v>0</v>
      </c>
    </row>
    <row r="11" spans="1:6">
      <c r="A11" t="s">
        <v>24</v>
      </c>
      <c r="B11" s="19">
        <v>1</v>
      </c>
      <c r="C11" s="7" t="s">
        <v>21</v>
      </c>
      <c r="D11" s="20"/>
      <c r="E11" s="5">
        <f>D11*B11</f>
        <v>0</v>
      </c>
    </row>
    <row r="12" spans="1:6" ht="13">
      <c r="B12" s="21"/>
      <c r="C12" s="7"/>
      <c r="D12" s="22"/>
      <c r="E12" s="5"/>
      <c r="F12" s="12">
        <f>SUM(E8:E12)</f>
        <v>0</v>
      </c>
    </row>
    <row r="13" spans="1:6" ht="13">
      <c r="A13" s="4" t="s">
        <v>25</v>
      </c>
      <c r="B13" s="21"/>
      <c r="C13" s="7"/>
      <c r="D13" s="22"/>
      <c r="E13" s="5"/>
    </row>
    <row r="14" spans="1:6">
      <c r="A14" t="s">
        <v>26</v>
      </c>
      <c r="B14" s="19">
        <v>1</v>
      </c>
      <c r="C14" s="7" t="s">
        <v>18</v>
      </c>
      <c r="D14" s="20"/>
      <c r="E14" s="5">
        <f t="shared" ref="E14:E20" si="0">D14*B14</f>
        <v>0</v>
      </c>
      <c r="F14" s="8"/>
    </row>
    <row r="15" spans="1:6">
      <c r="A15" t="s">
        <v>27</v>
      </c>
      <c r="B15" s="35">
        <v>1</v>
      </c>
      <c r="C15" s="7" t="s">
        <v>18</v>
      </c>
      <c r="D15" s="20"/>
      <c r="E15" s="5">
        <f t="shared" si="0"/>
        <v>0</v>
      </c>
      <c r="F15" s="34"/>
    </row>
    <row r="16" spans="1:6">
      <c r="A16" t="s">
        <v>28</v>
      </c>
      <c r="B16" s="19">
        <v>1</v>
      </c>
      <c r="C16" s="7" t="s">
        <v>18</v>
      </c>
      <c r="D16" s="20"/>
      <c r="E16" s="5">
        <f t="shared" si="0"/>
        <v>0</v>
      </c>
      <c r="F16" s="34"/>
    </row>
    <row r="17" spans="1:6">
      <c r="A17" t="s">
        <v>29</v>
      </c>
      <c r="B17" s="19">
        <v>1</v>
      </c>
      <c r="C17" s="7" t="s">
        <v>18</v>
      </c>
      <c r="D17" s="20"/>
      <c r="E17" s="5">
        <f t="shared" si="0"/>
        <v>0</v>
      </c>
    </row>
    <row r="18" spans="1:6" ht="13">
      <c r="A18" t="s">
        <v>30</v>
      </c>
      <c r="B18" s="19">
        <v>1</v>
      </c>
      <c r="C18" s="7" t="s">
        <v>18</v>
      </c>
      <c r="D18" s="20"/>
      <c r="E18" s="5">
        <f t="shared" si="0"/>
        <v>0</v>
      </c>
      <c r="F18" s="4"/>
    </row>
    <row r="19" spans="1:6" ht="13">
      <c r="A19" t="s">
        <v>31</v>
      </c>
      <c r="B19" s="19">
        <v>1</v>
      </c>
      <c r="C19" s="7" t="s">
        <v>18</v>
      </c>
      <c r="D19" s="20"/>
      <c r="E19" s="5">
        <f t="shared" si="0"/>
        <v>0</v>
      </c>
      <c r="F19" s="4"/>
    </row>
    <row r="20" spans="1:6" ht="13">
      <c r="A20" t="s">
        <v>32</v>
      </c>
      <c r="B20" s="19">
        <v>1</v>
      </c>
      <c r="C20" s="7" t="s">
        <v>18</v>
      </c>
      <c r="D20" s="20"/>
      <c r="E20" s="5">
        <f t="shared" si="0"/>
        <v>0</v>
      </c>
      <c r="F20" s="4"/>
    </row>
    <row r="21" spans="1:6" ht="13">
      <c r="A21" s="23" t="s">
        <v>33</v>
      </c>
      <c r="B21" s="24"/>
      <c r="C21" s="7"/>
      <c r="D21" s="22"/>
      <c r="E21" s="5"/>
      <c r="F21" s="12">
        <f>SUM(E14:E20)</f>
        <v>0</v>
      </c>
    </row>
    <row r="22" spans="1:6" ht="13">
      <c r="B22" s="24"/>
      <c r="C22" s="7"/>
      <c r="D22" s="22"/>
      <c r="E22" s="5"/>
      <c r="F22" s="12"/>
    </row>
    <row r="23" spans="1:6" ht="13" thickBot="1">
      <c r="B23" s="7"/>
      <c r="C23" s="7"/>
      <c r="F23" s="29"/>
    </row>
    <row r="24" spans="1:6" ht="13">
      <c r="A24" s="4" t="s">
        <v>34</v>
      </c>
      <c r="B24" s="7"/>
      <c r="C24" s="7"/>
      <c r="F24" s="12">
        <f>F6+F12+F21</f>
        <v>0</v>
      </c>
    </row>
    <row r="25" spans="1:6">
      <c r="B25" s="7"/>
      <c r="C25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1"/>
  <sheetViews>
    <sheetView zoomScaleNormal="100" zoomScaleSheetLayoutView="100" workbookViewId="0">
      <selection activeCell="A16" sqref="A16"/>
    </sheetView>
  </sheetViews>
  <sheetFormatPr defaultRowHeight="13"/>
  <cols>
    <col min="1" max="1" width="64.81640625" bestFit="1" customWidth="1"/>
    <col min="2" max="2" width="9.1796875" style="9" customWidth="1"/>
    <col min="3" max="3" width="18.81640625" style="7" bestFit="1" customWidth="1"/>
    <col min="4" max="4" width="14" style="5" customWidth="1"/>
    <col min="5" max="5" width="12.1796875" style="5" customWidth="1"/>
    <col min="6" max="6" width="16.54296875" style="4" customWidth="1"/>
    <col min="10" max="10" width="10.26953125" bestFit="1" customWidth="1"/>
    <col min="11" max="11" width="17.26953125" customWidth="1"/>
  </cols>
  <sheetData>
    <row r="1" spans="1:5" ht="25">
      <c r="A1" s="2" t="s">
        <v>35</v>
      </c>
    </row>
    <row r="2" spans="1:5" ht="39.5" thickBot="1">
      <c r="A2" s="14" t="s">
        <v>12</v>
      </c>
      <c r="B2" s="14" t="s">
        <v>13</v>
      </c>
      <c r="C2" s="16" t="s">
        <v>14</v>
      </c>
      <c r="D2" s="14" t="s">
        <v>15</v>
      </c>
      <c r="E2" s="14" t="s">
        <v>16</v>
      </c>
    </row>
    <row r="4" spans="1:5">
      <c r="A4" s="1" t="s">
        <v>36</v>
      </c>
    </row>
    <row r="5" spans="1:5">
      <c r="A5" s="13" t="s">
        <v>37</v>
      </c>
      <c r="B5" s="19">
        <v>1</v>
      </c>
      <c r="C5" s="26" t="s">
        <v>18</v>
      </c>
      <c r="D5" s="20"/>
      <c r="E5" s="5">
        <f t="shared" ref="E5:E31" si="0">D5*B5</f>
        <v>0</v>
      </c>
    </row>
    <row r="6" spans="1:5">
      <c r="A6" t="s">
        <v>38</v>
      </c>
      <c r="B6" s="19">
        <v>1</v>
      </c>
      <c r="C6" s="7" t="s">
        <v>39</v>
      </c>
      <c r="D6" s="20"/>
      <c r="E6" s="5">
        <f t="shared" si="0"/>
        <v>0</v>
      </c>
    </row>
    <row r="7" spans="1:5">
      <c r="A7" t="s">
        <v>40</v>
      </c>
      <c r="B7" s="19">
        <v>1</v>
      </c>
      <c r="C7" s="7" t="s">
        <v>18</v>
      </c>
      <c r="D7" s="20"/>
      <c r="E7" s="5">
        <f t="shared" si="0"/>
        <v>0</v>
      </c>
    </row>
    <row r="8" spans="1:5">
      <c r="A8" t="s">
        <v>41</v>
      </c>
      <c r="B8" s="19">
        <v>1</v>
      </c>
      <c r="C8" s="7" t="s">
        <v>18</v>
      </c>
      <c r="D8" s="20"/>
      <c r="E8" s="5">
        <f t="shared" si="0"/>
        <v>0</v>
      </c>
    </row>
    <row r="9" spans="1:5">
      <c r="A9" t="s">
        <v>42</v>
      </c>
      <c r="B9" s="19">
        <v>1</v>
      </c>
      <c r="C9" s="7" t="s">
        <v>18</v>
      </c>
      <c r="D9" s="20"/>
      <c r="E9" s="5">
        <f t="shared" si="0"/>
        <v>0</v>
      </c>
    </row>
    <row r="10" spans="1:5">
      <c r="A10" t="s">
        <v>43</v>
      </c>
      <c r="B10" s="19">
        <v>1</v>
      </c>
      <c r="C10" s="7" t="s">
        <v>18</v>
      </c>
      <c r="D10" s="20"/>
      <c r="E10" s="5">
        <f t="shared" si="0"/>
        <v>0</v>
      </c>
    </row>
    <row r="11" spans="1:5">
      <c r="A11" t="s">
        <v>44</v>
      </c>
      <c r="B11" s="19">
        <v>1</v>
      </c>
      <c r="C11" s="7" t="s">
        <v>18</v>
      </c>
      <c r="D11" s="20"/>
      <c r="E11" s="5">
        <f t="shared" si="0"/>
        <v>0</v>
      </c>
    </row>
    <row r="12" spans="1:5">
      <c r="A12" t="s">
        <v>45</v>
      </c>
      <c r="B12" s="19">
        <v>1</v>
      </c>
      <c r="C12" s="7" t="s">
        <v>18</v>
      </c>
      <c r="D12" s="20"/>
      <c r="E12" s="5">
        <f t="shared" si="0"/>
        <v>0</v>
      </c>
    </row>
    <row r="13" spans="1:5">
      <c r="A13" t="s">
        <v>46</v>
      </c>
      <c r="B13" s="19">
        <v>1</v>
      </c>
      <c r="C13" s="7" t="s">
        <v>18</v>
      </c>
      <c r="D13" s="20"/>
      <c r="E13" s="5">
        <f t="shared" si="0"/>
        <v>0</v>
      </c>
    </row>
    <row r="14" spans="1:5">
      <c r="A14" t="s">
        <v>47</v>
      </c>
      <c r="B14" s="19">
        <v>1</v>
      </c>
      <c r="C14" s="7" t="s">
        <v>18</v>
      </c>
      <c r="D14" s="20"/>
      <c r="E14" s="5">
        <f t="shared" si="0"/>
        <v>0</v>
      </c>
    </row>
    <row r="15" spans="1:5">
      <c r="A15" t="s">
        <v>48</v>
      </c>
      <c r="B15" s="19">
        <v>1</v>
      </c>
      <c r="C15" s="7" t="s">
        <v>18</v>
      </c>
      <c r="D15" s="20"/>
      <c r="E15" s="5">
        <f t="shared" si="0"/>
        <v>0</v>
      </c>
    </row>
    <row r="16" spans="1:5">
      <c r="A16" t="s">
        <v>49</v>
      </c>
      <c r="B16" s="19">
        <v>1</v>
      </c>
      <c r="C16" s="7" t="s">
        <v>18</v>
      </c>
      <c r="D16" s="20"/>
      <c r="E16" s="5">
        <f t="shared" si="0"/>
        <v>0</v>
      </c>
    </row>
    <row r="17" spans="1:7">
      <c r="A17" t="s">
        <v>50</v>
      </c>
      <c r="B17" s="19">
        <v>1</v>
      </c>
      <c r="C17" s="7" t="s">
        <v>18</v>
      </c>
      <c r="D17" s="20"/>
      <c r="E17" s="5">
        <f t="shared" si="0"/>
        <v>0</v>
      </c>
    </row>
    <row r="18" spans="1:7">
      <c r="A18" t="s">
        <v>51</v>
      </c>
      <c r="B18" s="19">
        <v>1</v>
      </c>
      <c r="C18" s="7" t="s">
        <v>52</v>
      </c>
      <c r="D18" s="20"/>
      <c r="E18" s="5">
        <f t="shared" si="0"/>
        <v>0</v>
      </c>
    </row>
    <row r="19" spans="1:7">
      <c r="A19" t="s">
        <v>53</v>
      </c>
      <c r="B19" s="19">
        <v>1</v>
      </c>
      <c r="C19" s="7" t="s">
        <v>18</v>
      </c>
      <c r="D19" s="20"/>
      <c r="E19" s="5">
        <f t="shared" si="0"/>
        <v>0</v>
      </c>
    </row>
    <row r="20" spans="1:7">
      <c r="A20" t="s">
        <v>54</v>
      </c>
      <c r="B20" s="19">
        <v>1</v>
      </c>
      <c r="C20" s="7" t="s">
        <v>39</v>
      </c>
      <c r="D20" s="20"/>
      <c r="E20" s="5">
        <f t="shared" si="0"/>
        <v>0</v>
      </c>
    </row>
    <row r="21" spans="1:7">
      <c r="A21" t="s">
        <v>55</v>
      </c>
      <c r="B21" s="19">
        <v>1</v>
      </c>
      <c r="C21" s="7" t="s">
        <v>56</v>
      </c>
      <c r="D21" s="20"/>
      <c r="E21" s="5">
        <f t="shared" si="0"/>
        <v>0</v>
      </c>
    </row>
    <row r="22" spans="1:7">
      <c r="A22" t="s">
        <v>57</v>
      </c>
      <c r="B22" s="19">
        <v>1</v>
      </c>
      <c r="C22" s="7" t="s">
        <v>58</v>
      </c>
      <c r="D22" s="20"/>
      <c r="E22" s="5">
        <f t="shared" si="0"/>
        <v>0</v>
      </c>
    </row>
    <row r="23" spans="1:7">
      <c r="A23" t="s">
        <v>59</v>
      </c>
      <c r="B23" s="19">
        <v>1</v>
      </c>
      <c r="C23" s="7" t="s">
        <v>39</v>
      </c>
      <c r="D23" s="20"/>
      <c r="E23" s="5">
        <f t="shared" si="0"/>
        <v>0</v>
      </c>
    </row>
    <row r="24" spans="1:7">
      <c r="A24" t="s">
        <v>60</v>
      </c>
      <c r="B24" s="19">
        <v>1</v>
      </c>
      <c r="C24" s="7" t="s">
        <v>58</v>
      </c>
      <c r="D24" s="20"/>
      <c r="E24" s="5">
        <f t="shared" si="0"/>
        <v>0</v>
      </c>
    </row>
    <row r="25" spans="1:7">
      <c r="A25" t="s">
        <v>61</v>
      </c>
      <c r="B25" s="19">
        <v>1</v>
      </c>
      <c r="C25" s="7" t="s">
        <v>62</v>
      </c>
      <c r="D25" s="20"/>
      <c r="E25" s="5">
        <f t="shared" si="0"/>
        <v>0</v>
      </c>
    </row>
    <row r="26" spans="1:7">
      <c r="A26" t="s">
        <v>63</v>
      </c>
      <c r="B26" s="19">
        <v>1</v>
      </c>
      <c r="C26" s="7" t="s">
        <v>64</v>
      </c>
      <c r="D26" s="20"/>
      <c r="E26" s="5">
        <f t="shared" si="0"/>
        <v>0</v>
      </c>
    </row>
    <row r="27" spans="1:7">
      <c r="A27" t="s">
        <v>65</v>
      </c>
      <c r="B27" s="19">
        <v>1</v>
      </c>
      <c r="C27" s="7" t="s">
        <v>39</v>
      </c>
      <c r="D27" s="20"/>
      <c r="E27" s="5">
        <f t="shared" si="0"/>
        <v>0</v>
      </c>
    </row>
    <row r="28" spans="1:7">
      <c r="A28" t="s">
        <v>66</v>
      </c>
      <c r="B28" s="19">
        <v>1</v>
      </c>
      <c r="C28" s="7" t="s">
        <v>67</v>
      </c>
      <c r="D28" s="20"/>
      <c r="E28" s="5">
        <f t="shared" si="0"/>
        <v>0</v>
      </c>
    </row>
    <row r="29" spans="1:7">
      <c r="A29" t="s">
        <v>68</v>
      </c>
      <c r="B29" s="19">
        <v>1</v>
      </c>
      <c r="C29" s="7" t="s">
        <v>69</v>
      </c>
      <c r="D29" s="20"/>
      <c r="E29" s="5">
        <f t="shared" si="0"/>
        <v>0</v>
      </c>
    </row>
    <row r="30" spans="1:7">
      <c r="A30" t="s">
        <v>70</v>
      </c>
      <c r="B30" s="19">
        <v>1</v>
      </c>
      <c r="C30" s="7" t="s">
        <v>69</v>
      </c>
      <c r="D30" s="20"/>
      <c r="E30" s="5">
        <f t="shared" si="0"/>
        <v>0</v>
      </c>
    </row>
    <row r="31" spans="1:7">
      <c r="A31" t="s">
        <v>71</v>
      </c>
      <c r="B31" s="19">
        <v>1</v>
      </c>
      <c r="C31" s="7" t="s">
        <v>69</v>
      </c>
      <c r="D31" s="20"/>
      <c r="E31" s="5">
        <f t="shared" si="0"/>
        <v>0</v>
      </c>
    </row>
    <row r="32" spans="1:7">
      <c r="B32" s="21"/>
      <c r="D32" s="22"/>
      <c r="G32" s="4"/>
    </row>
    <row r="33" spans="1:6">
      <c r="A33" s="4" t="s">
        <v>72</v>
      </c>
      <c r="F33" s="12">
        <f>SUM(E5:E31)</f>
        <v>0</v>
      </c>
    </row>
    <row r="36" spans="1:6">
      <c r="A36" s="1" t="s">
        <v>73</v>
      </c>
    </row>
    <row r="37" spans="1:6">
      <c r="A37" t="s">
        <v>74</v>
      </c>
      <c r="B37" s="19">
        <v>1</v>
      </c>
      <c r="C37" s="7" t="s">
        <v>39</v>
      </c>
      <c r="D37" s="20"/>
      <c r="E37" s="5">
        <f t="shared" ref="E37:E46" si="1">D37*B37</f>
        <v>0</v>
      </c>
    </row>
    <row r="38" spans="1:6" ht="14.5">
      <c r="A38" t="s">
        <v>75</v>
      </c>
      <c r="B38" s="19">
        <v>1</v>
      </c>
      <c r="C38" t="s">
        <v>76</v>
      </c>
      <c r="D38" s="20"/>
      <c r="E38" s="5">
        <f t="shared" si="1"/>
        <v>0</v>
      </c>
    </row>
    <row r="39" spans="1:6">
      <c r="A39" t="s">
        <v>77</v>
      </c>
      <c r="B39" s="19">
        <v>1</v>
      </c>
      <c r="C39" s="7" t="s">
        <v>78</v>
      </c>
      <c r="D39" s="20"/>
      <c r="E39" s="5">
        <f t="shared" si="1"/>
        <v>0</v>
      </c>
    </row>
    <row r="40" spans="1:6">
      <c r="A40" t="s">
        <v>79</v>
      </c>
      <c r="B40" s="19">
        <v>1</v>
      </c>
      <c r="C40" s="7" t="s">
        <v>80</v>
      </c>
      <c r="D40" s="20"/>
      <c r="E40" s="5">
        <f t="shared" si="1"/>
        <v>0</v>
      </c>
    </row>
    <row r="41" spans="1:6">
      <c r="A41" t="s">
        <v>81</v>
      </c>
      <c r="B41" s="19">
        <v>1</v>
      </c>
      <c r="C41" s="7" t="s">
        <v>80</v>
      </c>
      <c r="D41" s="20"/>
      <c r="E41" s="5">
        <f t="shared" si="1"/>
        <v>0</v>
      </c>
    </row>
    <row r="42" spans="1:6">
      <c r="A42" t="s">
        <v>82</v>
      </c>
      <c r="B42" s="19">
        <v>1</v>
      </c>
      <c r="C42" s="7" t="s">
        <v>39</v>
      </c>
      <c r="D42" s="20"/>
      <c r="E42" s="5">
        <f t="shared" si="1"/>
        <v>0</v>
      </c>
    </row>
    <row r="43" spans="1:6">
      <c r="A43" t="s">
        <v>83</v>
      </c>
      <c r="B43" s="19">
        <v>1</v>
      </c>
      <c r="C43" s="7" t="s">
        <v>39</v>
      </c>
      <c r="D43" s="20"/>
      <c r="E43" s="5">
        <f t="shared" si="1"/>
        <v>0</v>
      </c>
    </row>
    <row r="44" spans="1:6">
      <c r="A44" t="s">
        <v>54</v>
      </c>
      <c r="B44" s="19">
        <v>1</v>
      </c>
      <c r="C44" s="7" t="s">
        <v>39</v>
      </c>
      <c r="D44" s="20"/>
      <c r="E44" s="5">
        <f t="shared" si="1"/>
        <v>0</v>
      </c>
    </row>
    <row r="45" spans="1:6">
      <c r="A45" t="s">
        <v>84</v>
      </c>
      <c r="B45" s="19">
        <v>1</v>
      </c>
      <c r="C45" s="7" t="s">
        <v>56</v>
      </c>
      <c r="D45" s="20"/>
      <c r="E45" s="5">
        <f t="shared" si="1"/>
        <v>0</v>
      </c>
    </row>
    <row r="46" spans="1:6">
      <c r="A46" t="s">
        <v>85</v>
      </c>
      <c r="B46" s="19">
        <v>1</v>
      </c>
      <c r="C46" s="7" t="s">
        <v>58</v>
      </c>
      <c r="D46" s="20"/>
      <c r="E46" s="5">
        <f t="shared" si="1"/>
        <v>0</v>
      </c>
    </row>
    <row r="47" spans="1:6">
      <c r="A47" s="6"/>
      <c r="D47"/>
    </row>
    <row r="48" spans="1:6">
      <c r="A48" s="4" t="s">
        <v>86</v>
      </c>
      <c r="D48"/>
      <c r="F48" s="12">
        <f>SUM(E37:E47)</f>
        <v>0</v>
      </c>
    </row>
    <row r="49" spans="1:10">
      <c r="D49"/>
      <c r="I49" s="8" t="s">
        <v>87</v>
      </c>
      <c r="J49" s="5">
        <f>SUM(F48+F33)</f>
        <v>0</v>
      </c>
    </row>
    <row r="50" spans="1:10">
      <c r="D50"/>
      <c r="I50" s="8"/>
      <c r="J50" s="5"/>
    </row>
    <row r="51" spans="1:10">
      <c r="A51" s="1" t="s">
        <v>88</v>
      </c>
      <c r="D51"/>
    </row>
    <row r="52" spans="1:10">
      <c r="A52" t="s">
        <v>74</v>
      </c>
      <c r="B52" s="19">
        <v>1</v>
      </c>
      <c r="C52" s="7" t="s">
        <v>21</v>
      </c>
      <c r="D52" s="20"/>
      <c r="E52" s="5">
        <f t="shared" ref="E52:E61" si="2">D52*B52</f>
        <v>0</v>
      </c>
    </row>
    <row r="53" spans="1:10">
      <c r="A53" t="s">
        <v>89</v>
      </c>
      <c r="B53" s="19">
        <v>1</v>
      </c>
      <c r="C53" s="7" t="s">
        <v>90</v>
      </c>
      <c r="D53" s="20"/>
      <c r="E53" s="5">
        <f t="shared" si="2"/>
        <v>0</v>
      </c>
    </row>
    <row r="54" spans="1:10">
      <c r="A54" t="s">
        <v>91</v>
      </c>
      <c r="B54" s="19">
        <v>1</v>
      </c>
      <c r="C54" s="7" t="s">
        <v>90</v>
      </c>
      <c r="D54" s="20"/>
      <c r="E54" s="5">
        <f t="shared" si="2"/>
        <v>0</v>
      </c>
    </row>
    <row r="55" spans="1:10">
      <c r="A55" t="s">
        <v>92</v>
      </c>
      <c r="B55" s="19">
        <v>1</v>
      </c>
      <c r="C55" s="7" t="s">
        <v>90</v>
      </c>
      <c r="D55" s="20"/>
      <c r="E55" s="5">
        <f t="shared" si="2"/>
        <v>0</v>
      </c>
    </row>
    <row r="56" spans="1:10">
      <c r="A56" t="s">
        <v>93</v>
      </c>
      <c r="B56" s="19">
        <v>1</v>
      </c>
      <c r="C56" s="7" t="s">
        <v>90</v>
      </c>
      <c r="D56" s="20"/>
      <c r="E56" s="5">
        <f t="shared" si="2"/>
        <v>0</v>
      </c>
    </row>
    <row r="57" spans="1:10">
      <c r="A57" t="s">
        <v>54</v>
      </c>
      <c r="B57" s="19">
        <v>1</v>
      </c>
      <c r="C57" s="7" t="s">
        <v>39</v>
      </c>
      <c r="D57" s="20"/>
      <c r="E57" s="5">
        <f t="shared" si="2"/>
        <v>0</v>
      </c>
    </row>
    <row r="58" spans="1:10">
      <c r="A58" t="s">
        <v>55</v>
      </c>
      <c r="B58" s="19">
        <v>1</v>
      </c>
      <c r="C58" s="7" t="s">
        <v>56</v>
      </c>
      <c r="D58" s="20"/>
      <c r="E58" s="5">
        <f t="shared" si="2"/>
        <v>0</v>
      </c>
    </row>
    <row r="59" spans="1:10">
      <c r="A59" t="s">
        <v>57</v>
      </c>
      <c r="B59" s="19">
        <v>1</v>
      </c>
      <c r="C59" s="7" t="s">
        <v>58</v>
      </c>
      <c r="D59" s="20"/>
      <c r="E59" s="5">
        <f t="shared" si="2"/>
        <v>0</v>
      </c>
    </row>
    <row r="60" spans="1:10">
      <c r="A60" t="s">
        <v>94</v>
      </c>
      <c r="B60" s="19">
        <v>1</v>
      </c>
      <c r="C60" s="7" t="s">
        <v>67</v>
      </c>
      <c r="D60" s="20"/>
      <c r="E60" s="5">
        <f t="shared" si="2"/>
        <v>0</v>
      </c>
    </row>
    <row r="61" spans="1:10">
      <c r="A61" t="s">
        <v>60</v>
      </c>
      <c r="B61" s="19">
        <v>1</v>
      </c>
      <c r="C61" s="7" t="s">
        <v>95</v>
      </c>
      <c r="D61" s="20"/>
      <c r="E61" s="5">
        <f t="shared" si="2"/>
        <v>0</v>
      </c>
    </row>
    <row r="62" spans="1:10">
      <c r="A62" s="13"/>
      <c r="D62"/>
    </row>
    <row r="63" spans="1:10">
      <c r="A63" s="4" t="s">
        <v>96</v>
      </c>
      <c r="D63"/>
      <c r="F63" s="12">
        <f>SUM(E52:E61)</f>
        <v>0</v>
      </c>
    </row>
    <row r="64" spans="1:10">
      <c r="A64" s="4"/>
      <c r="D64"/>
      <c r="F64" s="12"/>
    </row>
    <row r="65" spans="1:11">
      <c r="B65" s="7"/>
      <c r="D65" s="7"/>
      <c r="E65" s="7"/>
      <c r="F65" s="12"/>
    </row>
    <row r="66" spans="1:11">
      <c r="A66" s="1" t="s">
        <v>97</v>
      </c>
      <c r="D66"/>
      <c r="F66" s="12"/>
    </row>
    <row r="67" spans="1:11">
      <c r="A67" t="s">
        <v>74</v>
      </c>
      <c r="B67" s="19">
        <v>1</v>
      </c>
      <c r="C67" s="26" t="s">
        <v>39</v>
      </c>
      <c r="D67" s="20"/>
      <c r="E67" s="5">
        <f>D67*B67</f>
        <v>0</v>
      </c>
      <c r="K67" s="22"/>
    </row>
    <row r="68" spans="1:11">
      <c r="A68" s="3" t="s">
        <v>98</v>
      </c>
      <c r="B68" s="19">
        <v>1</v>
      </c>
      <c r="C68" s="7" t="s">
        <v>99</v>
      </c>
      <c r="D68" s="20"/>
      <c r="E68" s="5">
        <f>D68*B68</f>
        <v>0</v>
      </c>
      <c r="K68" s="22"/>
    </row>
    <row r="69" spans="1:11">
      <c r="A69" s="3"/>
      <c r="B69" s="21"/>
      <c r="D69" s="22"/>
      <c r="K69" s="22"/>
    </row>
    <row r="70" spans="1:11">
      <c r="A70" s="1" t="s">
        <v>100</v>
      </c>
      <c r="D70"/>
      <c r="F70" s="12"/>
    </row>
    <row r="71" spans="1:11" ht="12.5">
      <c r="A71" t="s">
        <v>101</v>
      </c>
      <c r="B71" s="19">
        <v>1</v>
      </c>
      <c r="C71" s="26" t="s">
        <v>102</v>
      </c>
      <c r="D71" s="20"/>
      <c r="E71" s="5">
        <f t="shared" ref="E71:E76" si="3">D71*B71</f>
        <v>0</v>
      </c>
      <c r="F71"/>
      <c r="K71" s="22"/>
    </row>
    <row r="72" spans="1:11" ht="12.5">
      <c r="A72" s="13" t="s">
        <v>103</v>
      </c>
      <c r="B72" s="19">
        <v>1</v>
      </c>
      <c r="C72" s="26" t="s">
        <v>104</v>
      </c>
      <c r="D72" s="20"/>
      <c r="E72" s="5">
        <f t="shared" si="3"/>
        <v>0</v>
      </c>
      <c r="F72"/>
      <c r="K72" s="22"/>
    </row>
    <row r="73" spans="1:11" ht="12.5">
      <c r="A73" s="13" t="s">
        <v>105</v>
      </c>
      <c r="B73" s="19">
        <v>1</v>
      </c>
      <c r="C73" s="26" t="s">
        <v>104</v>
      </c>
      <c r="D73" s="20"/>
      <c r="E73" s="5">
        <f>D73*B73</f>
        <v>0</v>
      </c>
      <c r="F73"/>
      <c r="K73" s="22"/>
    </row>
    <row r="74" spans="1:11" ht="12.5">
      <c r="A74" s="13" t="s">
        <v>106</v>
      </c>
      <c r="B74" s="19">
        <v>1</v>
      </c>
      <c r="C74" s="26" t="s">
        <v>104</v>
      </c>
      <c r="D74" s="20"/>
      <c r="E74" s="5">
        <f>D74*B74</f>
        <v>0</v>
      </c>
      <c r="F74"/>
      <c r="K74" s="22"/>
    </row>
    <row r="75" spans="1:11" ht="12.5">
      <c r="A75" s="13" t="s">
        <v>107</v>
      </c>
      <c r="B75" s="19">
        <v>1</v>
      </c>
      <c r="C75" s="26" t="s">
        <v>102</v>
      </c>
      <c r="D75" s="20"/>
      <c r="E75" s="5">
        <f t="shared" si="3"/>
        <v>0</v>
      </c>
      <c r="F75"/>
      <c r="K75" s="22"/>
    </row>
    <row r="76" spans="1:11" ht="12.5">
      <c r="A76" s="13" t="s">
        <v>108</v>
      </c>
      <c r="B76" s="19">
        <v>1</v>
      </c>
      <c r="C76" s="26" t="s">
        <v>18</v>
      </c>
      <c r="D76" s="20"/>
      <c r="E76" s="5">
        <f t="shared" si="3"/>
        <v>0</v>
      </c>
      <c r="F76"/>
      <c r="K76" s="22"/>
    </row>
    <row r="77" spans="1:11" ht="12.5">
      <c r="B77" s="21"/>
      <c r="C77" s="26"/>
      <c r="D77" s="22"/>
      <c r="F77"/>
      <c r="K77" s="22"/>
    </row>
    <row r="78" spans="1:11">
      <c r="A78" s="4" t="s">
        <v>109</v>
      </c>
      <c r="F78" s="12">
        <f>SUM(E67:E77)</f>
        <v>0</v>
      </c>
    </row>
    <row r="80" spans="1:11" ht="13.5" thickBot="1">
      <c r="F80" s="10"/>
    </row>
    <row r="81" spans="1:7">
      <c r="A81" s="4" t="s">
        <v>110</v>
      </c>
      <c r="B81" s="7"/>
      <c r="D81"/>
      <c r="F81" s="27">
        <f>SUM(F4:F78)</f>
        <v>0</v>
      </c>
      <c r="G81" s="4"/>
    </row>
  </sheetData>
  <phoneticPr fontId="0" type="noConversion"/>
  <pageMargins left="0.64" right="0.24" top="0.31" bottom="0.33" header="0.5" footer="0.5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6"/>
  <sheetViews>
    <sheetView topLeftCell="A2" zoomScaleNormal="100" zoomScaleSheetLayoutView="100" workbookViewId="0">
      <selection activeCell="D114" sqref="D114"/>
    </sheetView>
  </sheetViews>
  <sheetFormatPr defaultRowHeight="13"/>
  <cols>
    <col min="1" max="1" width="68.7265625" customWidth="1"/>
    <col min="2" max="2" width="11.26953125" style="9" bestFit="1" customWidth="1"/>
    <col min="3" max="3" width="10.453125" style="7" bestFit="1" customWidth="1"/>
    <col min="4" max="4" width="17.453125" style="5" customWidth="1"/>
    <col min="5" max="5" width="16" style="5" customWidth="1"/>
    <col min="6" max="6" width="17" style="4" customWidth="1"/>
    <col min="10" max="10" width="4.1796875" customWidth="1"/>
  </cols>
  <sheetData>
    <row r="1" spans="1:7" ht="25">
      <c r="A1" s="2" t="s">
        <v>111</v>
      </c>
    </row>
    <row r="2" spans="1:7" ht="39.5" thickBot="1">
      <c r="A2" s="14" t="s">
        <v>12</v>
      </c>
      <c r="B2" s="14" t="s">
        <v>13</v>
      </c>
      <c r="C2" s="16" t="s">
        <v>14</v>
      </c>
      <c r="D2" s="14" t="s">
        <v>15</v>
      </c>
      <c r="E2" s="14" t="s">
        <v>16</v>
      </c>
    </row>
    <row r="4" spans="1:7">
      <c r="A4" s="1" t="s">
        <v>112</v>
      </c>
    </row>
    <row r="5" spans="1:7">
      <c r="A5" s="6" t="s">
        <v>113</v>
      </c>
    </row>
    <row r="6" spans="1:7">
      <c r="A6" s="13" t="s">
        <v>114</v>
      </c>
      <c r="B6" s="19">
        <v>1</v>
      </c>
      <c r="C6" s="7" t="s">
        <v>18</v>
      </c>
      <c r="D6" s="20"/>
      <c r="E6" s="5">
        <f>D6*B6</f>
        <v>0</v>
      </c>
      <c r="G6" s="32"/>
    </row>
    <row r="7" spans="1:7">
      <c r="A7" s="25" t="s">
        <v>115</v>
      </c>
      <c r="B7" s="19">
        <v>1</v>
      </c>
      <c r="C7" s="7" t="s">
        <v>18</v>
      </c>
      <c r="D7" s="20"/>
      <c r="E7" s="5">
        <f>D7*B7</f>
        <v>0</v>
      </c>
    </row>
    <row r="8" spans="1:7">
      <c r="A8" s="13" t="s">
        <v>116</v>
      </c>
      <c r="B8" s="19">
        <v>1</v>
      </c>
      <c r="C8" s="7" t="s">
        <v>18</v>
      </c>
      <c r="D8" s="20"/>
      <c r="E8" s="5">
        <f>D8*B8</f>
        <v>0</v>
      </c>
    </row>
    <row r="9" spans="1:7">
      <c r="A9" s="13" t="s">
        <v>117</v>
      </c>
      <c r="B9" s="19">
        <v>1</v>
      </c>
      <c r="C9" s="7" t="s">
        <v>18</v>
      </c>
      <c r="D9" s="20"/>
      <c r="E9" s="5">
        <f>D9*B9</f>
        <v>0</v>
      </c>
    </row>
    <row r="10" spans="1:7">
      <c r="A10" s="13" t="s">
        <v>118</v>
      </c>
      <c r="B10" s="19">
        <v>1</v>
      </c>
      <c r="C10" s="7" t="s">
        <v>18</v>
      </c>
      <c r="D10" s="20"/>
      <c r="E10" s="5">
        <f>D10*B10</f>
        <v>0</v>
      </c>
    </row>
    <row r="11" spans="1:7">
      <c r="A11" s="6"/>
      <c r="D11"/>
    </row>
    <row r="12" spans="1:7">
      <c r="A12" s="6" t="s">
        <v>119</v>
      </c>
      <c r="D12"/>
    </row>
    <row r="13" spans="1:7">
      <c r="A13" s="13" t="s">
        <v>120</v>
      </c>
      <c r="B13" s="19">
        <v>1</v>
      </c>
      <c r="C13" s="7" t="s">
        <v>18</v>
      </c>
      <c r="D13" s="20"/>
      <c r="E13" s="5">
        <f t="shared" ref="E13:E37" si="0">D13*B13</f>
        <v>0</v>
      </c>
    </row>
    <row r="14" spans="1:7">
      <c r="A14" s="13" t="s">
        <v>121</v>
      </c>
      <c r="B14" s="19">
        <v>1</v>
      </c>
      <c r="C14" s="7" t="s">
        <v>18</v>
      </c>
      <c r="D14" s="20"/>
      <c r="E14" s="5">
        <f t="shared" si="0"/>
        <v>0</v>
      </c>
    </row>
    <row r="15" spans="1:7">
      <c r="A15" s="13" t="s">
        <v>122</v>
      </c>
      <c r="B15" s="19">
        <v>1</v>
      </c>
      <c r="C15" s="7" t="s">
        <v>18</v>
      </c>
      <c r="D15" s="20"/>
      <c r="E15" s="5">
        <f t="shared" si="0"/>
        <v>0</v>
      </c>
    </row>
    <row r="16" spans="1:7">
      <c r="A16" s="13" t="s">
        <v>123</v>
      </c>
      <c r="B16" s="19">
        <v>1</v>
      </c>
      <c r="C16" s="7" t="s">
        <v>18</v>
      </c>
      <c r="D16" s="20"/>
      <c r="E16" s="5">
        <f t="shared" si="0"/>
        <v>0</v>
      </c>
    </row>
    <row r="17" spans="1:5">
      <c r="A17" s="13" t="s">
        <v>124</v>
      </c>
      <c r="B17" s="19">
        <v>1</v>
      </c>
      <c r="C17" s="7" t="s">
        <v>18</v>
      </c>
      <c r="D17" s="20"/>
      <c r="E17" s="5">
        <f t="shared" si="0"/>
        <v>0</v>
      </c>
    </row>
    <row r="18" spans="1:5">
      <c r="A18" s="13" t="s">
        <v>125</v>
      </c>
      <c r="B18" s="19">
        <v>1</v>
      </c>
      <c r="C18" s="7" t="s">
        <v>18</v>
      </c>
      <c r="D18" s="20"/>
      <c r="E18" s="5">
        <f t="shared" si="0"/>
        <v>0</v>
      </c>
    </row>
    <row r="19" spans="1:5">
      <c r="A19" s="13" t="s">
        <v>126</v>
      </c>
      <c r="B19" s="19">
        <v>1</v>
      </c>
      <c r="C19" s="7" t="s">
        <v>18</v>
      </c>
      <c r="D19" s="20"/>
      <c r="E19" s="5">
        <f t="shared" si="0"/>
        <v>0</v>
      </c>
    </row>
    <row r="20" spans="1:5">
      <c r="A20" s="13" t="s">
        <v>127</v>
      </c>
      <c r="B20" s="19">
        <v>1</v>
      </c>
      <c r="C20" s="7" t="s">
        <v>18</v>
      </c>
      <c r="D20" s="20"/>
      <c r="E20" s="5">
        <f t="shared" si="0"/>
        <v>0</v>
      </c>
    </row>
    <row r="21" spans="1:5">
      <c r="A21" s="13" t="s">
        <v>128</v>
      </c>
      <c r="B21" s="19">
        <v>1</v>
      </c>
      <c r="C21" s="7" t="s">
        <v>18</v>
      </c>
      <c r="D21" s="20"/>
      <c r="E21" s="5">
        <f t="shared" si="0"/>
        <v>0</v>
      </c>
    </row>
    <row r="22" spans="1:5">
      <c r="A22" s="13" t="s">
        <v>129</v>
      </c>
      <c r="B22" s="19">
        <v>1</v>
      </c>
      <c r="C22" s="7" t="s">
        <v>18</v>
      </c>
      <c r="D22" s="20"/>
      <c r="E22" s="5">
        <f t="shared" si="0"/>
        <v>0</v>
      </c>
    </row>
    <row r="23" spans="1:5">
      <c r="A23" s="13" t="s">
        <v>130</v>
      </c>
      <c r="B23" s="35">
        <v>1</v>
      </c>
      <c r="C23" s="7" t="s">
        <v>18</v>
      </c>
      <c r="D23" s="36"/>
      <c r="E23" s="5">
        <f t="shared" si="0"/>
        <v>0</v>
      </c>
    </row>
    <row r="24" spans="1:5">
      <c r="A24" s="13" t="s">
        <v>131</v>
      </c>
      <c r="B24" s="19">
        <v>1</v>
      </c>
      <c r="C24" s="7" t="s">
        <v>18</v>
      </c>
      <c r="D24" s="20"/>
      <c r="E24" s="5">
        <f t="shared" si="0"/>
        <v>0</v>
      </c>
    </row>
    <row r="25" spans="1:5">
      <c r="A25" s="13" t="s">
        <v>132</v>
      </c>
      <c r="B25" s="19">
        <v>1</v>
      </c>
      <c r="C25" s="7" t="s">
        <v>18</v>
      </c>
      <c r="D25" s="20"/>
      <c r="E25" s="5">
        <f t="shared" si="0"/>
        <v>0</v>
      </c>
    </row>
    <row r="26" spans="1:5">
      <c r="A26" s="13" t="s">
        <v>133</v>
      </c>
      <c r="B26" s="19">
        <v>1</v>
      </c>
      <c r="C26" s="7" t="s">
        <v>18</v>
      </c>
      <c r="D26" s="20"/>
      <c r="E26" s="5">
        <f t="shared" si="0"/>
        <v>0</v>
      </c>
    </row>
    <row r="27" spans="1:5">
      <c r="A27" s="13" t="s">
        <v>134</v>
      </c>
      <c r="B27" s="19">
        <v>1</v>
      </c>
      <c r="C27" s="7" t="s">
        <v>18</v>
      </c>
      <c r="D27" s="20"/>
      <c r="E27" s="5">
        <f t="shared" si="0"/>
        <v>0</v>
      </c>
    </row>
    <row r="28" spans="1:5">
      <c r="A28" s="13" t="s">
        <v>135</v>
      </c>
      <c r="B28" s="19">
        <v>1</v>
      </c>
      <c r="C28" s="7" t="s">
        <v>18</v>
      </c>
      <c r="D28" s="20"/>
      <c r="E28" s="5">
        <f t="shared" si="0"/>
        <v>0</v>
      </c>
    </row>
    <row r="29" spans="1:5">
      <c r="A29" s="13" t="s">
        <v>136</v>
      </c>
      <c r="B29" s="19">
        <v>1</v>
      </c>
      <c r="C29" s="7" t="s">
        <v>18</v>
      </c>
      <c r="D29" s="20"/>
      <c r="E29" s="5">
        <f t="shared" si="0"/>
        <v>0</v>
      </c>
    </row>
    <row r="30" spans="1:5">
      <c r="A30" s="13" t="s">
        <v>137</v>
      </c>
      <c r="B30" s="19">
        <v>1</v>
      </c>
      <c r="C30" s="7" t="s">
        <v>18</v>
      </c>
      <c r="D30" s="20"/>
      <c r="E30" s="5">
        <f t="shared" si="0"/>
        <v>0</v>
      </c>
    </row>
    <row r="31" spans="1:5">
      <c r="A31" s="13" t="s">
        <v>138</v>
      </c>
      <c r="B31" s="19">
        <v>1</v>
      </c>
      <c r="C31" s="7" t="s">
        <v>18</v>
      </c>
      <c r="D31" s="20"/>
      <c r="E31" s="5">
        <f t="shared" si="0"/>
        <v>0</v>
      </c>
    </row>
    <row r="32" spans="1:5">
      <c r="A32" s="13" t="s">
        <v>139</v>
      </c>
      <c r="B32" s="19">
        <v>1</v>
      </c>
      <c r="C32" s="7" t="s">
        <v>18</v>
      </c>
      <c r="D32" s="20"/>
      <c r="E32" s="5">
        <f t="shared" si="0"/>
        <v>0</v>
      </c>
    </row>
    <row r="33" spans="1:5">
      <c r="A33" s="13" t="s">
        <v>140</v>
      </c>
      <c r="B33" s="19">
        <v>1</v>
      </c>
      <c r="C33" s="7" t="s">
        <v>18</v>
      </c>
      <c r="D33" s="20"/>
      <c r="E33" s="5">
        <f t="shared" si="0"/>
        <v>0</v>
      </c>
    </row>
    <row r="34" spans="1:5">
      <c r="A34" s="13" t="s">
        <v>141</v>
      </c>
      <c r="B34" s="19">
        <v>1</v>
      </c>
      <c r="C34" s="7" t="s">
        <v>18</v>
      </c>
      <c r="D34" s="20"/>
      <c r="E34" s="5">
        <f t="shared" si="0"/>
        <v>0</v>
      </c>
    </row>
    <row r="35" spans="1:5">
      <c r="A35" s="13" t="s">
        <v>142</v>
      </c>
      <c r="B35" s="19">
        <v>1</v>
      </c>
      <c r="C35" s="7" t="s">
        <v>18</v>
      </c>
      <c r="D35" s="20"/>
      <c r="E35" s="5">
        <f t="shared" si="0"/>
        <v>0</v>
      </c>
    </row>
    <row r="36" spans="1:5">
      <c r="A36" t="s">
        <v>143</v>
      </c>
      <c r="B36" s="19">
        <v>1</v>
      </c>
      <c r="C36" s="7" t="s">
        <v>144</v>
      </c>
      <c r="D36" s="20"/>
      <c r="E36" s="5">
        <f t="shared" si="0"/>
        <v>0</v>
      </c>
    </row>
    <row r="37" spans="1:5">
      <c r="A37" s="25" t="s">
        <v>145</v>
      </c>
      <c r="B37" s="19">
        <v>1</v>
      </c>
      <c r="C37" s="7" t="s">
        <v>18</v>
      </c>
      <c r="D37" s="20"/>
      <c r="E37" s="5">
        <f t="shared" si="0"/>
        <v>0</v>
      </c>
    </row>
    <row r="38" spans="1:5">
      <c r="A38" s="13"/>
      <c r="B38" s="13"/>
      <c r="C38" s="13"/>
      <c r="D38" s="13"/>
      <c r="E38" s="13"/>
    </row>
    <row r="39" spans="1:5">
      <c r="A39" s="6" t="s">
        <v>146</v>
      </c>
      <c r="B39" s="13"/>
      <c r="C39" s="13"/>
      <c r="D39" s="13"/>
      <c r="E39" s="13"/>
    </row>
    <row r="40" spans="1:5">
      <c r="A40" s="13" t="s">
        <v>147</v>
      </c>
      <c r="B40" s="19">
        <v>1</v>
      </c>
      <c r="C40" s="7" t="s">
        <v>18</v>
      </c>
      <c r="D40" s="20"/>
      <c r="E40" s="5">
        <f t="shared" ref="E40:E47" si="1">D40*B40</f>
        <v>0</v>
      </c>
    </row>
    <row r="41" spans="1:5">
      <c r="A41" s="13" t="s">
        <v>148</v>
      </c>
      <c r="B41" s="19">
        <v>1</v>
      </c>
      <c r="C41" s="7" t="s">
        <v>18</v>
      </c>
      <c r="D41" s="20"/>
      <c r="E41" s="5">
        <f t="shared" si="1"/>
        <v>0</v>
      </c>
    </row>
    <row r="42" spans="1:5">
      <c r="A42" s="13" t="s">
        <v>149</v>
      </c>
      <c r="B42" s="19">
        <v>1</v>
      </c>
      <c r="C42" s="7" t="s">
        <v>18</v>
      </c>
      <c r="D42" s="20"/>
      <c r="E42" s="5">
        <f t="shared" si="1"/>
        <v>0</v>
      </c>
    </row>
    <row r="43" spans="1:5">
      <c r="A43" s="13" t="s">
        <v>150</v>
      </c>
      <c r="B43" s="19">
        <v>1</v>
      </c>
      <c r="C43" s="7" t="s">
        <v>18</v>
      </c>
      <c r="D43" s="20"/>
      <c r="E43" s="5">
        <f t="shared" si="1"/>
        <v>0</v>
      </c>
    </row>
    <row r="44" spans="1:5">
      <c r="A44" s="13" t="s">
        <v>151</v>
      </c>
      <c r="B44" s="19">
        <v>1</v>
      </c>
      <c r="C44" s="7" t="s">
        <v>18</v>
      </c>
      <c r="D44" s="20"/>
      <c r="E44" s="5">
        <f t="shared" si="1"/>
        <v>0</v>
      </c>
    </row>
    <row r="45" spans="1:5">
      <c r="A45" s="13" t="s">
        <v>152</v>
      </c>
      <c r="B45" s="19">
        <v>1</v>
      </c>
      <c r="C45" s="7" t="s">
        <v>18</v>
      </c>
      <c r="D45" s="20"/>
      <c r="E45" s="5">
        <f t="shared" si="1"/>
        <v>0</v>
      </c>
    </row>
    <row r="46" spans="1:5">
      <c r="A46" s="13" t="s">
        <v>153</v>
      </c>
      <c r="B46" s="19">
        <v>1</v>
      </c>
      <c r="C46" s="26" t="s">
        <v>18</v>
      </c>
      <c r="D46" s="20"/>
      <c r="E46" s="5">
        <f t="shared" si="1"/>
        <v>0</v>
      </c>
    </row>
    <row r="47" spans="1:5">
      <c r="A47" t="s">
        <v>154</v>
      </c>
      <c r="B47" s="19">
        <v>1</v>
      </c>
      <c r="C47" s="7" t="s">
        <v>144</v>
      </c>
      <c r="D47" s="20"/>
      <c r="E47" s="5">
        <f t="shared" si="1"/>
        <v>0</v>
      </c>
    </row>
    <row r="48" spans="1:5">
      <c r="D48"/>
    </row>
    <row r="49" spans="1:5">
      <c r="A49" s="6" t="s">
        <v>155</v>
      </c>
      <c r="B49" s="13"/>
      <c r="C49" s="13"/>
      <c r="D49" s="13"/>
      <c r="E49" s="13"/>
    </row>
    <row r="50" spans="1:5">
      <c r="A50" s="13" t="s">
        <v>156</v>
      </c>
      <c r="B50" s="19">
        <v>1</v>
      </c>
      <c r="C50" s="7" t="s">
        <v>18</v>
      </c>
      <c r="D50" s="20"/>
      <c r="E50" s="5">
        <f>D50*B50</f>
        <v>0</v>
      </c>
    </row>
    <row r="51" spans="1:5">
      <c r="A51" s="13" t="s">
        <v>157</v>
      </c>
      <c r="B51" s="19">
        <v>1</v>
      </c>
      <c r="C51" s="7" t="s">
        <v>18</v>
      </c>
      <c r="D51" s="20"/>
      <c r="E51" s="5">
        <f>D51*B51</f>
        <v>0</v>
      </c>
    </row>
    <row r="52" spans="1:5">
      <c r="A52" s="13" t="s">
        <v>129</v>
      </c>
      <c r="B52" s="19">
        <v>1</v>
      </c>
      <c r="C52" s="7" t="s">
        <v>18</v>
      </c>
      <c r="D52" s="20"/>
      <c r="E52" s="5">
        <f>D52*B52</f>
        <v>0</v>
      </c>
    </row>
    <row r="53" spans="1:5">
      <c r="A53" s="13" t="s">
        <v>116</v>
      </c>
      <c r="B53" s="19">
        <v>1</v>
      </c>
      <c r="C53" s="7" t="s">
        <v>18</v>
      </c>
      <c r="D53" s="20"/>
      <c r="E53" s="5">
        <f>D53*B53</f>
        <v>0</v>
      </c>
    </row>
    <row r="55" spans="1:5">
      <c r="A55" s="6" t="s">
        <v>158</v>
      </c>
      <c r="B55" s="13"/>
      <c r="C55" s="13"/>
      <c r="D55" s="13"/>
      <c r="E55" s="13"/>
    </row>
    <row r="56" spans="1:5">
      <c r="A56" s="13" t="s">
        <v>123</v>
      </c>
      <c r="B56" s="19">
        <v>1</v>
      </c>
      <c r="C56" s="7" t="s">
        <v>18</v>
      </c>
      <c r="D56" s="20"/>
      <c r="E56" s="5">
        <f t="shared" ref="E56:E80" si="2">D56*B56</f>
        <v>0</v>
      </c>
    </row>
    <row r="57" spans="1:5">
      <c r="A57" s="13" t="s">
        <v>124</v>
      </c>
      <c r="B57" s="19">
        <v>1</v>
      </c>
      <c r="C57" s="7" t="s">
        <v>18</v>
      </c>
      <c r="D57" s="20"/>
      <c r="E57" s="5">
        <f t="shared" si="2"/>
        <v>0</v>
      </c>
    </row>
    <row r="58" spans="1:5">
      <c r="A58" s="13" t="s">
        <v>159</v>
      </c>
      <c r="B58" s="19">
        <v>1</v>
      </c>
      <c r="C58" s="7" t="s">
        <v>18</v>
      </c>
      <c r="D58" s="20"/>
      <c r="E58" s="5">
        <f t="shared" si="2"/>
        <v>0</v>
      </c>
    </row>
    <row r="59" spans="1:5">
      <c r="A59" s="13" t="s">
        <v>127</v>
      </c>
      <c r="B59" s="19">
        <v>1</v>
      </c>
      <c r="C59" s="7" t="s">
        <v>18</v>
      </c>
      <c r="D59" s="20"/>
      <c r="E59" s="5">
        <f t="shared" si="2"/>
        <v>0</v>
      </c>
    </row>
    <row r="60" spans="1:5">
      <c r="A60" s="13" t="s">
        <v>128</v>
      </c>
      <c r="B60" s="19">
        <v>1</v>
      </c>
      <c r="C60" s="7" t="s">
        <v>18</v>
      </c>
      <c r="D60" s="20"/>
      <c r="E60" s="5">
        <f t="shared" si="2"/>
        <v>0</v>
      </c>
    </row>
    <row r="61" spans="1:5">
      <c r="A61" s="13" t="s">
        <v>129</v>
      </c>
      <c r="B61" s="19">
        <v>1</v>
      </c>
      <c r="C61" s="7" t="s">
        <v>18</v>
      </c>
      <c r="D61" s="20"/>
      <c r="E61" s="5">
        <f t="shared" si="2"/>
        <v>0</v>
      </c>
    </row>
    <row r="62" spans="1:5">
      <c r="A62" s="13" t="s">
        <v>130</v>
      </c>
      <c r="B62" s="19">
        <v>1</v>
      </c>
      <c r="C62" s="7" t="s">
        <v>18</v>
      </c>
      <c r="D62" s="20"/>
      <c r="E62" s="5">
        <f t="shared" si="2"/>
        <v>0</v>
      </c>
    </row>
    <row r="63" spans="1:5">
      <c r="A63" s="13" t="s">
        <v>160</v>
      </c>
      <c r="B63" s="19">
        <v>1</v>
      </c>
      <c r="C63" s="7" t="s">
        <v>18</v>
      </c>
      <c r="D63" s="20"/>
      <c r="E63" s="5">
        <f t="shared" si="2"/>
        <v>0</v>
      </c>
    </row>
    <row r="64" spans="1:5">
      <c r="A64" s="13" t="s">
        <v>132</v>
      </c>
      <c r="B64" s="19">
        <v>1</v>
      </c>
      <c r="C64" s="7" t="s">
        <v>18</v>
      </c>
      <c r="D64" s="20"/>
      <c r="E64" s="5">
        <f t="shared" si="2"/>
        <v>0</v>
      </c>
    </row>
    <row r="65" spans="1:6">
      <c r="A65" s="13" t="s">
        <v>133</v>
      </c>
      <c r="B65" s="19">
        <v>1</v>
      </c>
      <c r="C65" s="7" t="s">
        <v>18</v>
      </c>
      <c r="D65" s="20"/>
      <c r="E65" s="5">
        <f t="shared" si="2"/>
        <v>0</v>
      </c>
    </row>
    <row r="66" spans="1:6">
      <c r="A66" s="13" t="s">
        <v>161</v>
      </c>
      <c r="B66" s="19">
        <v>1</v>
      </c>
      <c r="C66" s="7" t="s">
        <v>18</v>
      </c>
      <c r="D66" s="20"/>
      <c r="E66" s="5">
        <f t="shared" si="2"/>
        <v>0</v>
      </c>
    </row>
    <row r="67" spans="1:6">
      <c r="A67" s="13" t="s">
        <v>138</v>
      </c>
      <c r="B67" s="19">
        <v>1</v>
      </c>
      <c r="C67" s="7" t="s">
        <v>18</v>
      </c>
      <c r="D67" s="20"/>
      <c r="E67" s="5">
        <f t="shared" si="2"/>
        <v>0</v>
      </c>
    </row>
    <row r="68" spans="1:6">
      <c r="A68" s="13" t="s">
        <v>162</v>
      </c>
      <c r="B68" s="19">
        <v>1</v>
      </c>
      <c r="C68" s="7" t="s">
        <v>18</v>
      </c>
      <c r="D68" s="20"/>
      <c r="E68" s="5">
        <f t="shared" si="2"/>
        <v>0</v>
      </c>
    </row>
    <row r="69" spans="1:6">
      <c r="A69" s="13" t="s">
        <v>163</v>
      </c>
      <c r="B69" s="19">
        <v>1</v>
      </c>
      <c r="C69" s="7" t="s">
        <v>18</v>
      </c>
      <c r="D69" s="20"/>
      <c r="E69" s="5">
        <f t="shared" si="2"/>
        <v>0</v>
      </c>
    </row>
    <row r="70" spans="1:6">
      <c r="A70" s="13" t="s">
        <v>137</v>
      </c>
      <c r="B70" s="19">
        <v>1</v>
      </c>
      <c r="C70" s="7" t="s">
        <v>18</v>
      </c>
      <c r="D70" s="20"/>
      <c r="E70" s="5">
        <f t="shared" si="2"/>
        <v>0</v>
      </c>
    </row>
    <row r="71" spans="1:6">
      <c r="A71" s="13" t="s">
        <v>164</v>
      </c>
      <c r="B71" s="19">
        <v>1</v>
      </c>
      <c r="C71" s="7" t="s">
        <v>18</v>
      </c>
      <c r="D71" s="20"/>
      <c r="E71" s="5">
        <f t="shared" si="2"/>
        <v>0</v>
      </c>
    </row>
    <row r="72" spans="1:6">
      <c r="A72" s="13" t="s">
        <v>165</v>
      </c>
      <c r="B72" s="19">
        <v>1</v>
      </c>
      <c r="C72" s="7" t="s">
        <v>18</v>
      </c>
      <c r="D72" s="20"/>
      <c r="E72" s="5">
        <f t="shared" si="2"/>
        <v>0</v>
      </c>
    </row>
    <row r="73" spans="1:6">
      <c r="A73" s="13" t="s">
        <v>166</v>
      </c>
      <c r="B73" s="19">
        <v>1</v>
      </c>
      <c r="C73" s="7" t="s">
        <v>18</v>
      </c>
      <c r="D73" s="20"/>
      <c r="E73" s="5">
        <f t="shared" si="2"/>
        <v>0</v>
      </c>
    </row>
    <row r="74" spans="1:6">
      <c r="A74" s="13" t="s">
        <v>167</v>
      </c>
      <c r="B74" s="19">
        <v>1</v>
      </c>
      <c r="C74" s="7" t="s">
        <v>18</v>
      </c>
      <c r="D74" s="20"/>
      <c r="E74" s="5">
        <f t="shared" si="2"/>
        <v>0</v>
      </c>
    </row>
    <row r="75" spans="1:6">
      <c r="A75" s="13" t="s">
        <v>168</v>
      </c>
      <c r="B75" s="19">
        <v>1</v>
      </c>
      <c r="C75" s="7" t="s">
        <v>18</v>
      </c>
      <c r="D75" s="20"/>
      <c r="E75" s="5">
        <f t="shared" si="2"/>
        <v>0</v>
      </c>
    </row>
    <row r="76" spans="1:6" ht="25">
      <c r="A76" s="28" t="s">
        <v>169</v>
      </c>
      <c r="B76" s="19">
        <v>1</v>
      </c>
      <c r="C76" s="7" t="s">
        <v>18</v>
      </c>
      <c r="D76" s="20"/>
      <c r="E76" s="5">
        <f t="shared" si="2"/>
        <v>0</v>
      </c>
    </row>
    <row r="77" spans="1:6">
      <c r="A77" s="13" t="s">
        <v>141</v>
      </c>
      <c r="B77" s="19">
        <v>1</v>
      </c>
      <c r="C77" s="7" t="s">
        <v>18</v>
      </c>
      <c r="D77" s="20"/>
      <c r="E77" s="5">
        <f t="shared" si="2"/>
        <v>0</v>
      </c>
    </row>
    <row r="78" spans="1:6">
      <c r="A78" s="13" t="s">
        <v>142</v>
      </c>
      <c r="B78" s="19">
        <v>1</v>
      </c>
      <c r="C78" s="7" t="s">
        <v>18</v>
      </c>
      <c r="D78" s="20"/>
      <c r="E78" s="5">
        <f t="shared" si="2"/>
        <v>0</v>
      </c>
    </row>
    <row r="79" spans="1:6" ht="12.5">
      <c r="A79" t="s">
        <v>261</v>
      </c>
      <c r="B79" s="19">
        <v>1</v>
      </c>
      <c r="C79" s="7" t="s">
        <v>18</v>
      </c>
      <c r="D79" s="20"/>
      <c r="E79" s="5">
        <f t="shared" si="2"/>
        <v>0</v>
      </c>
      <c r="F79"/>
    </row>
    <row r="80" spans="1:6">
      <c r="A80" s="13" t="s">
        <v>170</v>
      </c>
      <c r="B80" s="19">
        <v>1</v>
      </c>
      <c r="C80" s="7" t="s">
        <v>18</v>
      </c>
      <c r="D80" s="20"/>
      <c r="E80" s="5">
        <f t="shared" si="2"/>
        <v>0</v>
      </c>
    </row>
    <row r="81" spans="1:6">
      <c r="A81" s="25"/>
      <c r="B81" s="21"/>
      <c r="D81" s="22"/>
    </row>
    <row r="82" spans="1:6">
      <c r="A82" s="4" t="s">
        <v>171</v>
      </c>
      <c r="D82"/>
      <c r="F82" s="12">
        <f>SUM(E6:E80)</f>
        <v>0</v>
      </c>
    </row>
    <row r="83" spans="1:6">
      <c r="A83" s="4"/>
      <c r="D83"/>
      <c r="F83" s="12"/>
    </row>
    <row r="84" spans="1:6">
      <c r="A84" s="4"/>
      <c r="D84"/>
      <c r="F84" s="12"/>
    </row>
    <row r="85" spans="1:6">
      <c r="A85" s="1" t="s">
        <v>172</v>
      </c>
      <c r="D85"/>
    </row>
    <row r="86" spans="1:6">
      <c r="A86" s="6" t="s">
        <v>173</v>
      </c>
      <c r="D86"/>
    </row>
    <row r="87" spans="1:6">
      <c r="A87" s="13" t="s">
        <v>174</v>
      </c>
      <c r="B87" s="19">
        <v>1</v>
      </c>
      <c r="C87" s="7" t="s">
        <v>18</v>
      </c>
      <c r="D87" s="20"/>
      <c r="E87" s="5">
        <f t="shared" ref="E87:E97" si="3">D87*B87</f>
        <v>0</v>
      </c>
    </row>
    <row r="88" spans="1:6" ht="13.5" customHeight="1">
      <c r="A88" s="13" t="s">
        <v>141</v>
      </c>
      <c r="B88" s="19">
        <v>1</v>
      </c>
      <c r="C88" s="7" t="s">
        <v>18</v>
      </c>
      <c r="D88" s="20"/>
      <c r="E88" s="5">
        <f t="shared" si="3"/>
        <v>0</v>
      </c>
    </row>
    <row r="89" spans="1:6">
      <c r="A89" s="13" t="s">
        <v>142</v>
      </c>
      <c r="B89" s="19">
        <v>1</v>
      </c>
      <c r="C89" s="7" t="s">
        <v>18</v>
      </c>
      <c r="D89" s="20"/>
      <c r="E89" s="5">
        <f t="shared" si="3"/>
        <v>0</v>
      </c>
    </row>
    <row r="90" spans="1:6">
      <c r="A90" s="25" t="s">
        <v>175</v>
      </c>
      <c r="B90" s="19">
        <v>1</v>
      </c>
      <c r="C90" s="7" t="s">
        <v>18</v>
      </c>
      <c r="D90" s="20"/>
      <c r="E90" s="5">
        <f t="shared" si="3"/>
        <v>0</v>
      </c>
    </row>
    <row r="91" spans="1:6">
      <c r="A91" s="25" t="s">
        <v>176</v>
      </c>
      <c r="B91" s="19">
        <v>1</v>
      </c>
      <c r="C91" s="7" t="s">
        <v>18</v>
      </c>
      <c r="D91" s="20"/>
      <c r="E91" s="5">
        <f t="shared" si="3"/>
        <v>0</v>
      </c>
    </row>
    <row r="92" spans="1:6">
      <c r="A92" s="25" t="s">
        <v>177</v>
      </c>
      <c r="B92" s="19">
        <v>1</v>
      </c>
      <c r="C92" s="7" t="s">
        <v>18</v>
      </c>
      <c r="D92" s="20"/>
      <c r="E92" s="5">
        <f t="shared" si="3"/>
        <v>0</v>
      </c>
    </row>
    <row r="93" spans="1:6">
      <c r="A93" s="25" t="s">
        <v>178</v>
      </c>
      <c r="B93" s="19">
        <v>1</v>
      </c>
      <c r="C93" s="7" t="s">
        <v>18</v>
      </c>
      <c r="D93" s="20"/>
      <c r="E93" s="5">
        <f t="shared" si="3"/>
        <v>0</v>
      </c>
    </row>
    <row r="94" spans="1:6">
      <c r="A94" s="13" t="s">
        <v>179</v>
      </c>
      <c r="B94" s="19">
        <v>1</v>
      </c>
      <c r="C94" s="7" t="s">
        <v>18</v>
      </c>
      <c r="D94" s="20"/>
      <c r="E94" s="5">
        <f t="shared" si="3"/>
        <v>0</v>
      </c>
    </row>
    <row r="95" spans="1:6">
      <c r="A95" s="13" t="s">
        <v>180</v>
      </c>
      <c r="B95" s="19">
        <v>1</v>
      </c>
      <c r="C95" s="7" t="s">
        <v>18</v>
      </c>
      <c r="D95" s="20"/>
      <c r="E95" s="5">
        <f t="shared" si="3"/>
        <v>0</v>
      </c>
    </row>
    <row r="96" spans="1:6">
      <c r="A96" s="25" t="s">
        <v>145</v>
      </c>
      <c r="B96" s="19">
        <v>1</v>
      </c>
      <c r="C96" s="7" t="s">
        <v>18</v>
      </c>
      <c r="D96" s="20"/>
      <c r="E96" s="5">
        <f t="shared" si="3"/>
        <v>0</v>
      </c>
    </row>
    <row r="97" spans="1:13">
      <c r="A97" s="13" t="s">
        <v>181</v>
      </c>
      <c r="B97" s="19">
        <v>1</v>
      </c>
      <c r="C97" s="7" t="s">
        <v>18</v>
      </c>
      <c r="D97" s="20"/>
      <c r="E97" s="5">
        <f t="shared" si="3"/>
        <v>0</v>
      </c>
    </row>
    <row r="98" spans="1:13">
      <c r="A98" s="13" t="s">
        <v>182</v>
      </c>
      <c r="B98" s="19">
        <v>1</v>
      </c>
      <c r="C98" s="7" t="s">
        <v>18</v>
      </c>
      <c r="D98" s="20"/>
      <c r="E98" s="5">
        <f t="shared" ref="E98:E103" si="4">D98*B98</f>
        <v>0</v>
      </c>
    </row>
    <row r="99" spans="1:13">
      <c r="A99" s="13" t="s">
        <v>183</v>
      </c>
      <c r="B99" s="19">
        <v>1</v>
      </c>
      <c r="C99" s="7" t="s">
        <v>18</v>
      </c>
      <c r="D99" s="20"/>
      <c r="E99" s="5">
        <f t="shared" si="4"/>
        <v>0</v>
      </c>
    </row>
    <row r="100" spans="1:13">
      <c r="A100" s="13" t="s">
        <v>184</v>
      </c>
      <c r="B100" s="19">
        <v>1</v>
      </c>
      <c r="C100" s="7" t="s">
        <v>18</v>
      </c>
      <c r="D100" s="20"/>
      <c r="E100" s="5">
        <f t="shared" si="4"/>
        <v>0</v>
      </c>
    </row>
    <row r="101" spans="1:13">
      <c r="A101" s="13" t="s">
        <v>185</v>
      </c>
      <c r="B101" s="19">
        <v>1</v>
      </c>
      <c r="C101" s="7" t="s">
        <v>18</v>
      </c>
      <c r="D101" s="20"/>
      <c r="E101" s="5">
        <f t="shared" si="4"/>
        <v>0</v>
      </c>
    </row>
    <row r="102" spans="1:13">
      <c r="A102" s="13" t="s">
        <v>186</v>
      </c>
      <c r="B102" s="19">
        <v>1</v>
      </c>
      <c r="C102" s="7" t="s">
        <v>18</v>
      </c>
      <c r="D102" s="20"/>
      <c r="E102" s="5">
        <f t="shared" si="4"/>
        <v>0</v>
      </c>
    </row>
    <row r="103" spans="1:13">
      <c r="A103" t="s">
        <v>187</v>
      </c>
      <c r="B103" s="19">
        <v>1</v>
      </c>
      <c r="C103" s="7" t="s">
        <v>144</v>
      </c>
      <c r="D103" s="20"/>
      <c r="E103" s="5">
        <f t="shared" si="4"/>
        <v>0</v>
      </c>
    </row>
    <row r="104" spans="1:13">
      <c r="A104" s="6"/>
    </row>
    <row r="105" spans="1:13">
      <c r="A105" s="4" t="s">
        <v>188</v>
      </c>
      <c r="F105" s="12">
        <f>SUM(E87:E103)</f>
        <v>0</v>
      </c>
    </row>
    <row r="106" spans="1:13">
      <c r="A106" s="4"/>
      <c r="F106" s="12"/>
    </row>
    <row r="107" spans="1:13">
      <c r="A107" s="4"/>
      <c r="F107" s="12"/>
    </row>
    <row r="108" spans="1:13" ht="13.5" thickBot="1">
      <c r="A108" s="1" t="s">
        <v>189</v>
      </c>
      <c r="B108" s="11" t="s">
        <v>190</v>
      </c>
      <c r="D108" s="17"/>
      <c r="F108" s="12"/>
      <c r="M108" s="13"/>
    </row>
    <row r="109" spans="1:13">
      <c r="A109" s="13" t="s">
        <v>191</v>
      </c>
      <c r="B109" s="50"/>
      <c r="C109" s="7" t="s">
        <v>192</v>
      </c>
      <c r="D109" s="51"/>
      <c r="E109" s="5">
        <f>D109*B109</f>
        <v>0</v>
      </c>
      <c r="F109" s="12"/>
    </row>
    <row r="110" spans="1:13">
      <c r="A110" s="13" t="s">
        <v>193</v>
      </c>
      <c r="B110" s="50"/>
      <c r="C110" s="7" t="s">
        <v>192</v>
      </c>
      <c r="D110" s="51"/>
      <c r="E110" s="5">
        <f>D110*B110</f>
        <v>0</v>
      </c>
      <c r="F110" s="12"/>
    </row>
    <row r="111" spans="1:13">
      <c r="A111" s="13" t="s">
        <v>194</v>
      </c>
      <c r="B111" s="50"/>
      <c r="C111" s="7" t="s">
        <v>192</v>
      </c>
      <c r="D111" s="51"/>
      <c r="E111" s="5">
        <f>D111*B111</f>
        <v>0</v>
      </c>
      <c r="F111" s="12"/>
    </row>
    <row r="112" spans="1:13">
      <c r="A112" s="13" t="s">
        <v>195</v>
      </c>
      <c r="B112" s="50"/>
      <c r="C112" s="7" t="s">
        <v>192</v>
      </c>
      <c r="D112" s="51"/>
      <c r="E112" s="5">
        <f>D112*B112</f>
        <v>0</v>
      </c>
      <c r="F112" s="12"/>
    </row>
    <row r="113" spans="1:6">
      <c r="A113" s="4"/>
      <c r="F113" s="12"/>
    </row>
    <row r="114" spans="1:6">
      <c r="A114" s="4" t="s">
        <v>196</v>
      </c>
      <c r="F114" s="12">
        <f>SUM(E109:E112)</f>
        <v>0</v>
      </c>
    </row>
    <row r="115" spans="1:6" ht="13.5" thickBot="1"/>
    <row r="116" spans="1:6">
      <c r="A116" s="4" t="s">
        <v>197</v>
      </c>
      <c r="B116" s="7"/>
      <c r="D116"/>
      <c r="F116" s="27">
        <f>SUM(F4:F114)</f>
        <v>0</v>
      </c>
    </row>
  </sheetData>
  <phoneticPr fontId="0" type="noConversion"/>
  <pageMargins left="0.74803149606299213" right="0.39370078740157483" top="0.47244094488188981" bottom="0.43307086614173229" header="0.35433070866141736" footer="0.27559055118110237"/>
  <pageSetup paperSize="9" scale="64" fitToHeight="0" orientation="portrait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7"/>
  <sheetViews>
    <sheetView topLeftCell="A21" zoomScaleNormal="100" zoomScaleSheetLayoutView="100" workbookViewId="0">
      <selection activeCell="B31" sqref="B31"/>
    </sheetView>
  </sheetViews>
  <sheetFormatPr defaultRowHeight="12.5"/>
  <cols>
    <col min="1" max="1" width="62" bestFit="1" customWidth="1"/>
    <col min="2" max="2" width="20.81640625" customWidth="1"/>
    <col min="3" max="3" width="8.453125" bestFit="1" customWidth="1"/>
    <col min="4" max="4" width="15.81640625" customWidth="1"/>
    <col min="5" max="5" width="18.54296875" bestFit="1" customWidth="1"/>
    <col min="6" max="6" width="13.7265625" customWidth="1"/>
  </cols>
  <sheetData>
    <row r="1" spans="1:8" ht="25">
      <c r="A1" s="2" t="s">
        <v>198</v>
      </c>
      <c r="B1" s="7"/>
      <c r="C1" s="7"/>
    </row>
    <row r="2" spans="1:8" ht="26.5" thickBot="1">
      <c r="A2" s="14" t="s">
        <v>12</v>
      </c>
      <c r="B2" s="14" t="s">
        <v>13</v>
      </c>
      <c r="C2" s="16" t="s">
        <v>14</v>
      </c>
      <c r="D2" s="14" t="s">
        <v>15</v>
      </c>
      <c r="E2" s="14" t="s">
        <v>16</v>
      </c>
    </row>
    <row r="3" spans="1:8" ht="13">
      <c r="A3" s="17"/>
      <c r="B3" s="17"/>
      <c r="C3" s="18"/>
      <c r="D3" s="17"/>
      <c r="E3" s="17"/>
    </row>
    <row r="4" spans="1:8" ht="13">
      <c r="A4" s="1" t="s">
        <v>199</v>
      </c>
      <c r="E4" s="5"/>
      <c r="F4" s="4"/>
    </row>
    <row r="5" spans="1:8" ht="13">
      <c r="A5" t="s">
        <v>200</v>
      </c>
      <c r="B5" s="19">
        <v>1</v>
      </c>
      <c r="C5" s="7" t="s">
        <v>201</v>
      </c>
      <c r="D5" s="20"/>
      <c r="E5" s="5">
        <f>D5*B5</f>
        <v>0</v>
      </c>
      <c r="F5" s="13"/>
      <c r="H5" s="4"/>
    </row>
    <row r="6" spans="1:8" ht="13">
      <c r="A6" t="s">
        <v>202</v>
      </c>
      <c r="B6" s="19">
        <v>1</v>
      </c>
      <c r="C6" s="7" t="s">
        <v>203</v>
      </c>
      <c r="D6" s="20"/>
      <c r="E6" s="5">
        <f>D6*B6</f>
        <v>0</v>
      </c>
      <c r="F6" s="13"/>
      <c r="H6" s="4"/>
    </row>
    <row r="7" spans="1:8" ht="13">
      <c r="A7" t="s">
        <v>204</v>
      </c>
      <c r="B7" s="19">
        <v>1</v>
      </c>
      <c r="C7" s="7" t="s">
        <v>203</v>
      </c>
      <c r="D7" s="20"/>
      <c r="E7" s="5">
        <f>D7*B7</f>
        <v>0</v>
      </c>
      <c r="F7" s="4"/>
    </row>
    <row r="8" spans="1:8">
      <c r="A8" t="s">
        <v>205</v>
      </c>
      <c r="B8" s="19">
        <v>1</v>
      </c>
      <c r="C8" s="7" t="s">
        <v>203</v>
      </c>
      <c r="D8" s="20"/>
      <c r="E8" s="5">
        <f>D8*B8</f>
        <v>0</v>
      </c>
    </row>
    <row r="9" spans="1:8">
      <c r="A9" s="3" t="s">
        <v>206</v>
      </c>
      <c r="B9" s="19">
        <v>1</v>
      </c>
      <c r="C9" s="7" t="s">
        <v>203</v>
      </c>
      <c r="D9" s="20"/>
      <c r="E9" s="5">
        <f>D9*B9</f>
        <v>0</v>
      </c>
    </row>
    <row r="10" spans="1:8">
      <c r="A10" s="3"/>
      <c r="B10" s="9"/>
      <c r="C10" s="7"/>
      <c r="D10" s="5"/>
      <c r="E10" s="5"/>
    </row>
    <row r="11" spans="1:8" ht="13">
      <c r="B11" s="33"/>
      <c r="C11" s="7"/>
      <c r="E11" s="5"/>
    </row>
    <row r="12" spans="1:8">
      <c r="A12" t="s">
        <v>207</v>
      </c>
      <c r="B12" s="49"/>
      <c r="C12" s="7" t="s">
        <v>192</v>
      </c>
      <c r="E12" s="5">
        <f>B12*Veldwerk!J49</f>
        <v>0</v>
      </c>
    </row>
    <row r="13" spans="1:8">
      <c r="A13" t="s">
        <v>208</v>
      </c>
      <c r="B13" s="49"/>
      <c r="C13" s="7" t="s">
        <v>192</v>
      </c>
      <c r="E13" s="5">
        <f>B13*Veldwerk!F63</f>
        <v>0</v>
      </c>
    </row>
    <row r="14" spans="1:8" ht="13">
      <c r="A14" s="4"/>
      <c r="B14" s="4"/>
      <c r="C14" s="15"/>
      <c r="D14" s="4"/>
      <c r="E14" s="4"/>
    </row>
    <row r="15" spans="1:8" ht="13">
      <c r="A15" s="4"/>
      <c r="B15" s="4"/>
      <c r="C15" s="15"/>
      <c r="D15" s="4"/>
      <c r="E15" s="4"/>
    </row>
    <row r="16" spans="1:8" ht="13">
      <c r="A16" s="4" t="s">
        <v>209</v>
      </c>
      <c r="B16" s="9"/>
      <c r="C16" s="7"/>
      <c r="D16" s="5"/>
      <c r="E16" s="5"/>
      <c r="F16" s="12">
        <f>SUM(E5:E13)</f>
        <v>0</v>
      </c>
    </row>
    <row r="17" spans="1:6" ht="13">
      <c r="A17" s="4"/>
      <c r="B17" s="9"/>
      <c r="C17" s="7"/>
      <c r="D17" s="5"/>
      <c r="E17" s="5"/>
      <c r="F17" s="12"/>
    </row>
    <row r="18" spans="1:6" ht="26.5" thickBot="1">
      <c r="A18" s="14" t="s">
        <v>12</v>
      </c>
      <c r="B18" s="14"/>
      <c r="C18" s="16" t="s">
        <v>14</v>
      </c>
      <c r="D18" s="14" t="s">
        <v>210</v>
      </c>
      <c r="E18" s="14" t="s">
        <v>16</v>
      </c>
    </row>
    <row r="19" spans="1:6">
      <c r="C19" s="7"/>
    </row>
    <row r="20" spans="1:6" ht="13">
      <c r="A20" s="1" t="s">
        <v>198</v>
      </c>
      <c r="E20" s="5"/>
    </row>
    <row r="21" spans="1:6" ht="13">
      <c r="A21" t="s">
        <v>211</v>
      </c>
      <c r="B21" s="19">
        <v>1</v>
      </c>
      <c r="C21" s="7" t="s">
        <v>203</v>
      </c>
      <c r="D21" s="20"/>
      <c r="E21" s="5">
        <f>D21*B21</f>
        <v>0</v>
      </c>
      <c r="F21" s="4"/>
    </row>
    <row r="22" spans="1:6" ht="13">
      <c r="A22" t="s">
        <v>212</v>
      </c>
      <c r="B22" s="19">
        <v>1</v>
      </c>
      <c r="C22" s="7" t="s">
        <v>203</v>
      </c>
      <c r="D22" s="20"/>
      <c r="E22" s="5">
        <f>D22*B22</f>
        <v>0</v>
      </c>
      <c r="F22" s="4"/>
    </row>
    <row r="23" spans="1:6">
      <c r="A23" t="s">
        <v>213</v>
      </c>
      <c r="B23" s="19">
        <v>1</v>
      </c>
      <c r="C23" s="7" t="s">
        <v>203</v>
      </c>
      <c r="D23" s="20"/>
      <c r="E23" s="5">
        <f>D23*B23</f>
        <v>0</v>
      </c>
    </row>
    <row r="24" spans="1:6" ht="13.5" customHeight="1">
      <c r="A24" s="3" t="s">
        <v>214</v>
      </c>
      <c r="B24" s="19">
        <v>1</v>
      </c>
      <c r="C24" s="7" t="s">
        <v>203</v>
      </c>
      <c r="D24" s="20"/>
      <c r="E24" s="5">
        <f>D24*B24</f>
        <v>0</v>
      </c>
    </row>
    <row r="25" spans="1:6">
      <c r="A25" s="25"/>
      <c r="B25" s="7"/>
      <c r="C25" s="7"/>
      <c r="D25" s="22"/>
      <c r="E25" s="5"/>
    </row>
    <row r="26" spans="1:6" ht="13">
      <c r="B26" s="33"/>
      <c r="C26" s="7"/>
      <c r="E26" s="5"/>
    </row>
    <row r="27" spans="1:6">
      <c r="A27" t="s">
        <v>207</v>
      </c>
      <c r="B27" s="49"/>
      <c r="C27" s="7" t="s">
        <v>192</v>
      </c>
      <c r="E27" s="5">
        <f>B27*SUM(Veldwerk!J49+'Chem onderzoek'!F82)</f>
        <v>0</v>
      </c>
    </row>
    <row r="28" spans="1:6">
      <c r="A28" t="s">
        <v>208</v>
      </c>
      <c r="B28" s="49"/>
      <c r="C28" s="7" t="s">
        <v>192</v>
      </c>
      <c r="E28" s="5">
        <f>B28*SUM(Veldwerk!F63+'Chem onderzoek'!F105)</f>
        <v>0</v>
      </c>
    </row>
    <row r="29" spans="1:6">
      <c r="B29" s="9"/>
      <c r="C29" s="7"/>
      <c r="E29" s="5"/>
    </row>
    <row r="30" spans="1:6" ht="39.5" thickBot="1">
      <c r="A30" s="1" t="s">
        <v>215</v>
      </c>
      <c r="B30" s="11"/>
      <c r="C30" s="7"/>
      <c r="D30" s="14" t="s">
        <v>216</v>
      </c>
      <c r="E30" s="5"/>
    </row>
    <row r="31" spans="1:6">
      <c r="A31" t="s">
        <v>217</v>
      </c>
      <c r="B31" s="49"/>
      <c r="C31" s="7" t="s">
        <v>192</v>
      </c>
      <c r="D31" s="51"/>
      <c r="E31" s="5">
        <f>D31*B31</f>
        <v>0</v>
      </c>
    </row>
    <row r="32" spans="1:6">
      <c r="B32" s="9"/>
      <c r="C32" s="7"/>
      <c r="E32" s="5"/>
    </row>
    <row r="33" spans="1:6">
      <c r="B33" s="9"/>
      <c r="C33" s="7"/>
      <c r="E33" s="5"/>
    </row>
    <row r="34" spans="1:6" ht="13">
      <c r="A34" s="4" t="s">
        <v>218</v>
      </c>
      <c r="B34" s="9"/>
      <c r="C34" s="7"/>
      <c r="D34" s="5"/>
      <c r="E34" s="5"/>
      <c r="F34" s="12">
        <f>SUM(E21:E31)</f>
        <v>0</v>
      </c>
    </row>
    <row r="35" spans="1:6">
      <c r="B35" s="9"/>
      <c r="C35" s="7"/>
      <c r="E35" s="5"/>
    </row>
    <row r="36" spans="1:6" ht="26.5" thickBot="1">
      <c r="A36" s="14" t="s">
        <v>12</v>
      </c>
      <c r="B36" s="14"/>
      <c r="C36" s="16" t="s">
        <v>14</v>
      </c>
      <c r="D36" s="37" t="s">
        <v>210</v>
      </c>
      <c r="E36" s="14" t="s">
        <v>16</v>
      </c>
    </row>
    <row r="37" spans="1:6" ht="13">
      <c r="A37" s="4"/>
      <c r="B37" s="4"/>
      <c r="C37" s="15"/>
      <c r="D37" s="4"/>
      <c r="E37" s="4"/>
    </row>
    <row r="38" spans="1:6" ht="13">
      <c r="A38" s="1" t="s">
        <v>219</v>
      </c>
      <c r="B38" s="9"/>
      <c r="C38" s="7"/>
      <c r="E38" s="5"/>
    </row>
    <row r="39" spans="1:6">
      <c r="A39" t="s">
        <v>220</v>
      </c>
      <c r="B39" s="19">
        <v>1</v>
      </c>
      <c r="C39" s="7" t="s">
        <v>99</v>
      </c>
      <c r="D39" s="20"/>
      <c r="E39" s="5">
        <f>D39*B39</f>
        <v>0</v>
      </c>
    </row>
    <row r="40" spans="1:6">
      <c r="A40" t="s">
        <v>221</v>
      </c>
      <c r="B40" s="19">
        <v>1</v>
      </c>
      <c r="C40" s="7" t="s">
        <v>99</v>
      </c>
      <c r="D40" s="20"/>
      <c r="E40" s="5">
        <f>D40*B40</f>
        <v>0</v>
      </c>
    </row>
    <row r="41" spans="1:6">
      <c r="A41" t="s">
        <v>222</v>
      </c>
      <c r="B41" s="19">
        <v>1</v>
      </c>
      <c r="C41" s="7" t="s">
        <v>99</v>
      </c>
      <c r="D41" s="20"/>
      <c r="E41" s="5">
        <f>D41*B41</f>
        <v>0</v>
      </c>
    </row>
    <row r="42" spans="1:6">
      <c r="A42" t="s">
        <v>223</v>
      </c>
      <c r="B42" s="19">
        <v>1</v>
      </c>
      <c r="C42" s="7" t="s">
        <v>21</v>
      </c>
      <c r="D42" s="20"/>
      <c r="E42" s="5">
        <f>D42*B42</f>
        <v>0</v>
      </c>
    </row>
    <row r="43" spans="1:6">
      <c r="A43" t="s">
        <v>224</v>
      </c>
      <c r="B43" s="19">
        <v>1</v>
      </c>
      <c r="C43" s="7" t="s">
        <v>21</v>
      </c>
      <c r="D43" s="20"/>
      <c r="E43" s="5">
        <f>D43*B43</f>
        <v>0</v>
      </c>
    </row>
    <row r="44" spans="1:6">
      <c r="B44" s="7"/>
      <c r="C44" s="7"/>
      <c r="D44" s="7"/>
      <c r="E44" s="5"/>
    </row>
    <row r="45" spans="1:6" ht="13">
      <c r="A45" s="4" t="s">
        <v>225</v>
      </c>
      <c r="B45" s="9"/>
      <c r="C45" s="7"/>
      <c r="D45" s="5"/>
      <c r="E45" s="5"/>
      <c r="F45" s="12">
        <f>SUM(E39:E43)</f>
        <v>0</v>
      </c>
    </row>
    <row r="46" spans="1:6" ht="13.5" thickBot="1">
      <c r="B46" s="7"/>
      <c r="C46" s="7"/>
      <c r="E46" s="5"/>
      <c r="F46" s="10"/>
    </row>
    <row r="47" spans="1:6" ht="13">
      <c r="A47" s="4" t="s">
        <v>226</v>
      </c>
      <c r="B47" s="7"/>
      <c r="C47" s="7"/>
      <c r="E47" s="5"/>
      <c r="F47" s="12">
        <f>SUM(F4:F45)</f>
        <v>0</v>
      </c>
    </row>
  </sheetData>
  <phoneticPr fontId="0" type="noConversion"/>
  <pageMargins left="0.74803149606299213" right="0.23622047244094491" top="0.47244094488188981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zoomScaleNormal="100" zoomScaleSheetLayoutView="100" workbookViewId="0">
      <selection activeCell="E14" sqref="E14"/>
    </sheetView>
  </sheetViews>
  <sheetFormatPr defaultRowHeight="12.5"/>
  <cols>
    <col min="1" max="1" width="48.54296875" bestFit="1" customWidth="1"/>
    <col min="2" max="2" width="26.54296875" customWidth="1"/>
    <col min="3" max="3" width="11.54296875" customWidth="1"/>
    <col min="4" max="4" width="13.453125" customWidth="1"/>
    <col min="5" max="5" width="15.453125" customWidth="1"/>
  </cols>
  <sheetData>
    <row r="1" spans="1:3" ht="25">
      <c r="A1" s="2" t="s">
        <v>227</v>
      </c>
    </row>
    <row r="2" spans="1:3" ht="13.5" thickBot="1">
      <c r="A2" s="14" t="s">
        <v>12</v>
      </c>
      <c r="B2" s="14" t="s">
        <v>228</v>
      </c>
      <c r="C2" s="16"/>
    </row>
    <row r="3" spans="1:3">
      <c r="A3" t="s">
        <v>229</v>
      </c>
      <c r="B3" s="20">
        <f>HO!F24</f>
        <v>0</v>
      </c>
    </row>
    <row r="4" spans="1:3">
      <c r="A4" t="s">
        <v>230</v>
      </c>
      <c r="B4" s="20">
        <f>Veldwerk!F81</f>
        <v>0</v>
      </c>
    </row>
    <row r="5" spans="1:3">
      <c r="A5" t="s">
        <v>231</v>
      </c>
      <c r="B5" s="20">
        <f>'Chem onderzoek'!F116</f>
        <v>0</v>
      </c>
    </row>
    <row r="6" spans="1:3">
      <c r="A6" t="s">
        <v>232</v>
      </c>
      <c r="B6" s="20">
        <f>'Rapportage advies'!F47</f>
        <v>0</v>
      </c>
    </row>
    <row r="8" spans="1:3" ht="13">
      <c r="A8" s="4" t="s">
        <v>233</v>
      </c>
      <c r="C8" s="12">
        <f>SUM(B3:B6)</f>
        <v>0</v>
      </c>
    </row>
    <row r="9" spans="1:3" ht="13">
      <c r="A9" s="13" t="s">
        <v>234</v>
      </c>
      <c r="C9" s="12">
        <f>+C8*10%</f>
        <v>0</v>
      </c>
    </row>
    <row r="10" spans="1:3" ht="13">
      <c r="A10" t="s">
        <v>235</v>
      </c>
      <c r="C10" s="30">
        <f>SUM(C8:C9)</f>
        <v>0</v>
      </c>
    </row>
    <row r="11" spans="1:3" ht="13">
      <c r="A11" s="4" t="s">
        <v>236</v>
      </c>
      <c r="C11" s="12">
        <f>0.21*C10</f>
        <v>0</v>
      </c>
    </row>
    <row r="12" spans="1:3" ht="13.5" thickBot="1">
      <c r="C12" s="12"/>
    </row>
    <row r="13" spans="1:3" ht="13">
      <c r="A13" s="4" t="s">
        <v>237</v>
      </c>
      <c r="C13" s="27">
        <f>SUM(C10:C11)</f>
        <v>0</v>
      </c>
    </row>
  </sheetData>
  <pageMargins left="0.7" right="0.7" top="0.75" bottom="0.75" header="0.3" footer="0.3"/>
  <pageSetup paperSize="9" orientation="portrait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zoomScaleNormal="100" zoomScaleSheetLayoutView="100" workbookViewId="0">
      <selection activeCell="F16" sqref="F16"/>
    </sheetView>
  </sheetViews>
  <sheetFormatPr defaultRowHeight="12.5"/>
  <cols>
    <col min="1" max="1" width="41" customWidth="1"/>
    <col min="2" max="2" width="6.7265625" bestFit="1" customWidth="1"/>
    <col min="3" max="3" width="8.453125" bestFit="1" customWidth="1"/>
    <col min="4" max="4" width="16.54296875" style="8" customWidth="1"/>
    <col min="5" max="5" width="19.7265625" customWidth="1"/>
    <col min="6" max="6" width="11.453125" customWidth="1"/>
  </cols>
  <sheetData>
    <row r="1" spans="1:6" ht="25">
      <c r="A1" s="2" t="s">
        <v>238</v>
      </c>
    </row>
    <row r="2" spans="1:6" ht="26.5" thickBot="1">
      <c r="A2" s="14" t="s">
        <v>12</v>
      </c>
      <c r="B2" s="14" t="s">
        <v>13</v>
      </c>
      <c r="C2" s="16" t="s">
        <v>14</v>
      </c>
      <c r="D2" s="42" t="s">
        <v>210</v>
      </c>
      <c r="E2" s="14" t="s">
        <v>16</v>
      </c>
    </row>
    <row r="4" spans="1:6">
      <c r="A4" s="13" t="s">
        <v>199</v>
      </c>
      <c r="B4" s="19">
        <v>1</v>
      </c>
      <c r="C4" s="26" t="s">
        <v>203</v>
      </c>
      <c r="D4" s="38"/>
      <c r="E4" s="5">
        <f>D4*B4</f>
        <v>0</v>
      </c>
    </row>
    <row r="5" spans="1:6">
      <c r="A5" s="13" t="s">
        <v>239</v>
      </c>
      <c r="B5" s="19">
        <v>1</v>
      </c>
      <c r="C5" s="26" t="s">
        <v>203</v>
      </c>
      <c r="D5" s="38"/>
      <c r="E5" s="5">
        <f>D5*B5</f>
        <v>0</v>
      </c>
    </row>
    <row r="6" spans="1:6">
      <c r="A6" s="13"/>
      <c r="B6" s="21"/>
      <c r="C6" s="13"/>
      <c r="D6" s="39"/>
      <c r="E6" s="5"/>
    </row>
    <row r="7" spans="1:6" ht="13">
      <c r="A7" s="4" t="s">
        <v>19</v>
      </c>
      <c r="B7" s="21"/>
      <c r="C7" s="7"/>
      <c r="D7" s="40"/>
      <c r="E7" s="5"/>
    </row>
    <row r="8" spans="1:6">
      <c r="A8" t="s">
        <v>240</v>
      </c>
      <c r="B8" s="19">
        <v>1</v>
      </c>
      <c r="C8" s="7" t="s">
        <v>21</v>
      </c>
      <c r="D8" s="41"/>
      <c r="E8" s="5">
        <f>D8*B8</f>
        <v>0</v>
      </c>
    </row>
    <row r="9" spans="1:6">
      <c r="A9" t="s">
        <v>241</v>
      </c>
      <c r="B9" s="19">
        <v>1</v>
      </c>
      <c r="C9" s="7" t="s">
        <v>21</v>
      </c>
      <c r="D9" s="41"/>
      <c r="E9" s="5">
        <f>D9*B9</f>
        <v>0</v>
      </c>
    </row>
    <row r="10" spans="1:6">
      <c r="A10" t="s">
        <v>242</v>
      </c>
      <c r="B10" s="19">
        <v>1</v>
      </c>
      <c r="C10" s="7" t="s">
        <v>21</v>
      </c>
      <c r="D10" s="41"/>
      <c r="E10" s="5">
        <f>D10*B10</f>
        <v>0</v>
      </c>
    </row>
    <row r="11" spans="1:6">
      <c r="A11" t="s">
        <v>243</v>
      </c>
      <c r="B11" s="19">
        <v>1</v>
      </c>
      <c r="C11" s="7" t="s">
        <v>21</v>
      </c>
      <c r="D11" s="41"/>
      <c r="E11" s="5">
        <f>D11*B11</f>
        <v>0</v>
      </c>
    </row>
    <row r="12" spans="1:6" ht="13">
      <c r="A12" s="13"/>
      <c r="B12" s="21"/>
      <c r="C12" s="7"/>
      <c r="D12" s="39"/>
      <c r="E12" s="5"/>
      <c r="F12" s="12"/>
    </row>
    <row r="13" spans="1:6">
      <c r="A13" s="13" t="s">
        <v>244</v>
      </c>
      <c r="B13" s="19">
        <v>1</v>
      </c>
      <c r="C13" s="26" t="s">
        <v>203</v>
      </c>
      <c r="D13" s="38"/>
      <c r="E13" s="5">
        <f>D13*B13</f>
        <v>0</v>
      </c>
      <c r="F13" s="5"/>
    </row>
    <row r="14" spans="1:6" ht="13">
      <c r="F14" s="4"/>
    </row>
    <row r="15" spans="1:6" ht="13.5" thickBot="1">
      <c r="F15" s="4"/>
    </row>
    <row r="16" spans="1:6" ht="13">
      <c r="A16" s="4" t="s">
        <v>245</v>
      </c>
      <c r="F16" s="27">
        <f>SUM(E4:E13)</f>
        <v>0</v>
      </c>
    </row>
    <row r="17" spans="6:6" ht="13">
      <c r="F17" s="4"/>
    </row>
    <row r="18" spans="6:6" ht="13">
      <c r="F18" s="4"/>
    </row>
    <row r="19" spans="6:6" ht="13">
      <c r="F19" s="12"/>
    </row>
    <row r="20" spans="6:6" ht="13">
      <c r="F20" s="12"/>
    </row>
    <row r="21" spans="6:6" ht="13">
      <c r="F21" s="12"/>
    </row>
    <row r="22" spans="6:6" ht="13">
      <c r="F22" s="12"/>
    </row>
    <row r="23" spans="6:6">
      <c r="F23" s="5"/>
    </row>
  </sheetData>
  <pageMargins left="0.7" right="0.7" top="0.75" bottom="0.75" header="0.3" footer="0.3"/>
  <pageSetup paperSize="9" scale="78" orientation="portrait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zoomScaleNormal="100" zoomScaleSheetLayoutView="100" workbookViewId="0">
      <selection activeCell="A2" sqref="A2"/>
    </sheetView>
  </sheetViews>
  <sheetFormatPr defaultRowHeight="12.5"/>
  <cols>
    <col min="1" max="1" width="41" customWidth="1"/>
    <col min="2" max="2" width="6.7265625" bestFit="1" customWidth="1"/>
    <col min="3" max="3" width="8.453125" bestFit="1" customWidth="1"/>
    <col min="4" max="4" width="16.54296875" customWidth="1"/>
    <col min="5" max="5" width="19.7265625" customWidth="1"/>
    <col min="6" max="6" width="11.453125" customWidth="1"/>
  </cols>
  <sheetData>
    <row r="1" spans="1:6" ht="25">
      <c r="A1" s="2" t="s">
        <v>246</v>
      </c>
    </row>
    <row r="2" spans="1:6" ht="26.5" thickBot="1">
      <c r="A2" s="14" t="s">
        <v>12</v>
      </c>
      <c r="B2" s="14" t="s">
        <v>13</v>
      </c>
      <c r="C2" s="16" t="s">
        <v>14</v>
      </c>
      <c r="D2" s="14" t="s">
        <v>210</v>
      </c>
      <c r="E2" s="14" t="s">
        <v>16</v>
      </c>
    </row>
    <row r="4" spans="1:6">
      <c r="A4" s="13" t="s">
        <v>247</v>
      </c>
      <c r="B4" s="19">
        <v>1</v>
      </c>
      <c r="C4" s="13" t="s">
        <v>203</v>
      </c>
      <c r="D4" s="31"/>
      <c r="E4" s="5">
        <f>D4*B4</f>
        <v>0</v>
      </c>
    </row>
    <row r="5" spans="1:6">
      <c r="A5" s="13" t="s">
        <v>248</v>
      </c>
      <c r="B5" s="19">
        <v>1</v>
      </c>
      <c r="C5" s="13" t="s">
        <v>203</v>
      </c>
      <c r="D5" s="31"/>
      <c r="E5" s="5">
        <f>D5*B5</f>
        <v>0</v>
      </c>
    </row>
    <row r="6" spans="1:6" ht="13">
      <c r="F6" s="4"/>
    </row>
    <row r="7" spans="1:6" ht="13.5" thickBot="1">
      <c r="F7" s="4"/>
    </row>
    <row r="8" spans="1:6" ht="13">
      <c r="A8" s="4" t="s">
        <v>249</v>
      </c>
      <c r="F8" s="27">
        <f>SUM(E4:E5)</f>
        <v>0</v>
      </c>
    </row>
    <row r="9" spans="1:6" ht="13">
      <c r="F9" s="4"/>
    </row>
    <row r="10" spans="1:6" ht="13">
      <c r="F10" s="4"/>
    </row>
    <row r="11" spans="1:6" ht="13">
      <c r="F11" s="12"/>
    </row>
    <row r="12" spans="1:6" ht="13">
      <c r="F12" s="12"/>
    </row>
    <row r="13" spans="1:6" ht="13">
      <c r="F13" s="12"/>
    </row>
    <row r="14" spans="1:6" ht="13">
      <c r="F14" s="12"/>
    </row>
    <row r="15" spans="1:6">
      <c r="F15" s="5"/>
    </row>
  </sheetData>
  <pageMargins left="0.7" right="0.7" top="0.75" bottom="0.75" header="0.3" footer="0.3"/>
  <pageSetup paperSize="9" scale="78" orientation="portrait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zoomScaleNormal="100" zoomScaleSheetLayoutView="100" workbookViewId="0">
      <selection activeCell="F9" sqref="F9"/>
    </sheetView>
  </sheetViews>
  <sheetFormatPr defaultRowHeight="12.5"/>
  <cols>
    <col min="1" max="1" width="54.54296875" customWidth="1"/>
    <col min="2" max="2" width="9.1796875" style="3" customWidth="1"/>
    <col min="3" max="3" width="10.7265625" customWidth="1"/>
    <col min="4" max="4" width="17.26953125" customWidth="1"/>
    <col min="5" max="5" width="20.7265625" customWidth="1"/>
    <col min="6" max="6" width="11.453125" customWidth="1"/>
  </cols>
  <sheetData>
    <row r="1" spans="1:6" ht="25">
      <c r="A1" s="2" t="s">
        <v>250</v>
      </c>
    </row>
    <row r="2" spans="1:6" ht="26.5" thickBot="1">
      <c r="A2" s="14" t="s">
        <v>12</v>
      </c>
      <c r="B2" s="14" t="s">
        <v>13</v>
      </c>
      <c r="C2" s="16" t="s">
        <v>14</v>
      </c>
      <c r="D2" s="14" t="s">
        <v>210</v>
      </c>
      <c r="E2" s="14" t="s">
        <v>16</v>
      </c>
    </row>
    <row r="3" spans="1:6">
      <c r="A3" t="s">
        <v>251</v>
      </c>
      <c r="B3" s="19">
        <v>1</v>
      </c>
      <c r="C3" t="s">
        <v>99</v>
      </c>
      <c r="D3" s="31"/>
      <c r="E3" s="5">
        <f t="shared" ref="E3:E7" si="0">D3*B3</f>
        <v>0</v>
      </c>
    </row>
    <row r="4" spans="1:6">
      <c r="A4" t="s">
        <v>252</v>
      </c>
      <c r="B4" s="19">
        <v>1</v>
      </c>
      <c r="C4" t="s">
        <v>99</v>
      </c>
      <c r="D4" s="31"/>
      <c r="E4" s="5">
        <f t="shared" si="0"/>
        <v>0</v>
      </c>
    </row>
    <row r="5" spans="1:6">
      <c r="A5" t="s">
        <v>253</v>
      </c>
      <c r="B5" s="19">
        <v>1</v>
      </c>
      <c r="C5" s="13" t="s">
        <v>39</v>
      </c>
      <c r="D5" s="31"/>
      <c r="E5" s="5">
        <f t="shared" si="0"/>
        <v>0</v>
      </c>
    </row>
    <row r="6" spans="1:6">
      <c r="A6" s="13" t="s">
        <v>254</v>
      </c>
      <c r="B6" s="19">
        <v>1</v>
      </c>
      <c r="C6" t="s">
        <v>99</v>
      </c>
      <c r="D6" s="31"/>
      <c r="E6" s="5">
        <f t="shared" si="0"/>
        <v>0</v>
      </c>
    </row>
    <row r="7" spans="1:6" ht="25">
      <c r="A7" s="25" t="s">
        <v>255</v>
      </c>
      <c r="B7" s="19">
        <v>1</v>
      </c>
      <c r="C7" s="13" t="s">
        <v>203</v>
      </c>
      <c r="D7" s="31"/>
      <c r="E7" s="5">
        <f t="shared" si="0"/>
        <v>0</v>
      </c>
    </row>
    <row r="8" spans="1:6" ht="13" thickBot="1"/>
    <row r="9" spans="1:6" ht="13">
      <c r="A9" s="4" t="s">
        <v>256</v>
      </c>
      <c r="F9" s="27">
        <f>SUM(E3:E7)</f>
        <v>0</v>
      </c>
    </row>
    <row r="10" spans="1:6" ht="13">
      <c r="A10" s="4"/>
      <c r="E10" s="12"/>
    </row>
    <row r="11" spans="1:6" ht="13">
      <c r="F11" s="12"/>
    </row>
  </sheetData>
  <pageMargins left="0.7" right="0.7" top="0.75" bottom="0.75" header="0.3" footer="0.3"/>
  <pageSetup paperSize="9" scale="73" orientation="portrait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796D1EC48F114D9C41549A18174502" ma:contentTypeVersion="17" ma:contentTypeDescription="Create a new document." ma:contentTypeScope="" ma:versionID="9f7e06facad67066ed640fc824ef022f">
  <xsd:schema xmlns:xsd="http://www.w3.org/2001/XMLSchema" xmlns:xs="http://www.w3.org/2001/XMLSchema" xmlns:p="http://schemas.microsoft.com/office/2006/metadata/properties" xmlns:ns2="e09e1018-7816-43d3-972d-bfb69cc81f21" xmlns:ns3="a73f3b37-24f7-4b77-909a-6dda8383b43c" targetNamespace="http://schemas.microsoft.com/office/2006/metadata/properties" ma:root="true" ma:fieldsID="07acde11e79732761caaba6ec4e6c167" ns2:_="" ns3:_="">
    <xsd:import namespace="e09e1018-7816-43d3-972d-bfb69cc81f21"/>
    <xsd:import namespace="a73f3b37-24f7-4b77-909a-6dda8383b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1018-7816-43d3-972d-bfb69cc81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1506a7f-7336-4ec3-aaea-0298be48c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f3b37-24f7-4b77-909a-6dda8383b43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1095398-b036-40f6-b027-2c0973a79fcd}" ma:internalName="TaxCatchAll" ma:showField="CatchAllData" ma:web="a73f3b37-24f7-4b77-909a-6dda8383b4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9e1018-7816-43d3-972d-bfb69cc81f21">
      <Terms xmlns="http://schemas.microsoft.com/office/infopath/2007/PartnerControls"/>
    </lcf76f155ced4ddcb4097134ff3c332f>
    <TaxCatchAll xmlns="a73f3b37-24f7-4b77-909a-6dda8383b43c" xsi:nil="true"/>
  </documentManagement>
</p:properties>
</file>

<file path=customXml/itemProps1.xml><?xml version="1.0" encoding="utf-8"?>
<ds:datastoreItem xmlns:ds="http://schemas.openxmlformats.org/officeDocument/2006/customXml" ds:itemID="{28FAB075-84ED-4051-9969-781868DAEA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81F25B-4770-49B9-B7CD-D255DFA33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1018-7816-43d3-972d-bfb69cc81f21"/>
    <ds:schemaRef ds:uri="a73f3b37-24f7-4b77-909a-6dda8383b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4E643F-3C3A-4F38-8106-67C6A5E565A2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e09e1018-7816-43d3-972d-bfb69cc81f21"/>
    <ds:schemaRef ds:uri="http://schemas.openxmlformats.org/package/2006/metadata/core-properties"/>
    <ds:schemaRef ds:uri="a73f3b37-24f7-4b77-909a-6dda8383b43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7</vt:i4>
      </vt:variant>
    </vt:vector>
  </HeadingPairs>
  <TitlesOfParts>
    <vt:vector size="17" baseType="lpstr">
      <vt:lpstr>Instructies prijzenblad</vt:lpstr>
      <vt:lpstr>HO</vt:lpstr>
      <vt:lpstr>Veldwerk</vt:lpstr>
      <vt:lpstr>Chem onderzoek</vt:lpstr>
      <vt:lpstr>Rapportage advies</vt:lpstr>
      <vt:lpstr>Totaal bodemonderzoek</vt:lpstr>
      <vt:lpstr>Quick scan F&amp;F</vt:lpstr>
      <vt:lpstr>Aerius</vt:lpstr>
      <vt:lpstr>Archeologie</vt:lpstr>
      <vt:lpstr>Totaal onderzoeken</vt:lpstr>
      <vt:lpstr>Aerius!Afdrukbereik</vt:lpstr>
      <vt:lpstr>Archeologie!Afdrukbereik</vt:lpstr>
      <vt:lpstr>'Quick scan F&amp;F'!Afdrukbereik</vt:lpstr>
      <vt:lpstr>'Rapportage advies'!Afdrukbereik</vt:lpstr>
      <vt:lpstr>'Totaal bodemonderzoek'!Afdrukbereik</vt:lpstr>
      <vt:lpstr>Veldwerk!Afdrukbereik</vt:lpstr>
      <vt:lpstr>'Chem onderzoek'!Afdruktitels</vt:lpstr>
    </vt:vector>
  </TitlesOfParts>
  <Manager/>
  <Company>ISMH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 team</dc:creator>
  <cp:keywords/>
  <dc:description/>
  <cp:lastModifiedBy>Jurian Vente, de</cp:lastModifiedBy>
  <cp:revision/>
  <dcterms:created xsi:type="dcterms:W3CDTF">2004-06-10T08:01:35Z</dcterms:created>
  <dcterms:modified xsi:type="dcterms:W3CDTF">2025-10-08T06:31:22Z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0x0101005F796D1EC48F114D9C41549A18174502</vt:lpwstr>
  </property>
  <property fmtid="{D5CDD505-2E9C-101B-9397-08002B2CF9AE}" pid="3" name="MediaServiceImageTags">
    <vt:lpwstr/>
  </property>
</Properties>
</file>