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https://gemeentehelmond-my.sharepoint.com/personal/janny_nelissen_helmond_nl/Documents/Documents/Lift onderhoud/Aanbesteding 2025/4. Nota van inlichtingen/"/>
    </mc:Choice>
  </mc:AlternateContent>
  <xr:revisionPtr revIDLastSave="1" documentId="8_{0CC7E787-2687-484B-AE8E-EAA85F672DD5}" xr6:coauthVersionLast="47" xr6:coauthVersionMax="47" xr10:uidLastSave="{FFE302EC-C4A3-46C3-A15B-BC13804C5ED7}"/>
  <workbookProtection workbookAlgorithmName="SHA-512" workbookHashValue="6ARxKWYR0wl9+8UKZ0cZr39XGJI5vxfjX356fHLTcSitmNlEE+FFWBhggzCcIlyJlU1sFzPCENXa/vp3ujU2ew==" workbookSaltValue="m5URfUiT3bM7wOWzhdjG+g==" workbookSpinCount="100000" lockStructure="1"/>
  <bookViews>
    <workbookView xWindow="28680" yWindow="-120" windowWidth="29040" windowHeight="15720" tabRatio="671" xr2:uid="{00000000-000D-0000-FFFF-FFFF00000000}"/>
  </bookViews>
  <sheets>
    <sheet name="Prijzenblad Onderhoud" sheetId="1" r:id="rId1"/>
    <sheet name="Verrekenprijzen" sheetId="6" r:id="rId2"/>
  </sheets>
  <externalReferences>
    <externalReference r:id="rId3"/>
  </externalReferences>
  <definedNames>
    <definedName name="Adres">'[1]10.1 Installatie overzicht'!$E$4:$E$4</definedName>
    <definedName name="_xlnm.Print_Area" localSheetId="0">'Prijzenblad Onderhoud'!$A$1:$AK$35</definedName>
    <definedName name="_xlnm.Print_Titles" localSheetId="0">'Prijzenblad Onderhoud'!$1:$6</definedName>
    <definedName name="_xlnm.Print_Titles" localSheetId="1">Verrekenprijzen!$1:$1</definedName>
    <definedName name="Amperes">#REF!</definedName>
    <definedName name="Urgentie">'[1]4.2 Responstijden'!$B$18:$B$21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8" i="1" l="1"/>
  <c r="AK8" i="1"/>
  <c r="AC9" i="1"/>
  <c r="AK9" i="1"/>
  <c r="AC10" i="1"/>
  <c r="AK10" i="1"/>
  <c r="AC11" i="1"/>
  <c r="AK11" i="1"/>
  <c r="AC12" i="1"/>
  <c r="AK12" i="1"/>
  <c r="AC13" i="1"/>
  <c r="AK13" i="1"/>
  <c r="AC14" i="1"/>
  <c r="AK14" i="1"/>
  <c r="AC15" i="1"/>
  <c r="AK15" i="1"/>
  <c r="AC16" i="1"/>
  <c r="AK16" i="1"/>
  <c r="AC17" i="1"/>
  <c r="AK17" i="1"/>
  <c r="AC18" i="1"/>
  <c r="AK18" i="1"/>
  <c r="AK19" i="1"/>
  <c r="AK20" i="1"/>
  <c r="AK21" i="1"/>
  <c r="AK22" i="1"/>
  <c r="AK23" i="1"/>
  <c r="AK24" i="1"/>
  <c r="AK25" i="1"/>
  <c r="AK26" i="1"/>
  <c r="AK27" i="1"/>
  <c r="AK28" i="1"/>
  <c r="AK29" i="1"/>
  <c r="AK30" i="1"/>
  <c r="AK31" i="1"/>
  <c r="AK32" i="1"/>
  <c r="AK33" i="1"/>
  <c r="AK34" i="1"/>
  <c r="AK35" i="1"/>
  <c r="AK7" i="1"/>
  <c r="AC7" i="1"/>
  <c r="AG5" i="1"/>
  <c r="G3" i="1"/>
  <c r="AC35" i="1"/>
  <c r="AC34" i="1"/>
  <c r="AC33" i="1"/>
  <c r="AC32" i="1"/>
  <c r="AC31" i="1"/>
  <c r="AC30" i="1"/>
  <c r="AC29" i="1"/>
  <c r="AC28" i="1"/>
  <c r="AC27" i="1"/>
  <c r="AC26" i="1"/>
  <c r="AC25" i="1"/>
  <c r="AC24" i="1"/>
  <c r="AC23" i="1"/>
  <c r="AC22" i="1"/>
  <c r="AC21" i="1"/>
  <c r="AC20" i="1"/>
  <c r="AC19" i="1"/>
  <c r="AI5" i="1"/>
  <c r="AH5" i="1"/>
  <c r="AF5" i="1"/>
  <c r="AE5" i="1"/>
  <c r="AD5" i="1"/>
  <c r="AK5" i="1" l="1"/>
  <c r="AC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admin-automat</author>
  </authors>
  <commentList>
    <comment ref="S4" authorId="0" shapeId="0" xr:uid="{00000000-0006-0000-0000-000001000000}">
      <text>
        <r>
          <rPr>
            <sz val="8"/>
            <color indexed="81"/>
            <rFont val="Tahoma"/>
            <family val="2"/>
          </rPr>
          <t>tractie, hydraulisch, etc./frequentieregeling, softstarter, etc.</t>
        </r>
      </text>
    </comment>
  </commentList>
</comments>
</file>

<file path=xl/sharedStrings.xml><?xml version="1.0" encoding="utf-8"?>
<sst xmlns="http://schemas.openxmlformats.org/spreadsheetml/2006/main" count="414" uniqueCount="220">
  <si>
    <t>Complex</t>
  </si>
  <si>
    <t>Keuring</t>
  </si>
  <si>
    <t>Componenten</t>
  </si>
  <si>
    <t>Prestatie</t>
  </si>
  <si>
    <t>Inschrijving: Prijzen en Uren</t>
  </si>
  <si>
    <t>Complexnummer</t>
  </si>
  <si>
    <t>Naam complex</t>
  </si>
  <si>
    <t>Soort complex</t>
  </si>
  <si>
    <t>Kenmerk</t>
  </si>
  <si>
    <t>Adres</t>
  </si>
  <si>
    <t>Plaats</t>
  </si>
  <si>
    <t>Fabrikaatnummer installatie</t>
  </si>
  <si>
    <t>Type installatie</t>
  </si>
  <si>
    <t>Huidige ohbedrijf</t>
  </si>
  <si>
    <t>Installatienr huidige ohbedrijf</t>
  </si>
  <si>
    <t xml:space="preserve">Fabrikaat </t>
  </si>
  <si>
    <t>Bouwjaar installatie</t>
  </si>
  <si>
    <t xml:space="preserve">Aantal stopplaatsen </t>
  </si>
  <si>
    <t xml:space="preserve">Hefvermogen (kg) </t>
  </si>
  <si>
    <t>Snelheid (m/s)</t>
  </si>
  <si>
    <t>Keuringsnorm</t>
  </si>
  <si>
    <t>Keurende instantie</t>
  </si>
  <si>
    <t>Nr keurende instantie</t>
  </si>
  <si>
    <t>Soort installatie/aandrijving</t>
  </si>
  <si>
    <t xml:space="preserve">Type en soort besturing </t>
  </si>
  <si>
    <t>Bouwjaar besturing</t>
  </si>
  <si>
    <t>Type en soort schachtdeur</t>
  </si>
  <si>
    <t>Aantal schachtdeuren</t>
  </si>
  <si>
    <t>Aantal cabinedeuren</t>
  </si>
  <si>
    <t>Spreek-/luisterverbinding</t>
  </si>
  <si>
    <t>Minimaal conditieniveau 
volgens NEN 2767</t>
  </si>
  <si>
    <t>Aantal technische storingen
recent per jaar</t>
  </si>
  <si>
    <t>Maximaal aantal toegestane 
technische storingen per jaar</t>
  </si>
  <si>
    <t>Kosten onderhoud per jaar, 
inclusief reiskosten, exclusief btw</t>
  </si>
  <si>
    <t>Minimale tijdbesteding per 
onderhoudsbeurt (uur)</t>
  </si>
  <si>
    <t>Contractprijs onderhoud: 
totale kosten onderhoud per jaar</t>
  </si>
  <si>
    <t>Preventief onderhoud: onderhoudsbeurten (€) inclusief reinigen, exclusief kosten voor extra of aanvullende service (ook wel 24-uursservice genoemd)</t>
  </si>
  <si>
    <t>Correctief onderhoud:eigen risico (€) NIET INVULLEN</t>
  </si>
  <si>
    <t>Assistentie keuringen (€)</t>
  </si>
  <si>
    <t>Kosten keuringsmanagement (€)</t>
  </si>
  <si>
    <t>kosten voor extra of aanvullende service (ook wel 24-uursservice genoemd) (€)</t>
  </si>
  <si>
    <t>Aantal onderhoudsbeurten, inclusief reiniging</t>
  </si>
  <si>
    <t>Totaal uren
preventief onderhoud</t>
  </si>
  <si>
    <t>Bibliotheek</t>
  </si>
  <si>
    <t>Watermolenwal 11</t>
  </si>
  <si>
    <t>Helmond</t>
  </si>
  <si>
    <t>Tractielift</t>
  </si>
  <si>
    <t>Otis</t>
  </si>
  <si>
    <t>A6369</t>
  </si>
  <si>
    <t>Schindler</t>
  </si>
  <si>
    <t>L EN 81-1</t>
  </si>
  <si>
    <t>Liftinstituut</t>
  </si>
  <si>
    <t>Schindler 3300 Gearless FMB130-4C320-LS</t>
  </si>
  <si>
    <t>Schindler 1KA BIONIC</t>
  </si>
  <si>
    <t>Fermator Compact 2 del. Telesc.</t>
  </si>
  <si>
    <t>Micome TMR 204EU</t>
  </si>
  <si>
    <t>Cacaofabriek</t>
  </si>
  <si>
    <t>Bedrijfsverzamelgebouw</t>
  </si>
  <si>
    <t>Cacaokade 1</t>
  </si>
  <si>
    <t>F7976</t>
  </si>
  <si>
    <t>L EN  81-1</t>
  </si>
  <si>
    <t>Otis GEN 2 Kohlmorgen</t>
  </si>
  <si>
    <t>Otis MCS</t>
  </si>
  <si>
    <t>Ots Pax 2 del. Telesc.</t>
  </si>
  <si>
    <t>Otis REMS</t>
  </si>
  <si>
    <t>F7977</t>
  </si>
  <si>
    <t>de Brem</t>
  </si>
  <si>
    <t>Wijkgebouw</t>
  </si>
  <si>
    <t>Rijpelplein 1</t>
  </si>
  <si>
    <t>A6367</t>
  </si>
  <si>
    <t>Starlift</t>
  </si>
  <si>
    <t>NEN 1081</t>
  </si>
  <si>
    <t>Starlift 5</t>
  </si>
  <si>
    <t>relais</t>
  </si>
  <si>
    <t>Starlift 2 del. Telsc.</t>
  </si>
  <si>
    <t>de Fonkel</t>
  </si>
  <si>
    <t>Multifunctioneelaccommodatie</t>
  </si>
  <si>
    <t>Prins Karelstraat 123</t>
  </si>
  <si>
    <t>A6373</t>
  </si>
  <si>
    <t>Kone</t>
  </si>
  <si>
    <t>Kone MX10</t>
  </si>
  <si>
    <t>Kone LCE</t>
  </si>
  <si>
    <t>Kone AMD2 2 del. telesc.</t>
  </si>
  <si>
    <t>Jan Vissermuseum</t>
  </si>
  <si>
    <t>Museum</t>
  </si>
  <si>
    <t>Keizerin Marialaan 3</t>
  </si>
  <si>
    <t>Traplift</t>
  </si>
  <si>
    <t>WC De Terp</t>
  </si>
  <si>
    <t>Breitnerlaan 5</t>
  </si>
  <si>
    <t>WC De Lier</t>
  </si>
  <si>
    <t>van Kinsbergenstraat 1</t>
  </si>
  <si>
    <t>de Zonnesteen</t>
  </si>
  <si>
    <t>Rijnlaan 91</t>
  </si>
  <si>
    <t>`022637</t>
  </si>
  <si>
    <t>Hefplateau</t>
  </si>
  <si>
    <t>J. van Brabant College</t>
  </si>
  <si>
    <t>School</t>
  </si>
  <si>
    <t>Gasthuisstraat 79</t>
  </si>
  <si>
    <t>A6372</t>
  </si>
  <si>
    <t>Brinkman Jan Hamer</t>
  </si>
  <si>
    <t>Astor MC 130</t>
  </si>
  <si>
    <t>Otis MS300</t>
  </si>
  <si>
    <t>Forsid 2 del. Telesc.</t>
  </si>
  <si>
    <t>SSC Parkzicht</t>
  </si>
  <si>
    <t>Dierdonkpark 6</t>
  </si>
  <si>
    <t>Kasteel</t>
  </si>
  <si>
    <t>Kasteelplein 1</t>
  </si>
  <si>
    <t>61NF7977</t>
  </si>
  <si>
    <t>A6359</t>
  </si>
  <si>
    <t>M NEN3583</t>
  </si>
  <si>
    <t>Tandheugel</t>
  </si>
  <si>
    <t>Slagbomen op plateau</t>
  </si>
  <si>
    <t>61NF7976</t>
  </si>
  <si>
    <t>A6346</t>
  </si>
  <si>
    <t>H&amp;K Lift Quality BV</t>
  </si>
  <si>
    <t>IMEM/XIND WYJ140-10-450-2</t>
  </si>
  <si>
    <t>Kollmorgen MPK411</t>
  </si>
  <si>
    <t>Selcom Hydra 3201</t>
  </si>
  <si>
    <t>Xacom Eniace 2G</t>
  </si>
  <si>
    <t>Hydraulische goederenheffer</t>
  </si>
  <si>
    <t>A6347</t>
  </si>
  <si>
    <t>Edmolift</t>
  </si>
  <si>
    <t>EN 1570-1</t>
  </si>
  <si>
    <t>Hydraulisch schaar.</t>
  </si>
  <si>
    <t>--</t>
  </si>
  <si>
    <t>Bewegend hek weerszijden plateau + houten draaideur van het kasteel</t>
  </si>
  <si>
    <t>L13.574</t>
  </si>
  <si>
    <t>A6345</t>
  </si>
  <si>
    <t>NEN3583</t>
  </si>
  <si>
    <t>L17.471</t>
  </si>
  <si>
    <t>A6360</t>
  </si>
  <si>
    <t>Kunsthal</t>
  </si>
  <si>
    <t>Frans Joseph van Thielpark 7</t>
  </si>
  <si>
    <t>A6344</t>
  </si>
  <si>
    <t>LTF</t>
  </si>
  <si>
    <t>M NEN3585</t>
  </si>
  <si>
    <t>Beringer</t>
  </si>
  <si>
    <t>LTF Relais</t>
  </si>
  <si>
    <t>Riedl Dubbelvleugelige draaideur</t>
  </si>
  <si>
    <t>W37142</t>
  </si>
  <si>
    <t>A6366</t>
  </si>
  <si>
    <t>Schindler Smart fly drive 141</t>
  </si>
  <si>
    <t>Schindler Smart Bionic II</t>
  </si>
  <si>
    <t>Schindler T11H 2 del. Telesc.</t>
  </si>
  <si>
    <t>Kunstkwartier</t>
  </si>
  <si>
    <t>Kromme Steenweg 16</t>
  </si>
  <si>
    <t>A6374</t>
  </si>
  <si>
    <t>Kone AMDL 2 del. telesc.</t>
  </si>
  <si>
    <t>A6371</t>
  </si>
  <si>
    <t>Mondomijn</t>
  </si>
  <si>
    <t>Abendonk 17</t>
  </si>
  <si>
    <t>Platformlift</t>
  </si>
  <si>
    <t>A6348</t>
  </si>
  <si>
    <t>Cibes</t>
  </si>
  <si>
    <t>EN 81-41</t>
  </si>
  <si>
    <t>Cibes spindel</t>
  </si>
  <si>
    <t>Cibes enkel draai</t>
  </si>
  <si>
    <t>Telefoon</t>
  </si>
  <si>
    <t>OBS Brandevoort</t>
  </si>
  <si>
    <t>De Plaetse 150</t>
  </si>
  <si>
    <t>61NF7866</t>
  </si>
  <si>
    <t>A6351</t>
  </si>
  <si>
    <t>Schindler PMS420</t>
  </si>
  <si>
    <t>Schindler MX</t>
  </si>
  <si>
    <t>Schindler varidor 30 2 del. Telesc.</t>
  </si>
  <si>
    <t>Parkeergarage Boscotondo</t>
  </si>
  <si>
    <t>Parkeergarage</t>
  </si>
  <si>
    <t>Frans Joseph van Thielpark 10</t>
  </si>
  <si>
    <t>A6365</t>
  </si>
  <si>
    <t>Schindler Smart fly drive 140</t>
  </si>
  <si>
    <t>Schindler varidor 10 2 del. Telesc.</t>
  </si>
  <si>
    <t>Parkeergarage Doorneind</t>
  </si>
  <si>
    <t>Doorneind 1</t>
  </si>
  <si>
    <t>A6362</t>
  </si>
  <si>
    <t>Orona</t>
  </si>
  <si>
    <t>EN 81-1</t>
  </si>
  <si>
    <t>Sassi LEO</t>
  </si>
  <si>
    <t>Thyssen E-MOD</t>
  </si>
  <si>
    <t>Selcom II /1</t>
  </si>
  <si>
    <t>Veka Sporthal</t>
  </si>
  <si>
    <t>Sporthal</t>
  </si>
  <si>
    <t>Deltaweg 201</t>
  </si>
  <si>
    <t>t Brandpunt</t>
  </si>
  <si>
    <t>Biezenlaan 29</t>
  </si>
  <si>
    <t>605924-1</t>
  </si>
  <si>
    <t>A6352</t>
  </si>
  <si>
    <t>Westwijzer</t>
  </si>
  <si>
    <t>Cortenbachstraat 70</t>
  </si>
  <si>
    <t>A6350</t>
  </si>
  <si>
    <t>Lödige</t>
  </si>
  <si>
    <t>Hydraulisch cilinder</t>
  </si>
  <si>
    <t>enkel draai</t>
  </si>
  <si>
    <t>E2256/15/1</t>
  </si>
  <si>
    <t>F7866</t>
  </si>
  <si>
    <t>Otis GEN 2 Kollmorgen</t>
  </si>
  <si>
    <t>Otis GCS</t>
  </si>
  <si>
    <t>S24334/115892</t>
  </si>
  <si>
    <t>A6349</t>
  </si>
  <si>
    <t>Marco</t>
  </si>
  <si>
    <t>Marco relais</t>
  </si>
  <si>
    <t>enkel draai op de verdieping</t>
  </si>
  <si>
    <t>Specificatie diensten</t>
  </si>
  <si>
    <t>Kantooruren
(8:00 – 17:00)</t>
  </si>
  <si>
    <t>Buiten kantooruren
(17:00 - 8:00)</t>
  </si>
  <si>
    <t>Zon- en feestdagen</t>
  </si>
  <si>
    <t>Kantooruren</t>
  </si>
  <si>
    <t>Uurtarief (€)</t>
  </si>
  <si>
    <t>VP1 Uurtarief</t>
  </si>
  <si>
    <t>VP2 Uurtarief</t>
  </si>
  <si>
    <t>VP3 Uurtarief</t>
  </si>
  <si>
    <t>VP4 Uurtarief Voorrijtarief</t>
  </si>
  <si>
    <t>VP5 Uurtarief Assistentie keuring</t>
  </si>
  <si>
    <t>Inschrijver: &lt;naam organisatie&gt;</t>
  </si>
  <si>
    <t>Datum: &lt;datum&gt;</t>
  </si>
  <si>
    <t>Naam tekenbevoegde: &lt;naam&gt;</t>
  </si>
  <si>
    <t>Handtekening:</t>
  </si>
  <si>
    <t xml:space="preserve"> </t>
  </si>
  <si>
    <t>Verrekenprijzen</t>
  </si>
  <si>
    <r>
      <t xml:space="preserve">Prijzenblad Onderhoud </t>
    </r>
    <r>
      <rPr>
        <b/>
        <sz val="11"/>
        <color rgb="FFFF0000"/>
        <rFont val="Tahoma"/>
        <family val="2"/>
      </rPr>
      <t>V3.0 01102025</t>
    </r>
  </si>
  <si>
    <r>
      <rPr>
        <strike/>
        <sz val="9"/>
        <color rgb="FFFF0000"/>
        <rFont val="Tahoma"/>
        <family val="2"/>
      </rPr>
      <t>Tractielift</t>
    </r>
    <r>
      <rPr>
        <sz val="9"/>
        <color rgb="FFFF0000"/>
        <rFont val="Tahoma"/>
        <family val="2"/>
      </rPr>
      <t xml:space="preserve"> Hefplateau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</si>
</sst>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 &quot;€&quot;\ * #,##0.00_ ;_ &quot;€&quot;\ * \-#,##0.00_ ;_ &quot;€&quot;\ * &quot;-&quot;??_ ;_ @_ "/>
    <numFmt numFmtId="164" formatCode="&quot;€&quot;\ #,##0"/>
    <numFmt numFmtId="165" formatCode="[$-413]d/mmm/yy;@"/>
    <numFmt numFmtId="166" formatCode="&quot;€&quot;\ #,##0.0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Tahoma"/>
      <family val="2"/>
    </font>
    <font>
      <sz val="9"/>
      <name val="Tahoma"/>
      <family val="2"/>
    </font>
    <font>
      <sz val="10"/>
      <name val="Arial"/>
      <family val="2"/>
    </font>
    <font>
      <sz val="12"/>
      <name val="Arial"/>
      <family val="2"/>
    </font>
    <font>
      <sz val="8"/>
      <color indexed="81"/>
      <name val="Tahoma"/>
      <family val="2"/>
    </font>
    <font>
      <b/>
      <sz val="11"/>
      <name val="Tahoma"/>
      <family val="2"/>
    </font>
    <font>
      <sz val="10"/>
      <name val="Tahoma"/>
      <family val="2"/>
    </font>
    <font>
      <b/>
      <sz val="10"/>
      <name val="Tahoma"/>
      <family val="2"/>
    </font>
    <font>
      <b/>
      <sz val="9"/>
      <color indexed="9"/>
      <name val="Tahoma"/>
      <family val="2"/>
    </font>
    <font>
      <sz val="10"/>
      <color theme="1"/>
      <name val="Calibri"/>
      <family val="2"/>
      <scheme val="minor"/>
    </font>
    <font>
      <b/>
      <sz val="10"/>
      <color theme="1"/>
      <name val="Tahoma"/>
      <family val="2"/>
    </font>
    <font>
      <sz val="10"/>
      <color theme="1"/>
      <name val="Tahoma"/>
      <family val="2"/>
    </font>
    <font>
      <sz val="9"/>
      <name val="Arial"/>
      <family val="2"/>
    </font>
    <font>
      <sz val="9"/>
      <color theme="1"/>
      <name val="Tahoma"/>
      <family val="2"/>
    </font>
    <font>
      <sz val="9"/>
      <color rgb="FF444444"/>
      <name val="Tahoma"/>
      <family val="2"/>
    </font>
    <font>
      <sz val="9"/>
      <name val="Calibri"/>
      <family val="2"/>
      <scheme val="minor"/>
    </font>
    <font>
      <b/>
      <sz val="10"/>
      <name val="Arial"/>
      <family val="2"/>
    </font>
    <font>
      <b/>
      <sz val="11"/>
      <name val="Calibri"/>
      <family val="2"/>
      <scheme val="minor"/>
    </font>
    <font>
      <sz val="9"/>
      <color rgb="FFFF0000"/>
      <name val="Tahoma"/>
      <family val="2"/>
    </font>
    <font>
      <sz val="16"/>
      <color rgb="FFFF0000"/>
      <name val="Tahoma"/>
      <family val="2"/>
    </font>
    <font>
      <b/>
      <sz val="11"/>
      <color rgb="FFFF0000"/>
      <name val="Tahoma"/>
      <family val="2"/>
    </font>
    <font>
      <strike/>
      <sz val="9"/>
      <color rgb="FFFF0000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9966"/>
        <bgColor indexed="64"/>
      </patternFill>
    </fill>
  </fills>
  <borders count="38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0">
    <xf numFmtId="0" fontId="0" fillId="0" borderId="0"/>
    <xf numFmtId="44" fontId="1" fillId="0" borderId="0" applyFont="0" applyFill="0" applyBorder="0" applyAlignment="0" applyProtection="0"/>
    <xf numFmtId="0" fontId="4" fillId="0" borderId="0"/>
    <xf numFmtId="0" fontId="5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5" fontId="4" fillId="0" borderId="0"/>
  </cellStyleXfs>
  <cellXfs count="122">
    <xf numFmtId="0" fontId="0" fillId="0" borderId="0" xfId="0"/>
    <xf numFmtId="0" fontId="7" fillId="4" borderId="0" xfId="0" applyFont="1" applyFill="1" applyAlignment="1">
      <alignment horizontal="left"/>
    </xf>
    <xf numFmtId="0" fontId="8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44" fontId="2" fillId="3" borderId="9" xfId="1" applyFont="1" applyFill="1" applyBorder="1" applyAlignment="1">
      <alignment horizontal="left" vertical="top"/>
    </xf>
    <xf numFmtId="0" fontId="9" fillId="0" borderId="26" xfId="0" applyFont="1" applyBorder="1" applyAlignment="1">
      <alignment horizontal="left" vertical="top"/>
    </xf>
    <xf numFmtId="0" fontId="8" fillId="2" borderId="1" xfId="0" applyFont="1" applyFill="1" applyBorder="1" applyAlignment="1">
      <alignment horizontal="left"/>
    </xf>
    <xf numFmtId="0" fontId="8" fillId="2" borderId="1" xfId="0" applyFont="1" applyFill="1" applyBorder="1" applyAlignment="1">
      <alignment horizontal="left" vertical="center"/>
    </xf>
    <xf numFmtId="0" fontId="8" fillId="2" borderId="1" xfId="2" applyFont="1" applyFill="1" applyBorder="1"/>
    <xf numFmtId="0" fontId="8" fillId="2" borderId="1" xfId="2" applyFont="1" applyFill="1" applyBorder="1" applyAlignment="1">
      <alignment horizontal="center"/>
    </xf>
    <xf numFmtId="0" fontId="8" fillId="2" borderId="2" xfId="2" applyFont="1" applyFill="1" applyBorder="1"/>
    <xf numFmtId="0" fontId="11" fillId="0" borderId="0" xfId="0" applyFont="1"/>
    <xf numFmtId="0" fontId="9" fillId="0" borderId="3" xfId="0" applyFont="1" applyBorder="1" applyAlignment="1">
      <alignment horizontal="left"/>
    </xf>
    <xf numFmtId="0" fontId="8" fillId="2" borderId="4" xfId="0" applyFont="1" applyFill="1" applyBorder="1" applyAlignment="1">
      <alignment horizontal="left"/>
    </xf>
    <xf numFmtId="0" fontId="8" fillId="2" borderId="4" xfId="0" applyFont="1" applyFill="1" applyBorder="1" applyAlignment="1">
      <alignment horizontal="left" vertical="center"/>
    </xf>
    <xf numFmtId="0" fontId="8" fillId="2" borderId="4" xfId="2" applyFont="1" applyFill="1" applyBorder="1"/>
    <xf numFmtId="0" fontId="8" fillId="2" borderId="4" xfId="2" applyFont="1" applyFill="1" applyBorder="1" applyAlignment="1">
      <alignment horizontal="center"/>
    </xf>
    <xf numFmtId="0" fontId="8" fillId="2" borderId="5" xfId="2" applyFont="1" applyFill="1" applyBorder="1"/>
    <xf numFmtId="44" fontId="9" fillId="3" borderId="19" xfId="1" applyFont="1" applyFill="1" applyBorder="1" applyAlignment="1">
      <alignment horizontal="center" wrapText="1"/>
    </xf>
    <xf numFmtId="44" fontId="9" fillId="3" borderId="20" xfId="1" applyFont="1" applyFill="1" applyBorder="1" applyAlignment="1">
      <alignment horizontal="center" wrapText="1"/>
    </xf>
    <xf numFmtId="44" fontId="9" fillId="3" borderId="21" xfId="1" applyFont="1" applyFill="1" applyBorder="1" applyAlignment="1">
      <alignment horizontal="center" wrapText="1"/>
    </xf>
    <xf numFmtId="44" fontId="9" fillId="3" borderId="27" xfId="1" applyFont="1" applyFill="1" applyBorder="1" applyAlignment="1">
      <alignment horizontal="center" wrapText="1"/>
    </xf>
    <xf numFmtId="44" fontId="9" fillId="3" borderId="22" xfId="1" applyFont="1" applyFill="1" applyBorder="1" applyAlignment="1">
      <alignment horizontal="center" wrapText="1"/>
    </xf>
    <xf numFmtId="0" fontId="9" fillId="3" borderId="13" xfId="3" applyFont="1" applyFill="1" applyBorder="1" applyAlignment="1">
      <alignment horizontal="center" wrapText="1"/>
    </xf>
    <xf numFmtId="0" fontId="12" fillId="3" borderId="22" xfId="3" applyFont="1" applyFill="1" applyBorder="1" applyAlignment="1">
      <alignment horizontal="center" wrapText="1"/>
    </xf>
    <xf numFmtId="0" fontId="9" fillId="3" borderId="19" xfId="2" applyFont="1" applyFill="1" applyBorder="1" applyAlignment="1">
      <alignment horizontal="center" textRotation="90" wrapText="1"/>
    </xf>
    <xf numFmtId="0" fontId="9" fillId="3" borderId="15" xfId="2" applyFont="1" applyFill="1" applyBorder="1" applyAlignment="1">
      <alignment horizontal="center" textRotation="90" wrapText="1"/>
    </xf>
    <xf numFmtId="0" fontId="9" fillId="3" borderId="16" xfId="2" applyFont="1" applyFill="1" applyBorder="1" applyAlignment="1">
      <alignment horizontal="center" textRotation="90" wrapText="1"/>
    </xf>
    <xf numFmtId="0" fontId="12" fillId="3" borderId="15" xfId="3" applyFont="1" applyFill="1" applyBorder="1" applyAlignment="1">
      <alignment horizontal="center" textRotation="90" wrapText="1"/>
    </xf>
    <xf numFmtId="0" fontId="12" fillId="3" borderId="22" xfId="2" applyFont="1" applyFill="1" applyBorder="1" applyAlignment="1">
      <alignment horizontal="center" textRotation="90" wrapText="1"/>
    </xf>
    <xf numFmtId="164" fontId="8" fillId="0" borderId="8" xfId="2" applyNumberFormat="1" applyFont="1" applyBorder="1" applyAlignment="1">
      <alignment wrapText="1"/>
    </xf>
    <xf numFmtId="164" fontId="8" fillId="0" borderId="16" xfId="2" applyNumberFormat="1" applyFont="1" applyBorder="1" applyAlignment="1">
      <alignment wrapText="1"/>
    </xf>
    <xf numFmtId="0" fontId="9" fillId="3" borderId="19" xfId="2" applyFont="1" applyFill="1" applyBorder="1" applyAlignment="1">
      <alignment horizontal="center" vertical="top"/>
    </xf>
    <xf numFmtId="44" fontId="10" fillId="3" borderId="2" xfId="1" applyFont="1" applyFill="1" applyBorder="1" applyAlignment="1">
      <alignment horizontal="left" vertical="top"/>
    </xf>
    <xf numFmtId="44" fontId="2" fillId="3" borderId="2" xfId="1" applyFont="1" applyFill="1" applyBorder="1" applyAlignment="1">
      <alignment horizontal="left" vertical="top"/>
    </xf>
    <xf numFmtId="0" fontId="1" fillId="0" borderId="0" xfId="0" applyFont="1"/>
    <xf numFmtId="0" fontId="3" fillId="0" borderId="29" xfId="2" applyFont="1" applyBorder="1" applyAlignment="1">
      <alignment horizontal="left" vertical="top"/>
    </xf>
    <xf numFmtId="0" fontId="3" fillId="0" borderId="16" xfId="2" applyFont="1" applyBorder="1" applyAlignment="1">
      <alignment horizontal="left" vertical="top"/>
    </xf>
    <xf numFmtId="0" fontId="3" fillId="0" borderId="30" xfId="2" applyFont="1" applyBorder="1" applyAlignment="1">
      <alignment horizontal="left" vertical="top"/>
    </xf>
    <xf numFmtId="0" fontId="3" fillId="0" borderId="31" xfId="2" applyFont="1" applyBorder="1" applyAlignment="1">
      <alignment horizontal="left" vertical="top"/>
    </xf>
    <xf numFmtId="0" fontId="3" fillId="0" borderId="32" xfId="2" applyFont="1" applyBorder="1" applyAlignment="1">
      <alignment horizontal="left" vertical="top"/>
    </xf>
    <xf numFmtId="0" fontId="3" fillId="0" borderId="21" xfId="0" applyFont="1" applyBorder="1" applyAlignment="1">
      <alignment horizontal="left"/>
    </xf>
    <xf numFmtId="0" fontId="3" fillId="5" borderId="21" xfId="0" applyFont="1" applyFill="1" applyBorder="1" applyAlignment="1">
      <alignment horizontal="left"/>
    </xf>
    <xf numFmtId="0" fontId="15" fillId="5" borderId="21" xfId="0" applyFont="1" applyFill="1" applyBorder="1"/>
    <xf numFmtId="0" fontId="15" fillId="5" borderId="0" xfId="0" applyFont="1" applyFill="1"/>
    <xf numFmtId="3" fontId="3" fillId="5" borderId="21" xfId="8" applyNumberFormat="1" applyFont="1" applyFill="1" applyBorder="1" applyAlignment="1">
      <alignment horizontal="left"/>
    </xf>
    <xf numFmtId="0" fontId="3" fillId="5" borderId="21" xfId="8" applyFont="1" applyFill="1" applyBorder="1" applyAlignment="1">
      <alignment horizontal="left"/>
    </xf>
    <xf numFmtId="0" fontId="16" fillId="5" borderId="21" xfId="0" applyFont="1" applyFill="1" applyBorder="1"/>
    <xf numFmtId="0" fontId="3" fillId="5" borderId="21" xfId="0" applyFont="1" applyFill="1" applyBorder="1" applyAlignment="1">
      <alignment horizontal="center"/>
    </xf>
    <xf numFmtId="0" fontId="3" fillId="5" borderId="21" xfId="9" applyNumberFormat="1" applyFont="1" applyFill="1" applyBorder="1" applyAlignment="1">
      <alignment vertical="top" wrapText="1"/>
    </xf>
    <xf numFmtId="0" fontId="3" fillId="5" borderId="27" xfId="8" applyFont="1" applyFill="1" applyBorder="1" applyAlignment="1">
      <alignment horizontal="left"/>
    </xf>
    <xf numFmtId="0" fontId="3" fillId="5" borderId="0" xfId="8" applyFont="1" applyFill="1" applyAlignment="1">
      <alignment horizontal="left"/>
    </xf>
    <xf numFmtId="0" fontId="15" fillId="5" borderId="21" xfId="0" applyFont="1" applyFill="1" applyBorder="1" applyAlignment="1">
      <alignment horizontal="left"/>
    </xf>
    <xf numFmtId="0" fontId="14" fillId="5" borderId="21" xfId="8" applyFont="1" applyFill="1" applyBorder="1" applyAlignment="1">
      <alignment horizontal="left"/>
    </xf>
    <xf numFmtId="0" fontId="17" fillId="5" borderId="21" xfId="9" applyNumberFormat="1" applyFont="1" applyFill="1" applyBorder="1" applyAlignment="1">
      <alignment vertical="top" wrapText="1"/>
    </xf>
    <xf numFmtId="0" fontId="17" fillId="5" borderId="21" xfId="9" applyNumberFormat="1" applyFont="1" applyFill="1" applyBorder="1" applyAlignment="1">
      <alignment horizontal="right" vertical="top" wrapText="1"/>
    </xf>
    <xf numFmtId="0" fontId="3" fillId="5" borderId="21" xfId="8" quotePrefix="1" applyFont="1" applyFill="1" applyBorder="1" applyAlignment="1">
      <alignment horizontal="left"/>
    </xf>
    <xf numFmtId="0" fontId="3" fillId="5" borderId="21" xfId="9" applyNumberFormat="1" applyFont="1" applyFill="1" applyBorder="1" applyAlignment="1">
      <alignment horizontal="left" vertical="top" wrapText="1"/>
    </xf>
    <xf numFmtId="0" fontId="14" fillId="5" borderId="21" xfId="9" applyNumberFormat="1" applyFont="1" applyFill="1" applyBorder="1" applyAlignment="1">
      <alignment horizontal="left" vertical="center" wrapText="1"/>
    </xf>
    <xf numFmtId="164" fontId="8" fillId="0" borderId="24" xfId="2" applyNumberFormat="1" applyFont="1" applyBorder="1" applyAlignment="1" applyProtection="1">
      <alignment vertical="top" wrapText="1"/>
      <protection locked="0" hidden="1"/>
    </xf>
    <xf numFmtId="164" fontId="8" fillId="0" borderId="21" xfId="2" applyNumberFormat="1" applyFont="1" applyBorder="1" applyAlignment="1" applyProtection="1">
      <alignment vertical="top" wrapText="1"/>
      <protection locked="0" hidden="1"/>
    </xf>
    <xf numFmtId="164" fontId="8" fillId="0" borderId="28" xfId="2" applyNumberFormat="1" applyFont="1" applyBorder="1" applyAlignment="1" applyProtection="1">
      <alignment vertical="top" wrapText="1"/>
      <protection locked="0" hidden="1"/>
    </xf>
    <xf numFmtId="164" fontId="8" fillId="0" borderId="27" xfId="2" applyNumberFormat="1" applyFont="1" applyBorder="1" applyAlignment="1" applyProtection="1">
      <alignment vertical="top" wrapText="1"/>
      <protection locked="0" hidden="1"/>
    </xf>
    <xf numFmtId="164" fontId="8" fillId="0" borderId="25" xfId="2" applyNumberFormat="1" applyFont="1" applyBorder="1" applyProtection="1">
      <protection locked="0" hidden="1"/>
    </xf>
    <xf numFmtId="164" fontId="8" fillId="0" borderId="22" xfId="2" applyNumberFormat="1" applyFont="1" applyBorder="1" applyProtection="1">
      <protection locked="0" hidden="1"/>
    </xf>
    <xf numFmtId="164" fontId="8" fillId="0" borderId="23" xfId="2" applyNumberFormat="1" applyFont="1" applyBorder="1" applyAlignment="1" applyProtection="1">
      <alignment vertical="top" wrapText="1"/>
    </xf>
    <xf numFmtId="164" fontId="8" fillId="0" borderId="24" xfId="2" applyNumberFormat="1" applyFont="1" applyBorder="1" applyAlignment="1" applyProtection="1">
      <alignment vertical="top" wrapText="1"/>
    </xf>
    <xf numFmtId="164" fontId="8" fillId="0" borderId="28" xfId="2" applyNumberFormat="1" applyFont="1" applyBorder="1" applyAlignment="1" applyProtection="1">
      <alignment vertical="top" wrapText="1"/>
    </xf>
    <xf numFmtId="164" fontId="8" fillId="0" borderId="21" xfId="2" applyNumberFormat="1" applyFont="1" applyBorder="1" applyAlignment="1" applyProtection="1">
      <alignment vertical="top" wrapText="1"/>
    </xf>
    <xf numFmtId="164" fontId="8" fillId="0" borderId="27" xfId="2" applyNumberFormat="1" applyFont="1" applyBorder="1" applyAlignment="1" applyProtection="1">
      <alignment vertical="top" wrapText="1"/>
    </xf>
    <xf numFmtId="0" fontId="4" fillId="0" borderId="21" xfId="8" applyBorder="1" applyAlignment="1" applyProtection="1">
      <alignment horizontal="left"/>
    </xf>
    <xf numFmtId="0" fontId="13" fillId="0" borderId="22" xfId="2" applyFont="1" applyBorder="1" applyAlignment="1" applyProtection="1">
      <alignment vertical="top" wrapText="1"/>
    </xf>
    <xf numFmtId="0" fontId="13" fillId="0" borderId="24" xfId="2" applyFont="1" applyBorder="1" applyAlignment="1" applyProtection="1">
      <alignment vertical="top" wrapText="1"/>
    </xf>
    <xf numFmtId="0" fontId="13" fillId="0" borderId="21" xfId="2" applyFont="1" applyBorder="1" applyAlignment="1" applyProtection="1">
      <alignment vertical="top" wrapText="1"/>
    </xf>
    <xf numFmtId="166" fontId="3" fillId="0" borderId="16" xfId="2" applyNumberFormat="1" applyFont="1" applyBorder="1" applyAlignment="1" applyProtection="1">
      <alignment horizontal="left" vertical="top"/>
      <protection locked="0"/>
    </xf>
    <xf numFmtId="166" fontId="3" fillId="0" borderId="32" xfId="2" applyNumberFormat="1" applyFont="1" applyBorder="1" applyAlignment="1" applyProtection="1">
      <alignment horizontal="left" vertical="top"/>
      <protection locked="0"/>
    </xf>
    <xf numFmtId="0" fontId="20" fillId="5" borderId="21" xfId="8" applyFont="1" applyFill="1" applyBorder="1" applyAlignment="1">
      <alignment horizontal="left"/>
    </xf>
    <xf numFmtId="0" fontId="20" fillId="5" borderId="21" xfId="9" applyNumberFormat="1" applyFont="1" applyFill="1" applyBorder="1" applyAlignment="1">
      <alignment horizontal="left" vertical="top" wrapText="1"/>
    </xf>
    <xf numFmtId="0" fontId="21" fillId="2" borderId="4" xfId="0" applyFont="1" applyFill="1" applyBorder="1" applyAlignment="1">
      <alignment horizontal="left"/>
    </xf>
    <xf numFmtId="0" fontId="7" fillId="4" borderId="0" xfId="0" applyFont="1" applyFill="1" applyAlignment="1">
      <alignment horizontal="left"/>
    </xf>
    <xf numFmtId="0" fontId="0" fillId="0" borderId="0" xfId="0" applyAlignment="1">
      <alignment horizontal="left"/>
    </xf>
    <xf numFmtId="0" fontId="18" fillId="6" borderId="27" xfId="8" applyFont="1" applyFill="1" applyBorder="1" applyAlignment="1" applyProtection="1">
      <alignment horizontal="left"/>
      <protection locked="0" hidden="1"/>
    </xf>
    <xf numFmtId="0" fontId="19" fillId="6" borderId="15" xfId="0" applyFont="1" applyFill="1" applyBorder="1" applyAlignment="1" applyProtection="1">
      <alignment horizontal="left"/>
      <protection locked="0"/>
    </xf>
    <xf numFmtId="0" fontId="19" fillId="6" borderId="20" xfId="0" applyFont="1" applyFill="1" applyBorder="1" applyAlignment="1" applyProtection="1">
      <alignment horizontal="left"/>
      <protection locked="0"/>
    </xf>
    <xf numFmtId="0" fontId="18" fillId="6" borderId="34" xfId="8" applyFont="1" applyFill="1" applyBorder="1" applyAlignment="1" applyProtection="1">
      <alignment horizontal="left" vertical="top"/>
      <protection locked="0" hidden="1"/>
    </xf>
    <xf numFmtId="0" fontId="19" fillId="6" borderId="13" xfId="0" applyFont="1" applyFill="1" applyBorder="1" applyAlignment="1" applyProtection="1">
      <alignment horizontal="left" vertical="top"/>
      <protection locked="0"/>
    </xf>
    <xf numFmtId="0" fontId="19" fillId="6" borderId="35" xfId="0" applyFont="1" applyFill="1" applyBorder="1" applyAlignment="1" applyProtection="1">
      <alignment horizontal="left" vertical="top"/>
      <protection locked="0"/>
    </xf>
    <xf numFmtId="0" fontId="19" fillId="6" borderId="36" xfId="0" applyFont="1" applyFill="1" applyBorder="1" applyAlignment="1" applyProtection="1">
      <alignment horizontal="left" vertical="top"/>
      <protection locked="0"/>
    </xf>
    <xf numFmtId="0" fontId="19" fillId="6" borderId="0" xfId="0" applyFont="1" applyFill="1" applyAlignment="1" applyProtection="1">
      <alignment horizontal="left" vertical="top"/>
      <protection locked="0"/>
    </xf>
    <xf numFmtId="0" fontId="19" fillId="6" borderId="37" xfId="0" applyFont="1" applyFill="1" applyBorder="1" applyAlignment="1" applyProtection="1">
      <alignment horizontal="left" vertical="top"/>
      <protection locked="0"/>
    </xf>
    <xf numFmtId="0" fontId="19" fillId="6" borderId="28" xfId="0" applyFont="1" applyFill="1" applyBorder="1" applyAlignment="1" applyProtection="1">
      <alignment horizontal="left" vertical="top"/>
      <protection locked="0"/>
    </xf>
    <xf numFmtId="0" fontId="19" fillId="6" borderId="7" xfId="0" applyFont="1" applyFill="1" applyBorder="1" applyAlignment="1" applyProtection="1">
      <alignment horizontal="left" vertical="top"/>
      <protection locked="0"/>
    </xf>
    <xf numFmtId="0" fontId="19" fillId="6" borderId="23" xfId="0" applyFont="1" applyFill="1" applyBorder="1" applyAlignment="1" applyProtection="1">
      <alignment horizontal="left" vertical="top"/>
      <protection locked="0"/>
    </xf>
    <xf numFmtId="0" fontId="9" fillId="3" borderId="12" xfId="3" applyFont="1" applyFill="1" applyBorder="1" applyAlignment="1">
      <alignment horizontal="center" textRotation="90" wrapText="1"/>
    </xf>
    <xf numFmtId="0" fontId="9" fillId="3" borderId="17" xfId="3" applyFont="1" applyFill="1" applyBorder="1" applyAlignment="1">
      <alignment horizontal="center" textRotation="90"/>
    </xf>
    <xf numFmtId="0" fontId="9" fillId="3" borderId="13" xfId="3" applyFont="1" applyFill="1" applyBorder="1" applyAlignment="1">
      <alignment horizontal="center" textRotation="90" wrapText="1"/>
    </xf>
    <xf numFmtId="0" fontId="9" fillId="3" borderId="0" xfId="3" applyFont="1" applyFill="1" applyAlignment="1">
      <alignment horizontal="center" textRotation="90" wrapText="1"/>
    </xf>
    <xf numFmtId="0" fontId="9" fillId="3" borderId="15" xfId="2" applyFont="1" applyFill="1" applyBorder="1" applyAlignment="1">
      <alignment horizontal="center" vertical="top" wrapText="1"/>
    </xf>
    <xf numFmtId="0" fontId="4" fillId="0" borderId="15" xfId="0" applyFont="1" applyBorder="1" applyAlignment="1">
      <alignment horizontal="center" vertical="top"/>
    </xf>
    <xf numFmtId="0" fontId="4" fillId="0" borderId="16" xfId="0" applyFont="1" applyBorder="1" applyAlignment="1">
      <alignment horizontal="center" vertical="top"/>
    </xf>
    <xf numFmtId="0" fontId="12" fillId="3" borderId="15" xfId="2" applyFont="1" applyFill="1" applyBorder="1" applyAlignment="1">
      <alignment horizontal="center" vertical="top" wrapText="1"/>
    </xf>
    <xf numFmtId="0" fontId="12" fillId="3" borderId="16" xfId="2" applyFont="1" applyFill="1" applyBorder="1" applyAlignment="1">
      <alignment horizontal="center" vertical="top" wrapText="1"/>
    </xf>
    <xf numFmtId="0" fontId="9" fillId="3" borderId="33" xfId="2" applyFont="1" applyFill="1" applyBorder="1" applyAlignment="1">
      <alignment horizontal="center" textRotation="90" wrapText="1"/>
    </xf>
    <xf numFmtId="0" fontId="4" fillId="0" borderId="24" xfId="0" applyFont="1" applyBorder="1" applyAlignment="1">
      <alignment textRotation="90" wrapText="1"/>
    </xf>
    <xf numFmtId="0" fontId="9" fillId="3" borderId="14" xfId="3" applyFont="1" applyFill="1" applyBorder="1" applyAlignment="1">
      <alignment horizontal="center" textRotation="90" wrapText="1"/>
    </xf>
    <xf numFmtId="0" fontId="9" fillId="3" borderId="18" xfId="3" applyFont="1" applyFill="1" applyBorder="1" applyAlignment="1">
      <alignment horizontal="center" textRotation="90" wrapText="1"/>
    </xf>
    <xf numFmtId="0" fontId="9" fillId="3" borderId="17" xfId="3" applyFont="1" applyFill="1" applyBorder="1" applyAlignment="1">
      <alignment horizontal="center" textRotation="90" wrapText="1"/>
    </xf>
    <xf numFmtId="0" fontId="9" fillId="3" borderId="13" xfId="3" applyFont="1" applyFill="1" applyBorder="1" applyAlignment="1">
      <alignment horizontal="center" textRotation="90"/>
    </xf>
    <xf numFmtId="0" fontId="9" fillId="3" borderId="0" xfId="3" applyFont="1" applyFill="1" applyAlignment="1">
      <alignment horizontal="center" textRotation="90"/>
    </xf>
    <xf numFmtId="0" fontId="9" fillId="3" borderId="12" xfId="3" applyFont="1" applyFill="1" applyBorder="1" applyAlignment="1">
      <alignment horizontal="center" textRotation="90"/>
    </xf>
    <xf numFmtId="0" fontId="9" fillId="3" borderId="14" xfId="3" applyFont="1" applyFill="1" applyBorder="1" applyAlignment="1">
      <alignment horizontal="center" textRotation="90"/>
    </xf>
    <xf numFmtId="0" fontId="9" fillId="3" borderId="18" xfId="3" applyFont="1" applyFill="1" applyBorder="1" applyAlignment="1">
      <alignment horizontal="center" textRotation="90"/>
    </xf>
    <xf numFmtId="0" fontId="9" fillId="3" borderId="7" xfId="3" applyFont="1" applyFill="1" applyBorder="1" applyAlignment="1">
      <alignment horizontal="center" textRotation="90"/>
    </xf>
    <xf numFmtId="49" fontId="9" fillId="3" borderId="13" xfId="3" applyNumberFormat="1" applyFont="1" applyFill="1" applyBorder="1" applyAlignment="1">
      <alignment horizontal="center" textRotation="90" wrapText="1"/>
    </xf>
    <xf numFmtId="49" fontId="9" fillId="3" borderId="0" xfId="3" applyNumberFormat="1" applyFont="1" applyFill="1" applyAlignment="1">
      <alignment horizontal="center" textRotation="90" wrapText="1"/>
    </xf>
    <xf numFmtId="0" fontId="9" fillId="3" borderId="9" xfId="3" applyFont="1" applyFill="1" applyBorder="1" applyAlignment="1">
      <alignment horizontal="center" wrapText="1"/>
    </xf>
    <xf numFmtId="0" fontId="9" fillId="3" borderId="10" xfId="3" applyFont="1" applyFill="1" applyBorder="1" applyAlignment="1">
      <alignment horizontal="center" wrapText="1"/>
    </xf>
    <xf numFmtId="0" fontId="9" fillId="3" borderId="11" xfId="3" applyFont="1" applyFill="1" applyBorder="1" applyAlignment="1">
      <alignment horizontal="center" wrapText="1"/>
    </xf>
    <xf numFmtId="0" fontId="9" fillId="3" borderId="6" xfId="3" applyFont="1" applyFill="1" applyBorder="1" applyAlignment="1">
      <alignment horizontal="center" wrapText="1"/>
    </xf>
    <xf numFmtId="0" fontId="9" fillId="3" borderId="7" xfId="3" applyFont="1" applyFill="1" applyBorder="1" applyAlignment="1">
      <alignment horizontal="center" wrapText="1"/>
    </xf>
    <xf numFmtId="0" fontId="9" fillId="3" borderId="8" xfId="3" applyFont="1" applyFill="1" applyBorder="1" applyAlignment="1">
      <alignment horizontal="center" wrapText="1"/>
    </xf>
  </cellXfs>
  <cellStyles count="10">
    <cellStyle name="Standaard" xfId="0" builtinId="0"/>
    <cellStyle name="Standaard 10 3" xfId="9" xr:uid="{CD7FC770-BC87-4C99-8DD3-E3BE983D26D0}"/>
    <cellStyle name="Standaard 2" xfId="2" xr:uid="{00000000-0005-0000-0000-000001000000}"/>
    <cellStyle name="Standaard 2 3" xfId="7" xr:uid="{BD34647A-EA84-41CC-BCC6-3C2EEA588940}"/>
    <cellStyle name="Standaard 2 4" xfId="6" xr:uid="{00000000-0005-0000-0000-000002000000}"/>
    <cellStyle name="Standaard 233" xfId="8" xr:uid="{43D4A971-932C-4579-BB70-2DEBF79EB8EE}"/>
    <cellStyle name="Standaard 5" xfId="3" xr:uid="{00000000-0005-0000-0000-000003000000}"/>
    <cellStyle name="Standaard 7" xfId="5" xr:uid="{00000000-0005-0000-0000-000004000000}"/>
    <cellStyle name="Standaard 8" xfId="4" xr:uid="{00000000-0005-0000-0000-000005000000}"/>
    <cellStyle name="Valuta" xfId="1" builtinId="4"/>
  </cellStyles>
  <dxfs count="6">
    <dxf>
      <fill>
        <patternFill>
          <bgColor rgb="FFFF9966"/>
        </patternFill>
      </fill>
    </dxf>
    <dxf>
      <fill>
        <patternFill>
          <bgColor theme="5" tint="0.39994506668294322"/>
        </patternFill>
      </fill>
    </dxf>
    <dxf>
      <fill>
        <patternFill>
          <bgColor rgb="FFFFFF99"/>
        </patternFill>
      </fill>
    </dxf>
    <dxf>
      <fill>
        <patternFill>
          <bgColor rgb="FFFF9966"/>
        </patternFill>
      </fill>
    </dxf>
    <dxf>
      <fill>
        <patternFill>
          <bgColor rgb="FFFF9966"/>
        </patternFill>
      </fill>
    </dxf>
    <dxf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FF99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ortal.eurlicon.nl/Documents%20and%20Settings/denniss/Local%20Settings/Temporary%20Internet%20Files/Content.Outlook/F7I1EGQH/Sjablonen/Bestekken/Lift%20-%20onderhoud/ELC%202010%200149-02%20O%20Bestanden%20bij%20Onderhoud%20beste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8.1 Onderhoud"/>
      <sheetName val="8.2 Extra werk"/>
      <sheetName val="8.3 Componenten"/>
      <sheetName val="9.1 Rapportage onderhoud"/>
      <sheetName val="9.2 Rapp. sto-klacht extra"/>
      <sheetName val="4.2 Responstijden"/>
      <sheetName val="7.6 Onderhoudsfrequentie"/>
      <sheetName val="10.1 Installatie overzich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/>
    </sheetDataSet>
  </externalBook>
</externalLink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AK49"/>
  <sheetViews>
    <sheetView tabSelected="1" topLeftCell="B1" zoomScaleNormal="100" workbookViewId="0">
      <selection activeCell="H26" sqref="H26"/>
    </sheetView>
  </sheetViews>
  <sheetFormatPr defaultColWidth="9.109375" defaultRowHeight="13.8" outlineLevelCol="1" x14ac:dyDescent="0.3"/>
  <cols>
    <col min="1" max="1" width="10.109375" style="12" hidden="1" customWidth="1"/>
    <col min="2" max="2" width="25.21875" style="12" customWidth="1" outlineLevel="1"/>
    <col min="3" max="3" width="24.44140625" style="12" customWidth="1" outlineLevel="1"/>
    <col min="4" max="4" width="9.109375" style="12" hidden="1" customWidth="1" outlineLevel="1"/>
    <col min="5" max="5" width="27.109375" style="12" customWidth="1" outlineLevel="1"/>
    <col min="6" max="6" width="8.5546875" style="12" bestFit="1" customWidth="1" outlineLevel="1"/>
    <col min="7" max="7" width="15.6640625" style="12" bestFit="1" customWidth="1"/>
    <col min="8" max="8" width="26.109375" style="12" bestFit="1" customWidth="1" outlineLevel="1"/>
    <col min="9" max="10" width="9.109375" style="12" customWidth="1" outlineLevel="1"/>
    <col min="11" max="11" width="19.44140625" style="12" bestFit="1" customWidth="1" outlineLevel="1"/>
    <col min="12" max="15" width="9.109375" style="12" customWidth="1" outlineLevel="1"/>
    <col min="16" max="16" width="11.33203125" style="12" bestFit="1" customWidth="1"/>
    <col min="17" max="17" width="10.44140625" style="12" bestFit="1" customWidth="1"/>
    <col min="18" max="18" width="10.6640625" style="12" bestFit="1" customWidth="1" outlineLevel="1"/>
    <col min="19" max="19" width="39.88671875" style="12" bestFit="1" customWidth="1"/>
    <col min="20" max="20" width="22.109375" style="12" bestFit="1" customWidth="1" outlineLevel="1"/>
    <col min="21" max="21" width="9.109375" style="12" customWidth="1" outlineLevel="1"/>
    <col min="22" max="22" width="62.44140625" style="12" bestFit="1" customWidth="1" outlineLevel="1"/>
    <col min="23" max="24" width="9.109375" style="12" customWidth="1" outlineLevel="1"/>
    <col min="25" max="25" width="20.6640625" style="12" bestFit="1" customWidth="1" outlineLevel="1"/>
    <col min="26" max="26" width="9.109375" style="12"/>
    <col min="27" max="28" width="9.109375" style="12" customWidth="1" outlineLevel="1"/>
    <col min="29" max="29" width="16.33203125" style="12" customWidth="1"/>
    <col min="30" max="30" width="18.44140625" style="12" bestFit="1" customWidth="1"/>
    <col min="31" max="34" width="16.33203125" style="12" customWidth="1" outlineLevel="1"/>
    <col min="35" max="37" width="9.109375" style="12" customWidth="1" outlineLevel="1"/>
    <col min="38" max="38" width="8.88671875" style="12" customWidth="1"/>
    <col min="39" max="16384" width="9.109375" style="12"/>
  </cols>
  <sheetData>
    <row r="1" spans="1:37" ht="14.4" x14ac:dyDescent="0.3">
      <c r="A1" s="6" t="s">
        <v>216</v>
      </c>
      <c r="B1" s="80" t="s">
        <v>218</v>
      </c>
      <c r="C1" s="81"/>
      <c r="D1" s="7"/>
      <c r="E1" s="7"/>
      <c r="F1" s="7"/>
      <c r="G1" s="7"/>
      <c r="H1" s="7"/>
      <c r="I1" s="7"/>
      <c r="J1" s="8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9"/>
      <c r="AD1" s="9"/>
      <c r="AE1" s="9"/>
      <c r="AF1" s="9"/>
      <c r="AG1" s="9"/>
      <c r="AH1" s="9"/>
      <c r="AI1" s="10"/>
      <c r="AJ1" s="10"/>
      <c r="AK1" s="11"/>
    </row>
    <row r="2" spans="1:37" ht="21" thickBot="1" x14ac:dyDescent="0.4">
      <c r="A2" s="13"/>
      <c r="B2" s="14"/>
      <c r="C2" s="14"/>
      <c r="D2" s="14"/>
      <c r="E2" s="14"/>
      <c r="F2" s="14"/>
      <c r="G2" s="14"/>
      <c r="H2" s="14"/>
      <c r="I2" s="14"/>
      <c r="J2" s="15"/>
      <c r="K2" s="14"/>
      <c r="L2" s="14"/>
      <c r="M2" s="14"/>
      <c r="N2" s="14"/>
      <c r="O2" s="14"/>
      <c r="P2" s="14"/>
      <c r="Q2" s="14"/>
      <c r="R2" s="14"/>
      <c r="S2" s="79"/>
      <c r="T2" s="14"/>
      <c r="U2" s="14"/>
      <c r="V2" s="14"/>
      <c r="W2" s="14"/>
      <c r="X2" s="14"/>
      <c r="Y2" s="14"/>
      <c r="Z2" s="14"/>
      <c r="AA2" s="14"/>
      <c r="AB2" s="14"/>
      <c r="AC2" s="16"/>
      <c r="AD2" s="16"/>
      <c r="AE2" s="16"/>
      <c r="AF2" s="16"/>
      <c r="AG2" s="16"/>
      <c r="AH2" s="16"/>
      <c r="AI2" s="17"/>
      <c r="AJ2" s="17"/>
      <c r="AK2" s="18"/>
    </row>
    <row r="3" spans="1:37" x14ac:dyDescent="0.3">
      <c r="A3" s="119" t="s">
        <v>0</v>
      </c>
      <c r="B3" s="120"/>
      <c r="C3" s="120"/>
      <c r="D3" s="120"/>
      <c r="E3" s="120"/>
      <c r="F3" s="121"/>
      <c r="G3" s="119" t="str">
        <f>CONCATENATE(COUNTA(F7:F35)," Installaties")</f>
        <v>29 Installaties</v>
      </c>
      <c r="H3" s="120"/>
      <c r="I3" s="120"/>
      <c r="J3" s="120"/>
      <c r="K3" s="120"/>
      <c r="L3" s="120"/>
      <c r="M3" s="120"/>
      <c r="N3" s="120"/>
      <c r="O3" s="121"/>
      <c r="P3" s="119" t="s">
        <v>1</v>
      </c>
      <c r="Q3" s="120"/>
      <c r="R3" s="121"/>
      <c r="S3" s="119" t="s">
        <v>2</v>
      </c>
      <c r="T3" s="120"/>
      <c r="U3" s="120"/>
      <c r="V3" s="120"/>
      <c r="W3" s="120"/>
      <c r="X3" s="120"/>
      <c r="Y3" s="121"/>
      <c r="Z3" s="119" t="s">
        <v>3</v>
      </c>
      <c r="AA3" s="120"/>
      <c r="AB3" s="121"/>
      <c r="AC3" s="116" t="s">
        <v>4</v>
      </c>
      <c r="AD3" s="117"/>
      <c r="AE3" s="117"/>
      <c r="AF3" s="117"/>
      <c r="AG3" s="117"/>
      <c r="AH3" s="117"/>
      <c r="AI3" s="117"/>
      <c r="AJ3" s="117"/>
      <c r="AK3" s="118"/>
    </row>
    <row r="4" spans="1:37" ht="27" customHeight="1" x14ac:dyDescent="0.3">
      <c r="A4" s="94" t="s">
        <v>5</v>
      </c>
      <c r="B4" s="96" t="s">
        <v>6</v>
      </c>
      <c r="C4" s="96" t="s">
        <v>7</v>
      </c>
      <c r="D4" s="108" t="s">
        <v>8</v>
      </c>
      <c r="E4" s="108" t="s">
        <v>9</v>
      </c>
      <c r="F4" s="111" t="s">
        <v>10</v>
      </c>
      <c r="G4" s="110" t="s">
        <v>11</v>
      </c>
      <c r="H4" s="114" t="s">
        <v>12</v>
      </c>
      <c r="I4" s="96" t="s">
        <v>13</v>
      </c>
      <c r="J4" s="108" t="s">
        <v>14</v>
      </c>
      <c r="K4" s="114" t="s">
        <v>15</v>
      </c>
      <c r="L4" s="96" t="s">
        <v>16</v>
      </c>
      <c r="M4" s="96" t="s">
        <v>17</v>
      </c>
      <c r="N4" s="96" t="s">
        <v>18</v>
      </c>
      <c r="O4" s="105" t="s">
        <v>19</v>
      </c>
      <c r="P4" s="110" t="s">
        <v>20</v>
      </c>
      <c r="Q4" s="108" t="s">
        <v>21</v>
      </c>
      <c r="R4" s="111" t="s">
        <v>22</v>
      </c>
      <c r="S4" s="94" t="s">
        <v>23</v>
      </c>
      <c r="T4" s="96" t="s">
        <v>24</v>
      </c>
      <c r="U4" s="108" t="s">
        <v>25</v>
      </c>
      <c r="V4" s="96" t="s">
        <v>26</v>
      </c>
      <c r="W4" s="96" t="s">
        <v>27</v>
      </c>
      <c r="X4" s="96" t="s">
        <v>28</v>
      </c>
      <c r="Y4" s="105" t="s">
        <v>29</v>
      </c>
      <c r="Z4" s="94" t="s">
        <v>30</v>
      </c>
      <c r="AA4" s="96" t="s">
        <v>31</v>
      </c>
      <c r="AB4" s="96" t="s">
        <v>32</v>
      </c>
      <c r="AC4" s="33"/>
      <c r="AD4" s="98" t="s">
        <v>33</v>
      </c>
      <c r="AE4" s="98"/>
      <c r="AF4" s="99"/>
      <c r="AG4" s="99"/>
      <c r="AH4" s="100"/>
      <c r="AI4" s="101"/>
      <c r="AJ4" s="101"/>
      <c r="AK4" s="102"/>
    </row>
    <row r="5" spans="1:37" x14ac:dyDescent="0.3">
      <c r="A5" s="107"/>
      <c r="B5" s="97"/>
      <c r="C5" s="97"/>
      <c r="D5" s="109"/>
      <c r="E5" s="109"/>
      <c r="F5" s="112"/>
      <c r="G5" s="95"/>
      <c r="H5" s="115"/>
      <c r="I5" s="97"/>
      <c r="J5" s="109"/>
      <c r="K5" s="115"/>
      <c r="L5" s="97"/>
      <c r="M5" s="97"/>
      <c r="N5" s="97"/>
      <c r="O5" s="106"/>
      <c r="P5" s="95"/>
      <c r="Q5" s="109"/>
      <c r="R5" s="112"/>
      <c r="S5" s="107"/>
      <c r="T5" s="97"/>
      <c r="U5" s="109"/>
      <c r="V5" s="97"/>
      <c r="W5" s="97"/>
      <c r="X5" s="97"/>
      <c r="Y5" s="106"/>
      <c r="Z5" s="95"/>
      <c r="AA5" s="97"/>
      <c r="AB5" s="97"/>
      <c r="AC5" s="19">
        <f t="shared" ref="AC5:AI5" si="0">SUM(AC7:AC35)</f>
        <v>0</v>
      </c>
      <c r="AD5" s="20">
        <f t="shared" si="0"/>
        <v>0</v>
      </c>
      <c r="AE5" s="20">
        <f t="shared" si="0"/>
        <v>0</v>
      </c>
      <c r="AF5" s="21">
        <f t="shared" si="0"/>
        <v>0</v>
      </c>
      <c r="AG5" s="22">
        <f t="shared" si="0"/>
        <v>0</v>
      </c>
      <c r="AH5" s="23">
        <f t="shared" si="0"/>
        <v>0</v>
      </c>
      <c r="AI5" s="24">
        <f t="shared" si="0"/>
        <v>78</v>
      </c>
      <c r="AJ5" s="103" t="s">
        <v>34</v>
      </c>
      <c r="AK5" s="25">
        <f>SUM(AK7:AK35)</f>
        <v>55</v>
      </c>
    </row>
    <row r="6" spans="1:37" ht="137.25" customHeight="1" x14ac:dyDescent="0.3">
      <c r="A6" s="107"/>
      <c r="B6" s="97"/>
      <c r="C6" s="97"/>
      <c r="D6" s="109"/>
      <c r="E6" s="109"/>
      <c r="F6" s="112"/>
      <c r="G6" s="95"/>
      <c r="H6" s="115"/>
      <c r="I6" s="97"/>
      <c r="J6" s="109"/>
      <c r="K6" s="115"/>
      <c r="L6" s="97"/>
      <c r="M6" s="97"/>
      <c r="N6" s="97"/>
      <c r="O6" s="106"/>
      <c r="P6" s="95"/>
      <c r="Q6" s="113"/>
      <c r="R6" s="112"/>
      <c r="S6" s="107"/>
      <c r="T6" s="97"/>
      <c r="U6" s="109"/>
      <c r="V6" s="97"/>
      <c r="W6" s="97"/>
      <c r="X6" s="97"/>
      <c r="Y6" s="106"/>
      <c r="Z6" s="95"/>
      <c r="AA6" s="97"/>
      <c r="AB6" s="97"/>
      <c r="AC6" s="26" t="s">
        <v>35</v>
      </c>
      <c r="AD6" s="27" t="s">
        <v>36</v>
      </c>
      <c r="AE6" s="27" t="s">
        <v>37</v>
      </c>
      <c r="AF6" s="27" t="s">
        <v>38</v>
      </c>
      <c r="AG6" s="27" t="s">
        <v>39</v>
      </c>
      <c r="AH6" s="28" t="s">
        <v>40</v>
      </c>
      <c r="AI6" s="29" t="s">
        <v>41</v>
      </c>
      <c r="AJ6" s="104"/>
      <c r="AK6" s="30" t="s">
        <v>42</v>
      </c>
    </row>
    <row r="7" spans="1:37" x14ac:dyDescent="0.3">
      <c r="A7" s="42"/>
      <c r="B7" s="44" t="s">
        <v>43</v>
      </c>
      <c r="C7" s="43" t="s">
        <v>43</v>
      </c>
      <c r="D7" s="42"/>
      <c r="E7" s="45" t="s">
        <v>44</v>
      </c>
      <c r="F7" s="44" t="s">
        <v>45</v>
      </c>
      <c r="G7" s="46">
        <v>10408618</v>
      </c>
      <c r="H7" s="47" t="s">
        <v>46</v>
      </c>
      <c r="I7" s="47" t="s">
        <v>47</v>
      </c>
      <c r="J7" s="43" t="s">
        <v>48</v>
      </c>
      <c r="K7" s="54" t="s">
        <v>49</v>
      </c>
      <c r="L7" s="54">
        <v>2010</v>
      </c>
      <c r="M7" s="54">
        <v>3</v>
      </c>
      <c r="N7" s="54">
        <v>1125</v>
      </c>
      <c r="O7" s="54">
        <v>1</v>
      </c>
      <c r="P7" s="47" t="s">
        <v>50</v>
      </c>
      <c r="Q7" s="47" t="s">
        <v>51</v>
      </c>
      <c r="R7" s="47">
        <v>100327218</v>
      </c>
      <c r="S7" s="47" t="s">
        <v>52</v>
      </c>
      <c r="T7" s="47" t="s">
        <v>53</v>
      </c>
      <c r="U7" s="47">
        <v>2012</v>
      </c>
      <c r="V7" s="47" t="s">
        <v>54</v>
      </c>
      <c r="W7" s="47">
        <v>3</v>
      </c>
      <c r="X7" s="47">
        <v>1</v>
      </c>
      <c r="Y7" s="47" t="s">
        <v>55</v>
      </c>
      <c r="Z7" s="47">
        <v>3</v>
      </c>
      <c r="AA7" s="43"/>
      <c r="AB7" s="47">
        <v>3</v>
      </c>
      <c r="AC7" s="31">
        <f t="shared" ref="AC7:AC35" si="1">SUM(AD7:AH7)</f>
        <v>0</v>
      </c>
      <c r="AD7" s="60"/>
      <c r="AE7" s="66">
        <v>0</v>
      </c>
      <c r="AF7" s="60"/>
      <c r="AG7" s="62"/>
      <c r="AH7" s="64"/>
      <c r="AI7" s="71">
        <v>3</v>
      </c>
      <c r="AJ7" s="73">
        <v>0.75</v>
      </c>
      <c r="AK7" s="72">
        <f t="shared" ref="AK7:AK35" si="2">AI7*AJ7</f>
        <v>2.25</v>
      </c>
    </row>
    <row r="8" spans="1:37" x14ac:dyDescent="0.3">
      <c r="A8" s="42"/>
      <c r="B8" s="44" t="s">
        <v>56</v>
      </c>
      <c r="C8" s="43" t="s">
        <v>57</v>
      </c>
      <c r="D8" s="42"/>
      <c r="E8" s="48" t="s">
        <v>58</v>
      </c>
      <c r="F8" s="44" t="s">
        <v>45</v>
      </c>
      <c r="G8" s="49"/>
      <c r="H8" s="53" t="s">
        <v>46</v>
      </c>
      <c r="I8" s="50" t="s">
        <v>47</v>
      </c>
      <c r="J8" s="43" t="s">
        <v>59</v>
      </c>
      <c r="K8" s="54" t="s">
        <v>47</v>
      </c>
      <c r="L8" s="54">
        <v>2014</v>
      </c>
      <c r="M8" s="54">
        <v>2</v>
      </c>
      <c r="N8" s="54">
        <v>630</v>
      </c>
      <c r="O8" s="54">
        <v>1</v>
      </c>
      <c r="P8" s="47" t="s">
        <v>60</v>
      </c>
      <c r="Q8" s="47" t="s">
        <v>51</v>
      </c>
      <c r="R8" s="47">
        <v>100330170</v>
      </c>
      <c r="S8" s="47" t="s">
        <v>61</v>
      </c>
      <c r="T8" s="47" t="s">
        <v>62</v>
      </c>
      <c r="U8" s="47">
        <v>2014</v>
      </c>
      <c r="V8" s="47" t="s">
        <v>63</v>
      </c>
      <c r="W8" s="47">
        <v>2</v>
      </c>
      <c r="X8" s="47">
        <v>1</v>
      </c>
      <c r="Y8" s="47" t="s">
        <v>64</v>
      </c>
      <c r="Z8" s="47">
        <v>3</v>
      </c>
      <c r="AA8" s="43"/>
      <c r="AB8" s="47">
        <v>3</v>
      </c>
      <c r="AC8" s="31">
        <f t="shared" ref="AC8:AC18" si="3">SUM(AD8:AH8)</f>
        <v>0</v>
      </c>
      <c r="AD8" s="60"/>
      <c r="AE8" s="66">
        <v>0</v>
      </c>
      <c r="AF8" s="60"/>
      <c r="AG8" s="62"/>
      <c r="AH8" s="64"/>
      <c r="AI8" s="71">
        <v>3</v>
      </c>
      <c r="AJ8" s="73">
        <v>0.75</v>
      </c>
      <c r="AK8" s="72">
        <f t="shared" si="2"/>
        <v>2.25</v>
      </c>
    </row>
    <row r="9" spans="1:37" x14ac:dyDescent="0.3">
      <c r="A9" s="42"/>
      <c r="B9" s="44" t="s">
        <v>56</v>
      </c>
      <c r="C9" s="43" t="s">
        <v>57</v>
      </c>
      <c r="D9" s="42"/>
      <c r="E9" s="44" t="s">
        <v>58</v>
      </c>
      <c r="F9" s="44" t="s">
        <v>45</v>
      </c>
      <c r="G9" s="49"/>
      <c r="H9" s="53" t="s">
        <v>46</v>
      </c>
      <c r="I9" s="50" t="s">
        <v>47</v>
      </c>
      <c r="J9" s="43" t="s">
        <v>65</v>
      </c>
      <c r="K9" s="54" t="s">
        <v>47</v>
      </c>
      <c r="L9" s="54">
        <v>2014</v>
      </c>
      <c r="M9" s="54">
        <v>4</v>
      </c>
      <c r="N9" s="54">
        <v>630</v>
      </c>
      <c r="O9" s="54">
        <v>1</v>
      </c>
      <c r="P9" s="47" t="s">
        <v>60</v>
      </c>
      <c r="Q9" s="47" t="s">
        <v>51</v>
      </c>
      <c r="R9" s="47">
        <v>100330173</v>
      </c>
      <c r="S9" s="47" t="s">
        <v>61</v>
      </c>
      <c r="T9" s="47" t="s">
        <v>62</v>
      </c>
      <c r="U9" s="47">
        <v>2014</v>
      </c>
      <c r="V9" s="47" t="s">
        <v>63</v>
      </c>
      <c r="W9" s="47">
        <v>4</v>
      </c>
      <c r="X9" s="47">
        <v>1</v>
      </c>
      <c r="Y9" s="47" t="s">
        <v>64</v>
      </c>
      <c r="Z9" s="47">
        <v>3</v>
      </c>
      <c r="AA9" s="43"/>
      <c r="AB9" s="47">
        <v>3</v>
      </c>
      <c r="AC9" s="31">
        <f t="shared" si="3"/>
        <v>0</v>
      </c>
      <c r="AD9" s="60"/>
      <c r="AE9" s="66">
        <v>0</v>
      </c>
      <c r="AF9" s="60"/>
      <c r="AG9" s="62"/>
      <c r="AH9" s="64"/>
      <c r="AI9" s="71">
        <v>4</v>
      </c>
      <c r="AJ9" s="73">
        <v>0.75</v>
      </c>
      <c r="AK9" s="72">
        <f t="shared" si="2"/>
        <v>3</v>
      </c>
    </row>
    <row r="10" spans="1:37" x14ac:dyDescent="0.3">
      <c r="A10" s="42"/>
      <c r="B10" s="44" t="s">
        <v>66</v>
      </c>
      <c r="C10" s="43" t="s">
        <v>67</v>
      </c>
      <c r="D10" s="42"/>
      <c r="E10" s="44" t="s">
        <v>68</v>
      </c>
      <c r="F10" s="44" t="s">
        <v>45</v>
      </c>
      <c r="G10" s="46"/>
      <c r="H10" s="51" t="s">
        <v>46</v>
      </c>
      <c r="I10" s="47" t="s">
        <v>47</v>
      </c>
      <c r="J10" s="43" t="s">
        <v>69</v>
      </c>
      <c r="K10" s="54" t="s">
        <v>70</v>
      </c>
      <c r="L10" s="54">
        <v>1982</v>
      </c>
      <c r="M10" s="54">
        <v>2</v>
      </c>
      <c r="N10" s="54">
        <v>630</v>
      </c>
      <c r="O10" s="54">
        <v>0.5</v>
      </c>
      <c r="P10" s="47" t="s">
        <v>71</v>
      </c>
      <c r="Q10" s="47" t="s">
        <v>51</v>
      </c>
      <c r="R10" s="47">
        <v>570900101</v>
      </c>
      <c r="S10" s="47" t="s">
        <v>72</v>
      </c>
      <c r="T10" s="47" t="s">
        <v>73</v>
      </c>
      <c r="U10" s="47">
        <v>1982</v>
      </c>
      <c r="V10" s="47" t="s">
        <v>74</v>
      </c>
      <c r="W10" s="47">
        <v>2</v>
      </c>
      <c r="X10" s="47">
        <v>1</v>
      </c>
      <c r="Y10" s="57"/>
      <c r="Z10" s="47">
        <v>3</v>
      </c>
      <c r="AA10" s="43"/>
      <c r="AB10" s="47">
        <v>3</v>
      </c>
      <c r="AC10" s="31">
        <f t="shared" si="3"/>
        <v>0</v>
      </c>
      <c r="AD10" s="60"/>
      <c r="AE10" s="66">
        <v>0</v>
      </c>
      <c r="AF10" s="60"/>
      <c r="AG10" s="62"/>
      <c r="AH10" s="64"/>
      <c r="AI10" s="71">
        <v>3</v>
      </c>
      <c r="AJ10" s="73">
        <v>0.75</v>
      </c>
      <c r="AK10" s="72">
        <f t="shared" si="2"/>
        <v>2.25</v>
      </c>
    </row>
    <row r="11" spans="1:37" x14ac:dyDescent="0.3">
      <c r="A11" s="43"/>
      <c r="B11" s="44" t="s">
        <v>75</v>
      </c>
      <c r="C11" s="43" t="s">
        <v>76</v>
      </c>
      <c r="D11" s="43"/>
      <c r="E11" s="44" t="s">
        <v>77</v>
      </c>
      <c r="F11" s="44" t="s">
        <v>45</v>
      </c>
      <c r="G11" s="46">
        <v>10442444</v>
      </c>
      <c r="H11" s="51" t="s">
        <v>46</v>
      </c>
      <c r="I11" s="47" t="s">
        <v>47</v>
      </c>
      <c r="J11" s="43" t="s">
        <v>78</v>
      </c>
      <c r="K11" s="54" t="s">
        <v>79</v>
      </c>
      <c r="L11" s="54">
        <v>2005</v>
      </c>
      <c r="M11" s="54">
        <v>2</v>
      </c>
      <c r="N11" s="54">
        <v>630</v>
      </c>
      <c r="O11" s="54">
        <v>1</v>
      </c>
      <c r="P11" s="47" t="s">
        <v>50</v>
      </c>
      <c r="Q11" s="47" t="s">
        <v>51</v>
      </c>
      <c r="R11" s="47">
        <v>570109501</v>
      </c>
      <c r="S11" s="47" t="s">
        <v>80</v>
      </c>
      <c r="T11" s="47" t="s">
        <v>81</v>
      </c>
      <c r="U11" s="47">
        <v>2006</v>
      </c>
      <c r="V11" s="47" t="s">
        <v>82</v>
      </c>
      <c r="W11" s="47">
        <v>2</v>
      </c>
      <c r="X11" s="47">
        <v>1</v>
      </c>
      <c r="Y11" s="47" t="s">
        <v>55</v>
      </c>
      <c r="Z11" s="47">
        <v>3</v>
      </c>
      <c r="AA11" s="43"/>
      <c r="AB11" s="47">
        <v>3</v>
      </c>
      <c r="AC11" s="31">
        <f t="shared" si="3"/>
        <v>0</v>
      </c>
      <c r="AD11" s="60"/>
      <c r="AE11" s="66">
        <v>0</v>
      </c>
      <c r="AF11" s="60"/>
      <c r="AG11" s="62"/>
      <c r="AH11" s="64"/>
      <c r="AI11" s="71">
        <v>3</v>
      </c>
      <c r="AJ11" s="73">
        <v>0.75</v>
      </c>
      <c r="AK11" s="72">
        <f t="shared" si="2"/>
        <v>2.25</v>
      </c>
    </row>
    <row r="12" spans="1:37" x14ac:dyDescent="0.3">
      <c r="A12" s="43"/>
      <c r="B12" s="44" t="s">
        <v>83</v>
      </c>
      <c r="C12" s="43" t="s">
        <v>84</v>
      </c>
      <c r="D12" s="43"/>
      <c r="E12" s="44" t="s">
        <v>85</v>
      </c>
      <c r="F12" s="44" t="s">
        <v>45</v>
      </c>
      <c r="G12" s="47"/>
      <c r="H12" s="51" t="s">
        <v>86</v>
      </c>
      <c r="I12" s="47" t="s">
        <v>47</v>
      </c>
      <c r="J12" s="43"/>
      <c r="K12" s="54"/>
      <c r="L12" s="54"/>
      <c r="M12" s="54">
        <v>2</v>
      </c>
      <c r="N12" s="54">
        <v>150</v>
      </c>
      <c r="O12" s="54"/>
      <c r="P12" s="47"/>
      <c r="Q12" s="47"/>
      <c r="R12" s="47"/>
      <c r="S12" s="47"/>
      <c r="T12" s="47"/>
      <c r="U12" s="47"/>
      <c r="V12" s="47"/>
      <c r="W12" s="47"/>
      <c r="X12" s="47"/>
      <c r="Y12" s="47"/>
      <c r="Z12" s="47">
        <v>3</v>
      </c>
      <c r="AA12" s="43"/>
      <c r="AB12" s="77">
        <v>3</v>
      </c>
      <c r="AC12" s="31">
        <f t="shared" si="3"/>
        <v>0</v>
      </c>
      <c r="AD12" s="60"/>
      <c r="AE12" s="66">
        <v>0</v>
      </c>
      <c r="AF12" s="67">
        <v>0</v>
      </c>
      <c r="AG12" s="68">
        <v>0</v>
      </c>
      <c r="AH12" s="64"/>
      <c r="AI12" s="71">
        <v>2</v>
      </c>
      <c r="AJ12" s="73">
        <v>0.75</v>
      </c>
      <c r="AK12" s="72">
        <f t="shared" si="2"/>
        <v>1.5</v>
      </c>
    </row>
    <row r="13" spans="1:37" x14ac:dyDescent="0.3">
      <c r="A13" s="43"/>
      <c r="B13" s="44" t="s">
        <v>87</v>
      </c>
      <c r="C13" s="43" t="s">
        <v>67</v>
      </c>
      <c r="D13" s="43"/>
      <c r="E13" s="44" t="s">
        <v>88</v>
      </c>
      <c r="F13" s="44" t="s">
        <v>45</v>
      </c>
      <c r="G13" s="46"/>
      <c r="H13" s="51" t="s">
        <v>86</v>
      </c>
      <c r="I13" s="47" t="s">
        <v>47</v>
      </c>
      <c r="J13" s="43"/>
      <c r="K13" s="54"/>
      <c r="L13" s="54"/>
      <c r="M13" s="54">
        <v>2</v>
      </c>
      <c r="N13" s="54">
        <v>150</v>
      </c>
      <c r="O13" s="54"/>
      <c r="P13" s="47"/>
      <c r="Q13" s="47"/>
      <c r="R13" s="47"/>
      <c r="S13" s="47"/>
      <c r="T13" s="47"/>
      <c r="U13" s="47"/>
      <c r="V13" s="47"/>
      <c r="W13" s="47"/>
      <c r="X13" s="47"/>
      <c r="Y13" s="47"/>
      <c r="Z13" s="47">
        <v>3</v>
      </c>
      <c r="AA13" s="43"/>
      <c r="AB13" s="77">
        <v>3</v>
      </c>
      <c r="AC13" s="31">
        <f t="shared" si="3"/>
        <v>0</v>
      </c>
      <c r="AD13" s="60"/>
      <c r="AE13" s="66">
        <v>0</v>
      </c>
      <c r="AF13" s="67">
        <v>0</v>
      </c>
      <c r="AG13" s="68">
        <v>0</v>
      </c>
      <c r="AH13" s="64"/>
      <c r="AI13" s="71">
        <v>2</v>
      </c>
      <c r="AJ13" s="73">
        <v>0.75</v>
      </c>
      <c r="AK13" s="72">
        <f t="shared" si="2"/>
        <v>1.5</v>
      </c>
    </row>
    <row r="14" spans="1:37" x14ac:dyDescent="0.3">
      <c r="A14" s="43"/>
      <c r="B14" s="44" t="s">
        <v>89</v>
      </c>
      <c r="C14" s="43" t="s">
        <v>67</v>
      </c>
      <c r="D14" s="43"/>
      <c r="E14" s="44" t="s">
        <v>90</v>
      </c>
      <c r="F14" s="44" t="s">
        <v>45</v>
      </c>
      <c r="G14" s="47"/>
      <c r="H14" s="51" t="s">
        <v>86</v>
      </c>
      <c r="I14" s="47" t="s">
        <v>47</v>
      </c>
      <c r="J14" s="43"/>
      <c r="K14" s="54"/>
      <c r="L14" s="54"/>
      <c r="M14" s="54">
        <v>2</v>
      </c>
      <c r="N14" s="54">
        <v>150</v>
      </c>
      <c r="O14" s="54"/>
      <c r="P14" s="47"/>
      <c r="Q14" s="47"/>
      <c r="R14" s="47"/>
      <c r="S14" s="47"/>
      <c r="T14" s="47"/>
      <c r="U14" s="47"/>
      <c r="V14" s="47"/>
      <c r="W14" s="47"/>
      <c r="X14" s="47"/>
      <c r="Y14" s="57"/>
      <c r="Z14" s="47">
        <v>3</v>
      </c>
      <c r="AA14" s="43"/>
      <c r="AB14" s="77">
        <v>3</v>
      </c>
      <c r="AC14" s="31">
        <f t="shared" si="3"/>
        <v>0</v>
      </c>
      <c r="AD14" s="60"/>
      <c r="AE14" s="66">
        <v>0</v>
      </c>
      <c r="AF14" s="67">
        <v>0</v>
      </c>
      <c r="AG14" s="68">
        <v>0</v>
      </c>
      <c r="AH14" s="64"/>
      <c r="AI14" s="71">
        <v>2</v>
      </c>
      <c r="AJ14" s="73">
        <v>0.75</v>
      </c>
      <c r="AK14" s="72">
        <f t="shared" si="2"/>
        <v>1.5</v>
      </c>
    </row>
    <row r="15" spans="1:37" x14ac:dyDescent="0.3">
      <c r="A15" s="43"/>
      <c r="B15" s="43" t="s">
        <v>91</v>
      </c>
      <c r="C15" s="43" t="s">
        <v>67</v>
      </c>
      <c r="D15" s="43"/>
      <c r="E15" s="44" t="s">
        <v>92</v>
      </c>
      <c r="F15" s="44" t="s">
        <v>45</v>
      </c>
      <c r="G15" s="47" t="s">
        <v>93</v>
      </c>
      <c r="H15" s="51" t="s">
        <v>94</v>
      </c>
      <c r="I15" s="47" t="s">
        <v>47</v>
      </c>
      <c r="J15" s="43"/>
      <c r="K15" s="54"/>
      <c r="L15" s="55"/>
      <c r="M15" s="55"/>
      <c r="N15" s="55"/>
      <c r="O15" s="56"/>
      <c r="P15" s="47"/>
      <c r="Q15" s="47"/>
      <c r="R15" s="47"/>
      <c r="S15" s="47"/>
      <c r="T15" s="50"/>
      <c r="U15" s="50"/>
      <c r="V15" s="50"/>
      <c r="W15" s="50"/>
      <c r="X15" s="50"/>
      <c r="Y15" s="50"/>
      <c r="Z15" s="47">
        <v>3</v>
      </c>
      <c r="AA15" s="43"/>
      <c r="AB15" s="78">
        <v>3</v>
      </c>
      <c r="AC15" s="31">
        <f t="shared" si="3"/>
        <v>0</v>
      </c>
      <c r="AD15" s="60"/>
      <c r="AE15" s="66">
        <v>0</v>
      </c>
      <c r="AF15" s="67">
        <v>0</v>
      </c>
      <c r="AG15" s="68">
        <v>0</v>
      </c>
      <c r="AH15" s="64"/>
      <c r="AI15" s="71">
        <v>1</v>
      </c>
      <c r="AJ15" s="73">
        <v>0.5</v>
      </c>
      <c r="AK15" s="72">
        <f t="shared" si="2"/>
        <v>0.5</v>
      </c>
    </row>
    <row r="16" spans="1:37" x14ac:dyDescent="0.3">
      <c r="A16" s="43"/>
      <c r="B16" s="44" t="s">
        <v>95</v>
      </c>
      <c r="C16" s="43" t="s">
        <v>96</v>
      </c>
      <c r="D16" s="43"/>
      <c r="E16" s="44" t="s">
        <v>97</v>
      </c>
      <c r="F16" s="44" t="s">
        <v>45</v>
      </c>
      <c r="G16" s="47">
        <v>1212516</v>
      </c>
      <c r="H16" s="51" t="s">
        <v>46</v>
      </c>
      <c r="I16" s="47" t="s">
        <v>47</v>
      </c>
      <c r="J16" s="43" t="s">
        <v>98</v>
      </c>
      <c r="K16" s="54" t="s">
        <v>99</v>
      </c>
      <c r="L16" s="54">
        <v>1989</v>
      </c>
      <c r="M16" s="54">
        <v>3</v>
      </c>
      <c r="N16" s="54">
        <v>630</v>
      </c>
      <c r="O16" s="54">
        <v>0.5</v>
      </c>
      <c r="P16" s="47" t="s">
        <v>71</v>
      </c>
      <c r="Q16" s="47" t="s">
        <v>51</v>
      </c>
      <c r="R16" s="47">
        <v>570800301</v>
      </c>
      <c r="S16" s="47" t="s">
        <v>100</v>
      </c>
      <c r="T16" s="47" t="s">
        <v>101</v>
      </c>
      <c r="U16" s="47">
        <v>1999</v>
      </c>
      <c r="V16" s="47" t="s">
        <v>102</v>
      </c>
      <c r="W16" s="47">
        <v>3</v>
      </c>
      <c r="X16" s="47">
        <v>1</v>
      </c>
      <c r="Y16" s="47" t="s">
        <v>55</v>
      </c>
      <c r="Z16" s="47">
        <v>3</v>
      </c>
      <c r="AA16" s="43"/>
      <c r="AB16" s="47">
        <v>3</v>
      </c>
      <c r="AC16" s="31">
        <f t="shared" si="3"/>
        <v>0</v>
      </c>
      <c r="AD16" s="60"/>
      <c r="AE16" s="66">
        <v>0</v>
      </c>
      <c r="AF16" s="60"/>
      <c r="AG16" s="62"/>
      <c r="AH16" s="64"/>
      <c r="AI16" s="71">
        <v>3</v>
      </c>
      <c r="AJ16" s="73">
        <v>0.75</v>
      </c>
      <c r="AK16" s="72">
        <f t="shared" si="2"/>
        <v>2.25</v>
      </c>
    </row>
    <row r="17" spans="1:37" x14ac:dyDescent="0.3">
      <c r="A17" s="43"/>
      <c r="B17" s="43" t="s">
        <v>103</v>
      </c>
      <c r="C17" s="43" t="s">
        <v>67</v>
      </c>
      <c r="D17" s="43"/>
      <c r="E17" s="43" t="s">
        <v>104</v>
      </c>
      <c r="F17" s="44" t="s">
        <v>45</v>
      </c>
      <c r="G17" s="47"/>
      <c r="H17" s="51" t="s">
        <v>86</v>
      </c>
      <c r="I17" s="47" t="s">
        <v>47</v>
      </c>
      <c r="J17" s="43"/>
      <c r="K17" s="56"/>
      <c r="L17" s="55"/>
      <c r="M17" s="59">
        <v>2</v>
      </c>
      <c r="N17" s="59">
        <v>150</v>
      </c>
      <c r="O17" s="56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47">
        <v>3</v>
      </c>
      <c r="AA17" s="43"/>
      <c r="AB17" s="58">
        <v>3</v>
      </c>
      <c r="AC17" s="31">
        <f t="shared" si="3"/>
        <v>0</v>
      </c>
      <c r="AD17" s="60"/>
      <c r="AE17" s="66">
        <v>0</v>
      </c>
      <c r="AF17" s="67">
        <v>0</v>
      </c>
      <c r="AG17" s="68">
        <v>0</v>
      </c>
      <c r="AH17" s="64"/>
      <c r="AI17" s="71">
        <v>2</v>
      </c>
      <c r="AJ17" s="73">
        <v>0.75</v>
      </c>
      <c r="AK17" s="72">
        <f t="shared" si="2"/>
        <v>1.5</v>
      </c>
    </row>
    <row r="18" spans="1:37" x14ac:dyDescent="0.3">
      <c r="A18" s="43"/>
      <c r="B18" s="44" t="s">
        <v>105</v>
      </c>
      <c r="C18" s="43" t="s">
        <v>84</v>
      </c>
      <c r="D18" s="43"/>
      <c r="E18" s="44" t="s">
        <v>106</v>
      </c>
      <c r="F18" s="44" t="s">
        <v>45</v>
      </c>
      <c r="G18" s="47" t="s">
        <v>107</v>
      </c>
      <c r="H18" s="51" t="s">
        <v>86</v>
      </c>
      <c r="I18" s="47" t="s">
        <v>47</v>
      </c>
      <c r="J18" s="43" t="s">
        <v>108</v>
      </c>
      <c r="K18" s="54" t="s">
        <v>47</v>
      </c>
      <c r="L18" s="54">
        <v>2021</v>
      </c>
      <c r="M18" s="54">
        <v>2</v>
      </c>
      <c r="N18" s="54">
        <v>225</v>
      </c>
      <c r="O18" s="54"/>
      <c r="P18" s="47" t="s">
        <v>109</v>
      </c>
      <c r="Q18" s="57" t="s">
        <v>51</v>
      </c>
      <c r="R18" s="57">
        <v>100361572</v>
      </c>
      <c r="S18" s="47" t="s">
        <v>110</v>
      </c>
      <c r="T18" s="47"/>
      <c r="U18" s="47"/>
      <c r="V18" s="47" t="s">
        <v>111</v>
      </c>
      <c r="W18" s="47">
        <v>0</v>
      </c>
      <c r="X18" s="47">
        <v>2</v>
      </c>
      <c r="Y18" s="47"/>
      <c r="Z18" s="47">
        <v>3</v>
      </c>
      <c r="AA18" s="43"/>
      <c r="AB18" s="47">
        <v>3</v>
      </c>
      <c r="AC18" s="31">
        <f t="shared" si="3"/>
        <v>0</v>
      </c>
      <c r="AD18" s="60"/>
      <c r="AE18" s="66">
        <v>0</v>
      </c>
      <c r="AF18" s="60"/>
      <c r="AG18" s="62"/>
      <c r="AH18" s="64"/>
      <c r="AI18" s="71">
        <v>2</v>
      </c>
      <c r="AJ18" s="73">
        <v>0.5</v>
      </c>
      <c r="AK18" s="72">
        <f t="shared" si="2"/>
        <v>1</v>
      </c>
    </row>
    <row r="19" spans="1:37" x14ac:dyDescent="0.3">
      <c r="A19" s="43"/>
      <c r="B19" s="44" t="s">
        <v>105</v>
      </c>
      <c r="C19" s="43" t="s">
        <v>84</v>
      </c>
      <c r="D19" s="43"/>
      <c r="E19" s="44" t="s">
        <v>106</v>
      </c>
      <c r="F19" s="44" t="s">
        <v>45</v>
      </c>
      <c r="G19" s="47" t="s">
        <v>112</v>
      </c>
      <c r="H19" s="51" t="s">
        <v>46</v>
      </c>
      <c r="I19" s="47" t="s">
        <v>47</v>
      </c>
      <c r="J19" s="43" t="s">
        <v>113</v>
      </c>
      <c r="K19" s="54" t="s">
        <v>114</v>
      </c>
      <c r="L19" s="54">
        <v>2016</v>
      </c>
      <c r="M19" s="54">
        <v>4</v>
      </c>
      <c r="N19" s="54">
        <v>450</v>
      </c>
      <c r="O19" s="54">
        <v>1</v>
      </c>
      <c r="P19" s="47" t="s">
        <v>50</v>
      </c>
      <c r="Q19" s="47" t="s">
        <v>51</v>
      </c>
      <c r="R19" s="47">
        <v>100336810</v>
      </c>
      <c r="S19" s="47" t="s">
        <v>115</v>
      </c>
      <c r="T19" s="47" t="s">
        <v>116</v>
      </c>
      <c r="U19" s="47">
        <v>2016</v>
      </c>
      <c r="V19" s="47" t="s">
        <v>117</v>
      </c>
      <c r="W19" s="47">
        <v>4</v>
      </c>
      <c r="X19" s="47">
        <v>1</v>
      </c>
      <c r="Y19" s="47" t="s">
        <v>118</v>
      </c>
      <c r="Z19" s="47">
        <v>3</v>
      </c>
      <c r="AA19" s="43"/>
      <c r="AB19" s="47">
        <v>3</v>
      </c>
      <c r="AC19" s="32">
        <f t="shared" si="1"/>
        <v>0</v>
      </c>
      <c r="AD19" s="60"/>
      <c r="AE19" s="66">
        <v>0</v>
      </c>
      <c r="AF19" s="61"/>
      <c r="AG19" s="63"/>
      <c r="AH19" s="65"/>
      <c r="AI19" s="71">
        <v>4</v>
      </c>
      <c r="AJ19" s="74">
        <v>0.75</v>
      </c>
      <c r="AK19" s="72">
        <f t="shared" si="2"/>
        <v>3</v>
      </c>
    </row>
    <row r="20" spans="1:37" x14ac:dyDescent="0.3">
      <c r="A20" s="43"/>
      <c r="B20" s="44" t="s">
        <v>105</v>
      </c>
      <c r="C20" s="43" t="s">
        <v>84</v>
      </c>
      <c r="D20" s="43"/>
      <c r="E20" s="44" t="s">
        <v>106</v>
      </c>
      <c r="F20" s="44" t="s">
        <v>45</v>
      </c>
      <c r="G20" s="47">
        <v>992476</v>
      </c>
      <c r="H20" s="47" t="s">
        <v>119</v>
      </c>
      <c r="I20" s="47" t="s">
        <v>47</v>
      </c>
      <c r="J20" s="43" t="s">
        <v>120</v>
      </c>
      <c r="K20" s="54" t="s">
        <v>121</v>
      </c>
      <c r="L20" s="54">
        <v>2016</v>
      </c>
      <c r="M20" s="54">
        <v>2</v>
      </c>
      <c r="N20" s="54">
        <v>1200</v>
      </c>
      <c r="O20" s="54"/>
      <c r="P20" s="47" t="s">
        <v>122</v>
      </c>
      <c r="Q20" s="47" t="s">
        <v>51</v>
      </c>
      <c r="R20" s="47"/>
      <c r="S20" s="47" t="s">
        <v>123</v>
      </c>
      <c r="T20" s="57" t="s">
        <v>124</v>
      </c>
      <c r="U20" s="47"/>
      <c r="V20" s="47" t="s">
        <v>125</v>
      </c>
      <c r="W20" s="47">
        <v>1</v>
      </c>
      <c r="X20" s="47">
        <v>0</v>
      </c>
      <c r="Y20" s="47"/>
      <c r="Z20" s="47">
        <v>3</v>
      </c>
      <c r="AA20" s="43"/>
      <c r="AB20" s="47">
        <v>3</v>
      </c>
      <c r="AC20" s="32">
        <f t="shared" si="1"/>
        <v>0</v>
      </c>
      <c r="AD20" s="60"/>
      <c r="AE20" s="66">
        <v>0</v>
      </c>
      <c r="AF20" s="61"/>
      <c r="AG20" s="63"/>
      <c r="AH20" s="65"/>
      <c r="AI20" s="71">
        <v>3</v>
      </c>
      <c r="AJ20" s="74">
        <v>0.5</v>
      </c>
      <c r="AK20" s="72">
        <f t="shared" si="2"/>
        <v>1.5</v>
      </c>
    </row>
    <row r="21" spans="1:37" x14ac:dyDescent="0.3">
      <c r="A21" s="43"/>
      <c r="B21" s="44" t="s">
        <v>105</v>
      </c>
      <c r="C21" s="43" t="s">
        <v>84</v>
      </c>
      <c r="D21" s="43"/>
      <c r="E21" s="44" t="s">
        <v>106</v>
      </c>
      <c r="F21" s="44" t="s">
        <v>45</v>
      </c>
      <c r="G21" s="47" t="s">
        <v>126</v>
      </c>
      <c r="H21" s="47" t="s">
        <v>86</v>
      </c>
      <c r="I21" s="47" t="s">
        <v>47</v>
      </c>
      <c r="J21" s="43" t="s">
        <v>127</v>
      </c>
      <c r="K21" s="54" t="s">
        <v>47</v>
      </c>
      <c r="L21" s="54">
        <v>2021</v>
      </c>
      <c r="M21" s="54">
        <v>2</v>
      </c>
      <c r="N21" s="54">
        <v>200</v>
      </c>
      <c r="O21" s="54"/>
      <c r="P21" s="47" t="s">
        <v>128</v>
      </c>
      <c r="Q21" s="57" t="s">
        <v>51</v>
      </c>
      <c r="R21" s="57">
        <v>100361570</v>
      </c>
      <c r="S21" s="47" t="s">
        <v>110</v>
      </c>
      <c r="T21" s="47"/>
      <c r="U21" s="47"/>
      <c r="V21" s="47" t="s">
        <v>111</v>
      </c>
      <c r="W21" s="47">
        <v>0</v>
      </c>
      <c r="X21" s="47">
        <v>2</v>
      </c>
      <c r="Y21" s="47"/>
      <c r="Z21" s="47">
        <v>3</v>
      </c>
      <c r="AA21" s="43"/>
      <c r="AB21" s="47">
        <v>3</v>
      </c>
      <c r="AC21" s="32">
        <f t="shared" si="1"/>
        <v>0</v>
      </c>
      <c r="AD21" s="60"/>
      <c r="AE21" s="66">
        <v>0</v>
      </c>
      <c r="AF21" s="61"/>
      <c r="AG21" s="63"/>
      <c r="AH21" s="65"/>
      <c r="AI21" s="71">
        <v>2</v>
      </c>
      <c r="AJ21" s="74">
        <v>0.5</v>
      </c>
      <c r="AK21" s="72">
        <f t="shared" si="2"/>
        <v>1</v>
      </c>
    </row>
    <row r="22" spans="1:37" x14ac:dyDescent="0.3">
      <c r="A22" s="43"/>
      <c r="B22" s="44" t="s">
        <v>105</v>
      </c>
      <c r="C22" s="43" t="s">
        <v>84</v>
      </c>
      <c r="D22" s="43"/>
      <c r="E22" s="44" t="s">
        <v>106</v>
      </c>
      <c r="F22" s="44" t="s">
        <v>45</v>
      </c>
      <c r="G22" s="47" t="s">
        <v>129</v>
      </c>
      <c r="H22" s="47" t="s">
        <v>86</v>
      </c>
      <c r="I22" s="47" t="s">
        <v>47</v>
      </c>
      <c r="J22" s="43" t="s">
        <v>130</v>
      </c>
      <c r="K22" s="54" t="s">
        <v>47</v>
      </c>
      <c r="L22" s="54">
        <v>2021</v>
      </c>
      <c r="M22" s="54">
        <v>2</v>
      </c>
      <c r="N22" s="54">
        <v>200</v>
      </c>
      <c r="O22" s="54"/>
      <c r="P22" s="47" t="s">
        <v>128</v>
      </c>
      <c r="Q22" s="57" t="s">
        <v>51</v>
      </c>
      <c r="R22" s="57">
        <v>100361571</v>
      </c>
      <c r="S22" s="47" t="s">
        <v>110</v>
      </c>
      <c r="T22" s="47"/>
      <c r="U22" s="47"/>
      <c r="V22" s="47" t="s">
        <v>111</v>
      </c>
      <c r="W22" s="47">
        <v>0</v>
      </c>
      <c r="X22" s="47">
        <v>2</v>
      </c>
      <c r="Y22" s="47"/>
      <c r="Z22" s="47">
        <v>3</v>
      </c>
      <c r="AA22" s="43"/>
      <c r="AB22" s="47">
        <v>3</v>
      </c>
      <c r="AC22" s="32">
        <f t="shared" si="1"/>
        <v>0</v>
      </c>
      <c r="AD22" s="60"/>
      <c r="AE22" s="66">
        <v>0</v>
      </c>
      <c r="AF22" s="61"/>
      <c r="AG22" s="63"/>
      <c r="AH22" s="65"/>
      <c r="AI22" s="71">
        <v>2</v>
      </c>
      <c r="AJ22" s="74">
        <v>0.5</v>
      </c>
      <c r="AK22" s="72">
        <f t="shared" si="2"/>
        <v>1</v>
      </c>
    </row>
    <row r="23" spans="1:37" x14ac:dyDescent="0.3">
      <c r="A23" s="43"/>
      <c r="B23" s="44" t="s">
        <v>131</v>
      </c>
      <c r="C23" s="43" t="s">
        <v>84</v>
      </c>
      <c r="D23" s="43"/>
      <c r="E23" s="44" t="s">
        <v>132</v>
      </c>
      <c r="F23" s="44" t="s">
        <v>45</v>
      </c>
      <c r="G23" s="49"/>
      <c r="H23" s="53" t="s">
        <v>94</v>
      </c>
      <c r="I23" s="50" t="s">
        <v>47</v>
      </c>
      <c r="J23" s="43" t="s">
        <v>133</v>
      </c>
      <c r="K23" s="54" t="s">
        <v>134</v>
      </c>
      <c r="L23" s="54">
        <v>2000</v>
      </c>
      <c r="M23" s="54">
        <v>3</v>
      </c>
      <c r="N23" s="54">
        <v>1500</v>
      </c>
      <c r="O23" s="54">
        <v>0.2</v>
      </c>
      <c r="P23" s="47" t="s">
        <v>135</v>
      </c>
      <c r="Q23" s="57" t="s">
        <v>51</v>
      </c>
      <c r="R23" s="57">
        <v>100361632</v>
      </c>
      <c r="S23" s="47" t="s">
        <v>136</v>
      </c>
      <c r="T23" s="47" t="s">
        <v>137</v>
      </c>
      <c r="U23" s="47">
        <v>2000</v>
      </c>
      <c r="V23" s="47" t="s">
        <v>138</v>
      </c>
      <c r="W23" s="47">
        <v>3</v>
      </c>
      <c r="X23" s="47">
        <v>0</v>
      </c>
      <c r="Y23" s="47"/>
      <c r="Z23" s="47">
        <v>3</v>
      </c>
      <c r="AA23" s="43"/>
      <c r="AB23" s="47">
        <v>3</v>
      </c>
      <c r="AC23" s="32">
        <f t="shared" si="1"/>
        <v>0</v>
      </c>
      <c r="AD23" s="60"/>
      <c r="AE23" s="66">
        <v>0</v>
      </c>
      <c r="AF23" s="61"/>
      <c r="AG23" s="63"/>
      <c r="AH23" s="65"/>
      <c r="AI23" s="71">
        <v>2</v>
      </c>
      <c r="AJ23" s="74">
        <v>0.75</v>
      </c>
      <c r="AK23" s="72">
        <f t="shared" si="2"/>
        <v>1.5</v>
      </c>
    </row>
    <row r="24" spans="1:37" x14ac:dyDescent="0.3">
      <c r="A24" s="43"/>
      <c r="B24" s="44" t="s">
        <v>131</v>
      </c>
      <c r="C24" s="43" t="s">
        <v>84</v>
      </c>
      <c r="D24" s="43"/>
      <c r="E24" s="44" t="s">
        <v>132</v>
      </c>
      <c r="F24" s="44" t="s">
        <v>45</v>
      </c>
      <c r="G24" s="47" t="s">
        <v>139</v>
      </c>
      <c r="H24" s="47" t="s">
        <v>46</v>
      </c>
      <c r="I24" s="47" t="s">
        <v>47</v>
      </c>
      <c r="J24" s="43" t="s">
        <v>140</v>
      </c>
      <c r="K24" s="54" t="s">
        <v>49</v>
      </c>
      <c r="L24" s="54">
        <v>2000</v>
      </c>
      <c r="M24" s="54">
        <v>2</v>
      </c>
      <c r="N24" s="54">
        <v>630</v>
      </c>
      <c r="O24" s="54">
        <v>1</v>
      </c>
      <c r="P24" s="47" t="s">
        <v>50</v>
      </c>
      <c r="Q24" s="47" t="s">
        <v>51</v>
      </c>
      <c r="R24" s="47">
        <v>570702003</v>
      </c>
      <c r="S24" s="47" t="s">
        <v>141</v>
      </c>
      <c r="T24" s="47" t="s">
        <v>142</v>
      </c>
      <c r="U24" s="47">
        <v>2000</v>
      </c>
      <c r="V24" s="47" t="s">
        <v>143</v>
      </c>
      <c r="W24" s="47">
        <v>2</v>
      </c>
      <c r="X24" s="47">
        <v>1</v>
      </c>
      <c r="Y24" s="47" t="s">
        <v>55</v>
      </c>
      <c r="Z24" s="47">
        <v>3</v>
      </c>
      <c r="AA24" s="43"/>
      <c r="AB24" s="47">
        <v>3</v>
      </c>
      <c r="AC24" s="32">
        <f t="shared" si="1"/>
        <v>0</v>
      </c>
      <c r="AD24" s="60"/>
      <c r="AE24" s="66">
        <v>0</v>
      </c>
      <c r="AF24" s="61"/>
      <c r="AG24" s="63"/>
      <c r="AH24" s="65"/>
      <c r="AI24" s="71">
        <v>3</v>
      </c>
      <c r="AJ24" s="74">
        <v>0.75</v>
      </c>
      <c r="AK24" s="72">
        <f t="shared" si="2"/>
        <v>2.25</v>
      </c>
    </row>
    <row r="25" spans="1:37" x14ac:dyDescent="0.3">
      <c r="A25" s="43"/>
      <c r="B25" s="44" t="s">
        <v>144</v>
      </c>
      <c r="C25" s="43" t="s">
        <v>76</v>
      </c>
      <c r="D25" s="43"/>
      <c r="E25" s="44" t="s">
        <v>145</v>
      </c>
      <c r="F25" s="44" t="s">
        <v>45</v>
      </c>
      <c r="G25" s="47">
        <v>10512619</v>
      </c>
      <c r="H25" s="47" t="s">
        <v>46</v>
      </c>
      <c r="I25" s="47" t="s">
        <v>47</v>
      </c>
      <c r="J25" s="43" t="s">
        <v>146</v>
      </c>
      <c r="K25" s="54" t="s">
        <v>79</v>
      </c>
      <c r="L25" s="54">
        <v>2006</v>
      </c>
      <c r="M25" s="54">
        <v>6</v>
      </c>
      <c r="N25" s="54">
        <v>1000</v>
      </c>
      <c r="O25" s="54">
        <v>1</v>
      </c>
      <c r="P25" s="47" t="s">
        <v>50</v>
      </c>
      <c r="Q25" s="47" t="s">
        <v>51</v>
      </c>
      <c r="R25" s="47">
        <v>100301588</v>
      </c>
      <c r="S25" s="47" t="s">
        <v>80</v>
      </c>
      <c r="T25" s="47" t="s">
        <v>81</v>
      </c>
      <c r="U25" s="47">
        <v>2006</v>
      </c>
      <c r="V25" s="47" t="s">
        <v>147</v>
      </c>
      <c r="W25" s="47">
        <v>6</v>
      </c>
      <c r="X25" s="47">
        <v>2</v>
      </c>
      <c r="Y25" s="47" t="s">
        <v>55</v>
      </c>
      <c r="Z25" s="47">
        <v>3</v>
      </c>
      <c r="AA25" s="43"/>
      <c r="AB25" s="47">
        <v>3</v>
      </c>
      <c r="AC25" s="32">
        <f t="shared" si="1"/>
        <v>0</v>
      </c>
      <c r="AD25" s="60"/>
      <c r="AE25" s="66">
        <v>0</v>
      </c>
      <c r="AF25" s="61"/>
      <c r="AG25" s="63"/>
      <c r="AH25" s="65"/>
      <c r="AI25" s="71">
        <v>5</v>
      </c>
      <c r="AJ25" s="74">
        <v>0.75</v>
      </c>
      <c r="AK25" s="72">
        <f t="shared" si="2"/>
        <v>3.75</v>
      </c>
    </row>
    <row r="26" spans="1:37" x14ac:dyDescent="0.3">
      <c r="A26" s="43"/>
      <c r="B26" s="43" t="s">
        <v>144</v>
      </c>
      <c r="C26" s="43" t="s">
        <v>76</v>
      </c>
      <c r="D26" s="43"/>
      <c r="E26" s="43" t="s">
        <v>145</v>
      </c>
      <c r="F26" s="44" t="s">
        <v>45</v>
      </c>
      <c r="G26" s="47">
        <v>1285950</v>
      </c>
      <c r="H26" s="77" t="s">
        <v>219</v>
      </c>
      <c r="I26" s="47" t="s">
        <v>47</v>
      </c>
      <c r="J26" s="43" t="s">
        <v>148</v>
      </c>
      <c r="K26" s="56"/>
      <c r="L26" s="55"/>
      <c r="M26" s="55"/>
      <c r="N26" s="55"/>
      <c r="O26" s="56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47">
        <v>3</v>
      </c>
      <c r="AA26" s="43"/>
      <c r="AB26" s="58">
        <v>3</v>
      </c>
      <c r="AC26" s="32">
        <f t="shared" si="1"/>
        <v>0</v>
      </c>
      <c r="AD26" s="60"/>
      <c r="AE26" s="66">
        <v>0</v>
      </c>
      <c r="AF26" s="69">
        <v>0</v>
      </c>
      <c r="AG26" s="70">
        <v>0</v>
      </c>
      <c r="AH26" s="65"/>
      <c r="AI26" s="71">
        <v>2</v>
      </c>
      <c r="AJ26" s="74">
        <v>0.75</v>
      </c>
      <c r="AK26" s="72">
        <f t="shared" si="2"/>
        <v>1.5</v>
      </c>
    </row>
    <row r="27" spans="1:37" x14ac:dyDescent="0.3">
      <c r="A27" s="43"/>
      <c r="B27" s="44" t="s">
        <v>149</v>
      </c>
      <c r="C27" s="43" t="s">
        <v>76</v>
      </c>
      <c r="D27" s="43"/>
      <c r="E27" s="44" t="s">
        <v>150</v>
      </c>
      <c r="F27" s="44" t="s">
        <v>45</v>
      </c>
      <c r="G27" s="47"/>
      <c r="H27" s="47" t="s">
        <v>151</v>
      </c>
      <c r="I27" s="47" t="s">
        <v>47</v>
      </c>
      <c r="J27" s="43" t="s">
        <v>152</v>
      </c>
      <c r="K27" s="54" t="s">
        <v>153</v>
      </c>
      <c r="L27" s="54">
        <v>2015</v>
      </c>
      <c r="M27" s="54">
        <v>3</v>
      </c>
      <c r="N27" s="54">
        <v>400</v>
      </c>
      <c r="O27" s="54">
        <v>0.15</v>
      </c>
      <c r="P27" s="47" t="s">
        <v>154</v>
      </c>
      <c r="Q27" s="47" t="s">
        <v>51</v>
      </c>
      <c r="R27" s="47">
        <v>100333688</v>
      </c>
      <c r="S27" s="47" t="s">
        <v>155</v>
      </c>
      <c r="T27" s="47" t="s">
        <v>153</v>
      </c>
      <c r="U27" s="47">
        <v>2015</v>
      </c>
      <c r="V27" s="47" t="s">
        <v>156</v>
      </c>
      <c r="W27" s="47">
        <v>3</v>
      </c>
      <c r="X27" s="47">
        <v>1</v>
      </c>
      <c r="Y27" s="47" t="s">
        <v>157</v>
      </c>
      <c r="Z27" s="47">
        <v>3</v>
      </c>
      <c r="AA27" s="43"/>
      <c r="AB27" s="47">
        <v>3</v>
      </c>
      <c r="AC27" s="32">
        <f t="shared" si="1"/>
        <v>0</v>
      </c>
      <c r="AD27" s="60"/>
      <c r="AE27" s="66">
        <v>0</v>
      </c>
      <c r="AF27" s="61"/>
      <c r="AG27" s="63"/>
      <c r="AH27" s="65"/>
      <c r="AI27" s="71">
        <v>2</v>
      </c>
      <c r="AJ27" s="74">
        <v>0.75</v>
      </c>
      <c r="AK27" s="72">
        <f t="shared" si="2"/>
        <v>1.5</v>
      </c>
    </row>
    <row r="28" spans="1:37" x14ac:dyDescent="0.3">
      <c r="A28" s="43"/>
      <c r="B28" s="44" t="s">
        <v>158</v>
      </c>
      <c r="C28" s="43" t="s">
        <v>96</v>
      </c>
      <c r="D28" s="43"/>
      <c r="E28" s="44" t="s">
        <v>159</v>
      </c>
      <c r="F28" s="44" t="s">
        <v>45</v>
      </c>
      <c r="G28" s="52" t="s">
        <v>160</v>
      </c>
      <c r="H28" s="47" t="s">
        <v>46</v>
      </c>
      <c r="I28" s="47" t="s">
        <v>47</v>
      </c>
      <c r="J28" s="43" t="s">
        <v>161</v>
      </c>
      <c r="K28" s="54" t="s">
        <v>49</v>
      </c>
      <c r="L28" s="54">
        <v>2006</v>
      </c>
      <c r="M28" s="54">
        <v>3</v>
      </c>
      <c r="N28" s="54">
        <v>630</v>
      </c>
      <c r="O28" s="54">
        <v>1</v>
      </c>
      <c r="P28" s="47" t="s">
        <v>50</v>
      </c>
      <c r="Q28" s="47" t="s">
        <v>51</v>
      </c>
      <c r="R28" s="47">
        <v>100304683</v>
      </c>
      <c r="S28" s="47" t="s">
        <v>162</v>
      </c>
      <c r="T28" s="47" t="s">
        <v>163</v>
      </c>
      <c r="U28" s="47">
        <v>2006</v>
      </c>
      <c r="V28" s="47" t="s">
        <v>164</v>
      </c>
      <c r="W28" s="47">
        <v>3</v>
      </c>
      <c r="X28" s="47">
        <v>1</v>
      </c>
      <c r="Y28" s="47" t="s">
        <v>55</v>
      </c>
      <c r="Z28" s="47">
        <v>3</v>
      </c>
      <c r="AA28" s="43"/>
      <c r="AB28" s="47">
        <v>3</v>
      </c>
      <c r="AC28" s="32">
        <f t="shared" si="1"/>
        <v>0</v>
      </c>
      <c r="AD28" s="60"/>
      <c r="AE28" s="66">
        <v>0</v>
      </c>
      <c r="AF28" s="61"/>
      <c r="AG28" s="63"/>
      <c r="AH28" s="65"/>
      <c r="AI28" s="71">
        <v>3</v>
      </c>
      <c r="AJ28" s="74">
        <v>0.75</v>
      </c>
      <c r="AK28" s="72">
        <f t="shared" si="2"/>
        <v>2.25</v>
      </c>
    </row>
    <row r="29" spans="1:37" x14ac:dyDescent="0.3">
      <c r="A29" s="43"/>
      <c r="B29" s="44" t="s">
        <v>165</v>
      </c>
      <c r="C29" s="43" t="s">
        <v>166</v>
      </c>
      <c r="D29" s="43"/>
      <c r="E29" s="44" t="s">
        <v>167</v>
      </c>
      <c r="F29" s="44" t="s">
        <v>45</v>
      </c>
      <c r="G29" s="47">
        <v>950529</v>
      </c>
      <c r="H29" s="51" t="s">
        <v>46</v>
      </c>
      <c r="I29" s="47" t="s">
        <v>47</v>
      </c>
      <c r="J29" s="43" t="s">
        <v>168</v>
      </c>
      <c r="K29" s="54" t="s">
        <v>49</v>
      </c>
      <c r="L29" s="54">
        <v>2000</v>
      </c>
      <c r="M29" s="54">
        <v>3</v>
      </c>
      <c r="N29" s="54">
        <v>1000</v>
      </c>
      <c r="O29" s="54">
        <v>1</v>
      </c>
      <c r="P29" s="47" t="s">
        <v>50</v>
      </c>
      <c r="Q29" s="47" t="s">
        <v>51</v>
      </c>
      <c r="R29" s="47">
        <v>570702002</v>
      </c>
      <c r="S29" s="47" t="s">
        <v>169</v>
      </c>
      <c r="T29" s="47" t="s">
        <v>142</v>
      </c>
      <c r="U29" s="47">
        <v>2000</v>
      </c>
      <c r="V29" s="47" t="s">
        <v>170</v>
      </c>
      <c r="W29" s="47">
        <v>3</v>
      </c>
      <c r="X29" s="47">
        <v>1</v>
      </c>
      <c r="Y29" s="47" t="s">
        <v>55</v>
      </c>
      <c r="Z29" s="47">
        <v>3</v>
      </c>
      <c r="AA29" s="43"/>
      <c r="AB29" s="47">
        <v>3</v>
      </c>
      <c r="AC29" s="32">
        <f t="shared" si="1"/>
        <v>0</v>
      </c>
      <c r="AD29" s="60"/>
      <c r="AE29" s="66">
        <v>0</v>
      </c>
      <c r="AF29" s="61"/>
      <c r="AG29" s="63"/>
      <c r="AH29" s="65"/>
      <c r="AI29" s="71">
        <v>4</v>
      </c>
      <c r="AJ29" s="74">
        <v>0.75</v>
      </c>
      <c r="AK29" s="72">
        <f t="shared" si="2"/>
        <v>3</v>
      </c>
    </row>
    <row r="30" spans="1:37" x14ac:dyDescent="0.3">
      <c r="A30" s="43"/>
      <c r="B30" s="44" t="s">
        <v>171</v>
      </c>
      <c r="C30" s="43" t="s">
        <v>166</v>
      </c>
      <c r="D30" s="43"/>
      <c r="E30" s="44" t="s">
        <v>172</v>
      </c>
      <c r="F30" s="44" t="s">
        <v>45</v>
      </c>
      <c r="G30" s="47"/>
      <c r="H30" s="51" t="s">
        <v>46</v>
      </c>
      <c r="I30" s="47" t="s">
        <v>47</v>
      </c>
      <c r="J30" s="43" t="s">
        <v>173</v>
      </c>
      <c r="K30" s="54" t="s">
        <v>174</v>
      </c>
      <c r="L30" s="54">
        <v>1995</v>
      </c>
      <c r="M30" s="54">
        <v>4</v>
      </c>
      <c r="N30" s="54">
        <v>630</v>
      </c>
      <c r="O30" s="54">
        <v>0.6</v>
      </c>
      <c r="P30" s="47" t="s">
        <v>175</v>
      </c>
      <c r="Q30" s="47" t="s">
        <v>51</v>
      </c>
      <c r="R30" s="47">
        <v>570106901</v>
      </c>
      <c r="S30" s="47" t="s">
        <v>176</v>
      </c>
      <c r="T30" s="47" t="s">
        <v>177</v>
      </c>
      <c r="U30" s="47">
        <v>2013</v>
      </c>
      <c r="V30" s="47" t="s">
        <v>178</v>
      </c>
      <c r="W30" s="47">
        <v>4</v>
      </c>
      <c r="X30" s="47">
        <v>1</v>
      </c>
      <c r="Y30" s="47" t="s">
        <v>55</v>
      </c>
      <c r="Z30" s="47">
        <v>3</v>
      </c>
      <c r="AA30" s="43"/>
      <c r="AB30" s="47">
        <v>3</v>
      </c>
      <c r="AC30" s="32">
        <f t="shared" si="1"/>
        <v>0</v>
      </c>
      <c r="AD30" s="60"/>
      <c r="AE30" s="66">
        <v>0</v>
      </c>
      <c r="AF30" s="61"/>
      <c r="AG30" s="63"/>
      <c r="AH30" s="65"/>
      <c r="AI30" s="71">
        <v>4</v>
      </c>
      <c r="AJ30" s="74">
        <v>0.75</v>
      </c>
      <c r="AK30" s="72">
        <f t="shared" si="2"/>
        <v>3</v>
      </c>
    </row>
    <row r="31" spans="1:37" x14ac:dyDescent="0.3">
      <c r="A31" s="43"/>
      <c r="B31" s="44" t="s">
        <v>179</v>
      </c>
      <c r="C31" s="43" t="s">
        <v>180</v>
      </c>
      <c r="D31" s="43"/>
      <c r="E31" s="44" t="s">
        <v>181</v>
      </c>
      <c r="F31" s="44" t="s">
        <v>45</v>
      </c>
      <c r="G31" s="47"/>
      <c r="H31" s="51" t="s">
        <v>86</v>
      </c>
      <c r="I31" s="47" t="s">
        <v>47</v>
      </c>
      <c r="J31" s="43"/>
      <c r="K31" s="54"/>
      <c r="L31" s="54"/>
      <c r="M31" s="54">
        <v>2</v>
      </c>
      <c r="N31" s="54">
        <v>150</v>
      </c>
      <c r="O31" s="54"/>
      <c r="P31" s="47"/>
      <c r="Q31" s="47"/>
      <c r="R31" s="47"/>
      <c r="S31" s="47"/>
      <c r="T31" s="47"/>
      <c r="U31" s="47"/>
      <c r="V31" s="47"/>
      <c r="W31" s="47"/>
      <c r="X31" s="47"/>
      <c r="Y31" s="47"/>
      <c r="Z31" s="47">
        <v>3</v>
      </c>
      <c r="AA31" s="43"/>
      <c r="AB31" s="77">
        <v>3</v>
      </c>
      <c r="AC31" s="32">
        <f t="shared" si="1"/>
        <v>0</v>
      </c>
      <c r="AD31" s="60"/>
      <c r="AE31" s="66">
        <v>0</v>
      </c>
      <c r="AF31" s="69">
        <v>0</v>
      </c>
      <c r="AG31" s="70">
        <v>0</v>
      </c>
      <c r="AH31" s="65"/>
      <c r="AI31" s="71">
        <v>2</v>
      </c>
      <c r="AJ31" s="74">
        <v>0.75</v>
      </c>
      <c r="AK31" s="72">
        <f t="shared" si="2"/>
        <v>1.5</v>
      </c>
    </row>
    <row r="32" spans="1:37" x14ac:dyDescent="0.3">
      <c r="A32" s="43"/>
      <c r="B32" s="44" t="s">
        <v>182</v>
      </c>
      <c r="C32" s="43" t="s">
        <v>67</v>
      </c>
      <c r="D32" s="43"/>
      <c r="E32" s="44" t="s">
        <v>183</v>
      </c>
      <c r="F32" s="44" t="s">
        <v>45</v>
      </c>
      <c r="G32" s="47" t="s">
        <v>184</v>
      </c>
      <c r="H32" s="51" t="s">
        <v>46</v>
      </c>
      <c r="I32" s="47" t="s">
        <v>47</v>
      </c>
      <c r="J32" s="43" t="s">
        <v>185</v>
      </c>
      <c r="K32" s="54" t="s">
        <v>49</v>
      </c>
      <c r="L32" s="54">
        <v>2006</v>
      </c>
      <c r="M32" s="54">
        <v>3</v>
      </c>
      <c r="N32" s="54">
        <v>630</v>
      </c>
      <c r="O32" s="54">
        <v>1</v>
      </c>
      <c r="P32" s="47" t="s">
        <v>50</v>
      </c>
      <c r="Q32" s="47" t="s">
        <v>51</v>
      </c>
      <c r="R32" s="47">
        <v>100304684</v>
      </c>
      <c r="S32" s="47" t="s">
        <v>162</v>
      </c>
      <c r="T32" s="47" t="s">
        <v>163</v>
      </c>
      <c r="U32" s="47">
        <v>2006</v>
      </c>
      <c r="V32" s="47" t="s">
        <v>164</v>
      </c>
      <c r="W32" s="47">
        <v>3</v>
      </c>
      <c r="X32" s="47">
        <v>1</v>
      </c>
      <c r="Y32" s="47" t="s">
        <v>55</v>
      </c>
      <c r="Z32" s="47">
        <v>3</v>
      </c>
      <c r="AA32" s="43"/>
      <c r="AB32" s="47">
        <v>3</v>
      </c>
      <c r="AC32" s="32">
        <f t="shared" si="1"/>
        <v>0</v>
      </c>
      <c r="AD32" s="60"/>
      <c r="AE32" s="66">
        <v>0</v>
      </c>
      <c r="AF32" s="61"/>
      <c r="AG32" s="63"/>
      <c r="AH32" s="65"/>
      <c r="AI32" s="71">
        <v>3</v>
      </c>
      <c r="AJ32" s="74">
        <v>0.75</v>
      </c>
      <c r="AK32" s="72">
        <f t="shared" si="2"/>
        <v>2.25</v>
      </c>
    </row>
    <row r="33" spans="1:37" x14ac:dyDescent="0.3">
      <c r="A33" s="43"/>
      <c r="B33" s="44" t="s">
        <v>186</v>
      </c>
      <c r="C33" s="43" t="s">
        <v>76</v>
      </c>
      <c r="D33" s="43"/>
      <c r="E33" s="44" t="s">
        <v>187</v>
      </c>
      <c r="F33" s="44" t="s">
        <v>45</v>
      </c>
      <c r="G33" s="47">
        <v>8527230</v>
      </c>
      <c r="H33" s="51" t="s">
        <v>94</v>
      </c>
      <c r="I33" s="47" t="s">
        <v>47</v>
      </c>
      <c r="J33" s="43" t="s">
        <v>188</v>
      </c>
      <c r="K33" s="54" t="s">
        <v>189</v>
      </c>
      <c r="L33" s="54">
        <v>2013</v>
      </c>
      <c r="M33" s="54">
        <v>2</v>
      </c>
      <c r="N33" s="54">
        <v>500</v>
      </c>
      <c r="O33" s="54"/>
      <c r="P33" s="47" t="s">
        <v>154</v>
      </c>
      <c r="Q33" s="47" t="s">
        <v>51</v>
      </c>
      <c r="R33" s="47">
        <v>100356129</v>
      </c>
      <c r="S33" s="47" t="s">
        <v>190</v>
      </c>
      <c r="T33" s="47"/>
      <c r="U33" s="47">
        <v>2013</v>
      </c>
      <c r="V33" s="47" t="s">
        <v>191</v>
      </c>
      <c r="W33" s="47">
        <v>1</v>
      </c>
      <c r="X33" s="47">
        <v>1</v>
      </c>
      <c r="Y33" s="47"/>
      <c r="Z33" s="47">
        <v>3</v>
      </c>
      <c r="AA33" s="43"/>
      <c r="AB33" s="47">
        <v>3</v>
      </c>
      <c r="AC33" s="32">
        <f t="shared" si="1"/>
        <v>0</v>
      </c>
      <c r="AD33" s="60"/>
      <c r="AE33" s="66">
        <v>0</v>
      </c>
      <c r="AF33" s="61"/>
      <c r="AG33" s="63"/>
      <c r="AH33" s="65"/>
      <c r="AI33" s="71">
        <v>2</v>
      </c>
      <c r="AJ33" s="74">
        <v>0.5</v>
      </c>
      <c r="AK33" s="72">
        <f t="shared" si="2"/>
        <v>1</v>
      </c>
    </row>
    <row r="34" spans="1:37" x14ac:dyDescent="0.3">
      <c r="A34" s="42"/>
      <c r="B34" s="44" t="s">
        <v>186</v>
      </c>
      <c r="C34" s="43" t="s">
        <v>76</v>
      </c>
      <c r="D34" s="42"/>
      <c r="E34" s="44" t="s">
        <v>187</v>
      </c>
      <c r="F34" s="44" t="s">
        <v>45</v>
      </c>
      <c r="G34" s="47" t="s">
        <v>192</v>
      </c>
      <c r="H34" s="51" t="s">
        <v>46</v>
      </c>
      <c r="I34" s="47" t="s">
        <v>47</v>
      </c>
      <c r="J34" s="43" t="s">
        <v>193</v>
      </c>
      <c r="K34" s="54" t="s">
        <v>47</v>
      </c>
      <c r="L34" s="54">
        <v>2013</v>
      </c>
      <c r="M34" s="54">
        <v>3</v>
      </c>
      <c r="N34" s="54">
        <v>1000</v>
      </c>
      <c r="O34" s="54">
        <v>1</v>
      </c>
      <c r="P34" s="47" t="s">
        <v>50</v>
      </c>
      <c r="Q34" s="47" t="s">
        <v>51</v>
      </c>
      <c r="R34" s="47">
        <v>100329478</v>
      </c>
      <c r="S34" s="47" t="s">
        <v>194</v>
      </c>
      <c r="T34" s="47" t="s">
        <v>195</v>
      </c>
      <c r="U34" s="47">
        <v>2013</v>
      </c>
      <c r="V34" s="47" t="s">
        <v>63</v>
      </c>
      <c r="W34" s="47">
        <v>3</v>
      </c>
      <c r="X34" s="47">
        <v>1</v>
      </c>
      <c r="Y34" s="47" t="s">
        <v>64</v>
      </c>
      <c r="Z34" s="47">
        <v>3</v>
      </c>
      <c r="AA34" s="43"/>
      <c r="AB34" s="47">
        <v>3</v>
      </c>
      <c r="AC34" s="32">
        <f t="shared" si="1"/>
        <v>0</v>
      </c>
      <c r="AD34" s="60"/>
      <c r="AE34" s="66">
        <v>0</v>
      </c>
      <c r="AF34" s="61"/>
      <c r="AG34" s="63"/>
      <c r="AH34" s="65"/>
      <c r="AI34" s="71">
        <v>3</v>
      </c>
      <c r="AJ34" s="74">
        <v>0.75</v>
      </c>
      <c r="AK34" s="72">
        <f t="shared" si="2"/>
        <v>2.25</v>
      </c>
    </row>
    <row r="35" spans="1:37" x14ac:dyDescent="0.3">
      <c r="A35" s="42"/>
      <c r="B35" s="44" t="s">
        <v>186</v>
      </c>
      <c r="C35" s="43" t="s">
        <v>76</v>
      </c>
      <c r="D35" s="42"/>
      <c r="E35" s="44" t="s">
        <v>187</v>
      </c>
      <c r="F35" s="44" t="s">
        <v>45</v>
      </c>
      <c r="G35" s="47" t="s">
        <v>196</v>
      </c>
      <c r="H35" s="51" t="s">
        <v>94</v>
      </c>
      <c r="I35" s="47" t="s">
        <v>47</v>
      </c>
      <c r="J35" s="43" t="s">
        <v>197</v>
      </c>
      <c r="K35" s="54" t="s">
        <v>198</v>
      </c>
      <c r="L35" s="54">
        <v>2015</v>
      </c>
      <c r="M35" s="54">
        <v>2</v>
      </c>
      <c r="N35" s="54">
        <v>1500</v>
      </c>
      <c r="O35" s="54"/>
      <c r="P35" s="47" t="s">
        <v>122</v>
      </c>
      <c r="Q35" s="47" t="s">
        <v>51</v>
      </c>
      <c r="R35" s="47">
        <v>100356130</v>
      </c>
      <c r="S35" s="47" t="s">
        <v>123</v>
      </c>
      <c r="T35" s="47" t="s">
        <v>199</v>
      </c>
      <c r="U35" s="47">
        <v>2015</v>
      </c>
      <c r="V35" s="47" t="s">
        <v>200</v>
      </c>
      <c r="W35" s="47">
        <v>2</v>
      </c>
      <c r="X35" s="47">
        <v>0</v>
      </c>
      <c r="Y35" s="47"/>
      <c r="Z35" s="47">
        <v>3</v>
      </c>
      <c r="AA35" s="43"/>
      <c r="AB35" s="47">
        <v>3</v>
      </c>
      <c r="AC35" s="32">
        <f t="shared" si="1"/>
        <v>0</v>
      </c>
      <c r="AD35" s="60"/>
      <c r="AE35" s="66">
        <v>0</v>
      </c>
      <c r="AF35" s="61"/>
      <c r="AG35" s="63"/>
      <c r="AH35" s="65"/>
      <c r="AI35" s="71">
        <v>2</v>
      </c>
      <c r="AJ35" s="74">
        <v>0.5</v>
      </c>
      <c r="AK35" s="72">
        <f t="shared" si="2"/>
        <v>1</v>
      </c>
    </row>
    <row r="39" spans="1:37" ht="14.4" x14ac:dyDescent="0.3">
      <c r="AD39" s="82" t="s">
        <v>212</v>
      </c>
      <c r="AE39" s="83"/>
      <c r="AF39" s="83"/>
      <c r="AG39" s="83"/>
      <c r="AH39" s="83"/>
      <c r="AI39" s="83"/>
      <c r="AJ39" s="84"/>
    </row>
    <row r="40" spans="1:37" ht="14.4" x14ac:dyDescent="0.3">
      <c r="AD40" s="82" t="s">
        <v>213</v>
      </c>
      <c r="AE40" s="83"/>
      <c r="AF40" s="83"/>
      <c r="AG40" s="83"/>
      <c r="AH40" s="83"/>
      <c r="AI40" s="83"/>
      <c r="AJ40" s="84"/>
    </row>
    <row r="41" spans="1:37" ht="14.4" x14ac:dyDescent="0.3">
      <c r="AD41" s="82" t="s">
        <v>214</v>
      </c>
      <c r="AE41" s="83"/>
      <c r="AF41" s="83"/>
      <c r="AG41" s="83"/>
      <c r="AH41" s="83"/>
      <c r="AI41" s="83"/>
      <c r="AJ41" s="84"/>
    </row>
    <row r="42" spans="1:37" ht="13.8" customHeight="1" x14ac:dyDescent="0.3">
      <c r="AD42" s="85" t="s">
        <v>215</v>
      </c>
      <c r="AE42" s="86"/>
      <c r="AF42" s="86"/>
      <c r="AG42" s="86"/>
      <c r="AH42" s="86"/>
      <c r="AI42" s="86"/>
      <c r="AJ42" s="87"/>
    </row>
    <row r="43" spans="1:37" ht="13.8" customHeight="1" x14ac:dyDescent="0.3">
      <c r="AD43" s="88"/>
      <c r="AE43" s="89"/>
      <c r="AF43" s="89"/>
      <c r="AG43" s="89"/>
      <c r="AH43" s="89"/>
      <c r="AI43" s="89"/>
      <c r="AJ43" s="90"/>
    </row>
    <row r="44" spans="1:37" ht="13.8" customHeight="1" x14ac:dyDescent="0.3">
      <c r="AD44" s="88"/>
      <c r="AE44" s="89"/>
      <c r="AF44" s="89"/>
      <c r="AG44" s="89"/>
      <c r="AH44" s="89"/>
      <c r="AI44" s="89"/>
      <c r="AJ44" s="90"/>
    </row>
    <row r="45" spans="1:37" ht="13.8" customHeight="1" x14ac:dyDescent="0.3">
      <c r="AD45" s="88"/>
      <c r="AE45" s="89"/>
      <c r="AF45" s="89"/>
      <c r="AG45" s="89"/>
      <c r="AH45" s="89"/>
      <c r="AI45" s="89"/>
      <c r="AJ45" s="90"/>
    </row>
    <row r="46" spans="1:37" ht="13.8" customHeight="1" x14ac:dyDescent="0.3">
      <c r="AD46" s="88"/>
      <c r="AE46" s="89"/>
      <c r="AF46" s="89"/>
      <c r="AG46" s="89"/>
      <c r="AH46" s="89"/>
      <c r="AI46" s="89"/>
      <c r="AJ46" s="90"/>
    </row>
    <row r="47" spans="1:37" ht="13.8" customHeight="1" x14ac:dyDescent="0.3">
      <c r="AD47" s="88"/>
      <c r="AE47" s="89"/>
      <c r="AF47" s="89"/>
      <c r="AG47" s="89"/>
      <c r="AH47" s="89"/>
      <c r="AI47" s="89"/>
      <c r="AJ47" s="90"/>
    </row>
    <row r="48" spans="1:37" ht="13.8" customHeight="1" x14ac:dyDescent="0.3">
      <c r="AD48" s="88"/>
      <c r="AE48" s="89"/>
      <c r="AF48" s="89"/>
      <c r="AG48" s="89"/>
      <c r="AH48" s="89"/>
      <c r="AI48" s="89"/>
      <c r="AJ48" s="90"/>
    </row>
    <row r="49" spans="30:36" ht="13.8" customHeight="1" x14ac:dyDescent="0.3">
      <c r="AD49" s="91"/>
      <c r="AE49" s="92"/>
      <c r="AF49" s="92"/>
      <c r="AG49" s="92"/>
      <c r="AH49" s="92"/>
      <c r="AI49" s="92"/>
      <c r="AJ49" s="93"/>
    </row>
  </sheetData>
  <sheetProtection selectLockedCells="1"/>
  <mergeCells count="42">
    <mergeCell ref="AC3:AK3"/>
    <mergeCell ref="A3:F3"/>
    <mergeCell ref="G3:O3"/>
    <mergeCell ref="P3:R3"/>
    <mergeCell ref="S3:Y3"/>
    <mergeCell ref="Z3:AB3"/>
    <mergeCell ref="L4:L6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W4:W6"/>
    <mergeCell ref="X4:X6"/>
    <mergeCell ref="M4:M6"/>
    <mergeCell ref="N4:N6"/>
    <mergeCell ref="O4:O6"/>
    <mergeCell ref="P4:P6"/>
    <mergeCell ref="R4:R6"/>
    <mergeCell ref="Q4:Q6"/>
    <mergeCell ref="B1:C1"/>
    <mergeCell ref="AD39:AJ39"/>
    <mergeCell ref="AD40:AJ40"/>
    <mergeCell ref="AD41:AJ41"/>
    <mergeCell ref="AD42:AJ49"/>
    <mergeCell ref="Z4:Z6"/>
    <mergeCell ref="AA4:AA6"/>
    <mergeCell ref="AB4:AB6"/>
    <mergeCell ref="AD4:AH4"/>
    <mergeCell ref="AI4:AK4"/>
    <mergeCell ref="AJ5:AJ6"/>
    <mergeCell ref="Y4:Y6"/>
    <mergeCell ref="S4:S6"/>
    <mergeCell ref="T4:T6"/>
    <mergeCell ref="U4:U6"/>
    <mergeCell ref="V4:V6"/>
  </mergeCells>
  <conditionalFormatting sqref="A7:AB7 A8:W8 Y8:AB8 A9:AB35">
    <cfRule type="containsBlanks" dxfId="5" priority="3">
      <formula>LEN(TRIM(A7))=0</formula>
    </cfRule>
  </conditionalFormatting>
  <conditionalFormatting sqref="AD39:AD42">
    <cfRule type="containsBlanks" dxfId="4" priority="1">
      <formula>LEN(TRIM(AD39))=0</formula>
    </cfRule>
  </conditionalFormatting>
  <conditionalFormatting sqref="AD7:AJ35">
    <cfRule type="containsBlanks" dxfId="3" priority="2">
      <formula>LEN(TRIM(AD7))=0</formula>
    </cfRule>
  </conditionalFormatting>
  <conditionalFormatting sqref="AJ7:AJ35">
    <cfRule type="containsBlanks" dxfId="2" priority="7">
      <formula>LEN(TRIM(AJ7))=0</formula>
    </cfRule>
  </conditionalFormatting>
  <pageMargins left="0.25" right="0.25" top="0.75" bottom="0.75" header="0.3" footer="0.3"/>
  <pageSetup scale="34" fitToHeight="0" orientation="landscape" r:id="rId1"/>
  <headerFooter>
    <oddHeader>&amp;C&amp;"Tahoma,Vet"&amp;A</oddHeader>
    <oddFooter>&amp;L&amp;"Tahoma,Standaard"&amp;9ELC.A.1&amp;C&amp;"Tahoma,Standaard"&amp;9Bestand: &amp;F&amp;R&amp;"Tahoma,Standaard"&amp;9&amp;P van &amp;N</oddFooter>
  </headerFooter>
  <ignoredErrors>
    <ignoredError sqref="AC7" formulaRange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2FE44E-066A-490F-9C08-4014326628CB}">
  <sheetPr>
    <tabColor rgb="FF92D050"/>
    <pageSetUpPr fitToPage="1"/>
  </sheetPr>
  <dimension ref="A1:D21"/>
  <sheetViews>
    <sheetView zoomScaleNormal="100" workbookViewId="0">
      <selection activeCell="C4" sqref="C4"/>
    </sheetView>
  </sheetViews>
  <sheetFormatPr defaultColWidth="36.44140625" defaultRowHeight="14.4" x14ac:dyDescent="0.3"/>
  <cols>
    <col min="1" max="1" width="53.88671875" bestFit="1" customWidth="1"/>
    <col min="2" max="2" width="57" bestFit="1" customWidth="1"/>
    <col min="3" max="3" width="34.6640625" bestFit="1" customWidth="1"/>
    <col min="4" max="4" width="24.33203125" customWidth="1"/>
    <col min="5" max="5" width="57" bestFit="1" customWidth="1"/>
    <col min="6" max="6" width="36" bestFit="1" customWidth="1"/>
    <col min="7" max="7" width="18.44140625" bestFit="1" customWidth="1"/>
    <col min="8" max="8" width="32.5546875" bestFit="1" customWidth="1"/>
    <col min="9" max="9" width="14.33203125" bestFit="1" customWidth="1"/>
    <col min="10" max="16375" width="36.44140625" customWidth="1"/>
  </cols>
  <sheetData>
    <row r="1" spans="1:4" x14ac:dyDescent="0.3">
      <c r="A1" s="1" t="s">
        <v>217</v>
      </c>
      <c r="B1" s="2"/>
      <c r="C1" s="2"/>
      <c r="D1" s="3"/>
    </row>
    <row r="2" spans="1:4" ht="15" thickBot="1" x14ac:dyDescent="0.35">
      <c r="A2" s="4"/>
      <c r="B2" s="2"/>
      <c r="C2" s="2"/>
      <c r="D2" s="3"/>
    </row>
    <row r="3" spans="1:4" s="36" customFormat="1" x14ac:dyDescent="0.3">
      <c r="A3" s="5" t="s">
        <v>201</v>
      </c>
      <c r="B3" s="34"/>
      <c r="C3" s="35" t="s">
        <v>206</v>
      </c>
      <c r="D3" s="3"/>
    </row>
    <row r="4" spans="1:4" s="36" customFormat="1" x14ac:dyDescent="0.3">
      <c r="A4" s="37" t="s">
        <v>207</v>
      </c>
      <c r="B4" s="38" t="s">
        <v>202</v>
      </c>
      <c r="C4" s="75"/>
      <c r="D4" s="3"/>
    </row>
    <row r="5" spans="1:4" s="36" customFormat="1" x14ac:dyDescent="0.3">
      <c r="A5" s="37" t="s">
        <v>208</v>
      </c>
      <c r="B5" s="38" t="s">
        <v>203</v>
      </c>
      <c r="C5" s="75"/>
      <c r="D5" s="3"/>
    </row>
    <row r="6" spans="1:4" s="36" customFormat="1" x14ac:dyDescent="0.3">
      <c r="A6" s="37" t="s">
        <v>209</v>
      </c>
      <c r="B6" s="38" t="s">
        <v>204</v>
      </c>
      <c r="C6" s="75"/>
      <c r="D6" s="3"/>
    </row>
    <row r="7" spans="1:4" s="36" customFormat="1" x14ac:dyDescent="0.3">
      <c r="A7" s="39" t="s">
        <v>210</v>
      </c>
      <c r="B7" s="38"/>
      <c r="C7" s="75"/>
      <c r="D7" s="3"/>
    </row>
    <row r="8" spans="1:4" s="36" customFormat="1" ht="15" thickBot="1" x14ac:dyDescent="0.35">
      <c r="A8" s="40" t="s">
        <v>211</v>
      </c>
      <c r="B8" s="41" t="s">
        <v>205</v>
      </c>
      <c r="C8" s="76"/>
      <c r="D8" s="3"/>
    </row>
    <row r="9" spans="1:4" s="36" customFormat="1" x14ac:dyDescent="0.3">
      <c r="A9" s="3"/>
      <c r="B9" s="3"/>
      <c r="C9" s="3"/>
      <c r="D9" s="3"/>
    </row>
    <row r="11" spans="1:4" x14ac:dyDescent="0.3">
      <c r="C11" s="82" t="s">
        <v>212</v>
      </c>
      <c r="D11" s="83"/>
    </row>
    <row r="12" spans="1:4" x14ac:dyDescent="0.3">
      <c r="C12" s="82" t="s">
        <v>213</v>
      </c>
      <c r="D12" s="83"/>
    </row>
    <row r="13" spans="1:4" x14ac:dyDescent="0.3">
      <c r="C13" s="82" t="s">
        <v>214</v>
      </c>
      <c r="D13" s="83"/>
    </row>
    <row r="14" spans="1:4" x14ac:dyDescent="0.3">
      <c r="C14" s="85" t="s">
        <v>215</v>
      </c>
      <c r="D14" s="86"/>
    </row>
    <row r="15" spans="1:4" x14ac:dyDescent="0.3">
      <c r="C15" s="88"/>
      <c r="D15" s="89"/>
    </row>
    <row r="16" spans="1:4" x14ac:dyDescent="0.3">
      <c r="C16" s="88"/>
      <c r="D16" s="89"/>
    </row>
    <row r="17" spans="3:4" x14ac:dyDescent="0.3">
      <c r="C17" s="88"/>
      <c r="D17" s="89"/>
    </row>
    <row r="18" spans="3:4" x14ac:dyDescent="0.3">
      <c r="C18" s="88"/>
      <c r="D18" s="89"/>
    </row>
    <row r="19" spans="3:4" x14ac:dyDescent="0.3">
      <c r="C19" s="88"/>
      <c r="D19" s="89"/>
    </row>
    <row r="20" spans="3:4" x14ac:dyDescent="0.3">
      <c r="C20" s="88"/>
      <c r="D20" s="89"/>
    </row>
    <row r="21" spans="3:4" x14ac:dyDescent="0.3">
      <c r="C21" s="91"/>
      <c r="D21" s="92"/>
    </row>
  </sheetData>
  <sheetProtection algorithmName="SHA-512" hashValue="wfsXdVgLzPL6H5zJzD2bAKc3OTPTJmDj7BGbRxfToC1ciNs07ICiv1Jbj8dUh0nI9UHvohI1WDtSRRz70Yqvcw==" saltValue="KxT7zivwhJKr3PcFkkPZnQ==" spinCount="100000" sheet="1" selectLockedCells="1"/>
  <mergeCells count="4">
    <mergeCell ref="C11:D11"/>
    <mergeCell ref="C12:D12"/>
    <mergeCell ref="C13:D13"/>
    <mergeCell ref="C14:D21"/>
  </mergeCells>
  <conditionalFormatting sqref="C4:C8">
    <cfRule type="containsBlanks" dxfId="1" priority="5">
      <formula>LEN(TRIM(C4))=0</formula>
    </cfRule>
  </conditionalFormatting>
  <conditionalFormatting sqref="C11:C14">
    <cfRule type="containsBlanks" dxfId="0" priority="1">
      <formula>LEN(TRIM(C11))=0</formula>
    </cfRule>
  </conditionalFormatting>
  <pageMargins left="0.70866141732283505" right="0.70866141732283505" top="0.74803149606299202" bottom="0.74803149606299202" header="0.31496062992126" footer="0.31496062992126"/>
  <pageSetup scale="55" orientation="landscape" r:id="rId1"/>
  <headerFooter>
    <oddHeader>&amp;C&amp;"Tahoma,Vet"&amp;A</oddHeader>
    <oddFooter>&amp;C&amp;"Tahoma,Standaard"&amp;9Bestand: &amp;F&amp;R&amp;"Calibritahoma,Standaard"&amp;9&amp;P van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7C2622D3AEDFD41AFA916F7111EA0B4" ma:contentTypeVersion="3" ma:contentTypeDescription="Create a new document." ma:contentTypeScope="" ma:versionID="e462a1c4c479a9b92a878a7b69c68e59">
  <xsd:schema xmlns:xsd="http://www.w3.org/2001/XMLSchema" xmlns:xs="http://www.w3.org/2001/XMLSchema" xmlns:p="http://schemas.microsoft.com/office/2006/metadata/properties" xmlns:ns2="d7abee80-6145-4455-aed0-acfe81a14baf" targetNamespace="http://schemas.microsoft.com/office/2006/metadata/properties" ma:root="true" ma:fieldsID="ad27606d2e82119cdbd369a37949733d" ns2:_="">
    <xsd:import namespace="d7abee80-6145-4455-aed0-acfe81a14ba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abee80-6145-4455-aed0-acfe81a14b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EE24833-F581-4C6A-9EA8-4B091BF74FA3}">
  <ds:schemaRefs>
    <ds:schemaRef ds:uri="http://schemas.microsoft.com/office/2006/documentManagement/types"/>
    <ds:schemaRef ds:uri="http://purl.org/dc/elements/1.1/"/>
    <ds:schemaRef ds:uri="http://www.w3.org/XML/1998/namespace"/>
    <ds:schemaRef ds:uri="http://purl.org/dc/terms/"/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  <ds:schemaRef ds:uri="d7abee80-6145-4455-aed0-acfe81a14baf"/>
  </ds:schemaRefs>
</ds:datastoreItem>
</file>

<file path=customXml/itemProps2.xml><?xml version="1.0" encoding="utf-8"?>
<ds:datastoreItem xmlns:ds="http://schemas.openxmlformats.org/officeDocument/2006/customXml" ds:itemID="{FD8D2854-AE99-4033-B178-4F53C9B2010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E0C8E66-CFDB-4AFA-A0AA-A8328674BE8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7abee80-6145-4455-aed0-acfe81a14ba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3</vt:i4>
      </vt:variant>
    </vt:vector>
  </HeadingPairs>
  <TitlesOfParts>
    <vt:vector size="5" baseType="lpstr">
      <vt:lpstr>Prijzenblad Onderhoud</vt:lpstr>
      <vt:lpstr>Verrekenprijzen</vt:lpstr>
      <vt:lpstr>'Prijzenblad Onderhoud'!Afdrukbereik</vt:lpstr>
      <vt:lpstr>'Prijzenblad Onderhoud'!Afdruktitels</vt:lpstr>
      <vt:lpstr>Verrekenprijzen!Afdruktitels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Eurlicon</dc:creator>
  <cp:keywords/>
  <dc:description/>
  <cp:lastModifiedBy>Nelissen, Janny</cp:lastModifiedBy>
  <cp:revision/>
  <dcterms:created xsi:type="dcterms:W3CDTF">2014-11-26T14:52:47Z</dcterms:created>
  <dcterms:modified xsi:type="dcterms:W3CDTF">2025-10-01T16:08:54Z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0x010100F7C2622D3AEDFD41AFA916F7111EA0B4</vt:lpwstr>
  </property>
  <property fmtid="{D5CDD505-2E9C-101B-9397-08002B2CF9AE}" pid="3" name="Order">
    <vt:r8>20000</vt:r8>
  </property>
  <property fmtid="{D5CDD505-2E9C-101B-9397-08002B2CF9AE}" pid="4" name="MSIP_Label_809b38bc-0ed8-48ce-ab09-5250aa17f0d6_Enabled">
    <vt:lpwstr>true</vt:lpwstr>
  </property>
  <property fmtid="{D5CDD505-2E9C-101B-9397-08002B2CF9AE}" pid="5" name="MSIP_Label_809b38bc-0ed8-48ce-ab09-5250aa17f0d6_SetDate">
    <vt:lpwstr>2025-08-12T09:40:07Z</vt:lpwstr>
  </property>
  <property fmtid="{D5CDD505-2E9C-101B-9397-08002B2CF9AE}" pid="6" name="MSIP_Label_809b38bc-0ed8-48ce-ab09-5250aa17f0d6_Method">
    <vt:lpwstr>Standard</vt:lpwstr>
  </property>
  <property fmtid="{D5CDD505-2E9C-101B-9397-08002B2CF9AE}" pid="7" name="MSIP_Label_809b38bc-0ed8-48ce-ab09-5250aa17f0d6_Name">
    <vt:lpwstr>Public</vt:lpwstr>
  </property>
  <property fmtid="{D5CDD505-2E9C-101B-9397-08002B2CF9AE}" pid="8" name="MSIP_Label_809b38bc-0ed8-48ce-ab09-5250aa17f0d6_SiteId">
    <vt:lpwstr>7f263ce8-b129-4c08-b21c-36d0ebea0d03</vt:lpwstr>
  </property>
  <property fmtid="{D5CDD505-2E9C-101B-9397-08002B2CF9AE}" pid="9" name="MSIP_Label_809b38bc-0ed8-48ce-ab09-5250aa17f0d6_ActionId">
    <vt:lpwstr>a9bedf18-3f00-46d1-a127-53fa207412b3</vt:lpwstr>
  </property>
  <property fmtid="{D5CDD505-2E9C-101B-9397-08002B2CF9AE}" pid="10" name="MSIP_Label_809b38bc-0ed8-48ce-ab09-5250aa17f0d6_ContentBits">
    <vt:lpwstr>0</vt:lpwstr>
  </property>
  <property fmtid="{D5CDD505-2E9C-101B-9397-08002B2CF9AE}" pid="11" name="MSIP_Label_809b38bc-0ed8-48ce-ab09-5250aa17f0d6_Tag">
    <vt:lpwstr>10, 3, 0, 2</vt:lpwstr>
  </property>
</Properties>
</file>