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gemeentehelmond-my.sharepoint.com/personal/niek_bonhof_helmond_nl/Documents/Documents/0 Camera's/NVI/"/>
    </mc:Choice>
  </mc:AlternateContent>
  <xr:revisionPtr revIDLastSave="0" documentId="8_{02D6220F-960D-4EF2-860A-989585D88688}" xr6:coauthVersionLast="47" xr6:coauthVersionMax="47" xr10:uidLastSave="{00000000-0000-0000-0000-000000000000}"/>
  <bookViews>
    <workbookView xWindow="-108" yWindow="-108" windowWidth="23256" windowHeight="12456" activeTab="3" xr2:uid="{00000000-000D-0000-FFFF-FFFF00000000}"/>
  </bookViews>
  <sheets>
    <sheet name="1. Inschrijfsom" sheetId="1" r:id="rId1"/>
    <sheet name="2. Eenheidsprijzen" sheetId="7" r:id="rId2"/>
    <sheet name="3. Implementatiefase" sheetId="3" r:id="rId3"/>
    <sheet name="4. Beheer- en Onderhoudsfase" sheetId="6" r:id="rId4"/>
    <sheet name="5. Nadere uitwerkingen" sheetId="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6" l="1"/>
  <c r="E44" i="3"/>
  <c r="D36" i="3"/>
  <c r="D35" i="3"/>
  <c r="D34" i="3"/>
  <c r="D33" i="3"/>
  <c r="D32" i="3"/>
  <c r="D31" i="3"/>
  <c r="B36" i="3"/>
  <c r="D20" i="7"/>
  <c r="B35" i="3"/>
  <c r="B34" i="3"/>
  <c r="B33" i="3"/>
  <c r="B32" i="3"/>
  <c r="B31" i="3"/>
  <c r="E39" i="3" l="1"/>
  <c r="D58" i="7"/>
  <c r="D19" i="7"/>
  <c r="D18" i="7"/>
  <c r="E35" i="3"/>
  <c r="E33" i="3"/>
  <c r="E34" i="3"/>
  <c r="E36" i="3"/>
  <c r="D84" i="7"/>
  <c r="D85" i="7"/>
  <c r="E18" i="6" l="1"/>
  <c r="D40" i="3"/>
  <c r="E40" i="3" s="1"/>
  <c r="B40" i="3"/>
  <c r="D63" i="7"/>
  <c r="E24" i="3"/>
  <c r="E23" i="3"/>
  <c r="D28" i="3"/>
  <c r="E28" i="3" s="1"/>
  <c r="D27" i="3"/>
  <c r="E27" i="3" s="1"/>
  <c r="B28" i="3"/>
  <c r="B27" i="3"/>
  <c r="E22" i="3"/>
  <c r="E43" i="3"/>
  <c r="E16" i="3"/>
  <c r="E11" i="3"/>
  <c r="E10" i="3"/>
  <c r="E9" i="3"/>
  <c r="D33" i="7"/>
  <c r="D34" i="7"/>
  <c r="D11" i="7"/>
  <c r="D83" i="7" l="1"/>
  <c r="D82" i="7"/>
  <c r="D50" i="7"/>
  <c r="E20" i="6"/>
  <c r="E11" i="6"/>
  <c r="E8" i="6"/>
  <c r="E32" i="3"/>
  <c r="E31" i="3"/>
  <c r="E29" i="3"/>
  <c r="E26" i="3"/>
  <c r="D13" i="7"/>
  <c r="C48" i="7"/>
  <c r="D48" i="7" s="1"/>
  <c r="D78" i="7"/>
  <c r="D74" i="7"/>
  <c r="D73" i="7"/>
  <c r="D72" i="7"/>
  <c r="D71" i="7"/>
  <c r="D70" i="7"/>
  <c r="D69" i="7"/>
  <c r="D65" i="7"/>
  <c r="D64" i="7"/>
  <c r="D62" i="7"/>
  <c r="D61" i="7"/>
  <c r="D60" i="7"/>
  <c r="D59" i="7"/>
  <c r="D57" i="7"/>
  <c r="D56" i="7"/>
  <c r="D55" i="7"/>
  <c r="D54" i="7"/>
  <c r="C49" i="7"/>
  <c r="D49" i="7" s="1"/>
  <c r="D44" i="7"/>
  <c r="D43" i="7"/>
  <c r="D42" i="7"/>
  <c r="D41" i="7"/>
  <c r="D37" i="7"/>
  <c r="D36" i="7"/>
  <c r="D35" i="7"/>
  <c r="D29" i="7"/>
  <c r="D28" i="7"/>
  <c r="D24" i="7"/>
  <c r="D23" i="7"/>
  <c r="D22" i="7"/>
  <c r="D21" i="7"/>
  <c r="D17" i="7"/>
  <c r="D16" i="7"/>
  <c r="D15" i="7"/>
  <c r="D14" i="7"/>
  <c r="D12" i="7"/>
  <c r="C87" i="7" l="1"/>
  <c r="E11" i="1" s="1"/>
  <c r="E10" i="6" l="1"/>
  <c r="E12" i="6"/>
  <c r="E13" i="6"/>
  <c r="E14" i="6"/>
  <c r="E16" i="6"/>
  <c r="E23" i="6"/>
  <c r="E15" i="6"/>
  <c r="E15" i="3"/>
  <c r="E21" i="6"/>
  <c r="E7" i="6"/>
  <c r="E25" i="6"/>
  <c r="E24" i="6"/>
  <c r="E22" i="6"/>
  <c r="E17" i="6"/>
  <c r="E9" i="6"/>
  <c r="E38" i="3"/>
  <c r="E17" i="3"/>
  <c r="E12" i="3"/>
  <c r="E13" i="3"/>
  <c r="E19" i="3"/>
  <c r="E20" i="3"/>
  <c r="E18" i="3"/>
  <c r="E14" i="3"/>
  <c r="E26" i="6" l="1"/>
  <c r="E27" i="6" s="1"/>
  <c r="E8" i="3"/>
  <c r="E13" i="1" l="1"/>
  <c r="E21" i="3"/>
  <c r="E50" i="3" l="1"/>
  <c r="E49" i="3"/>
  <c r="E48" i="3"/>
  <c r="E47" i="3"/>
  <c r="E46" i="3"/>
  <c r="E42" i="3" l="1"/>
  <c r="E51" i="3" l="1"/>
  <c r="E12" i="1" s="1"/>
  <c r="E14" i="1" s="1"/>
</calcChain>
</file>

<file path=xl/sharedStrings.xml><?xml version="1.0" encoding="utf-8"?>
<sst xmlns="http://schemas.openxmlformats.org/spreadsheetml/2006/main" count="281" uniqueCount="207">
  <si>
    <t>Bedrag</t>
  </si>
  <si>
    <t>TOTAAL</t>
  </si>
  <si>
    <t>Totaal</t>
  </si>
  <si>
    <t>Indien in het PvE componenten of werkzaamheden zijn genoemd als onderdeel van een levering  of installatie dan dienen deze onderdeel te zijn van hieronder te benoemen prijzen.</t>
  </si>
  <si>
    <t>De eisen uit het PvE zijn leidend.</t>
  </si>
  <si>
    <t>Aantal</t>
  </si>
  <si>
    <t>Andere activiteiten</t>
  </si>
  <si>
    <t>Prijs</t>
  </si>
  <si>
    <t>De uiteindelijke inschrijfsom voor dit onderdeel is het bedrag waarvoor inschrijvende partij de opdracht uit gaat voeren.</t>
  </si>
  <si>
    <t>Inschrijver kan zoveel regels met kostenposten toevoegen als nodig wordt geacht. Alle leveringen en werkzaamheden m.b.t. Fase 1 realisatie dienen hier te worden benoemd.</t>
  </si>
  <si>
    <t>De eisen uit het PvE zijn leidend. Prijzen die hier worden gebruikt gelden als eenheidsprijzen gedurende de looptijd van het contract.</t>
  </si>
  <si>
    <t>Indien in het PvE componenten of werkzaamheden zijn genoemd als onderdeel van een levering of installatie dan dienen deze onderdeel te zijn van in dit formulier te benoemen prijzen.</t>
  </si>
  <si>
    <t>Projectmanagement + coördinatie in uren</t>
  </si>
  <si>
    <t>Door Inschrijver te specificeren kosten op jaarbasis</t>
  </si>
  <si>
    <t>Door Inschrijver te specificeren kosten</t>
  </si>
  <si>
    <t>Reserve-onderdelen</t>
  </si>
  <si>
    <t>Totale inschrijfsom</t>
  </si>
  <si>
    <r>
      <t xml:space="preserve">Alle </t>
    </r>
    <r>
      <rPr>
        <b/>
        <sz val="10"/>
        <color theme="1"/>
        <rFont val="Calibri"/>
        <family val="2"/>
        <scheme val="minor"/>
      </rPr>
      <t>GEEL</t>
    </r>
    <r>
      <rPr>
        <sz val="10"/>
        <color theme="1"/>
        <rFont val="Calibri"/>
        <family val="2"/>
        <scheme val="minor"/>
      </rPr>
      <t xml:space="preserve"> gearceerde cellen worden automatisch gevuld en zijn daarom beveiligd. Het is niet toegestaan de formules in deze cellen aan te passen, te verwijderen, of anderszins te wijzigen</t>
    </r>
  </si>
  <si>
    <t>Prijs per uur</t>
  </si>
  <si>
    <t>Alle andere activiteiten of leveringen nodig om aan het PvE te voldoen</t>
  </si>
  <si>
    <t>Fase 2 Beheer en Onderhoud</t>
  </si>
  <si>
    <t xml:space="preserve">Het betreft hierbij een paar die samen één USB-signaal kunnen uitwisselen. </t>
  </si>
  <si>
    <t>Optioneel</t>
  </si>
  <si>
    <t>Levering en inrichting monitoringsysteem</t>
  </si>
  <si>
    <t>De in dit document opgegeven prijzen zullen worden gehanteerd gedurende de looptijd van het contract, eventueel opgehoogd o.b.v. indexering onder voorwaarden zoals genoemd in het PvE of Overeenkomst.</t>
  </si>
  <si>
    <t>Toelichting</t>
  </si>
  <si>
    <t>Extender-paar monitorsignaal</t>
  </si>
  <si>
    <t>Het opstellen van SLA, DAP en Exit-plan, inrichten Storingsmanagement</t>
  </si>
  <si>
    <t>Kosten Beheer en Onderhoud optioneel Monitoringsysteem</t>
  </si>
  <si>
    <t>Licentiekosten jaarlijks VMS per camera</t>
  </si>
  <si>
    <t>Licentiekosten jaarlijks VMS opgeteld</t>
  </si>
  <si>
    <t>Hier alle leveringen en diensten opnemen die nodig zijn om aan de eisen uit het PvE te voldoen. Indien er te weinig regels zijn dan</t>
  </si>
  <si>
    <t xml:space="preserve">Incl. RAL-kleur,  PoE-voeding en/of transformator, configuratie en transport. </t>
  </si>
  <si>
    <t>Implementatiefase (incl. optionele afname)</t>
  </si>
  <si>
    <t>Totaal fase 2 Beheer en Onderhoud gedurende maximale looptijd van 6 jaar</t>
  </si>
  <si>
    <t>Beheer en Onderhoud lokale switches op straatniveau.</t>
  </si>
  <si>
    <t>Incl. Updates en Upgrades op het OS, de applicatie, etc.</t>
  </si>
  <si>
    <t>Beheer en Onderhoud VMS conform eisen in Hoofdstuk 9 PvE</t>
  </si>
  <si>
    <t>Indien in het PvE componenten, eigenschappen of werkzaamheden zijn genoemd als onderdeel van een levering of installatie dan dienen deze onderdeel te zijn van hieronder te benoemen eenheidsprijzen.</t>
  </si>
  <si>
    <t>Omschrijving</t>
  </si>
  <si>
    <t>Fictief bedrag</t>
  </si>
  <si>
    <t>Opmerkingen</t>
  </si>
  <si>
    <t>Eenheidsprijzen componenten</t>
  </si>
  <si>
    <t>Eenheidsprijs</t>
  </si>
  <si>
    <t>Fictief aantal</t>
  </si>
  <si>
    <t>PTZ-domecamera</t>
  </si>
  <si>
    <t>Multisensor-camera</t>
  </si>
  <si>
    <t>Verplaatsbare Cameravoorziening</t>
  </si>
  <si>
    <t>Van hetzelfde merk als de camerafabrikant. Zonder transceiver</t>
  </si>
  <si>
    <t>Meerprijs camera en beugels in RAL-kleur</t>
  </si>
  <si>
    <t>Ongeacht het cameratype</t>
  </si>
  <si>
    <t>Eenheidsprijzen hoogwerker</t>
  </si>
  <si>
    <t>Hoogwerker tot ten minste 6 meter per dag</t>
  </si>
  <si>
    <t>Inclusief alle kosten, waaronder transportkosten, voorrijkosten, extra chauffeur, extra medewerker, etc.</t>
  </si>
  <si>
    <t>Hoogwerker tot ten minste 6 meter per dagdeel</t>
  </si>
  <si>
    <t>Junctionbox groot, beugels en voorbereiding</t>
  </si>
  <si>
    <t>Junctionbox klein,  beugels en voorbereiding</t>
  </si>
  <si>
    <t>Meerkosten junctionbox in RAL-kleur</t>
  </si>
  <si>
    <t>Ongeacht grootte</t>
  </si>
  <si>
    <t>Eenheidsprijzen arbeid en voorrijkosten</t>
  </si>
  <si>
    <t>Uurtarief monteur CCTV</t>
  </si>
  <si>
    <t>Deze tarieven gelden voor alle werkzaamheden gedurende kantoortijden, zowel op projectbasis als werkzaamheden buiten SLA.</t>
  </si>
  <si>
    <t>Uurtarief projectleider</t>
  </si>
  <si>
    <t>Uurtarief technisch specialist</t>
  </si>
  <si>
    <t>Voorrijkosten</t>
  </si>
  <si>
    <t>Toeslag-
percentage</t>
  </si>
  <si>
    <t>Toeslag werken buiten Kantoortijden op Werkdagen</t>
  </si>
  <si>
    <t xml:space="preserve">Toeslag op zaterdag, zondag of officiële feestdagen </t>
  </si>
  <si>
    <t>Eenheidsprijzen vervanging, installatie en verwijdering openbare ruimte</t>
  </si>
  <si>
    <t>Verwijderen Camera</t>
  </si>
  <si>
    <t>Verwijderen Camera + Multisensorcamera op zelfde locatie</t>
  </si>
  <si>
    <t xml:space="preserve">Verwijderen junctionbox bij gelijktijdig verwijderen Camera op zelfde locatie </t>
  </si>
  <si>
    <t>Installatie Camera</t>
  </si>
  <si>
    <t>Installatie Multisensorcamera</t>
  </si>
  <si>
    <t>Installatie junctionbox bij gelijktijdige installatie Camera op zelfde locatie</t>
  </si>
  <si>
    <t>Vervanging Camera</t>
  </si>
  <si>
    <t>Installatie 60 GHz enkele zender bij een Camera of op een gebouw</t>
  </si>
  <si>
    <t>Ongeacht of dit point-to-point of multipoint is. Inclusief uitrichten en alle configuratie, excl. hoogwerker</t>
  </si>
  <si>
    <t>Verwijderen 60 GHz enkele zender bij een Camera of een gebouw</t>
  </si>
  <si>
    <t>Tijdelijke Cameravoorziening op huurbasis</t>
  </si>
  <si>
    <t>Kosten voor installatie zijn ook inclusief de kosten voor verwijdering. Als de huur langer duurt dan 4 weken gaat het maandtarief in. 
Bij een duur korter dan een heel aantal weken of maanden wordt naar rato gerekend van het aantal dagen. Bijv. bij huur van vrijdag tot en met dinsdag 11 dagen later is de huurprijs 1 + 5/7 van de weekprijs.</t>
  </si>
  <si>
    <t>Huur van een Verplaatsbare camera zonder eigen mast per week</t>
  </si>
  <si>
    <t>Huur van een Verplaatsbare camera zonder eigen mast per maand</t>
  </si>
  <si>
    <t>Huur van een Verplaatsbare camera met eigen mast per week</t>
  </si>
  <si>
    <t>Huur van een Verplaatsbare camera met eigen mast per maand</t>
  </si>
  <si>
    <t>Eenheidsprijzen reparatie buiten SLA</t>
  </si>
  <si>
    <t>Reparatie van een OOV-camera in de buitenruimte, 2 uur werk, met hoogwerker, zonder verkeersmaatregelen (afgezien van enkele pylonen), gedurende kantoortijden.</t>
  </si>
  <si>
    <t>Inclusief levering op locatie Opdrachtgever, en alle eenmalige voorbereidingen en werkzaamheden.</t>
  </si>
  <si>
    <t>Zonder midspan.</t>
  </si>
  <si>
    <t>Een PoE-voeding geschikt om één PTZ-domecamera op glas af te monteren</t>
  </si>
  <si>
    <t>Een PoE-voeding zonder montage op glas, geschikt voor één PTZ-domecamera</t>
  </si>
  <si>
    <t xml:space="preserve">Er zullen altijd ook reparatiewerkzaamheden moeten worden uitgevoerd buiten de SLA. Opdrachtgever wenst een referentieprijs voor dergelijke werkzaamheden om discussie tijdens de contractfase zoveel als mogelijk te voorkomen. Bij afwijkingen van de omschrijving links zal de prijs o.b.v. eenheidsprijzen worden aangepast. De in te vullen bedragen dienen inclusief alle kosten te zijn. </t>
  </si>
  <si>
    <t>Eenheidsprijzen</t>
  </si>
  <si>
    <t>Installatie en verwijdering van een Verplaatsbare camera met eigen mast tijdens Kantoortijden.  Inclusief aansluiting op een OVL-mast en afstemming VPN met ICT-opdrachtgever, integratie in VMS.</t>
  </si>
  <si>
    <t>Installatie en verwijdering van een Verplaatsbare camera zonder eigen mast tijdens Kantoortijden. Inclusief aansluiting op een OVL-mast, integratie in VMS.</t>
  </si>
  <si>
    <t>Fase 1 Implementatiefase</t>
  </si>
  <si>
    <t>Dit tabblad is bedoeld voor Inschrijver om een nadere uitwerking te geven waar dat wordt gevraagd. Er is verder geen voorgeschreven formaat, wel dienen de bedragen hier</t>
  </si>
  <si>
    <t>waar mogelijk overeen te komen met de bedragen elders.</t>
  </si>
  <si>
    <t>Dit tabblad is niet beveiligd.</t>
  </si>
  <si>
    <t>Dit prijzenblad bestaat uit een vijftal tabbladen. Alleen het tweede tot en met vijfde tabblad dient ingevuld te worden. Dit tabblad wordt automatisch ingevuld.</t>
  </si>
  <si>
    <r>
      <t xml:space="preserve">Inschrijver dient alleen de </t>
    </r>
    <r>
      <rPr>
        <b/>
        <sz val="10"/>
        <rFont val="Calibri"/>
        <family val="2"/>
        <scheme val="minor"/>
      </rPr>
      <t>GROENE</t>
    </r>
    <r>
      <rPr>
        <sz val="10"/>
        <color theme="1"/>
        <rFont val="Calibri"/>
        <family val="2"/>
        <scheme val="minor"/>
      </rPr>
      <t xml:space="preserve"> velden in te vullen en bedragen af te ronden op 2 cijfers achter de komma.</t>
    </r>
  </si>
  <si>
    <t>Licentie extra Camera in VMS</t>
  </si>
  <si>
    <t>Inrichten netwerk. incl. segmentatie</t>
  </si>
  <si>
    <t>Het opstellen van de As-builtdocumentatie en NEN3140-documentatie</t>
  </si>
  <si>
    <t>Splitsing systeem</t>
  </si>
  <si>
    <t>Totaal Implementatiefase</t>
  </si>
  <si>
    <t>Prijs per jaar</t>
  </si>
  <si>
    <t xml:space="preserve">Subtotaal Beheer en Onderhoud per jaar </t>
  </si>
  <si>
    <t>Beheer en Onderhoud PTZ-Domecamera conform eisen in Hoofdstuk 9 PvE</t>
  </si>
  <si>
    <t>Beheer en Onderhoud Multisensor-camera conform eisen in Hoofdstuk 9 PvE</t>
  </si>
  <si>
    <t>De eisen uit het PvE zijn leidend, incl. eisen over de garantie. De hier genoemde aantal zijn indicatief en bedoeld om tot een eenduidig vergelijk tussen Inschrijvers te komen</t>
  </si>
  <si>
    <t>Beheer en Onderhoud management-server</t>
  </si>
  <si>
    <t>Beheer en Onderhoud opslagserver</t>
  </si>
  <si>
    <t>Beheer en Onderhoud Uitkijkstation</t>
  </si>
  <si>
    <t>Indien er meer jaarlijkse licentiekosten zijn hier bij elkaar optellen o.b.v. de omvang in de Realisatiefase.</t>
  </si>
  <si>
    <t>Kosten Beheer en Onderhoud optioneel Failover-systeem</t>
  </si>
  <si>
    <t>Beheer- en Onderhoudsfase gedurende 6 jaar (incl. optionele verlenging)</t>
  </si>
  <si>
    <t>Eenmalige kosten voor inkoppeling camera in VMS</t>
  </si>
  <si>
    <t>Installatie Verplaatsbare Cameravoorziening incl. Aansluiting op openbare verlichting</t>
  </si>
  <si>
    <t>Het betreft alleen arbeidskosten, excl. kosten hoogwerker en eventuele verkeersmaatregelen. Excl. kosten projectleider, maar inclusief alle andere arbeidskosten zowel op locatie als in de werkvoorbereiding. 
Bij alle installatiewerkzaamheden zijn alle configuratiewerkzaamheden onderdeel van de opgegeven prijs (zowel camera als VMS), inclusief instelling privacymasking conform de eis in het PvE.
Met vervanging wordt bedoeld: het verwijderen van een Camera en het direct installeren van een nieuwe Camera van hetzelfde soort op dezelfde locatie.</t>
  </si>
  <si>
    <t>Installatie PTZ-domecamera + Multisensorcamera op zelfde locatie</t>
  </si>
  <si>
    <t>Toeslagpercentages</t>
  </si>
  <si>
    <t>Het fictieve bedrag is o.b.v. 50 uur monteur, zoals hierboven ingevuld.</t>
  </si>
  <si>
    <t>Toeslagpercentage Ondergrondse werkzaamheden (zie ook eis-237)</t>
  </si>
  <si>
    <t>Maximaal 12%</t>
  </si>
  <si>
    <t xml:space="preserve">Incl. beugels voor montage aan mast, muur of plafond. Inclusief werkzaamheden voorbereiding, DIN-rail, documentatie. Zie ook eis-228 en -229. </t>
  </si>
  <si>
    <t>Eenheidsprijzen divers</t>
  </si>
  <si>
    <t>Vernietiging harde schijven incl. Certificaat. Opstartkosten</t>
  </si>
  <si>
    <t>Vernietiging harde schijven incl. Certificaat. Kosten per harde schijf</t>
  </si>
  <si>
    <t>exclusief voeding, beugels en midspan. Indien de Multisensor-camera komt met een geintegreerde PTZ-camera dan dient de prijs hiervan in cel B7 ingevuld te worden. Indien de multisensor-camera naadloos geintegreerd kan worden met de PTZ-domecamera dan dient de gecombineerde prijs te worden ingevuld in cel B7.</t>
  </si>
  <si>
    <t>Kortings-
percentage</t>
  </si>
  <si>
    <t>Vast kortingpercentage op alle Camera's</t>
  </si>
  <si>
    <t>NVT</t>
  </si>
  <si>
    <t xml:space="preserve">Deze kortingspercentages gelden gedurende de gehele looptijd van de Overeenkomst en zijn van toepassing op de adviesprijzen van de geselecteerde camerafabrikant. Deze percentages dienen ook verwerkt te worden in de toepasselijke eenheidsprijzen hieronder. Het fictief bedrag staat hier op NVT (0 Euro) omdat deze elders voldoende aan bod komt. </t>
  </si>
  <si>
    <t>Vast kortingpercentage op alle andere cameraonderdelen zoals beugels, midspan en lenzen</t>
  </si>
  <si>
    <t>Eenheidsprijzen straatmeubilair</t>
  </si>
  <si>
    <t>Cameramast</t>
  </si>
  <si>
    <t>Meerkosten cameramast in RAL 9005</t>
  </si>
  <si>
    <t>Het betreft hierbij een paar die samen één monitorsignaal kunnen transporteren. 3x4 monitors</t>
  </si>
  <si>
    <t>Extender-paar USB-signaal USB 2.0</t>
  </si>
  <si>
    <t>Zie eis-285</t>
  </si>
  <si>
    <t>Werkstation Liveview</t>
  </si>
  <si>
    <t xml:space="preserve">Werkzaamheden om systeem te splitsen </t>
  </si>
  <si>
    <t>Licentie VMS</t>
  </si>
  <si>
    <t>Levering en inrichting 802.1x</t>
  </si>
  <si>
    <t>Levering en inrichting failover-voorziening</t>
  </si>
  <si>
    <t>Inspectie en inventarisatie van het gehele Cameratoezichtsysteem conform eis-251</t>
  </si>
  <si>
    <t>Extender-paar USB-signaal USB 3.0 of hoger</t>
  </si>
  <si>
    <t>Leveren alle benodigde additionele licenties. Nader uitwerken in tabblad 5 als meer dan basis-licentie.</t>
  </si>
  <si>
    <t>Vervangen cilinders tijdens inspectie ronde conform eis-251</t>
  </si>
  <si>
    <t>Aantal cilinders nader te bepalen, 30 is een schatting</t>
  </si>
  <si>
    <t>Zie paragraaf 8.1.3 PvE</t>
  </si>
  <si>
    <t>Eis-270</t>
  </si>
  <si>
    <t>Uitwerken in tabblad 5. Zie PvE paragraaf 8.1.5</t>
  </si>
  <si>
    <t>Voorbereiding verplaatsing locatie Brughoofd</t>
  </si>
  <si>
    <t>Installatie grote straatkast met twee compartimenten</t>
  </si>
  <si>
    <t>Uitgaande van basishygiene grond. Exclusief eventuele verkeersmaatregelen.</t>
  </si>
  <si>
    <t>Levering straatkast conform eis-289 in RAL 9005</t>
  </si>
  <si>
    <t>Zie paragraaf 6.7 PvE. Graag globaal uitwerken in tabblad 5</t>
  </si>
  <si>
    <t>Zie paragraaf 6.8 PvE. Graag globaaluitwerken in tabblad 5</t>
  </si>
  <si>
    <t>Eis-262, eis -278. Graag globaaluitwerken in tabblad 5</t>
  </si>
  <si>
    <t>Globaal uitwerken in tabblad 5</t>
  </si>
  <si>
    <t>Globaal uitwerken in tabblad 5. Zie PvE H5 en paragraaf 8.1.4.</t>
  </si>
  <si>
    <t>Globaal uitwerken in tabblad 5. Zie PvE H5 en paragraaf 8.1.4. Graag ingaan op het aantal en volume harde schijven voor opslag videodata per server.</t>
  </si>
  <si>
    <t>Zie eis-279. Globaal uitwerken in tabblad 5</t>
  </si>
  <si>
    <t>Graag uitwerken in tabblad 5. Zie eis-172.</t>
  </si>
  <si>
    <t>Vervangen van een certificaat t.b.v. 802.1x in een Netwerkcomponent</t>
  </si>
  <si>
    <t>Kortingspercentages componenten</t>
  </si>
  <si>
    <t>Aanbrengen aardpen incl. aansluiting op de installatie</t>
  </si>
  <si>
    <t>Maximale aardverspreidingsweerstand van 1,5 Ohm</t>
  </si>
  <si>
    <t>Idem</t>
  </si>
  <si>
    <t>Een transceiver 1 Gbps, multimode, 2 vezels, 550m</t>
  </si>
  <si>
    <t>Geschikt tot temperaturen van -10 tot 60 graden Celcius</t>
  </si>
  <si>
    <t>Een transceiver 1 Gbps, singlemode, 2 vezels, 5 km</t>
  </si>
  <si>
    <t>Punt-punt-zenders 60 GHz, één set. incl. voeding, beugels voor montage op mast</t>
  </si>
  <si>
    <t>Multipunt-zender (centrale node) 60 GHz incl. voeding, beugels voor montage op mast</t>
  </si>
  <si>
    <t>Multipunt-clientzender 60 GHz incl. voeding, beugels voor montage op mast</t>
  </si>
  <si>
    <t>Alle montagemiddelen om een PTZ-domecamera op een mast of gevel te monteren waarmee de camera zonder junctionbox op glas kan worden afgemonteerd</t>
  </si>
  <si>
    <r>
      <t xml:space="preserve">Dit is een </t>
    </r>
    <r>
      <rPr>
        <b/>
        <sz val="11"/>
        <color theme="1"/>
        <rFont val="Calibri"/>
        <family val="2"/>
        <scheme val="minor"/>
      </rPr>
      <t>optionele</t>
    </r>
    <r>
      <rPr>
        <sz val="11"/>
        <color theme="1"/>
        <rFont val="Calibri"/>
        <family val="2"/>
        <scheme val="minor"/>
      </rPr>
      <t xml:space="preserve"> uitvraag! Opdrachtnemer mag ervan uitgaan dat er telkens minimaal 100 devices worden geüpdated</t>
    </r>
  </si>
  <si>
    <t>Vernietiging van één verzameling van 15 harde schijven is dus 1x opstartkosten + 15x kosten per harde schijf</t>
  </si>
  <si>
    <t>Uitkijkstation</t>
  </si>
  <si>
    <t>Management-server VMS</t>
  </si>
  <si>
    <t>Opslagservers VMS, 200 TB netto opslag in RAID6</t>
  </si>
  <si>
    <t>Centrale switch, tweede switch in MER, en switch op politiebureau, incl. Transceivers</t>
  </si>
  <si>
    <t>Vervangen vijf switches openbare ruimte, incl. transceivers evt. mediaconverters, incl. hardened voeding.</t>
  </si>
  <si>
    <t>Graag globaal uitwerken in tabblad 5 naar de verschillende onderdelen</t>
  </si>
  <si>
    <t>Per jaar</t>
  </si>
  <si>
    <t>Aantal te leveren opslagservers invullen</t>
  </si>
  <si>
    <t>Beheer en Onderhoud switches in panden en firewall</t>
  </si>
  <si>
    <r>
      <t xml:space="preserve">Een centrale switch en firewall in SER gemeentehuis, een tweede switch in MER gemeentehuis, een switch bij de politie. </t>
    </r>
    <r>
      <rPr>
        <b/>
        <sz val="11"/>
        <color theme="1"/>
        <rFont val="Calibri"/>
        <family val="2"/>
        <scheme val="minor"/>
      </rPr>
      <t>Graag globaal uitwerken in tabblad 5.</t>
    </r>
  </si>
  <si>
    <t>Optionele jaarkosten voor vervanging Next Business Day voor alle switches</t>
  </si>
  <si>
    <t>uitwerken in tabblad 5 en hier op hoofdlijnen naar verwijzen.</t>
  </si>
  <si>
    <t>Bij te weinig regels dient Inschrijver dit uit te werken in tabblad 5 en hier op hoofdlijnen naar bedragen in dat blad verwijzen</t>
  </si>
  <si>
    <t>Set coax-over-IP</t>
  </si>
  <si>
    <t>1 Gbps</t>
  </si>
  <si>
    <t>Werkzaamheden voor configuratie en installatie van alle hardware</t>
  </si>
  <si>
    <t>Twee op politiebureau, één optioneel op gemeentehuis</t>
  </si>
  <si>
    <t>Rapportages en overleggen, storingsdesk, storingsportaal</t>
  </si>
  <si>
    <t>Twee op politiebureau, een derde optioneel in het gemeentehuis. Inclusief duplicatie monitorsignaal voor extra meekijkscherm (eis-284), exclusief monitors. Globaal uitwerken in tabblad 5.</t>
  </si>
  <si>
    <t>Tabblad 3: Implementatiefase</t>
  </si>
  <si>
    <t>Tabblad 4: Beheer- en Onderhoudsfase</t>
  </si>
  <si>
    <t>Tabblad 5: Nadere uitwerkingen</t>
  </si>
  <si>
    <t>Tabblad 2 Eenheidsprijzen met fictieve aantallen</t>
  </si>
  <si>
    <t>Tabblad 1: Inschrijfsom</t>
  </si>
  <si>
    <t>Firewal</t>
  </si>
  <si>
    <t>Optionele jaarkosten voor vervanging Next Business Day voor de firewall</t>
  </si>
  <si>
    <t>In analogie met eis-172, zie ook NvI-2.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</si>
</sst>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quot;€&quot;\ \-#,##0.00"/>
    <numFmt numFmtId="44" formatCode="_ &quot;€&quot;\ * #,##0.00_ ;_ &quot;€&quot;\ * \-#,##0.00_ ;_ &quot;€&quot;\ * &quot;-&quot;??_ ;_ @_ "/>
    <numFmt numFmtId="164" formatCode="#,##0_ ;\-#,##0\ "/>
    <numFmt numFmtId="165" formatCode="[$€-413]\ #,##0.00"/>
    <numFmt numFmtId="166" formatCode="0.0%"/>
    <numFmt numFmtId="167" formatCode="&quot;€&quot;\ #,##0.00"/>
  </numFmts>
  <fonts count="23"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b/>
      <sz val="11"/>
      <color theme="0"/>
      <name val="Calibri"/>
      <family val="2"/>
      <scheme val="minor"/>
    </font>
    <font>
      <sz val="10"/>
      <color theme="1"/>
      <name val="Calibri"/>
      <family val="2"/>
      <scheme val="minor"/>
    </font>
    <font>
      <sz val="9.5"/>
      <color rgb="FF000000"/>
      <name val="Calibri"/>
      <family val="2"/>
      <scheme val="minor"/>
    </font>
    <font>
      <b/>
      <sz val="10"/>
      <color theme="0"/>
      <name val="Calibri"/>
      <family val="2"/>
      <scheme val="minor"/>
    </font>
    <font>
      <b/>
      <sz val="10"/>
      <color theme="1"/>
      <name val="Calibri"/>
      <family val="2"/>
      <scheme val="minor"/>
    </font>
    <font>
      <b/>
      <sz val="12"/>
      <color theme="1"/>
      <name val="Calibri"/>
      <family val="2"/>
      <scheme val="minor"/>
    </font>
    <font>
      <b/>
      <sz val="7"/>
      <color theme="1" tint="0.34998626667073579"/>
      <name val="Calibri"/>
      <family val="2"/>
      <scheme val="minor"/>
    </font>
    <font>
      <b/>
      <sz val="12"/>
      <color theme="0"/>
      <name val="Calibri"/>
      <family val="2"/>
      <scheme val="minor"/>
    </font>
    <font>
      <i/>
      <sz val="11"/>
      <color theme="1"/>
      <name val="Calibri"/>
      <family val="2"/>
      <scheme val="minor"/>
    </font>
    <font>
      <sz val="12"/>
      <color theme="0"/>
      <name val="Calibri"/>
      <family val="2"/>
      <scheme val="minor"/>
    </font>
    <font>
      <b/>
      <sz val="10"/>
      <name val="Calibri"/>
      <family val="2"/>
      <scheme val="minor"/>
    </font>
    <font>
      <sz val="11"/>
      <color theme="1"/>
      <name val="Calibri"/>
      <family val="2"/>
      <scheme val="minor"/>
    </font>
    <font>
      <sz val="8"/>
      <name val="Calibri"/>
      <family val="2"/>
      <scheme val="minor"/>
    </font>
    <font>
      <sz val="9.5"/>
      <color theme="1"/>
      <name val="Calibri"/>
      <family val="2"/>
      <scheme val="minor"/>
    </font>
    <font>
      <sz val="10"/>
      <color theme="1"/>
      <name val="Arial"/>
      <family val="2"/>
    </font>
    <font>
      <sz val="11"/>
      <color rgb="FF000000"/>
      <name val="Calibri"/>
      <family val="2"/>
      <scheme val="minor"/>
    </font>
  </fonts>
  <fills count="7">
    <fill>
      <patternFill patternType="none"/>
    </fill>
    <fill>
      <patternFill patternType="gray125"/>
    </fill>
    <fill>
      <patternFill patternType="solid">
        <fgColor theme="3"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s>
  <cellStyleXfs count="2">
    <xf numFmtId="0" fontId="0" fillId="0" borderId="0"/>
    <xf numFmtId="44" fontId="18" fillId="0" borderId="0" applyFont="0" applyFill="0" applyBorder="0" applyAlignment="0" applyProtection="0"/>
  </cellStyleXfs>
  <cellXfs count="220">
    <xf numFmtId="0" fontId="0" fillId="0" borderId="0" xfId="0"/>
    <xf numFmtId="0" fontId="6" fillId="0" borderId="0" xfId="0" applyFont="1"/>
    <xf numFmtId="44" fontId="8" fillId="5" borderId="19" xfId="0" applyNumberFormat="1" applyFont="1" applyFill="1" applyBorder="1" applyAlignment="1">
      <alignment vertical="top" wrapText="1"/>
    </xf>
    <xf numFmtId="0" fontId="8" fillId="0" borderId="11" xfId="0" applyFont="1" applyBorder="1" applyAlignment="1">
      <alignment horizontal="left" vertical="top" wrapText="1"/>
    </xf>
    <xf numFmtId="0" fontId="12" fillId="0" borderId="0" xfId="0" applyFont="1" applyAlignment="1">
      <alignment horizontal="left" vertical="top"/>
    </xf>
    <xf numFmtId="0" fontId="8" fillId="0" borderId="0" xfId="0" applyFont="1"/>
    <xf numFmtId="0" fontId="8" fillId="0" borderId="0" xfId="0" applyFont="1" applyAlignment="1">
      <alignment vertical="top" wrapText="1"/>
    </xf>
    <xf numFmtId="0" fontId="8" fillId="0" borderId="0" xfId="0" applyFont="1" applyAlignment="1">
      <alignment horizontal="left" vertical="top"/>
    </xf>
    <xf numFmtId="0" fontId="10" fillId="3" borderId="7" xfId="0" applyFont="1" applyFill="1" applyBorder="1" applyAlignment="1">
      <alignment vertical="top"/>
    </xf>
    <xf numFmtId="0" fontId="10" fillId="3" borderId="2" xfId="0" applyFont="1" applyFill="1" applyBorder="1" applyAlignment="1">
      <alignment vertical="top" wrapText="1"/>
    </xf>
    <xf numFmtId="0" fontId="10" fillId="3" borderId="3" xfId="0" applyFont="1" applyFill="1" applyBorder="1" applyAlignment="1">
      <alignment vertical="top" wrapText="1"/>
    </xf>
    <xf numFmtId="0" fontId="8" fillId="3" borderId="8" xfId="0" applyFont="1" applyFill="1" applyBorder="1" applyAlignment="1">
      <alignment vertical="top" wrapText="1"/>
    </xf>
    <xf numFmtId="0" fontId="8" fillId="0" borderId="14" xfId="0" applyFont="1" applyBorder="1" applyAlignment="1">
      <alignment horizontal="left" vertical="top" wrapText="1"/>
    </xf>
    <xf numFmtId="0" fontId="8" fillId="3" borderId="21" xfId="0" applyFont="1" applyFill="1" applyBorder="1" applyAlignment="1">
      <alignment vertical="top" wrapText="1"/>
    </xf>
    <xf numFmtId="0" fontId="8" fillId="3" borderId="13" xfId="0" applyFont="1" applyFill="1" applyBorder="1" applyAlignment="1">
      <alignment vertical="top" wrapText="1"/>
    </xf>
    <xf numFmtId="0" fontId="7" fillId="3" borderId="6" xfId="0" applyFont="1" applyFill="1" applyBorder="1" applyAlignment="1">
      <alignment vertical="top" wrapText="1"/>
    </xf>
    <xf numFmtId="44" fontId="7" fillId="3" borderId="16" xfId="0" applyNumberFormat="1" applyFont="1" applyFill="1" applyBorder="1" applyAlignment="1">
      <alignment vertical="top" wrapText="1"/>
    </xf>
    <xf numFmtId="44" fontId="8" fillId="0" borderId="0" xfId="0" applyNumberFormat="1" applyFont="1" applyAlignment="1">
      <alignment vertical="top" wrapText="1"/>
    </xf>
    <xf numFmtId="7" fontId="8" fillId="0" borderId="0" xfId="0" applyNumberFormat="1" applyFont="1"/>
    <xf numFmtId="0" fontId="13" fillId="0" borderId="0" xfId="0" applyFont="1" applyAlignment="1">
      <alignment vertical="top" wrapText="1"/>
    </xf>
    <xf numFmtId="0" fontId="11" fillId="0" borderId="0" xfId="0" applyFont="1" applyAlignment="1">
      <alignment horizontal="left" vertical="top" wrapText="1"/>
    </xf>
    <xf numFmtId="0" fontId="15" fillId="4" borderId="14" xfId="0" applyFont="1" applyFill="1" applyBorder="1" applyAlignment="1" applyProtection="1">
      <alignment horizontal="left" vertical="top" wrapText="1"/>
      <protection locked="0"/>
    </xf>
    <xf numFmtId="0" fontId="0" fillId="4" borderId="12" xfId="0" applyFill="1" applyBorder="1" applyAlignment="1" applyProtection="1">
      <alignment vertical="top"/>
      <protection locked="0"/>
    </xf>
    <xf numFmtId="44" fontId="0" fillId="4" borderId="12" xfId="0" applyNumberFormat="1" applyFill="1" applyBorder="1" applyAlignment="1" applyProtection="1">
      <alignment vertical="top" wrapText="1"/>
      <protection locked="0"/>
    </xf>
    <xf numFmtId="0" fontId="15" fillId="4" borderId="11" xfId="0" applyFont="1" applyFill="1" applyBorder="1" applyAlignment="1" applyProtection="1">
      <alignment horizontal="left" vertical="top" wrapText="1"/>
      <protection locked="0"/>
    </xf>
    <xf numFmtId="0" fontId="0" fillId="4" borderId="20" xfId="0" applyFill="1" applyBorder="1" applyAlignment="1" applyProtection="1">
      <alignment vertical="top"/>
      <protection locked="0"/>
    </xf>
    <xf numFmtId="44" fontId="0" fillId="4" borderId="20" xfId="0" applyNumberFormat="1" applyFill="1" applyBorder="1" applyAlignment="1" applyProtection="1">
      <alignment vertical="top" wrapText="1"/>
      <protection locked="0"/>
    </xf>
    <xf numFmtId="44" fontId="0" fillId="4" borderId="19" xfId="0" applyNumberFormat="1" applyFill="1" applyBorder="1" applyAlignment="1" applyProtection="1">
      <alignment vertical="top" wrapText="1"/>
      <protection locked="0"/>
    </xf>
    <xf numFmtId="0" fontId="0" fillId="4" borderId="19" xfId="0" applyFill="1" applyBorder="1" applyAlignment="1" applyProtection="1">
      <alignment vertical="top"/>
      <protection locked="0"/>
    </xf>
    <xf numFmtId="44" fontId="0" fillId="4" borderId="22" xfId="0" applyNumberFormat="1" applyFill="1" applyBorder="1" applyAlignment="1" applyProtection="1">
      <alignment vertical="top"/>
      <protection locked="0"/>
    </xf>
    <xf numFmtId="0" fontId="1" fillId="0" borderId="0" xfId="0" applyFont="1" applyAlignment="1">
      <alignment vertical="top"/>
    </xf>
    <xf numFmtId="0" fontId="0" fillId="0" borderId="0" xfId="0" applyAlignment="1">
      <alignment vertical="top"/>
    </xf>
    <xf numFmtId="0" fontId="5" fillId="0" borderId="0" xfId="0" applyFont="1" applyAlignment="1">
      <alignment horizontal="left" vertical="top"/>
    </xf>
    <xf numFmtId="44" fontId="0" fillId="0" borderId="31" xfId="1" applyFont="1" applyFill="1" applyBorder="1" applyAlignment="1" applyProtection="1">
      <alignment vertical="top"/>
    </xf>
    <xf numFmtId="44" fontId="0" fillId="0" borderId="33" xfId="1" applyFont="1" applyFill="1" applyBorder="1" applyAlignment="1" applyProtection="1">
      <alignment vertical="top"/>
    </xf>
    <xf numFmtId="44" fontId="0" fillId="0" borderId="10" xfId="1" applyFont="1" applyFill="1" applyBorder="1" applyAlignment="1" applyProtection="1">
      <alignment vertical="top"/>
    </xf>
    <xf numFmtId="44" fontId="0" fillId="0" borderId="1" xfId="1" applyFont="1" applyFill="1" applyBorder="1" applyAlignment="1" applyProtection="1">
      <alignment vertical="top"/>
    </xf>
    <xf numFmtId="44" fontId="0" fillId="0" borderId="0" xfId="1" applyFont="1" applyFill="1" applyBorder="1" applyAlignment="1" applyProtection="1">
      <alignment vertical="top"/>
    </xf>
    <xf numFmtId="1" fontId="0" fillId="0" borderId="0" xfId="1" applyNumberFormat="1" applyFont="1" applyFill="1" applyBorder="1" applyAlignment="1" applyProtection="1">
      <alignment vertical="top"/>
    </xf>
    <xf numFmtId="1" fontId="0" fillId="0" borderId="10" xfId="1" applyNumberFormat="1" applyFont="1" applyFill="1" applyBorder="1" applyAlignment="1" applyProtection="1">
      <alignment vertical="top"/>
    </xf>
    <xf numFmtId="1" fontId="0" fillId="0" borderId="33" xfId="1" applyNumberFormat="1" applyFont="1" applyFill="1" applyBorder="1" applyAlignment="1" applyProtection="1">
      <alignment vertical="top"/>
    </xf>
    <xf numFmtId="1" fontId="0" fillId="0" borderId="31" xfId="1" applyNumberFormat="1" applyFont="1" applyFill="1" applyBorder="1" applyAlignment="1" applyProtection="1">
      <alignment vertical="top"/>
    </xf>
    <xf numFmtId="1" fontId="0" fillId="0" borderId="1" xfId="1" applyNumberFormat="1" applyFont="1" applyFill="1" applyBorder="1" applyAlignment="1" applyProtection="1">
      <alignment vertical="top"/>
    </xf>
    <xf numFmtId="0" fontId="0" fillId="0" borderId="0" xfId="0" applyAlignment="1">
      <alignment horizontal="left"/>
    </xf>
    <xf numFmtId="44" fontId="0" fillId="4" borderId="10" xfId="1" applyFont="1" applyFill="1" applyBorder="1" applyAlignment="1" applyProtection="1">
      <alignment vertical="top"/>
      <protection locked="0"/>
    </xf>
    <xf numFmtId="44" fontId="0" fillId="4" borderId="33" xfId="1" applyFont="1" applyFill="1" applyBorder="1" applyAlignment="1" applyProtection="1">
      <alignment vertical="top"/>
      <protection locked="0"/>
    </xf>
    <xf numFmtId="44" fontId="0" fillId="4" borderId="31" xfId="1" applyFont="1" applyFill="1" applyBorder="1" applyAlignment="1" applyProtection="1">
      <alignment vertical="top"/>
      <protection locked="0"/>
    </xf>
    <xf numFmtId="44" fontId="0" fillId="4" borderId="1" xfId="1" applyFont="1" applyFill="1" applyBorder="1" applyAlignment="1" applyProtection="1">
      <alignment vertical="top"/>
      <protection locked="0"/>
    </xf>
    <xf numFmtId="166" fontId="0" fillId="4" borderId="1" xfId="0" applyNumberFormat="1" applyFill="1" applyBorder="1" applyAlignment="1" applyProtection="1">
      <alignment vertical="top"/>
      <protection locked="0"/>
    </xf>
    <xf numFmtId="166" fontId="0" fillId="4" borderId="31" xfId="0" applyNumberFormat="1" applyFill="1" applyBorder="1" applyAlignment="1" applyProtection="1">
      <alignment vertical="top"/>
      <protection locked="0"/>
    </xf>
    <xf numFmtId="44" fontId="0" fillId="4" borderId="18" xfId="0" applyNumberFormat="1" applyFill="1" applyBorder="1" applyAlignment="1" applyProtection="1">
      <alignment vertical="top" wrapText="1"/>
      <protection locked="0"/>
    </xf>
    <xf numFmtId="0" fontId="0" fillId="4" borderId="46" xfId="0" applyFill="1" applyBorder="1" applyAlignment="1" applyProtection="1">
      <alignment vertical="top" wrapText="1"/>
      <protection locked="0"/>
    </xf>
    <xf numFmtId="0" fontId="0" fillId="4" borderId="47" xfId="0" applyFill="1" applyBorder="1" applyAlignment="1" applyProtection="1">
      <alignment vertical="top" wrapText="1"/>
      <protection locked="0"/>
    </xf>
    <xf numFmtId="0" fontId="5" fillId="0" borderId="0" xfId="0" applyFont="1" applyAlignment="1">
      <alignment vertical="top"/>
    </xf>
    <xf numFmtId="0" fontId="6" fillId="0" borderId="0" xfId="0" applyFont="1" applyAlignment="1">
      <alignment vertical="top"/>
    </xf>
    <xf numFmtId="1" fontId="6" fillId="0" borderId="0" xfId="0" applyNumberFormat="1" applyFont="1" applyAlignment="1">
      <alignment vertical="top"/>
    </xf>
    <xf numFmtId="0" fontId="6" fillId="0" borderId="0" xfId="0" applyFont="1" applyAlignment="1">
      <alignment vertical="top" wrapText="1"/>
    </xf>
    <xf numFmtId="165" fontId="3" fillId="0" borderId="0" xfId="0" applyNumberFormat="1" applyFont="1" applyAlignment="1">
      <alignment vertical="top"/>
    </xf>
    <xf numFmtId="1" fontId="3" fillId="0" borderId="0" xfId="0" applyNumberFormat="1" applyFont="1" applyAlignment="1">
      <alignment vertical="top"/>
    </xf>
    <xf numFmtId="0" fontId="3" fillId="0" borderId="0" xfId="0" applyFont="1" applyAlignment="1">
      <alignment vertical="top" wrapText="1"/>
    </xf>
    <xf numFmtId="0" fontId="3" fillId="0" borderId="0" xfId="0" applyFont="1" applyAlignment="1">
      <alignment vertical="top"/>
    </xf>
    <xf numFmtId="1" fontId="0" fillId="0" borderId="0" xfId="0" applyNumberFormat="1" applyAlignment="1">
      <alignment vertical="top"/>
    </xf>
    <xf numFmtId="0" fontId="0" fillId="0" borderId="0" xfId="0" applyAlignment="1">
      <alignment vertical="top" wrapText="1"/>
    </xf>
    <xf numFmtId="0" fontId="20" fillId="0" borderId="0" xfId="0" applyFont="1" applyAlignment="1">
      <alignment vertical="top" wrapText="1"/>
    </xf>
    <xf numFmtId="0" fontId="2" fillId="0" borderId="17" xfId="0" applyFont="1" applyBorder="1" applyAlignment="1">
      <alignment vertical="top"/>
    </xf>
    <xf numFmtId="165" fontId="2" fillId="0" borderId="0" xfId="0" applyNumberFormat="1" applyFont="1" applyAlignment="1">
      <alignment vertical="top"/>
    </xf>
    <xf numFmtId="1" fontId="2" fillId="0" borderId="0" xfId="0" applyNumberFormat="1" applyFont="1" applyAlignment="1">
      <alignment vertical="top"/>
    </xf>
    <xf numFmtId="0" fontId="2" fillId="0" borderId="0" xfId="0" applyFont="1" applyAlignment="1">
      <alignment vertical="top" wrapText="1"/>
    </xf>
    <xf numFmtId="0" fontId="2" fillId="0" borderId="0" xfId="0" applyFont="1" applyAlignment="1">
      <alignment vertical="top"/>
    </xf>
    <xf numFmtId="0" fontId="1" fillId="0" borderId="25" xfId="0" applyFont="1" applyBorder="1" applyAlignment="1">
      <alignment vertical="top" wrapText="1"/>
    </xf>
    <xf numFmtId="165" fontId="1" fillId="0" borderId="26" xfId="0" applyNumberFormat="1" applyFont="1" applyBorder="1" applyAlignment="1">
      <alignment vertical="top" wrapText="1"/>
    </xf>
    <xf numFmtId="165" fontId="1" fillId="0" borderId="27" xfId="0" applyNumberFormat="1" applyFont="1" applyBorder="1" applyAlignment="1">
      <alignment vertical="top" wrapText="1"/>
    </xf>
    <xf numFmtId="0" fontId="0" fillId="0" borderId="28" xfId="0" applyBorder="1" applyAlignment="1">
      <alignment vertical="top" wrapText="1"/>
    </xf>
    <xf numFmtId="166" fontId="0" fillId="6" borderId="1" xfId="0" applyNumberFormat="1" applyFill="1" applyBorder="1" applyAlignment="1">
      <alignment vertical="top"/>
    </xf>
    <xf numFmtId="166" fontId="0" fillId="6" borderId="10" xfId="0" applyNumberFormat="1" applyFill="1" applyBorder="1" applyAlignment="1">
      <alignment vertical="top"/>
    </xf>
    <xf numFmtId="165" fontId="1" fillId="0" borderId="26" xfId="0" applyNumberFormat="1" applyFont="1" applyBorder="1" applyAlignment="1">
      <alignment vertical="top"/>
    </xf>
    <xf numFmtId="1" fontId="1" fillId="0" borderId="26" xfId="0" applyNumberFormat="1" applyFont="1" applyBorder="1" applyAlignment="1">
      <alignment vertical="top"/>
    </xf>
    <xf numFmtId="0" fontId="1" fillId="0" borderId="34" xfId="0" applyFont="1" applyBorder="1" applyAlignment="1">
      <alignment vertical="top" wrapText="1"/>
    </xf>
    <xf numFmtId="1" fontId="21" fillId="0" borderId="1" xfId="0" applyNumberFormat="1" applyFont="1" applyBorder="1" applyAlignment="1">
      <alignment vertical="top" wrapText="1"/>
    </xf>
    <xf numFmtId="0" fontId="22" fillId="0" borderId="12" xfId="0" applyFont="1" applyBorder="1" applyAlignment="1">
      <alignment horizontal="left" vertical="top" wrapText="1"/>
    </xf>
    <xf numFmtId="0" fontId="22" fillId="0" borderId="18" xfId="0" applyFont="1" applyBorder="1" applyAlignment="1">
      <alignment horizontal="left" vertical="top" wrapText="1"/>
    </xf>
    <xf numFmtId="0" fontId="22" fillId="6" borderId="35" xfId="0" applyFont="1" applyFill="1" applyBorder="1" applyAlignment="1">
      <alignment horizontal="left" vertical="top" wrapText="1"/>
    </xf>
    <xf numFmtId="0" fontId="22" fillId="0" borderId="37" xfId="0" applyFont="1" applyBorder="1" applyAlignment="1">
      <alignment horizontal="left" vertical="top" wrapText="1"/>
    </xf>
    <xf numFmtId="0" fontId="22" fillId="0" borderId="35" xfId="0" applyFont="1" applyBorder="1" applyAlignment="1">
      <alignment horizontal="left" vertical="top" wrapText="1"/>
    </xf>
    <xf numFmtId="0" fontId="22" fillId="0" borderId="38" xfId="0" applyFont="1" applyBorder="1" applyAlignment="1">
      <alignment vertical="top" wrapText="1"/>
    </xf>
    <xf numFmtId="0" fontId="0" fillId="0" borderId="30" xfId="0" applyBorder="1" applyAlignment="1">
      <alignment vertical="top" wrapText="1"/>
    </xf>
    <xf numFmtId="1" fontId="21" fillId="0" borderId="31" xfId="0" applyNumberFormat="1" applyFont="1" applyBorder="1" applyAlignment="1">
      <alignment vertical="top" wrapText="1"/>
    </xf>
    <xf numFmtId="0" fontId="22" fillId="0" borderId="32" xfId="0" applyFont="1" applyBorder="1" applyAlignment="1">
      <alignment vertical="top" wrapText="1"/>
    </xf>
    <xf numFmtId="0" fontId="2" fillId="0" borderId="17" xfId="0" applyFont="1" applyBorder="1" applyAlignment="1">
      <alignment vertical="top" wrapText="1"/>
    </xf>
    <xf numFmtId="165" fontId="1" fillId="0" borderId="27" xfId="0" applyNumberFormat="1" applyFont="1" applyBorder="1" applyAlignment="1">
      <alignment vertical="top"/>
    </xf>
    <xf numFmtId="1" fontId="1" fillId="0" borderId="27" xfId="0" applyNumberFormat="1" applyFont="1" applyBorder="1" applyAlignment="1">
      <alignment vertical="top"/>
    </xf>
    <xf numFmtId="0" fontId="1" fillId="0" borderId="29" xfId="0" applyFont="1" applyBorder="1" applyAlignment="1">
      <alignment vertical="top" wrapText="1"/>
    </xf>
    <xf numFmtId="0" fontId="0" fillId="0" borderId="37" xfId="0" applyBorder="1" applyAlignment="1">
      <alignment horizontal="left" vertical="top" wrapText="1"/>
    </xf>
    <xf numFmtId="0" fontId="0" fillId="0" borderId="39" xfId="0" applyBorder="1" applyAlignment="1">
      <alignment horizontal="left" vertical="top" wrapText="1"/>
    </xf>
    <xf numFmtId="165" fontId="0" fillId="0" borderId="0" xfId="0" applyNumberFormat="1" applyAlignment="1">
      <alignment vertical="top"/>
    </xf>
    <xf numFmtId="0" fontId="0" fillId="0" borderId="28" xfId="0" quotePrefix="1" applyBorder="1" applyAlignment="1">
      <alignment vertical="top" wrapText="1"/>
    </xf>
    <xf numFmtId="0" fontId="1" fillId="0" borderId="35" xfId="0" applyFont="1" applyBorder="1" applyAlignment="1">
      <alignment vertical="top" wrapText="1"/>
    </xf>
    <xf numFmtId="0" fontId="0" fillId="0" borderId="38" xfId="0" applyBorder="1" applyAlignment="1">
      <alignment horizontal="left" vertical="top" wrapText="1"/>
    </xf>
    <xf numFmtId="0" fontId="0" fillId="0" borderId="30" xfId="0" quotePrefix="1" applyBorder="1" applyAlignment="1">
      <alignment vertical="top" wrapText="1"/>
    </xf>
    <xf numFmtId="0" fontId="0" fillId="0" borderId="32" xfId="0" applyBorder="1" applyAlignment="1">
      <alignment horizontal="left" vertical="top" wrapText="1"/>
    </xf>
    <xf numFmtId="165" fontId="1" fillId="0" borderId="0" xfId="0" applyNumberFormat="1" applyFont="1" applyAlignment="1">
      <alignment vertical="top"/>
    </xf>
    <xf numFmtId="1" fontId="1" fillId="0" borderId="0" xfId="0" applyNumberFormat="1" applyFont="1" applyAlignment="1">
      <alignment vertical="top"/>
    </xf>
    <xf numFmtId="0" fontId="1" fillId="0" borderId="0" xfId="0" applyFont="1" applyAlignment="1">
      <alignment vertical="top" wrapText="1"/>
    </xf>
    <xf numFmtId="165" fontId="1" fillId="0" borderId="29" xfId="0" applyNumberFormat="1" applyFont="1" applyBorder="1" applyAlignment="1">
      <alignment vertical="top" wrapText="1"/>
    </xf>
    <xf numFmtId="167" fontId="0" fillId="6" borderId="1" xfId="0" applyNumberFormat="1" applyFill="1" applyBorder="1" applyAlignment="1">
      <alignment vertical="top"/>
    </xf>
    <xf numFmtId="0" fontId="0" fillId="0" borderId="40" xfId="0" applyBorder="1" applyAlignment="1">
      <alignment vertical="top" wrapText="1"/>
    </xf>
    <xf numFmtId="167" fontId="0" fillId="6" borderId="31" xfId="0" applyNumberFormat="1" applyFill="1" applyBorder="1" applyAlignment="1">
      <alignment vertical="top"/>
    </xf>
    <xf numFmtId="167" fontId="0" fillId="6" borderId="42" xfId="0" applyNumberFormat="1" applyFill="1" applyBorder="1" applyAlignment="1">
      <alignment vertical="top"/>
    </xf>
    <xf numFmtId="1" fontId="0" fillId="0" borderId="24" xfId="0" applyNumberFormat="1" applyBorder="1" applyAlignment="1">
      <alignment horizontal="left" vertical="top" wrapText="1"/>
    </xf>
    <xf numFmtId="0" fontId="20" fillId="0" borderId="0" xfId="0" applyFont="1" applyAlignment="1">
      <alignment vertical="top"/>
    </xf>
    <xf numFmtId="0" fontId="0" fillId="0" borderId="36" xfId="0" applyBorder="1" applyAlignment="1">
      <alignment horizontal="left" vertical="top" wrapText="1"/>
    </xf>
    <xf numFmtId="1" fontId="0" fillId="6" borderId="10" xfId="0" applyNumberFormat="1" applyFill="1" applyBorder="1" applyAlignment="1">
      <alignment vertical="top"/>
    </xf>
    <xf numFmtId="0" fontId="14" fillId="2" borderId="7" xfId="0" applyFont="1" applyFill="1" applyBorder="1" applyAlignment="1">
      <alignment horizontal="left" vertical="top"/>
    </xf>
    <xf numFmtId="0" fontId="14" fillId="2" borderId="2" xfId="0" applyFont="1" applyFill="1" applyBorder="1" applyAlignment="1">
      <alignment horizontal="left" vertical="top"/>
    </xf>
    <xf numFmtId="0" fontId="14" fillId="2" borderId="3" xfId="0" applyFont="1" applyFill="1" applyBorder="1" applyAlignment="1">
      <alignment vertical="top" wrapText="1"/>
    </xf>
    <xf numFmtId="0" fontId="14" fillId="2" borderId="16" xfId="0" applyFont="1" applyFill="1" applyBorder="1" applyAlignment="1">
      <alignment horizontal="left" vertical="top" wrapText="1"/>
    </xf>
    <xf numFmtId="0" fontId="8" fillId="2" borderId="8" xfId="0" applyFont="1" applyFill="1" applyBorder="1" applyAlignment="1">
      <alignment vertical="top" wrapText="1"/>
    </xf>
    <xf numFmtId="0" fontId="0" fillId="0" borderId="11" xfId="0" applyBorder="1" applyAlignment="1">
      <alignment horizontal="left" vertical="top" wrapText="1"/>
    </xf>
    <xf numFmtId="0" fontId="0" fillId="5" borderId="19" xfId="0" applyFill="1" applyBorder="1" applyAlignment="1">
      <alignment vertical="top" wrapText="1"/>
    </xf>
    <xf numFmtId="44" fontId="0" fillId="5" borderId="22" xfId="0" applyNumberFormat="1" applyFill="1" applyBorder="1" applyAlignment="1">
      <alignment vertical="top" wrapText="1"/>
    </xf>
    <xf numFmtId="0" fontId="0" fillId="0" borderId="12" xfId="0" applyBorder="1" applyAlignment="1">
      <alignment vertical="top" wrapText="1"/>
    </xf>
    <xf numFmtId="0" fontId="3" fillId="2" borderId="12" xfId="0" applyFont="1" applyFill="1" applyBorder="1" applyAlignment="1">
      <alignment vertical="top" wrapText="1"/>
    </xf>
    <xf numFmtId="0" fontId="14" fillId="2" borderId="9" xfId="0" applyFont="1" applyFill="1" applyBorder="1" applyAlignment="1">
      <alignment vertical="top"/>
    </xf>
    <xf numFmtId="0" fontId="14" fillId="2" borderId="9" xfId="0" applyFont="1" applyFill="1" applyBorder="1" applyAlignment="1">
      <alignment horizontal="left" vertical="top"/>
    </xf>
    <xf numFmtId="0" fontId="14" fillId="2" borderId="6" xfId="0" applyFont="1" applyFill="1" applyBorder="1" applyAlignment="1">
      <alignment horizontal="left" vertical="top"/>
    </xf>
    <xf numFmtId="0" fontId="14" fillId="2" borderId="4" xfId="0" applyFont="1" applyFill="1" applyBorder="1" applyAlignment="1">
      <alignment vertical="top" wrapText="1"/>
    </xf>
    <xf numFmtId="0" fontId="0" fillId="0" borderId="11" xfId="0" applyBorder="1" applyAlignment="1">
      <alignment horizontal="left" vertical="top"/>
    </xf>
    <xf numFmtId="0" fontId="0" fillId="0" borderId="17" xfId="0" applyBorder="1" applyAlignment="1">
      <alignment vertical="top" wrapText="1"/>
    </xf>
    <xf numFmtId="0" fontId="9" fillId="0" borderId="0" xfId="0" applyFont="1" applyAlignment="1">
      <alignment horizontal="left" vertical="top"/>
    </xf>
    <xf numFmtId="44" fontId="0" fillId="5" borderId="19" xfId="0" applyNumberFormat="1" applyFill="1" applyBorder="1" applyAlignment="1">
      <alignment vertical="top" wrapText="1"/>
    </xf>
    <xf numFmtId="0" fontId="0" fillId="0" borderId="13" xfId="0" applyBorder="1" applyAlignment="1">
      <alignment vertical="top" wrapText="1"/>
    </xf>
    <xf numFmtId="0" fontId="14" fillId="2" borderId="7" xfId="0" applyFont="1" applyFill="1" applyBorder="1" applyAlignment="1">
      <alignment vertical="top"/>
    </xf>
    <xf numFmtId="0" fontId="14" fillId="2" borderId="3" xfId="0" applyFont="1" applyFill="1" applyBorder="1" applyAlignment="1">
      <alignment vertical="top"/>
    </xf>
    <xf numFmtId="0" fontId="0" fillId="0" borderId="18" xfId="0" applyBorder="1" applyAlignment="1">
      <alignment horizontal="left" vertical="top" wrapText="1"/>
    </xf>
    <xf numFmtId="44" fontId="0" fillId="5" borderId="18" xfId="0" applyNumberFormat="1" applyFill="1" applyBorder="1" applyAlignment="1">
      <alignment vertical="top" wrapText="1"/>
    </xf>
    <xf numFmtId="0" fontId="0" fillId="0" borderId="12" xfId="0" applyBorder="1" applyAlignment="1">
      <alignment horizontal="left" vertical="top" wrapText="1"/>
    </xf>
    <xf numFmtId="44" fontId="0" fillId="5" borderId="49" xfId="0" applyNumberFormat="1" applyFill="1" applyBorder="1" applyAlignment="1">
      <alignment vertical="top" wrapText="1"/>
    </xf>
    <xf numFmtId="0" fontId="0" fillId="0" borderId="45" xfId="0" applyBorder="1" applyAlignment="1">
      <alignment horizontal="left" vertical="top" wrapText="1"/>
    </xf>
    <xf numFmtId="44" fontId="0" fillId="5" borderId="45" xfId="0" applyNumberFormat="1" applyFill="1" applyBorder="1" applyAlignment="1">
      <alignment vertical="top" wrapText="1"/>
    </xf>
    <xf numFmtId="44" fontId="0" fillId="5" borderId="48" xfId="0" applyNumberFormat="1" applyFill="1" applyBorder="1" applyAlignment="1">
      <alignment vertical="top" wrapText="1"/>
    </xf>
    <xf numFmtId="0" fontId="14" fillId="2" borderId="40" xfId="0" applyFont="1" applyFill="1" applyBorder="1" applyAlignment="1">
      <alignment vertical="top"/>
    </xf>
    <xf numFmtId="0" fontId="14" fillId="2" borderId="8" xfId="0" applyFont="1" applyFill="1" applyBorder="1" applyAlignment="1">
      <alignment horizontal="left" vertical="top"/>
    </xf>
    <xf numFmtId="0" fontId="14" fillId="2" borderId="0" xfId="0" applyFont="1" applyFill="1" applyAlignment="1">
      <alignment horizontal="left" vertical="top"/>
    </xf>
    <xf numFmtId="0" fontId="14" fillId="2" borderId="44" xfId="0" applyFont="1" applyFill="1" applyBorder="1" applyAlignment="1">
      <alignment vertical="top" wrapText="1"/>
    </xf>
    <xf numFmtId="0" fontId="0" fillId="0" borderId="18" xfId="0" applyBorder="1" applyAlignment="1">
      <alignment vertical="top" wrapText="1"/>
    </xf>
    <xf numFmtId="0" fontId="0" fillId="0" borderId="45" xfId="0" applyBorder="1" applyAlignment="1">
      <alignment vertical="top" wrapText="1"/>
    </xf>
    <xf numFmtId="0" fontId="0" fillId="2" borderId="12" xfId="0" applyFill="1" applyBorder="1" applyAlignment="1">
      <alignment vertical="top" wrapText="1"/>
    </xf>
    <xf numFmtId="44" fontId="0" fillId="5" borderId="23" xfId="0" applyNumberFormat="1" applyFill="1" applyBorder="1" applyAlignment="1">
      <alignment vertical="top" wrapText="1"/>
    </xf>
    <xf numFmtId="0" fontId="4" fillId="2" borderId="13" xfId="0" applyFont="1" applyFill="1" applyBorder="1" applyAlignment="1">
      <alignment vertical="top" wrapText="1"/>
    </xf>
    <xf numFmtId="44" fontId="2" fillId="5" borderId="15" xfId="0" applyNumberFormat="1" applyFont="1" applyFill="1" applyBorder="1" applyAlignment="1">
      <alignment vertical="top" wrapText="1"/>
    </xf>
    <xf numFmtId="0" fontId="4" fillId="0" borderId="0" xfId="0" applyFont="1" applyAlignment="1">
      <alignment vertical="top"/>
    </xf>
    <xf numFmtId="0" fontId="3" fillId="2" borderId="2" xfId="0" applyFont="1" applyFill="1" applyBorder="1" applyAlignment="1">
      <alignment vertical="top"/>
    </xf>
    <xf numFmtId="44" fontId="14" fillId="2" borderId="17" xfId="0" applyNumberFormat="1" applyFont="1" applyFill="1" applyBorder="1" applyAlignment="1">
      <alignment horizontal="center" vertical="top"/>
    </xf>
    <xf numFmtId="0" fontId="14" fillId="2" borderId="8" xfId="0" applyFont="1" applyFill="1" applyBorder="1" applyAlignment="1">
      <alignment vertical="top"/>
    </xf>
    <xf numFmtId="0" fontId="7" fillId="2" borderId="9" xfId="0" applyFont="1" applyFill="1" applyBorder="1" applyAlignment="1">
      <alignment vertical="top"/>
    </xf>
    <xf numFmtId="0" fontId="7" fillId="2" borderId="16" xfId="0" applyFont="1" applyFill="1" applyBorder="1" applyAlignment="1">
      <alignment horizontal="center" vertical="top"/>
    </xf>
    <xf numFmtId="44" fontId="7" fillId="2" borderId="4" xfId="0" applyNumberFormat="1" applyFont="1" applyFill="1" applyBorder="1" applyAlignment="1">
      <alignment horizontal="center" vertical="top"/>
    </xf>
    <xf numFmtId="44" fontId="14" fillId="2" borderId="16" xfId="0" applyNumberFormat="1" applyFont="1" applyFill="1" applyBorder="1" applyAlignment="1">
      <alignment horizontal="center" vertical="top"/>
    </xf>
    <xf numFmtId="0" fontId="8" fillId="2" borderId="12" xfId="0" applyFont="1" applyFill="1" applyBorder="1" applyAlignment="1">
      <alignment vertical="top"/>
    </xf>
    <xf numFmtId="0" fontId="0" fillId="0" borderId="1" xfId="0" applyBorder="1" applyAlignment="1">
      <alignment vertical="top"/>
    </xf>
    <xf numFmtId="164" fontId="0" fillId="5" borderId="19" xfId="0" applyNumberFormat="1" applyFill="1" applyBorder="1" applyAlignment="1">
      <alignment vertical="top"/>
    </xf>
    <xf numFmtId="44" fontId="0" fillId="5" borderId="19" xfId="0" applyNumberFormat="1" applyFill="1" applyBorder="1" applyAlignment="1">
      <alignment vertical="top"/>
    </xf>
    <xf numFmtId="0" fontId="0" fillId="0" borderId="12" xfId="0" quotePrefix="1" applyBorder="1" applyAlignment="1">
      <alignment vertical="top"/>
    </xf>
    <xf numFmtId="0" fontId="0" fillId="0" borderId="11" xfId="0" applyBorder="1" applyAlignment="1">
      <alignment vertical="top"/>
    </xf>
    <xf numFmtId="44" fontId="0" fillId="5" borderId="23" xfId="0" applyNumberFormat="1" applyFill="1" applyBorder="1" applyAlignment="1">
      <alignment vertical="top"/>
    </xf>
    <xf numFmtId="0" fontId="0" fillId="0" borderId="13" xfId="0" quotePrefix="1" applyBorder="1" applyAlignment="1">
      <alignment vertical="top"/>
    </xf>
    <xf numFmtId="44" fontId="0" fillId="5" borderId="18" xfId="0" applyNumberFormat="1" applyFill="1" applyBorder="1" applyAlignment="1">
      <alignment vertical="top"/>
    </xf>
    <xf numFmtId="0" fontId="0" fillId="0" borderId="0" xfId="0" quotePrefix="1" applyAlignment="1">
      <alignment vertical="top"/>
    </xf>
    <xf numFmtId="0" fontId="4" fillId="2" borderId="13" xfId="0" applyFont="1" applyFill="1" applyBorder="1" applyAlignment="1">
      <alignment vertical="top"/>
    </xf>
    <xf numFmtId="44" fontId="2" fillId="5" borderId="13" xfId="0" applyNumberFormat="1" applyFont="1" applyFill="1" applyBorder="1" applyAlignment="1">
      <alignment vertical="top"/>
    </xf>
    <xf numFmtId="44" fontId="0" fillId="4" borderId="19" xfId="0" applyNumberFormat="1" applyFill="1" applyBorder="1" applyAlignment="1" applyProtection="1">
      <alignment vertical="top"/>
      <protection locked="0"/>
    </xf>
    <xf numFmtId="164" fontId="0" fillId="4" borderId="19" xfId="0" applyNumberFormat="1" applyFill="1" applyBorder="1" applyAlignment="1" applyProtection="1">
      <alignment vertical="top"/>
      <protection locked="0"/>
    </xf>
    <xf numFmtId="44" fontId="1" fillId="4" borderId="10" xfId="1" applyFont="1" applyFill="1" applyBorder="1" applyAlignment="1" applyProtection="1">
      <alignment vertical="top"/>
      <protection locked="0"/>
    </xf>
    <xf numFmtId="0" fontId="0" fillId="0" borderId="18" xfId="0" applyBorder="1" applyAlignment="1">
      <alignment horizontal="left" vertical="top"/>
    </xf>
    <xf numFmtId="0" fontId="0" fillId="0" borderId="19" xfId="0" applyBorder="1" applyAlignment="1">
      <alignment horizontal="left" vertical="top"/>
    </xf>
    <xf numFmtId="0" fontId="14" fillId="2" borderId="4" xfId="0" applyFont="1" applyFill="1" applyBorder="1" applyAlignment="1">
      <alignment vertical="top"/>
    </xf>
    <xf numFmtId="44" fontId="0" fillId="4" borderId="50" xfId="0" applyNumberFormat="1" applyFill="1" applyBorder="1" applyAlignment="1" applyProtection="1">
      <alignment vertical="top" wrapText="1"/>
      <protection locked="0"/>
    </xf>
    <xf numFmtId="44" fontId="0" fillId="4" borderId="11" xfId="0" applyNumberFormat="1" applyFill="1" applyBorder="1" applyAlignment="1" applyProtection="1">
      <alignment vertical="top" wrapText="1"/>
      <protection locked="0"/>
    </xf>
    <xf numFmtId="0" fontId="0" fillId="5" borderId="18" xfId="0" applyFill="1" applyBorder="1" applyAlignment="1">
      <alignment vertical="top" wrapText="1"/>
    </xf>
    <xf numFmtId="0" fontId="0" fillId="0" borderId="19" xfId="0" applyBorder="1" applyAlignment="1">
      <alignment vertical="top" wrapText="1"/>
    </xf>
    <xf numFmtId="0" fontId="8" fillId="0" borderId="5"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5" fillId="0" borderId="0" xfId="0" applyFont="1" applyAlignment="1">
      <alignment horizontal="left" vertical="top"/>
    </xf>
    <xf numFmtId="0" fontId="8" fillId="0" borderId="0" xfId="0" applyFont="1" applyAlignment="1">
      <alignment horizontal="left" vertical="top"/>
    </xf>
    <xf numFmtId="0" fontId="11" fillId="0" borderId="0" xfId="0" applyFont="1" applyAlignment="1">
      <alignment horizontal="left" vertical="top"/>
    </xf>
    <xf numFmtId="44" fontId="5" fillId="0" borderId="0" xfId="1" applyFont="1" applyFill="1" applyBorder="1" applyAlignment="1" applyProtection="1">
      <alignment horizontal="center" vertical="top"/>
    </xf>
    <xf numFmtId="0" fontId="0" fillId="0" borderId="38" xfId="0" applyBorder="1" applyAlignment="1">
      <alignment horizontal="left" vertical="top" wrapText="1"/>
    </xf>
    <xf numFmtId="0" fontId="22" fillId="0" borderId="37" xfId="0" applyFont="1" applyBorder="1" applyAlignment="1">
      <alignment horizontal="left" vertical="top" wrapText="1"/>
    </xf>
    <xf numFmtId="0" fontId="22" fillId="0" borderId="36" xfId="0" applyFont="1" applyBorder="1" applyAlignment="1">
      <alignment horizontal="left" vertical="top" wrapText="1"/>
    </xf>
    <xf numFmtId="0" fontId="0" fillId="0" borderId="37" xfId="0" applyBorder="1" applyAlignment="1">
      <alignment horizontal="left" vertical="top" wrapText="1"/>
    </xf>
    <xf numFmtId="0" fontId="0" fillId="0" borderId="39" xfId="0" applyBorder="1" applyAlignment="1">
      <alignment horizontal="left" vertical="top" wrapText="1"/>
    </xf>
    <xf numFmtId="0" fontId="0" fillId="0" borderId="35" xfId="0" applyBorder="1" applyAlignment="1">
      <alignment horizontal="left" vertical="top" wrapText="1"/>
    </xf>
    <xf numFmtId="1" fontId="0" fillId="0" borderId="38" xfId="0" applyNumberFormat="1" applyBorder="1" applyAlignment="1">
      <alignment horizontal="left" vertical="top" wrapText="1"/>
    </xf>
    <xf numFmtId="1" fontId="0" fillId="0" borderId="32" xfId="0" applyNumberFormat="1" applyBorder="1" applyAlignment="1">
      <alignment horizontal="left" vertical="top" wrapText="1"/>
    </xf>
    <xf numFmtId="0" fontId="0" fillId="0" borderId="36" xfId="0" applyBorder="1" applyAlignment="1">
      <alignment horizontal="left" vertical="top" wrapText="1"/>
    </xf>
    <xf numFmtId="165" fontId="1" fillId="0" borderId="43" xfId="0" applyNumberFormat="1" applyFont="1" applyBorder="1" applyAlignment="1">
      <alignment horizontal="left" vertical="top" wrapText="1"/>
    </xf>
    <xf numFmtId="165" fontId="1" fillId="0" borderId="41" xfId="0" applyNumberFormat="1" applyFont="1" applyBorder="1" applyAlignment="1">
      <alignment horizontal="left" vertical="top" wrapText="1"/>
    </xf>
    <xf numFmtId="165" fontId="1" fillId="0" borderId="15" xfId="0" applyNumberFormat="1" applyFont="1" applyBorder="1" applyAlignment="1">
      <alignment horizontal="left" vertical="top" wrapText="1"/>
    </xf>
    <xf numFmtId="1" fontId="0" fillId="0" borderId="25" xfId="0" applyNumberFormat="1" applyBorder="1" applyAlignment="1">
      <alignment horizontal="left" vertical="top" wrapText="1"/>
    </xf>
    <xf numFmtId="1" fontId="0" fillId="0" borderId="26" xfId="0" applyNumberFormat="1" applyBorder="1" applyAlignment="1">
      <alignment horizontal="left" vertical="top" wrapText="1"/>
    </xf>
    <xf numFmtId="1" fontId="0" fillId="0" borderId="29" xfId="0" applyNumberFormat="1" applyBorder="1" applyAlignment="1">
      <alignment horizontal="left" vertical="top" wrapText="1"/>
    </xf>
    <xf numFmtId="1" fontId="0" fillId="0" borderId="30" xfId="0" applyNumberFormat="1" applyBorder="1" applyAlignment="1">
      <alignment horizontal="left" vertical="top" wrapText="1"/>
    </xf>
    <xf numFmtId="1" fontId="0" fillId="0" borderId="31" xfId="0" applyNumberFormat="1" applyBorder="1" applyAlignment="1">
      <alignment horizontal="left" vertical="top" wrapText="1"/>
    </xf>
    <xf numFmtId="0" fontId="22" fillId="0" borderId="17" xfId="0" applyFont="1" applyBorder="1" applyAlignment="1">
      <alignment horizontal="left" vertical="top" wrapText="1"/>
    </xf>
    <xf numFmtId="0" fontId="22" fillId="0" borderId="13" xfId="0" applyFont="1" applyBorder="1" applyAlignment="1">
      <alignment horizontal="left" vertical="top" wrapText="1"/>
    </xf>
    <xf numFmtId="0" fontId="0" fillId="0" borderId="32" xfId="0" applyBorder="1" applyAlignment="1">
      <alignment horizontal="left" vertical="top" wrapText="1"/>
    </xf>
    <xf numFmtId="0" fontId="2" fillId="0" borderId="9"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horizontal="left" vertical="top" wrapText="1"/>
    </xf>
    <xf numFmtId="0" fontId="14" fillId="2" borderId="7" xfId="0" applyFont="1" applyFill="1" applyBorder="1" applyAlignment="1">
      <alignment horizontal="left" vertical="top"/>
    </xf>
    <xf numFmtId="0" fontId="14" fillId="2" borderId="2" xfId="0" applyFont="1" applyFill="1" applyBorder="1" applyAlignment="1">
      <alignment horizontal="left" vertical="top"/>
    </xf>
    <xf numFmtId="0" fontId="2" fillId="0" borderId="9" xfId="0" applyFont="1" applyBorder="1" applyAlignment="1">
      <alignment horizontal="left" vertical="top"/>
    </xf>
    <xf numFmtId="0" fontId="2" fillId="0" borderId="6" xfId="0" applyFont="1" applyBorder="1" applyAlignment="1">
      <alignment horizontal="left" vertical="top"/>
    </xf>
    <xf numFmtId="0" fontId="2" fillId="0" borderId="4" xfId="0" applyFont="1" applyBorder="1" applyAlignment="1">
      <alignment horizontal="left" vertical="top"/>
    </xf>
    <xf numFmtId="44" fontId="16" fillId="2" borderId="6" xfId="0" applyNumberFormat="1" applyFont="1" applyFill="1" applyBorder="1" applyAlignment="1">
      <alignment horizontal="center" vertical="top"/>
    </xf>
    <xf numFmtId="44" fontId="16" fillId="2" borderId="4" xfId="0" applyNumberFormat="1" applyFont="1" applyFill="1" applyBorder="1" applyAlignment="1">
      <alignment horizontal="center" vertical="top"/>
    </xf>
    <xf numFmtId="0" fontId="15" fillId="0" borderId="9" xfId="0" applyFont="1" applyBorder="1" applyAlignment="1">
      <alignment horizontal="left" vertical="top"/>
    </xf>
    <xf numFmtId="0" fontId="15" fillId="0" borderId="6" xfId="0" applyFont="1" applyBorder="1" applyAlignment="1">
      <alignment horizontal="left" vertical="top"/>
    </xf>
    <xf numFmtId="0" fontId="15" fillId="0" borderId="4" xfId="0" applyFont="1" applyBorder="1" applyAlignment="1">
      <alignment horizontal="left" vertical="top"/>
    </xf>
  </cellXfs>
  <cellStyles count="2">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
  <sheetViews>
    <sheetView zoomScale="110" zoomScaleNormal="110" workbookViewId="0">
      <selection activeCell="E10" sqref="E10"/>
    </sheetView>
  </sheetViews>
  <sheetFormatPr defaultColWidth="9.109375" defaultRowHeight="13.8" x14ac:dyDescent="0.3"/>
  <cols>
    <col min="1" max="1" width="10.6640625" style="6" customWidth="1"/>
    <col min="2" max="2" width="89.33203125" style="6" customWidth="1"/>
    <col min="3" max="4" width="19" style="6" customWidth="1"/>
    <col min="5" max="5" width="30" style="6" customWidth="1"/>
    <col min="6" max="6" width="81.44140625" style="6" customWidth="1"/>
    <col min="7" max="10" width="9.109375" style="5"/>
    <col min="11" max="11" width="18" style="5" customWidth="1"/>
    <col min="12" max="16384" width="9.109375" style="5"/>
  </cols>
  <sheetData>
    <row r="1" spans="1:11" s="1" customFormat="1" ht="21" x14ac:dyDescent="0.4">
      <c r="A1" s="183" t="s">
        <v>203</v>
      </c>
      <c r="B1" s="183"/>
      <c r="C1" s="183"/>
      <c r="D1" s="183"/>
      <c r="E1" s="183"/>
      <c r="F1" s="183"/>
    </row>
    <row r="2" spans="1:11" ht="12.75" customHeight="1" x14ac:dyDescent="0.3">
      <c r="A2" s="185"/>
      <c r="B2" s="185"/>
      <c r="C2" s="4"/>
      <c r="D2" s="4"/>
      <c r="E2" s="4"/>
      <c r="F2" s="4"/>
    </row>
    <row r="3" spans="1:11" x14ac:dyDescent="0.3">
      <c r="A3" s="184" t="s">
        <v>99</v>
      </c>
      <c r="B3" s="184"/>
      <c r="C3" s="184"/>
      <c r="D3" s="184"/>
      <c r="E3" s="184"/>
      <c r="F3" s="184"/>
      <c r="G3" s="184"/>
      <c r="H3" s="184"/>
    </row>
    <row r="4" spans="1:11" x14ac:dyDescent="0.3">
      <c r="A4" s="184" t="s">
        <v>100</v>
      </c>
      <c r="B4" s="184"/>
      <c r="C4" s="184"/>
      <c r="D4" s="184"/>
      <c r="E4" s="184"/>
      <c r="G4" s="7"/>
      <c r="H4" s="7"/>
    </row>
    <row r="5" spans="1:11" x14ac:dyDescent="0.3">
      <c r="A5" s="7" t="s">
        <v>17</v>
      </c>
      <c r="B5" s="7"/>
      <c r="C5" s="7"/>
      <c r="D5" s="7"/>
      <c r="E5" s="7"/>
      <c r="F5" s="7"/>
      <c r="G5" s="7"/>
      <c r="H5" s="7"/>
    </row>
    <row r="6" spans="1:11" x14ac:dyDescent="0.3">
      <c r="A6" s="7" t="s">
        <v>11</v>
      </c>
      <c r="B6" s="7"/>
      <c r="C6" s="7"/>
      <c r="D6" s="7"/>
      <c r="E6" s="7"/>
      <c r="F6" s="7"/>
      <c r="G6" s="7"/>
      <c r="H6" s="7"/>
    </row>
    <row r="7" spans="1:11" x14ac:dyDescent="0.3">
      <c r="A7" s="7" t="s">
        <v>4</v>
      </c>
      <c r="B7" s="7"/>
      <c r="C7" s="7"/>
      <c r="D7" s="7"/>
      <c r="E7" s="7"/>
      <c r="F7" s="7"/>
      <c r="G7" s="7"/>
      <c r="H7" s="7"/>
    </row>
    <row r="8" spans="1:11" x14ac:dyDescent="0.3">
      <c r="A8" s="7" t="s">
        <v>24</v>
      </c>
      <c r="B8" s="7"/>
      <c r="C8" s="7"/>
      <c r="D8" s="7"/>
      <c r="E8" s="7"/>
      <c r="F8" s="7"/>
      <c r="G8" s="7"/>
      <c r="H8" s="7"/>
    </row>
    <row r="9" spans="1:11" ht="15.75" customHeight="1" thickBot="1" x14ac:dyDescent="0.35">
      <c r="A9" s="180"/>
      <c r="B9" s="180"/>
      <c r="C9" s="180"/>
      <c r="D9" s="180"/>
      <c r="E9" s="180"/>
    </row>
    <row r="10" spans="1:11" x14ac:dyDescent="0.3">
      <c r="A10" s="8" t="s">
        <v>1</v>
      </c>
      <c r="B10" s="9"/>
      <c r="C10" s="9"/>
      <c r="D10" s="9"/>
      <c r="E10" s="10" t="s">
        <v>0</v>
      </c>
    </row>
    <row r="11" spans="1:11" x14ac:dyDescent="0.3">
      <c r="A11" s="11"/>
      <c r="B11" s="181" t="s">
        <v>92</v>
      </c>
      <c r="C11" s="182"/>
      <c r="D11" s="12"/>
      <c r="E11" s="2">
        <f>'2. Eenheidsprijzen'!C87</f>
        <v>0</v>
      </c>
    </row>
    <row r="12" spans="1:11" x14ac:dyDescent="0.3">
      <c r="A12" s="11"/>
      <c r="B12" s="181" t="s">
        <v>33</v>
      </c>
      <c r="C12" s="182"/>
      <c r="D12" s="12"/>
      <c r="E12" s="2">
        <f>'3. Implementatiefase'!E51</f>
        <v>0</v>
      </c>
    </row>
    <row r="13" spans="1:11" ht="14.4" thickBot="1" x14ac:dyDescent="0.35">
      <c r="A13" s="13"/>
      <c r="B13" s="182" t="s">
        <v>116</v>
      </c>
      <c r="C13" s="182"/>
      <c r="D13" s="3"/>
      <c r="E13" s="2">
        <f>'4. Beheer- en Onderhoudsfase'!E27</f>
        <v>0</v>
      </c>
    </row>
    <row r="14" spans="1:11" ht="15" thickBot="1" x14ac:dyDescent="0.35">
      <c r="A14" s="14"/>
      <c r="B14" s="15" t="s">
        <v>16</v>
      </c>
      <c r="C14" s="15"/>
      <c r="D14" s="15"/>
      <c r="E14" s="16">
        <f>SUM(E11:E13)</f>
        <v>0</v>
      </c>
    </row>
    <row r="15" spans="1:11" x14ac:dyDescent="0.3">
      <c r="E15" s="17"/>
      <c r="K15" s="18"/>
    </row>
    <row r="16" spans="1:11" x14ac:dyDescent="0.3">
      <c r="A16" s="5"/>
      <c r="B16" s="5"/>
      <c r="C16" s="5"/>
      <c r="D16" s="5"/>
      <c r="E16" s="5"/>
    </row>
    <row r="17" spans="1:6" x14ac:dyDescent="0.3">
      <c r="A17" s="5"/>
      <c r="B17" s="5"/>
      <c r="C17" s="5"/>
      <c r="D17" s="5"/>
      <c r="E17" s="5"/>
    </row>
    <row r="18" spans="1:6" x14ac:dyDescent="0.3">
      <c r="A18" s="5"/>
      <c r="B18" s="5"/>
      <c r="C18" s="5"/>
      <c r="D18" s="5"/>
      <c r="E18" s="5"/>
    </row>
    <row r="19" spans="1:6" x14ac:dyDescent="0.3">
      <c r="A19" s="5"/>
      <c r="B19" s="19"/>
      <c r="C19" s="5"/>
      <c r="D19" s="5"/>
      <c r="E19" s="5"/>
    </row>
    <row r="20" spans="1:6" ht="15.75" customHeight="1" x14ac:dyDescent="0.3">
      <c r="A20" s="5"/>
      <c r="B20" s="20"/>
      <c r="C20" s="5"/>
      <c r="D20" s="5"/>
      <c r="E20" s="5"/>
    </row>
    <row r="21" spans="1:6" ht="15.75" customHeight="1" x14ac:dyDescent="0.3">
      <c r="A21" s="5"/>
      <c r="B21" s="5"/>
      <c r="C21" s="5"/>
      <c r="D21" s="5"/>
      <c r="E21" s="5"/>
    </row>
    <row r="22" spans="1:6" x14ac:dyDescent="0.3">
      <c r="F22" s="5"/>
    </row>
    <row r="24" spans="1:6" ht="12.75" customHeight="1" x14ac:dyDescent="0.3">
      <c r="B24" s="5"/>
      <c r="C24" s="5"/>
      <c r="D24" s="5"/>
      <c r="E24" s="5"/>
    </row>
    <row r="25" spans="1:6" ht="16.5" customHeight="1" x14ac:dyDescent="0.3">
      <c r="B25" s="5"/>
      <c r="C25" s="5"/>
      <c r="D25" s="5"/>
      <c r="E25" s="5"/>
    </row>
    <row r="26" spans="1:6" ht="18.75" customHeight="1" x14ac:dyDescent="0.3">
      <c r="B26" s="5"/>
      <c r="C26" s="5"/>
      <c r="D26" s="5"/>
      <c r="E26" s="5"/>
    </row>
    <row r="27" spans="1:6" ht="52.5" customHeight="1" x14ac:dyDescent="0.3">
      <c r="B27" s="5"/>
      <c r="C27" s="5"/>
      <c r="D27" s="5"/>
      <c r="E27" s="5"/>
    </row>
    <row r="28" spans="1:6" ht="18" customHeight="1" x14ac:dyDescent="0.3">
      <c r="B28" s="5"/>
      <c r="C28" s="5"/>
      <c r="D28" s="5"/>
      <c r="E28" s="5"/>
    </row>
    <row r="43" ht="13.5" customHeight="1" x14ac:dyDescent="0.3"/>
  </sheetData>
  <sheetProtection algorithmName="SHA-512" hashValue="G4QDknNi4RPirO2WiMQTDS18qDhgSTlq5Vdp4U6UI+RNINbx2dawn7A+la08Slv4IjUsG/tdxQvn6iZMtSET3Q==" saltValue="M2Vg/3I7r2oKYyXe7oCNWw==" spinCount="100000" sheet="1" objects="1" scenarios="1"/>
  <mergeCells count="8">
    <mergeCell ref="A9:E9"/>
    <mergeCell ref="B12:C12"/>
    <mergeCell ref="B13:C13"/>
    <mergeCell ref="A1:F1"/>
    <mergeCell ref="A3:H3"/>
    <mergeCell ref="A4:E4"/>
    <mergeCell ref="A2:B2"/>
    <mergeCell ref="B11:C11"/>
  </mergeCells>
  <pageMargins left="0.70866141732283472" right="0.39370078740157483" top="0.74803149606299213" bottom="0.49"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B0537-BB1D-43E7-AAC1-1DEE60DD4CAB}">
  <dimension ref="A1:L87"/>
  <sheetViews>
    <sheetView topLeftCell="A4" workbookViewId="0">
      <selection activeCell="C14" sqref="C14"/>
    </sheetView>
  </sheetViews>
  <sheetFormatPr defaultColWidth="9.109375" defaultRowHeight="14.4" x14ac:dyDescent="0.3"/>
  <cols>
    <col min="1" max="1" width="78.88671875" style="31" customWidth="1"/>
    <col min="2" max="2" width="13.109375" style="31" bestFit="1" customWidth="1"/>
    <col min="3" max="3" width="12.6640625" style="61" customWidth="1"/>
    <col min="4" max="4" width="12.44140625" style="31" bestFit="1" customWidth="1"/>
    <col min="5" max="5" width="79.33203125" style="62" customWidth="1"/>
    <col min="6" max="7" width="18" style="31" customWidth="1"/>
    <col min="8" max="16384" width="9.109375" style="31"/>
  </cols>
  <sheetData>
    <row r="1" spans="1:12" s="54" customFormat="1" ht="21" x14ac:dyDescent="0.3">
      <c r="A1" s="53" t="s">
        <v>202</v>
      </c>
      <c r="C1" s="55"/>
      <c r="E1" s="56"/>
    </row>
    <row r="2" spans="1:12" ht="15.6" x14ac:dyDescent="0.3">
      <c r="A2" s="30" t="s">
        <v>38</v>
      </c>
      <c r="B2" s="57"/>
      <c r="C2" s="58"/>
      <c r="D2" s="57"/>
      <c r="E2" s="59"/>
      <c r="F2" s="60"/>
      <c r="G2" s="60"/>
      <c r="H2" s="60"/>
      <c r="I2" s="60"/>
      <c r="J2" s="60"/>
    </row>
    <row r="3" spans="1:12" ht="22.5" customHeight="1" thickBot="1" x14ac:dyDescent="0.35">
      <c r="A3" s="30"/>
      <c r="J3" s="63"/>
    </row>
    <row r="4" spans="1:12" ht="18.600000000000001" thickBot="1" x14ac:dyDescent="0.35">
      <c r="A4" s="64" t="s">
        <v>167</v>
      </c>
      <c r="B4" s="65"/>
      <c r="C4" s="66"/>
      <c r="D4" s="65"/>
      <c r="E4" s="67"/>
      <c r="G4" s="68"/>
      <c r="H4" s="68"/>
      <c r="I4" s="68"/>
      <c r="J4" s="68"/>
    </row>
    <row r="5" spans="1:12" ht="29.4" thickBot="1" x14ac:dyDescent="0.35">
      <c r="A5" s="69" t="s">
        <v>39</v>
      </c>
      <c r="B5" s="70" t="s">
        <v>130</v>
      </c>
      <c r="C5" s="70" t="s">
        <v>40</v>
      </c>
      <c r="D5" s="71" t="s">
        <v>2</v>
      </c>
      <c r="E5" s="196" t="s">
        <v>41</v>
      </c>
      <c r="F5" s="197"/>
      <c r="G5" s="198"/>
      <c r="H5" s="30"/>
      <c r="I5" s="30"/>
      <c r="J5" s="63"/>
    </row>
    <row r="6" spans="1:12" ht="15" customHeight="1" x14ac:dyDescent="0.3">
      <c r="A6" s="72" t="s">
        <v>131</v>
      </c>
      <c r="B6" s="48">
        <v>0</v>
      </c>
      <c r="C6" s="73" t="s">
        <v>132</v>
      </c>
      <c r="D6" s="74" t="s">
        <v>132</v>
      </c>
      <c r="E6" s="199" t="s">
        <v>133</v>
      </c>
      <c r="F6" s="200"/>
      <c r="G6" s="201"/>
      <c r="H6" s="30"/>
      <c r="I6" s="30"/>
      <c r="J6" s="30"/>
      <c r="K6" s="30"/>
      <c r="L6" s="63"/>
    </row>
    <row r="7" spans="1:12" ht="31.8" customHeight="1" thickBot="1" x14ac:dyDescent="0.35">
      <c r="A7" s="72" t="s">
        <v>134</v>
      </c>
      <c r="B7" s="49">
        <v>0</v>
      </c>
      <c r="C7" s="73" t="s">
        <v>132</v>
      </c>
      <c r="D7" s="74" t="s">
        <v>132</v>
      </c>
      <c r="E7" s="202"/>
      <c r="F7" s="203"/>
      <c r="G7" s="194"/>
      <c r="H7" s="30"/>
      <c r="I7" s="30"/>
      <c r="J7" s="30"/>
      <c r="K7" s="30"/>
      <c r="L7" s="63"/>
    </row>
    <row r="8" spans="1:12" ht="15" thickBot="1" x14ac:dyDescent="0.35">
      <c r="A8" s="30"/>
      <c r="J8" s="63"/>
    </row>
    <row r="9" spans="1:12" ht="18.600000000000001" thickBot="1" x14ac:dyDescent="0.35">
      <c r="A9" s="64" t="s">
        <v>42</v>
      </c>
      <c r="B9" s="65"/>
      <c r="C9" s="66"/>
      <c r="D9" s="65"/>
      <c r="E9" s="67"/>
      <c r="G9" s="68"/>
      <c r="H9" s="68"/>
      <c r="I9" s="68"/>
      <c r="J9" s="68"/>
    </row>
    <row r="10" spans="1:12" ht="15" thickBot="1" x14ac:dyDescent="0.35">
      <c r="A10" s="69" t="s">
        <v>39</v>
      </c>
      <c r="B10" s="75" t="s">
        <v>43</v>
      </c>
      <c r="C10" s="76" t="s">
        <v>44</v>
      </c>
      <c r="D10" s="75" t="s">
        <v>2</v>
      </c>
      <c r="E10" s="77" t="s">
        <v>41</v>
      </c>
      <c r="F10" s="30"/>
      <c r="G10" s="30"/>
      <c r="H10" s="30"/>
      <c r="I10" s="30"/>
      <c r="J10" s="63"/>
    </row>
    <row r="11" spans="1:12" ht="36" customHeight="1" x14ac:dyDescent="0.3">
      <c r="A11" s="72" t="s">
        <v>45</v>
      </c>
      <c r="B11" s="44"/>
      <c r="C11" s="78">
        <v>45</v>
      </c>
      <c r="D11" s="35">
        <f>B11*C11</f>
        <v>0</v>
      </c>
      <c r="E11" s="204" t="s">
        <v>129</v>
      </c>
      <c r="J11" s="63"/>
    </row>
    <row r="12" spans="1:12" ht="26.4" customHeight="1" thickBot="1" x14ac:dyDescent="0.35">
      <c r="A12" s="72" t="s">
        <v>46</v>
      </c>
      <c r="B12" s="44"/>
      <c r="C12" s="78">
        <v>15</v>
      </c>
      <c r="D12" s="35">
        <f t="shared" ref="D12:D24" si="0">B12*C12</f>
        <v>0</v>
      </c>
      <c r="E12" s="205"/>
      <c r="J12" s="63"/>
    </row>
    <row r="13" spans="1:12" ht="15" thickBot="1" x14ac:dyDescent="0.35">
      <c r="A13" s="72" t="s">
        <v>101</v>
      </c>
      <c r="B13" s="44"/>
      <c r="C13" s="78">
        <v>20</v>
      </c>
      <c r="D13" s="35">
        <f t="shared" si="0"/>
        <v>0</v>
      </c>
      <c r="E13" s="79" t="s">
        <v>117</v>
      </c>
      <c r="J13" s="63"/>
    </row>
    <row r="14" spans="1:12" ht="28.8" x14ac:dyDescent="0.3">
      <c r="A14" s="72" t="s">
        <v>177</v>
      </c>
      <c r="B14" s="44"/>
      <c r="C14" s="78">
        <v>45</v>
      </c>
      <c r="D14" s="35">
        <f t="shared" si="0"/>
        <v>0</v>
      </c>
      <c r="E14" s="80" t="s">
        <v>88</v>
      </c>
      <c r="J14" s="63"/>
    </row>
    <row r="15" spans="1:12" ht="30" customHeight="1" x14ac:dyDescent="0.3">
      <c r="A15" s="72" t="s">
        <v>47</v>
      </c>
      <c r="B15" s="172"/>
      <c r="C15" s="78">
        <v>3</v>
      </c>
      <c r="D15" s="35">
        <f t="shared" si="0"/>
        <v>0</v>
      </c>
      <c r="E15" s="81" t="s">
        <v>87</v>
      </c>
      <c r="J15" s="63"/>
    </row>
    <row r="16" spans="1:12" x14ac:dyDescent="0.3">
      <c r="A16" s="72" t="s">
        <v>89</v>
      </c>
      <c r="B16" s="44"/>
      <c r="C16" s="78">
        <v>40</v>
      </c>
      <c r="D16" s="35">
        <f t="shared" si="0"/>
        <v>0</v>
      </c>
      <c r="E16" s="188" t="s">
        <v>48</v>
      </c>
      <c r="J16" s="63"/>
    </row>
    <row r="17" spans="1:10" x14ac:dyDescent="0.3">
      <c r="A17" s="72" t="s">
        <v>90</v>
      </c>
      <c r="B17" s="44"/>
      <c r="C17" s="78">
        <v>20</v>
      </c>
      <c r="D17" s="35">
        <f t="shared" si="0"/>
        <v>0</v>
      </c>
      <c r="E17" s="189"/>
      <c r="J17" s="63"/>
    </row>
    <row r="18" spans="1:10" x14ac:dyDescent="0.3">
      <c r="A18" s="72" t="s">
        <v>171</v>
      </c>
      <c r="B18" s="44"/>
      <c r="C18" s="78">
        <v>40</v>
      </c>
      <c r="D18" s="35">
        <f t="shared" si="0"/>
        <v>0</v>
      </c>
      <c r="E18" s="83" t="s">
        <v>172</v>
      </c>
      <c r="J18" s="63"/>
    </row>
    <row r="19" spans="1:10" x14ac:dyDescent="0.3">
      <c r="A19" s="72" t="s">
        <v>173</v>
      </c>
      <c r="B19" s="44"/>
      <c r="C19" s="78">
        <v>4</v>
      </c>
      <c r="D19" s="35">
        <f t="shared" si="0"/>
        <v>0</v>
      </c>
      <c r="E19" s="82" t="s">
        <v>172</v>
      </c>
      <c r="J19" s="63"/>
    </row>
    <row r="20" spans="1:10" x14ac:dyDescent="0.3">
      <c r="A20" s="72" t="s">
        <v>193</v>
      </c>
      <c r="B20" s="44"/>
      <c r="C20" s="78">
        <v>10</v>
      </c>
      <c r="D20" s="35">
        <f t="shared" si="0"/>
        <v>0</v>
      </c>
      <c r="E20" s="82"/>
      <c r="J20" s="63"/>
    </row>
    <row r="21" spans="1:10" x14ac:dyDescent="0.3">
      <c r="A21" s="72" t="s">
        <v>49</v>
      </c>
      <c r="B21" s="44"/>
      <c r="C21" s="78">
        <v>40</v>
      </c>
      <c r="D21" s="35">
        <f t="shared" si="0"/>
        <v>0</v>
      </c>
      <c r="E21" s="84" t="s">
        <v>50</v>
      </c>
      <c r="J21" s="63"/>
    </row>
    <row r="22" spans="1:10" x14ac:dyDescent="0.3">
      <c r="A22" s="72" t="s">
        <v>174</v>
      </c>
      <c r="B22" s="44"/>
      <c r="C22" s="78">
        <v>5</v>
      </c>
      <c r="D22" s="35">
        <f t="shared" si="0"/>
        <v>0</v>
      </c>
      <c r="E22" s="84"/>
    </row>
    <row r="23" spans="1:10" x14ac:dyDescent="0.3">
      <c r="A23" s="72" t="s">
        <v>175</v>
      </c>
      <c r="B23" s="44"/>
      <c r="C23" s="78">
        <v>3</v>
      </c>
      <c r="D23" s="35">
        <f t="shared" si="0"/>
        <v>0</v>
      </c>
      <c r="E23" s="84"/>
    </row>
    <row r="24" spans="1:10" ht="15" thickBot="1" x14ac:dyDescent="0.35">
      <c r="A24" s="85" t="s">
        <v>176</v>
      </c>
      <c r="B24" s="45"/>
      <c r="C24" s="86">
        <v>5</v>
      </c>
      <c r="D24" s="34">
        <f t="shared" si="0"/>
        <v>0</v>
      </c>
      <c r="E24" s="87"/>
    </row>
    <row r="25" spans="1:10" ht="15" thickBot="1" x14ac:dyDescent="0.35">
      <c r="A25" s="62"/>
      <c r="B25" s="37"/>
      <c r="C25" s="38"/>
      <c r="D25" s="37"/>
    </row>
    <row r="26" spans="1:10" ht="18.600000000000001" thickBot="1" x14ac:dyDescent="0.35">
      <c r="A26" s="88" t="s">
        <v>51</v>
      </c>
    </row>
    <row r="27" spans="1:10" x14ac:dyDescent="0.3">
      <c r="A27" s="69" t="s">
        <v>39</v>
      </c>
      <c r="B27" s="89" t="s">
        <v>43</v>
      </c>
      <c r="C27" s="90" t="s">
        <v>44</v>
      </c>
      <c r="D27" s="89" t="s">
        <v>2</v>
      </c>
      <c r="E27" s="91" t="s">
        <v>41</v>
      </c>
    </row>
    <row r="28" spans="1:10" x14ac:dyDescent="0.3">
      <c r="A28" s="72" t="s">
        <v>52</v>
      </c>
      <c r="B28" s="44"/>
      <c r="C28" s="39">
        <v>20</v>
      </c>
      <c r="D28" s="35">
        <f>B28*C28</f>
        <v>0</v>
      </c>
      <c r="E28" s="190" t="s">
        <v>53</v>
      </c>
    </row>
    <row r="29" spans="1:10" ht="15" thickBot="1" x14ac:dyDescent="0.35">
      <c r="A29" s="85" t="s">
        <v>54</v>
      </c>
      <c r="B29" s="45"/>
      <c r="C29" s="40">
        <v>10</v>
      </c>
      <c r="D29" s="34">
        <f>B29*C29</f>
        <v>0</v>
      </c>
      <c r="E29" s="191"/>
    </row>
    <row r="30" spans="1:10" ht="15" thickBot="1" x14ac:dyDescent="0.35">
      <c r="A30" s="62"/>
    </row>
    <row r="31" spans="1:10" ht="18" x14ac:dyDescent="0.3">
      <c r="A31" s="88" t="s">
        <v>135</v>
      </c>
      <c r="B31" s="94"/>
      <c r="D31" s="94"/>
    </row>
    <row r="32" spans="1:10" x14ac:dyDescent="0.3">
      <c r="A32" s="69" t="s">
        <v>39</v>
      </c>
      <c r="B32" s="75" t="s">
        <v>43</v>
      </c>
      <c r="C32" s="90" t="s">
        <v>44</v>
      </c>
      <c r="D32" s="89" t="s">
        <v>2</v>
      </c>
      <c r="E32" s="77" t="s">
        <v>41</v>
      </c>
    </row>
    <row r="33" spans="1:12" ht="30" customHeight="1" x14ac:dyDescent="0.3">
      <c r="A33" s="95" t="s">
        <v>136</v>
      </c>
      <c r="B33" s="44"/>
      <c r="C33" s="39">
        <v>10</v>
      </c>
      <c r="D33" s="35">
        <f t="shared" ref="D33:D37" si="1">B33*C33</f>
        <v>0</v>
      </c>
      <c r="E33" s="96"/>
    </row>
    <row r="34" spans="1:12" ht="30" customHeight="1" x14ac:dyDescent="0.3">
      <c r="A34" s="95" t="s">
        <v>137</v>
      </c>
      <c r="B34" s="44"/>
      <c r="C34" s="39">
        <v>10</v>
      </c>
      <c r="D34" s="35">
        <f t="shared" si="1"/>
        <v>0</v>
      </c>
      <c r="E34" s="96"/>
    </row>
    <row r="35" spans="1:12" ht="30" customHeight="1" x14ac:dyDescent="0.3">
      <c r="A35" s="95" t="s">
        <v>55</v>
      </c>
      <c r="B35" s="44"/>
      <c r="C35" s="39">
        <v>5</v>
      </c>
      <c r="D35" s="35">
        <f t="shared" si="1"/>
        <v>0</v>
      </c>
      <c r="E35" s="187" t="s">
        <v>125</v>
      </c>
    </row>
    <row r="36" spans="1:12" ht="16.5" customHeight="1" x14ac:dyDescent="0.3">
      <c r="A36" s="95" t="s">
        <v>56</v>
      </c>
      <c r="B36" s="44"/>
      <c r="C36" s="39">
        <v>5</v>
      </c>
      <c r="D36" s="35">
        <f t="shared" si="1"/>
        <v>0</v>
      </c>
      <c r="E36" s="187"/>
    </row>
    <row r="37" spans="1:12" ht="16.5" customHeight="1" thickBot="1" x14ac:dyDescent="0.35">
      <c r="A37" s="98" t="s">
        <v>57</v>
      </c>
      <c r="B37" s="46"/>
      <c r="C37" s="41">
        <v>3</v>
      </c>
      <c r="D37" s="33">
        <f t="shared" si="1"/>
        <v>0</v>
      </c>
      <c r="E37" s="99" t="s">
        <v>58</v>
      </c>
    </row>
    <row r="39" spans="1:12" ht="18.600000000000001" thickBot="1" x14ac:dyDescent="0.35">
      <c r="A39" s="88" t="s">
        <v>59</v>
      </c>
      <c r="B39" s="100"/>
      <c r="C39" s="101"/>
      <c r="D39" s="100"/>
      <c r="E39" s="102"/>
    </row>
    <row r="40" spans="1:12" ht="30.6" customHeight="1" x14ac:dyDescent="0.3">
      <c r="A40" s="69" t="s">
        <v>39</v>
      </c>
      <c r="B40" s="75" t="s">
        <v>43</v>
      </c>
      <c r="C40" s="90" t="s">
        <v>44</v>
      </c>
      <c r="D40" s="89" t="s">
        <v>2</v>
      </c>
      <c r="E40" s="91" t="s">
        <v>41</v>
      </c>
    </row>
    <row r="41" spans="1:12" ht="13.8" customHeight="1" x14ac:dyDescent="0.3">
      <c r="A41" s="72" t="s">
        <v>60</v>
      </c>
      <c r="B41" s="47"/>
      <c r="C41" s="42">
        <v>100</v>
      </c>
      <c r="D41" s="36">
        <f>B41*C41</f>
        <v>0</v>
      </c>
      <c r="E41" s="190" t="s">
        <v>61</v>
      </c>
    </row>
    <row r="42" spans="1:12" x14ac:dyDescent="0.3">
      <c r="A42" s="72" t="s">
        <v>62</v>
      </c>
      <c r="B42" s="47"/>
      <c r="C42" s="42">
        <v>20</v>
      </c>
      <c r="D42" s="36">
        <f>B42*C42</f>
        <v>0</v>
      </c>
      <c r="E42" s="192"/>
    </row>
    <row r="43" spans="1:12" x14ac:dyDescent="0.3">
      <c r="A43" s="85" t="s">
        <v>63</v>
      </c>
      <c r="B43" s="46"/>
      <c r="C43" s="41">
        <v>20</v>
      </c>
      <c r="D43" s="33">
        <f>B43*C43</f>
        <v>0</v>
      </c>
      <c r="E43" s="191"/>
    </row>
    <row r="44" spans="1:12" ht="15" thickBot="1" x14ac:dyDescent="0.35">
      <c r="A44" s="85" t="s">
        <v>64</v>
      </c>
      <c r="B44" s="46"/>
      <c r="C44" s="41">
        <v>40</v>
      </c>
      <c r="D44" s="33">
        <f>B44*C44</f>
        <v>0</v>
      </c>
      <c r="E44" s="93"/>
    </row>
    <row r="45" spans="1:12" ht="15" thickBot="1" x14ac:dyDescent="0.35">
      <c r="A45" s="62"/>
      <c r="B45" s="62"/>
      <c r="C45" s="38"/>
      <c r="D45" s="37"/>
    </row>
    <row r="46" spans="1:12" ht="18.600000000000001" thickBot="1" x14ac:dyDescent="0.35">
      <c r="A46" s="64" t="s">
        <v>121</v>
      </c>
      <c r="B46" s="100"/>
      <c r="C46" s="101"/>
      <c r="D46" s="100"/>
      <c r="E46" s="102"/>
      <c r="G46" s="68"/>
      <c r="H46" s="68"/>
      <c r="I46" s="68"/>
      <c r="J46" s="68"/>
    </row>
    <row r="47" spans="1:12" ht="28.8" x14ac:dyDescent="0.3">
      <c r="A47" s="69" t="s">
        <v>39</v>
      </c>
      <c r="B47" s="70" t="s">
        <v>65</v>
      </c>
      <c r="C47" s="70" t="s">
        <v>40</v>
      </c>
      <c r="D47" s="70" t="s">
        <v>2</v>
      </c>
      <c r="E47" s="103" t="s">
        <v>41</v>
      </c>
      <c r="G47" s="68"/>
      <c r="H47" s="30"/>
      <c r="I47" s="30"/>
      <c r="J47" s="63"/>
    </row>
    <row r="48" spans="1:12" ht="15" customHeight="1" x14ac:dyDescent="0.3">
      <c r="A48" s="72" t="s">
        <v>66</v>
      </c>
      <c r="B48" s="48"/>
      <c r="C48" s="104">
        <f>B41*50</f>
        <v>0</v>
      </c>
      <c r="D48" s="36">
        <f>B48*C48</f>
        <v>0</v>
      </c>
      <c r="E48" s="193" t="s">
        <v>122</v>
      </c>
      <c r="G48" s="68"/>
      <c r="H48" s="30"/>
      <c r="I48" s="30"/>
      <c r="J48" s="30"/>
      <c r="K48" s="30"/>
      <c r="L48" s="63"/>
    </row>
    <row r="49" spans="1:12" ht="16.5" customHeight="1" thickBot="1" x14ac:dyDescent="0.35">
      <c r="A49" s="105" t="s">
        <v>67</v>
      </c>
      <c r="B49" s="49"/>
      <c r="C49" s="106">
        <f>B41*250</f>
        <v>0</v>
      </c>
      <c r="D49" s="33">
        <f>B49*C49</f>
        <v>0</v>
      </c>
      <c r="E49" s="194"/>
      <c r="G49" s="68"/>
      <c r="H49" s="30"/>
      <c r="I49" s="30"/>
      <c r="J49" s="30"/>
      <c r="K49" s="30"/>
      <c r="L49" s="63"/>
    </row>
    <row r="50" spans="1:12" ht="16.5" customHeight="1" thickBot="1" x14ac:dyDescent="0.35">
      <c r="A50" s="105" t="s">
        <v>123</v>
      </c>
      <c r="B50" s="49"/>
      <c r="C50" s="107">
        <v>150000</v>
      </c>
      <c r="D50" s="33">
        <f>B50*C50</f>
        <v>0</v>
      </c>
      <c r="E50" s="108" t="s">
        <v>124</v>
      </c>
      <c r="G50" s="68"/>
      <c r="H50" s="30"/>
      <c r="I50" s="30"/>
      <c r="J50" s="30"/>
      <c r="K50" s="30"/>
      <c r="L50" s="63"/>
    </row>
    <row r="51" spans="1:12" ht="18.600000000000001" thickBot="1" x14ac:dyDescent="0.35">
      <c r="A51" s="109"/>
      <c r="G51" s="68"/>
    </row>
    <row r="52" spans="1:12" ht="36.6" thickBot="1" x14ac:dyDescent="0.35">
      <c r="A52" s="88" t="s">
        <v>68</v>
      </c>
    </row>
    <row r="53" spans="1:12" x14ac:dyDescent="0.3">
      <c r="A53" s="69" t="s">
        <v>39</v>
      </c>
      <c r="B53" s="89" t="s">
        <v>43</v>
      </c>
      <c r="C53" s="90" t="s">
        <v>44</v>
      </c>
      <c r="D53" s="89" t="s">
        <v>2</v>
      </c>
      <c r="E53" s="91" t="s">
        <v>41</v>
      </c>
    </row>
    <row r="54" spans="1:12" x14ac:dyDescent="0.3">
      <c r="A54" s="72" t="s">
        <v>69</v>
      </c>
      <c r="B54" s="44"/>
      <c r="C54" s="39">
        <v>10</v>
      </c>
      <c r="D54" s="35">
        <f t="shared" ref="D54:D65" si="2">B54*C54</f>
        <v>0</v>
      </c>
      <c r="E54" s="187" t="s">
        <v>119</v>
      </c>
    </row>
    <row r="55" spans="1:12" x14ac:dyDescent="0.3">
      <c r="A55" s="72" t="s">
        <v>70</v>
      </c>
      <c r="B55" s="44"/>
      <c r="C55" s="39">
        <v>10</v>
      </c>
      <c r="D55" s="35">
        <f t="shared" si="2"/>
        <v>0</v>
      </c>
      <c r="E55" s="187"/>
    </row>
    <row r="56" spans="1:12" ht="21.6" thickBot="1" x14ac:dyDescent="0.35">
      <c r="A56" s="72" t="s">
        <v>71</v>
      </c>
      <c r="B56" s="44"/>
      <c r="C56" s="39">
        <v>10</v>
      </c>
      <c r="D56" s="35">
        <f t="shared" si="2"/>
        <v>0</v>
      </c>
      <c r="E56" s="187"/>
      <c r="F56" s="53"/>
    </row>
    <row r="57" spans="1:12" ht="21" x14ac:dyDescent="0.3">
      <c r="A57" s="72" t="s">
        <v>72</v>
      </c>
      <c r="B57" s="44"/>
      <c r="C57" s="39">
        <v>10</v>
      </c>
      <c r="D57" s="35">
        <f t="shared" si="2"/>
        <v>0</v>
      </c>
      <c r="E57" s="187"/>
      <c r="F57" s="53"/>
    </row>
    <row r="58" spans="1:12" ht="21" x14ac:dyDescent="0.3">
      <c r="A58" s="72" t="s">
        <v>118</v>
      </c>
      <c r="B58" s="44"/>
      <c r="C58" s="39">
        <v>5</v>
      </c>
      <c r="D58" s="35">
        <f t="shared" si="2"/>
        <v>0</v>
      </c>
      <c r="E58" s="187"/>
      <c r="F58" s="53"/>
    </row>
    <row r="59" spans="1:12" ht="21" x14ac:dyDescent="0.3">
      <c r="A59" s="72" t="s">
        <v>73</v>
      </c>
      <c r="B59" s="44"/>
      <c r="C59" s="39">
        <v>10</v>
      </c>
      <c r="D59" s="35">
        <f t="shared" si="2"/>
        <v>0</v>
      </c>
      <c r="E59" s="187"/>
      <c r="F59" s="53"/>
    </row>
    <row r="60" spans="1:12" ht="21.6" thickBot="1" x14ac:dyDescent="0.35">
      <c r="A60" s="72" t="s">
        <v>120</v>
      </c>
      <c r="B60" s="44"/>
      <c r="C60" s="39">
        <v>10</v>
      </c>
      <c r="D60" s="35">
        <f t="shared" si="2"/>
        <v>0</v>
      </c>
      <c r="E60" s="187"/>
      <c r="F60" s="53"/>
    </row>
    <row r="61" spans="1:12" ht="20.25" customHeight="1" x14ac:dyDescent="0.3">
      <c r="A61" s="72" t="s">
        <v>74</v>
      </c>
      <c r="B61" s="44"/>
      <c r="C61" s="39">
        <v>10</v>
      </c>
      <c r="D61" s="35">
        <f t="shared" si="2"/>
        <v>0</v>
      </c>
      <c r="E61" s="187"/>
      <c r="F61" s="53"/>
    </row>
    <row r="62" spans="1:12" ht="21" x14ac:dyDescent="0.3">
      <c r="A62" s="72" t="s">
        <v>75</v>
      </c>
      <c r="B62" s="44"/>
      <c r="C62" s="39">
        <v>60</v>
      </c>
      <c r="D62" s="35">
        <f t="shared" si="2"/>
        <v>0</v>
      </c>
      <c r="E62" s="187"/>
      <c r="F62" s="53"/>
    </row>
    <row r="63" spans="1:12" ht="21" x14ac:dyDescent="0.3">
      <c r="A63" s="72" t="s">
        <v>155</v>
      </c>
      <c r="B63" s="44"/>
      <c r="C63" s="39">
        <v>3</v>
      </c>
      <c r="D63" s="35">
        <f t="shared" si="2"/>
        <v>0</v>
      </c>
      <c r="E63" s="92" t="s">
        <v>156</v>
      </c>
      <c r="F63" s="53"/>
    </row>
    <row r="64" spans="1:12" ht="21" x14ac:dyDescent="0.3">
      <c r="A64" s="72" t="s">
        <v>76</v>
      </c>
      <c r="B64" s="44"/>
      <c r="C64" s="42">
        <v>5</v>
      </c>
      <c r="D64" s="36">
        <f t="shared" si="2"/>
        <v>0</v>
      </c>
      <c r="E64" s="190" t="s">
        <v>77</v>
      </c>
      <c r="F64" s="53"/>
    </row>
    <row r="65" spans="1:6" ht="21" x14ac:dyDescent="0.3">
      <c r="A65" s="85" t="s">
        <v>78</v>
      </c>
      <c r="B65" s="45"/>
      <c r="C65" s="41">
        <v>5</v>
      </c>
      <c r="D65" s="33">
        <f t="shared" si="2"/>
        <v>0</v>
      </c>
      <c r="E65" s="191"/>
      <c r="F65" s="53"/>
    </row>
    <row r="66" spans="1:6" ht="15" thickBot="1" x14ac:dyDescent="0.35">
      <c r="A66" s="62"/>
    </row>
    <row r="67" spans="1:6" ht="18.600000000000001" thickBot="1" x14ac:dyDescent="0.35">
      <c r="A67" s="88" t="s">
        <v>79</v>
      </c>
    </row>
    <row r="68" spans="1:6" x14ac:dyDescent="0.3">
      <c r="A68" s="69" t="s">
        <v>39</v>
      </c>
      <c r="B68" s="89" t="s">
        <v>43</v>
      </c>
      <c r="C68" s="90" t="s">
        <v>44</v>
      </c>
      <c r="D68" s="89" t="s">
        <v>2</v>
      </c>
      <c r="E68" s="91" t="s">
        <v>41</v>
      </c>
    </row>
    <row r="69" spans="1:6" ht="28.8" x14ac:dyDescent="0.3">
      <c r="A69" s="72" t="s">
        <v>94</v>
      </c>
      <c r="B69" s="44"/>
      <c r="C69" s="39">
        <v>5</v>
      </c>
      <c r="D69" s="35">
        <f t="shared" ref="D69:D74" si="3">B69*C69</f>
        <v>0</v>
      </c>
      <c r="E69" s="187" t="s">
        <v>80</v>
      </c>
    </row>
    <row r="70" spans="1:6" ht="43.2" x14ac:dyDescent="0.3">
      <c r="A70" s="72" t="s">
        <v>93</v>
      </c>
      <c r="B70" s="44"/>
      <c r="C70" s="39">
        <v>5</v>
      </c>
      <c r="D70" s="35">
        <f t="shared" si="3"/>
        <v>0</v>
      </c>
      <c r="E70" s="187"/>
    </row>
    <row r="71" spans="1:6" x14ac:dyDescent="0.3">
      <c r="A71" s="72" t="s">
        <v>81</v>
      </c>
      <c r="B71" s="44"/>
      <c r="C71" s="39">
        <v>5</v>
      </c>
      <c r="D71" s="35">
        <f t="shared" si="3"/>
        <v>0</v>
      </c>
      <c r="E71" s="187"/>
    </row>
    <row r="72" spans="1:6" x14ac:dyDescent="0.3">
      <c r="A72" s="72" t="s">
        <v>82</v>
      </c>
      <c r="B72" s="44"/>
      <c r="C72" s="39">
        <v>5</v>
      </c>
      <c r="D72" s="35">
        <f t="shared" si="3"/>
        <v>0</v>
      </c>
      <c r="E72" s="187"/>
    </row>
    <row r="73" spans="1:6" x14ac:dyDescent="0.3">
      <c r="A73" s="72" t="s">
        <v>83</v>
      </c>
      <c r="B73" s="44"/>
      <c r="C73" s="39">
        <v>5</v>
      </c>
      <c r="D73" s="35">
        <f t="shared" si="3"/>
        <v>0</v>
      </c>
      <c r="E73" s="187"/>
    </row>
    <row r="74" spans="1:6" x14ac:dyDescent="0.3">
      <c r="A74" s="85" t="s">
        <v>84</v>
      </c>
      <c r="B74" s="45"/>
      <c r="C74" s="40">
        <v>5</v>
      </c>
      <c r="D74" s="34">
        <f t="shared" si="3"/>
        <v>0</v>
      </c>
      <c r="E74" s="206"/>
    </row>
    <row r="75" spans="1:6" ht="15" thickBot="1" x14ac:dyDescent="0.35">
      <c r="A75" s="62"/>
    </row>
    <row r="76" spans="1:6" ht="18.600000000000001" thickBot="1" x14ac:dyDescent="0.35">
      <c r="A76" s="88" t="s">
        <v>85</v>
      </c>
    </row>
    <row r="77" spans="1:6" x14ac:dyDescent="0.3">
      <c r="A77" s="69" t="s">
        <v>39</v>
      </c>
      <c r="B77" s="89" t="s">
        <v>43</v>
      </c>
      <c r="C77" s="90" t="s">
        <v>44</v>
      </c>
      <c r="D77" s="89" t="s">
        <v>2</v>
      </c>
      <c r="E77" s="91" t="s">
        <v>41</v>
      </c>
    </row>
    <row r="78" spans="1:6" ht="72" x14ac:dyDescent="0.3">
      <c r="A78" s="72" t="s">
        <v>86</v>
      </c>
      <c r="B78" s="44"/>
      <c r="C78" s="39">
        <v>10</v>
      </c>
      <c r="D78" s="35">
        <f t="shared" ref="D78" si="4">B78*C78</f>
        <v>0</v>
      </c>
      <c r="E78" s="97" t="s">
        <v>91</v>
      </c>
    </row>
    <row r="79" spans="1:6" ht="15" thickBot="1" x14ac:dyDescent="0.35">
      <c r="A79" s="62"/>
    </row>
    <row r="80" spans="1:6" ht="18.600000000000001" thickBot="1" x14ac:dyDescent="0.35">
      <c r="A80" s="88" t="s">
        <v>126</v>
      </c>
    </row>
    <row r="81" spans="1:6" x14ac:dyDescent="0.3">
      <c r="A81" s="69" t="s">
        <v>39</v>
      </c>
      <c r="B81" s="89" t="s">
        <v>43</v>
      </c>
      <c r="C81" s="90" t="s">
        <v>44</v>
      </c>
      <c r="D81" s="89" t="s">
        <v>2</v>
      </c>
      <c r="E81" s="91" t="s">
        <v>41</v>
      </c>
    </row>
    <row r="82" spans="1:6" x14ac:dyDescent="0.3">
      <c r="A82" s="72" t="s">
        <v>127</v>
      </c>
      <c r="B82" s="44"/>
      <c r="C82" s="39">
        <v>2</v>
      </c>
      <c r="D82" s="35">
        <f t="shared" ref="D82" si="5">B82*C82</f>
        <v>0</v>
      </c>
      <c r="E82" s="190" t="s">
        <v>179</v>
      </c>
    </row>
    <row r="83" spans="1:6" x14ac:dyDescent="0.3">
      <c r="A83" s="72" t="s">
        <v>128</v>
      </c>
      <c r="B83" s="44"/>
      <c r="C83" s="39">
        <v>40</v>
      </c>
      <c r="D83" s="35">
        <f t="shared" ref="D83:D85" si="6">B83*C83</f>
        <v>0</v>
      </c>
      <c r="E83" s="195"/>
    </row>
    <row r="84" spans="1:6" x14ac:dyDescent="0.3">
      <c r="A84" s="72" t="s">
        <v>168</v>
      </c>
      <c r="B84" s="44"/>
      <c r="C84" s="39">
        <v>25</v>
      </c>
      <c r="D84" s="35">
        <f t="shared" si="6"/>
        <v>0</v>
      </c>
      <c r="E84" s="110" t="s">
        <v>169</v>
      </c>
    </row>
    <row r="85" spans="1:6" ht="28.8" x14ac:dyDescent="0.3">
      <c r="A85" s="95" t="s">
        <v>166</v>
      </c>
      <c r="B85" s="44"/>
      <c r="C85" s="111">
        <v>250</v>
      </c>
      <c r="D85" s="35">
        <f t="shared" si="6"/>
        <v>0</v>
      </c>
      <c r="E85" s="110" t="s">
        <v>178</v>
      </c>
    </row>
    <row r="86" spans="1:6" x14ac:dyDescent="0.3">
      <c r="A86" s="62"/>
    </row>
    <row r="87" spans="1:6" s="53" customFormat="1" ht="21" x14ac:dyDescent="0.3">
      <c r="A87" s="53" t="s">
        <v>1</v>
      </c>
      <c r="C87" s="186">
        <f>SUBTOTAL(9,D9:D86)</f>
        <v>0</v>
      </c>
      <c r="D87" s="186"/>
      <c r="E87" s="62"/>
      <c r="F87" s="31"/>
    </row>
  </sheetData>
  <sheetProtection algorithmName="SHA-512" hashValue="w/wEsfuSXO6CKaxDKdakVuMv9IXCrnBez1MFm6Xdt2UHlUPI9dIIvu1p7zo1RiyJcJT/TZaMJ4eXhaF36qezcA==" saltValue="VtJ4AS+h6jZMT5x4GmDQrA==" spinCount="100000" sheet="1" objects="1" scenarios="1"/>
  <mergeCells count="13">
    <mergeCell ref="E5:G5"/>
    <mergeCell ref="E6:G7"/>
    <mergeCell ref="E11:E12"/>
    <mergeCell ref="E64:E65"/>
    <mergeCell ref="E69:E74"/>
    <mergeCell ref="C87:D87"/>
    <mergeCell ref="E54:E62"/>
    <mergeCell ref="E16:E17"/>
    <mergeCell ref="E28:E29"/>
    <mergeCell ref="E35:E36"/>
    <mergeCell ref="E41:E43"/>
    <mergeCell ref="E48:E49"/>
    <mergeCell ref="E82:E8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4"/>
  <sheetViews>
    <sheetView zoomScaleNormal="100" workbookViewId="0">
      <pane ySplit="5" topLeftCell="A24" activePane="bottomLeft" state="frozen"/>
      <selection pane="bottomLeft" activeCell="G55" sqref="G55"/>
    </sheetView>
  </sheetViews>
  <sheetFormatPr defaultColWidth="9.109375" defaultRowHeight="14.4" x14ac:dyDescent="0.3"/>
  <cols>
    <col min="1" max="1" width="9.109375" style="31"/>
    <col min="2" max="2" width="81.44140625" style="31" bestFit="1" customWidth="1"/>
    <col min="3" max="3" width="11.44140625" style="31" bestFit="1" customWidth="1"/>
    <col min="4" max="4" width="15.33203125" style="31" customWidth="1"/>
    <col min="5" max="5" width="19.109375" style="31" customWidth="1"/>
    <col min="6" max="6" width="6.109375" style="31" customWidth="1"/>
    <col min="7" max="7" width="114.44140625" style="62" customWidth="1"/>
    <col min="8" max="16384" width="9.109375" style="31"/>
  </cols>
  <sheetData>
    <row r="1" spans="1:7" s="54" customFormat="1" ht="21" x14ac:dyDescent="0.3">
      <c r="A1" s="183" t="s">
        <v>199</v>
      </c>
      <c r="B1" s="183"/>
      <c r="G1" s="56"/>
    </row>
    <row r="2" spans="1:7" x14ac:dyDescent="0.3">
      <c r="A2" s="30" t="s">
        <v>3</v>
      </c>
    </row>
    <row r="3" spans="1:7" x14ac:dyDescent="0.3">
      <c r="A3" s="30" t="s">
        <v>10</v>
      </c>
    </row>
    <row r="4" spans="1:7" x14ac:dyDescent="0.3">
      <c r="A4" s="30" t="s">
        <v>9</v>
      </c>
    </row>
    <row r="5" spans="1:7" ht="22.5" customHeight="1" x14ac:dyDescent="0.3">
      <c r="A5" s="30" t="s">
        <v>8</v>
      </c>
    </row>
    <row r="6" spans="1:7" ht="15" thickBot="1" x14ac:dyDescent="0.35"/>
    <row r="7" spans="1:7" s="60" customFormat="1" ht="16.2" thickBot="1" x14ac:dyDescent="0.35">
      <c r="A7" s="210" t="s">
        <v>95</v>
      </c>
      <c r="B7" s="211"/>
      <c r="C7" s="112" t="s">
        <v>5</v>
      </c>
      <c r="D7" s="113" t="s">
        <v>7</v>
      </c>
      <c r="E7" s="114" t="s">
        <v>2</v>
      </c>
      <c r="G7" s="115" t="s">
        <v>25</v>
      </c>
    </row>
    <row r="8" spans="1:7" ht="28.8" x14ac:dyDescent="0.3">
      <c r="A8" s="116"/>
      <c r="B8" s="117" t="s">
        <v>180</v>
      </c>
      <c r="C8" s="118">
        <v>3</v>
      </c>
      <c r="D8" s="27"/>
      <c r="E8" s="119">
        <f>D8*C8</f>
        <v>0</v>
      </c>
      <c r="G8" s="120" t="s">
        <v>198</v>
      </c>
    </row>
    <row r="9" spans="1:7" x14ac:dyDescent="0.3">
      <c r="A9" s="116"/>
      <c r="B9" s="117" t="s">
        <v>26</v>
      </c>
      <c r="C9" s="118">
        <v>12</v>
      </c>
      <c r="D9" s="27"/>
      <c r="E9" s="119">
        <f>D9*C9</f>
        <v>0</v>
      </c>
      <c r="G9" s="120" t="s">
        <v>138</v>
      </c>
    </row>
    <row r="10" spans="1:7" x14ac:dyDescent="0.3">
      <c r="A10" s="116"/>
      <c r="B10" s="117" t="s">
        <v>139</v>
      </c>
      <c r="C10" s="118">
        <v>2</v>
      </c>
      <c r="D10" s="27"/>
      <c r="E10" s="119">
        <f>D10*C10</f>
        <v>0</v>
      </c>
      <c r="G10" s="120" t="s">
        <v>21</v>
      </c>
    </row>
    <row r="11" spans="1:7" x14ac:dyDescent="0.3">
      <c r="A11" s="116"/>
      <c r="B11" s="117" t="s">
        <v>147</v>
      </c>
      <c r="C11" s="118">
        <v>1</v>
      </c>
      <c r="D11" s="27"/>
      <c r="E11" s="119">
        <f>D11*C11</f>
        <v>0</v>
      </c>
      <c r="G11" s="120" t="s">
        <v>170</v>
      </c>
    </row>
    <row r="12" spans="1:7" x14ac:dyDescent="0.3">
      <c r="A12" s="116"/>
      <c r="B12" s="117" t="s">
        <v>181</v>
      </c>
      <c r="C12" s="118">
        <v>1</v>
      </c>
      <c r="D12" s="27"/>
      <c r="E12" s="119">
        <f t="shared" ref="E12:E20" si="0">D12*C12</f>
        <v>0</v>
      </c>
      <c r="G12" s="120" t="s">
        <v>162</v>
      </c>
    </row>
    <row r="13" spans="1:7" ht="28.8" x14ac:dyDescent="0.3">
      <c r="A13" s="116"/>
      <c r="B13" s="117" t="s">
        <v>182</v>
      </c>
      <c r="C13" s="118">
        <v>1</v>
      </c>
      <c r="D13" s="27"/>
      <c r="E13" s="119">
        <f t="shared" si="0"/>
        <v>0</v>
      </c>
      <c r="G13" s="120" t="s">
        <v>163</v>
      </c>
    </row>
    <row r="14" spans="1:7" x14ac:dyDescent="0.3">
      <c r="A14" s="116"/>
      <c r="B14" s="117" t="s">
        <v>141</v>
      </c>
      <c r="C14" s="118">
        <v>1</v>
      </c>
      <c r="D14" s="27"/>
      <c r="E14" s="119">
        <f t="shared" si="0"/>
        <v>0</v>
      </c>
      <c r="G14" s="120" t="s">
        <v>140</v>
      </c>
    </row>
    <row r="15" spans="1:7" x14ac:dyDescent="0.3">
      <c r="A15" s="116"/>
      <c r="B15" s="117" t="s">
        <v>183</v>
      </c>
      <c r="C15" s="118">
        <v>1</v>
      </c>
      <c r="D15" s="27"/>
      <c r="E15" s="119">
        <f t="shared" si="0"/>
        <v>0</v>
      </c>
      <c r="G15" s="120" t="s">
        <v>164</v>
      </c>
    </row>
    <row r="16" spans="1:7" ht="28.8" x14ac:dyDescent="0.3">
      <c r="A16" s="116"/>
      <c r="B16" s="117" t="s">
        <v>184</v>
      </c>
      <c r="C16" s="118">
        <v>1</v>
      </c>
      <c r="D16" s="27"/>
      <c r="E16" s="119">
        <f t="shared" ref="E16" si="1">D16*C16</f>
        <v>0</v>
      </c>
      <c r="G16" s="120" t="s">
        <v>161</v>
      </c>
    </row>
    <row r="17" spans="1:8" x14ac:dyDescent="0.3">
      <c r="A17" s="116"/>
      <c r="B17" s="117" t="s">
        <v>204</v>
      </c>
      <c r="C17" s="118">
        <v>1</v>
      </c>
      <c r="D17" s="27"/>
      <c r="E17" s="119">
        <f t="shared" ref="E17" si="2">D17*C17</f>
        <v>0</v>
      </c>
      <c r="G17" s="120"/>
    </row>
    <row r="18" spans="1:8" x14ac:dyDescent="0.3">
      <c r="A18" s="116"/>
      <c r="B18" s="117" t="s">
        <v>102</v>
      </c>
      <c r="C18" s="118">
        <v>1</v>
      </c>
      <c r="D18" s="27"/>
      <c r="E18" s="119">
        <f t="shared" si="0"/>
        <v>0</v>
      </c>
      <c r="G18" s="120"/>
    </row>
    <row r="19" spans="1:8" x14ac:dyDescent="0.3">
      <c r="A19" s="116"/>
      <c r="B19" s="117" t="s">
        <v>103</v>
      </c>
      <c r="C19" s="118">
        <v>1</v>
      </c>
      <c r="D19" s="27"/>
      <c r="E19" s="119">
        <f t="shared" si="0"/>
        <v>0</v>
      </c>
      <c r="G19" s="120"/>
    </row>
    <row r="20" spans="1:8" x14ac:dyDescent="0.3">
      <c r="A20" s="116"/>
      <c r="B20" s="117" t="s">
        <v>146</v>
      </c>
      <c r="C20" s="118">
        <v>1</v>
      </c>
      <c r="D20" s="27"/>
      <c r="E20" s="119">
        <f t="shared" si="0"/>
        <v>0</v>
      </c>
      <c r="G20" s="120"/>
    </row>
    <row r="21" spans="1:8" x14ac:dyDescent="0.3">
      <c r="A21" s="116"/>
      <c r="B21" s="117" t="s">
        <v>27</v>
      </c>
      <c r="C21" s="118">
        <v>1</v>
      </c>
      <c r="D21" s="27"/>
      <c r="E21" s="119">
        <f>D21*C21</f>
        <v>0</v>
      </c>
      <c r="G21" s="120"/>
    </row>
    <row r="22" spans="1:8" x14ac:dyDescent="0.3">
      <c r="A22" s="116"/>
      <c r="B22" s="117" t="s">
        <v>149</v>
      </c>
      <c r="C22" s="118">
        <v>30</v>
      </c>
      <c r="D22" s="27"/>
      <c r="E22" s="119">
        <f>D22*C22</f>
        <v>0</v>
      </c>
      <c r="G22" s="120" t="s">
        <v>150</v>
      </c>
    </row>
    <row r="23" spans="1:8" x14ac:dyDescent="0.3">
      <c r="A23" s="116"/>
      <c r="B23" s="117" t="s">
        <v>154</v>
      </c>
      <c r="C23" s="118">
        <v>1</v>
      </c>
      <c r="D23" s="27"/>
      <c r="E23" s="119">
        <f>D23*C23</f>
        <v>0</v>
      </c>
      <c r="G23" s="120" t="s">
        <v>153</v>
      </c>
    </row>
    <row r="24" spans="1:8" ht="15" thickBot="1" x14ac:dyDescent="0.35">
      <c r="A24" s="116"/>
      <c r="B24" s="117" t="s">
        <v>157</v>
      </c>
      <c r="C24" s="118">
        <v>1</v>
      </c>
      <c r="D24" s="27"/>
      <c r="E24" s="119">
        <f>D24*C24</f>
        <v>0</v>
      </c>
      <c r="G24" s="130"/>
    </row>
    <row r="25" spans="1:8" s="60" customFormat="1" ht="16.2" thickBot="1" x14ac:dyDescent="0.35">
      <c r="A25" s="121"/>
      <c r="B25" s="122" t="s">
        <v>104</v>
      </c>
      <c r="C25" s="123" t="s">
        <v>5</v>
      </c>
      <c r="D25" s="124" t="s">
        <v>7</v>
      </c>
      <c r="E25" s="125" t="s">
        <v>2</v>
      </c>
      <c r="G25" s="62"/>
    </row>
    <row r="26" spans="1:8" x14ac:dyDescent="0.3">
      <c r="A26" s="116"/>
      <c r="B26" s="126" t="s">
        <v>143</v>
      </c>
      <c r="C26" s="118">
        <v>1</v>
      </c>
      <c r="D26" s="27"/>
      <c r="E26" s="119">
        <f>D26*C26</f>
        <v>0</v>
      </c>
      <c r="G26" s="127" t="s">
        <v>148</v>
      </c>
      <c r="H26" s="128"/>
    </row>
    <row r="27" spans="1:8" x14ac:dyDescent="0.3">
      <c r="A27" s="116"/>
      <c r="B27" s="126" t="str">
        <f>'2. Eenheidsprijzen'!A82</f>
        <v>Vernietiging harde schijven incl. Certificaat. Opstartkosten</v>
      </c>
      <c r="C27" s="118">
        <v>1</v>
      </c>
      <c r="D27" s="129">
        <f>'2. Eenheidsprijzen'!B82</f>
        <v>0</v>
      </c>
      <c r="E27" s="119">
        <f t="shared" ref="E27:E28" si="3">D27*C27</f>
        <v>0</v>
      </c>
      <c r="G27" s="120" t="s">
        <v>152</v>
      </c>
      <c r="H27" s="128"/>
    </row>
    <row r="28" spans="1:8" x14ac:dyDescent="0.3">
      <c r="A28" s="116"/>
      <c r="B28" s="126" t="str">
        <f>'2. Eenheidsprijzen'!A83</f>
        <v>Vernietiging harde schijven incl. Certificaat. Kosten per harde schijf</v>
      </c>
      <c r="C28" s="118">
        <v>12</v>
      </c>
      <c r="D28" s="129">
        <f>'2. Eenheidsprijzen'!B83</f>
        <v>0</v>
      </c>
      <c r="E28" s="119">
        <f t="shared" si="3"/>
        <v>0</v>
      </c>
      <c r="G28" s="120"/>
      <c r="H28" s="128"/>
    </row>
    <row r="29" spans="1:8" ht="15" thickBot="1" x14ac:dyDescent="0.35">
      <c r="A29" s="116"/>
      <c r="B29" s="126" t="s">
        <v>142</v>
      </c>
      <c r="C29" s="118">
        <v>1</v>
      </c>
      <c r="D29" s="27"/>
      <c r="E29" s="119">
        <f t="shared" ref="E29:E36" si="4">D29*C29</f>
        <v>0</v>
      </c>
      <c r="G29" s="130" t="s">
        <v>151</v>
      </c>
      <c r="H29" s="128"/>
    </row>
    <row r="30" spans="1:8" s="60" customFormat="1" ht="16.2" thickBot="1" x14ac:dyDescent="0.35">
      <c r="A30" s="121"/>
      <c r="B30" s="122" t="s">
        <v>15</v>
      </c>
      <c r="C30" s="123" t="s">
        <v>5</v>
      </c>
      <c r="D30" s="124" t="s">
        <v>7</v>
      </c>
      <c r="E30" s="125" t="s">
        <v>2</v>
      </c>
      <c r="G30" s="62"/>
    </row>
    <row r="31" spans="1:8" x14ac:dyDescent="0.3">
      <c r="A31" s="116"/>
      <c r="B31" s="126" t="str">
        <f>'2. Eenheidsprijzen'!A11</f>
        <v>PTZ-domecamera</v>
      </c>
      <c r="C31" s="118">
        <v>1</v>
      </c>
      <c r="D31" s="129">
        <f>'2. Eenheidsprijzen'!B11</f>
        <v>0</v>
      </c>
      <c r="E31" s="119">
        <f t="shared" si="4"/>
        <v>0</v>
      </c>
      <c r="G31" s="127" t="s">
        <v>32</v>
      </c>
      <c r="H31" s="128"/>
    </row>
    <row r="32" spans="1:8" x14ac:dyDescent="0.3">
      <c r="A32" s="116"/>
      <c r="B32" s="126" t="str">
        <f>'2. Eenheidsprijzen'!A12</f>
        <v>Multisensor-camera</v>
      </c>
      <c r="C32" s="118">
        <v>1</v>
      </c>
      <c r="D32" s="129">
        <f>'2. Eenheidsprijzen'!B12</f>
        <v>0</v>
      </c>
      <c r="E32" s="119">
        <f t="shared" si="4"/>
        <v>0</v>
      </c>
      <c r="G32" s="120"/>
      <c r="H32" s="128"/>
    </row>
    <row r="33" spans="1:8" x14ac:dyDescent="0.3">
      <c r="A33" s="116"/>
      <c r="B33" s="126" t="str">
        <f>'2. Eenheidsprijzen'!A22</f>
        <v>Punt-punt-zenders 60 GHz, één set. incl. voeding, beugels voor montage op mast</v>
      </c>
      <c r="C33" s="118">
        <v>1</v>
      </c>
      <c r="D33" s="129">
        <f>'2. Eenheidsprijzen'!B22</f>
        <v>0</v>
      </c>
      <c r="E33" s="119">
        <f t="shared" si="4"/>
        <v>0</v>
      </c>
      <c r="G33" s="120"/>
      <c r="H33" s="128"/>
    </row>
    <row r="34" spans="1:8" x14ac:dyDescent="0.3">
      <c r="A34" s="116"/>
      <c r="B34" s="126" t="str">
        <f>'2. Eenheidsprijzen'!A18</f>
        <v>Een transceiver 1 Gbps, multimode, 2 vezels, 550m</v>
      </c>
      <c r="C34" s="118">
        <v>3</v>
      </c>
      <c r="D34" s="129">
        <f>'2. Eenheidsprijzen'!B18</f>
        <v>0</v>
      </c>
      <c r="E34" s="119">
        <f t="shared" si="4"/>
        <v>0</v>
      </c>
      <c r="G34" s="120" t="s">
        <v>194</v>
      </c>
      <c r="H34" s="128"/>
    </row>
    <row r="35" spans="1:8" x14ac:dyDescent="0.3">
      <c r="A35" s="116"/>
      <c r="B35" s="126" t="str">
        <f>'2. Eenheidsprijzen'!A19</f>
        <v>Een transceiver 1 Gbps, singlemode, 2 vezels, 5 km</v>
      </c>
      <c r="C35" s="118">
        <v>1</v>
      </c>
      <c r="D35" s="129">
        <f>'2. Eenheidsprijzen'!B19</f>
        <v>0</v>
      </c>
      <c r="E35" s="119">
        <f t="shared" si="4"/>
        <v>0</v>
      </c>
      <c r="G35" s="120" t="s">
        <v>194</v>
      </c>
      <c r="H35" s="128"/>
    </row>
    <row r="36" spans="1:8" ht="15" thickBot="1" x14ac:dyDescent="0.35">
      <c r="A36" s="116"/>
      <c r="B36" s="126" t="str">
        <f>'2. Eenheidsprijzen'!A20</f>
        <v>Set coax-over-IP</v>
      </c>
      <c r="C36" s="118">
        <v>1</v>
      </c>
      <c r="D36" s="129">
        <f>'2. Eenheidsprijzen'!B20</f>
        <v>0</v>
      </c>
      <c r="E36" s="119">
        <f t="shared" si="4"/>
        <v>0</v>
      </c>
      <c r="G36" s="130"/>
      <c r="H36" s="128"/>
    </row>
    <row r="37" spans="1:8" ht="16.2" thickBot="1" x14ac:dyDescent="0.35">
      <c r="A37" s="116"/>
      <c r="B37" s="131" t="s">
        <v>6</v>
      </c>
      <c r="C37" s="132" t="s">
        <v>5</v>
      </c>
      <c r="D37" s="132" t="s">
        <v>18</v>
      </c>
      <c r="E37" s="132" t="s">
        <v>2</v>
      </c>
      <c r="H37" s="128"/>
    </row>
    <row r="38" spans="1:8" x14ac:dyDescent="0.3">
      <c r="A38" s="116"/>
      <c r="B38" s="133" t="s">
        <v>12</v>
      </c>
      <c r="C38" s="51"/>
      <c r="D38" s="50"/>
      <c r="E38" s="134">
        <f>D38*C38</f>
        <v>0</v>
      </c>
      <c r="G38" s="127"/>
      <c r="H38" s="128"/>
    </row>
    <row r="39" spans="1:8" x14ac:dyDescent="0.3">
      <c r="A39" s="116"/>
      <c r="B39" s="135" t="s">
        <v>195</v>
      </c>
      <c r="C39" s="118">
        <v>1</v>
      </c>
      <c r="D39" s="23"/>
      <c r="E39" s="136">
        <f>D39*C39</f>
        <v>0</v>
      </c>
      <c r="G39" s="120" t="s">
        <v>185</v>
      </c>
      <c r="H39" s="128"/>
    </row>
    <row r="40" spans="1:8" ht="15" thickBot="1" x14ac:dyDescent="0.35">
      <c r="A40" s="116"/>
      <c r="B40" s="137" t="str">
        <f>'2. Eenheidsprijzen'!A44</f>
        <v>Voorrijkosten</v>
      </c>
      <c r="C40" s="52"/>
      <c r="D40" s="138">
        <f>'2. Eenheidsprijzen'!B44</f>
        <v>0</v>
      </c>
      <c r="E40" s="139">
        <f>C40*D40</f>
        <v>0</v>
      </c>
      <c r="G40" s="130"/>
      <c r="H40" s="128"/>
    </row>
    <row r="41" spans="1:8" s="60" customFormat="1" ht="16.2" thickBot="1" x14ac:dyDescent="0.35">
      <c r="A41" s="121"/>
      <c r="B41" s="140" t="s">
        <v>22</v>
      </c>
      <c r="C41" s="141" t="s">
        <v>5</v>
      </c>
      <c r="D41" s="142" t="s">
        <v>7</v>
      </c>
      <c r="E41" s="143" t="s">
        <v>2</v>
      </c>
      <c r="G41" s="62"/>
    </row>
    <row r="42" spans="1:8" x14ac:dyDescent="0.3">
      <c r="A42" s="116"/>
      <c r="B42" s="173" t="s">
        <v>23</v>
      </c>
      <c r="C42" s="178">
        <v>1</v>
      </c>
      <c r="D42" s="176"/>
      <c r="E42" s="134">
        <f>D42*C42</f>
        <v>0</v>
      </c>
      <c r="G42" s="144" t="s">
        <v>158</v>
      </c>
    </row>
    <row r="43" spans="1:8" x14ac:dyDescent="0.3">
      <c r="A43" s="116"/>
      <c r="B43" s="174" t="s">
        <v>144</v>
      </c>
      <c r="C43" s="118">
        <v>1</v>
      </c>
      <c r="D43" s="177"/>
      <c r="E43" s="129">
        <f>D43*C43</f>
        <v>0</v>
      </c>
      <c r="G43" s="179" t="s">
        <v>159</v>
      </c>
    </row>
    <row r="44" spans="1:8" ht="15" thickBot="1" x14ac:dyDescent="0.35">
      <c r="A44" s="116"/>
      <c r="B44" s="174" t="s">
        <v>145</v>
      </c>
      <c r="C44" s="118">
        <v>1</v>
      </c>
      <c r="D44" s="177"/>
      <c r="E44" s="129">
        <f t="shared" ref="E44" si="5">D44*C44</f>
        <v>0</v>
      </c>
      <c r="G44" s="145" t="s">
        <v>160</v>
      </c>
    </row>
    <row r="45" spans="1:8" s="60" customFormat="1" ht="16.2" thickBot="1" x14ac:dyDescent="0.35">
      <c r="A45" s="121"/>
      <c r="B45" s="122" t="s">
        <v>19</v>
      </c>
      <c r="C45" s="175" t="s">
        <v>5</v>
      </c>
      <c r="D45" s="175" t="s">
        <v>7</v>
      </c>
      <c r="E45" s="175" t="s">
        <v>2</v>
      </c>
      <c r="G45" s="62"/>
    </row>
    <row r="46" spans="1:8" x14ac:dyDescent="0.3">
      <c r="A46" s="146"/>
      <c r="B46" s="21" t="s">
        <v>14</v>
      </c>
      <c r="C46" s="22"/>
      <c r="D46" s="23">
        <v>0</v>
      </c>
      <c r="E46" s="147">
        <f>D46*C46</f>
        <v>0</v>
      </c>
      <c r="G46" s="127"/>
    </row>
    <row r="47" spans="1:8" x14ac:dyDescent="0.3">
      <c r="A47" s="146"/>
      <c r="B47" s="24" t="s">
        <v>14</v>
      </c>
      <c r="C47" s="25"/>
      <c r="D47" s="26">
        <v>0</v>
      </c>
      <c r="E47" s="129">
        <f>D47*C47</f>
        <v>0</v>
      </c>
      <c r="G47" s="120" t="s">
        <v>192</v>
      </c>
    </row>
    <row r="48" spans="1:8" x14ac:dyDescent="0.3">
      <c r="A48" s="146"/>
      <c r="B48" s="24" t="s">
        <v>14</v>
      </c>
      <c r="C48" s="25"/>
      <c r="D48" s="26">
        <v>0</v>
      </c>
      <c r="E48" s="129">
        <f>D48*C48</f>
        <v>0</v>
      </c>
      <c r="G48" s="120"/>
    </row>
    <row r="49" spans="1:7" x14ac:dyDescent="0.3">
      <c r="A49" s="146"/>
      <c r="B49" s="24" t="s">
        <v>14</v>
      </c>
      <c r="C49" s="25"/>
      <c r="D49" s="26">
        <v>0</v>
      </c>
      <c r="E49" s="129">
        <f>D49*C49</f>
        <v>0</v>
      </c>
      <c r="G49" s="120"/>
    </row>
    <row r="50" spans="1:7" ht="15" thickBot="1" x14ac:dyDescent="0.35">
      <c r="A50" s="146"/>
      <c r="B50" s="24" t="s">
        <v>14</v>
      </c>
      <c r="C50" s="25"/>
      <c r="D50" s="26">
        <v>0</v>
      </c>
      <c r="E50" s="129">
        <f>D50*C50</f>
        <v>0</v>
      </c>
      <c r="G50" s="130"/>
    </row>
    <row r="51" spans="1:7" s="150" customFormat="1" ht="18.600000000000001" thickBot="1" x14ac:dyDescent="0.35">
      <c r="A51" s="148"/>
      <c r="B51" s="207" t="s">
        <v>105</v>
      </c>
      <c r="C51" s="208"/>
      <c r="D51" s="209"/>
      <c r="E51" s="149">
        <f>SUM(E8:E50)</f>
        <v>0</v>
      </c>
      <c r="G51" s="59"/>
    </row>
    <row r="52" spans="1:7" ht="15.6" x14ac:dyDescent="0.3">
      <c r="G52" s="59"/>
    </row>
    <row r="53" spans="1:7" ht="15.6" x14ac:dyDescent="0.3">
      <c r="G53" s="59"/>
    </row>
    <row r="54" spans="1:7" ht="15.6" x14ac:dyDescent="0.3">
      <c r="G54" s="59"/>
    </row>
  </sheetData>
  <sheetProtection algorithmName="SHA-512" hashValue="FQxwnwjKMLg9ReTOo8OzGOL8iixHU3DZSCw33JMLHa4yaLnqilehxr7I0aD0Co+2gY0as7kse9WoNMnwF8Pqjw==" saltValue="xqcxLysZ7VzA4QN0qmT3SQ==" spinCount="100000" sheet="1"/>
  <mergeCells count="3">
    <mergeCell ref="A1:B1"/>
    <mergeCell ref="B51:D51"/>
    <mergeCell ref="A7:B7"/>
  </mergeCells>
  <phoneticPr fontId="1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30556-1028-4FC3-9BF6-C9B53D1ED079}">
  <dimension ref="A1:G27"/>
  <sheetViews>
    <sheetView tabSelected="1" workbookViewId="0">
      <selection activeCell="B19" sqref="B19"/>
    </sheetView>
  </sheetViews>
  <sheetFormatPr defaultColWidth="9.109375" defaultRowHeight="14.4" x14ac:dyDescent="0.3"/>
  <cols>
    <col min="1" max="1" width="9.109375" style="31"/>
    <col min="2" max="2" width="65.33203125" style="31" customWidth="1"/>
    <col min="3" max="3" width="10.6640625" style="31" customWidth="1"/>
    <col min="4" max="4" width="21" style="31" customWidth="1"/>
    <col min="5" max="5" width="27.33203125" style="31" customWidth="1"/>
    <col min="6" max="6" width="4.6640625" style="31" customWidth="1"/>
    <col min="7" max="7" width="133.109375" style="31" customWidth="1"/>
    <col min="8" max="16384" width="9.109375" style="31"/>
  </cols>
  <sheetData>
    <row r="1" spans="1:7" s="54" customFormat="1" ht="21" x14ac:dyDescent="0.3">
      <c r="A1" s="183" t="s">
        <v>200</v>
      </c>
      <c r="B1" s="183"/>
    </row>
    <row r="2" spans="1:7" x14ac:dyDescent="0.3">
      <c r="A2" s="30" t="s">
        <v>3</v>
      </c>
    </row>
    <row r="3" spans="1:7" x14ac:dyDescent="0.3">
      <c r="A3" s="30" t="s">
        <v>110</v>
      </c>
    </row>
    <row r="4" spans="1:7" ht="15" thickBot="1" x14ac:dyDescent="0.35"/>
    <row r="5" spans="1:7" s="60" customFormat="1" ht="16.2" thickBot="1" x14ac:dyDescent="0.35">
      <c r="A5" s="131" t="s">
        <v>20</v>
      </c>
      <c r="B5" s="151"/>
      <c r="C5" s="215"/>
      <c r="D5" s="215"/>
      <c r="E5" s="216"/>
      <c r="G5" s="152" t="s">
        <v>25</v>
      </c>
    </row>
    <row r="6" spans="1:7" s="60" customFormat="1" ht="16.2" thickBot="1" x14ac:dyDescent="0.35">
      <c r="A6" s="153"/>
      <c r="B6" s="154" t="s">
        <v>186</v>
      </c>
      <c r="C6" s="155" t="s">
        <v>5</v>
      </c>
      <c r="D6" s="155" t="s">
        <v>106</v>
      </c>
      <c r="E6" s="156" t="s">
        <v>2</v>
      </c>
      <c r="G6" s="157"/>
    </row>
    <row r="7" spans="1:7" x14ac:dyDescent="0.3">
      <c r="A7" s="158"/>
      <c r="B7" s="159" t="s">
        <v>108</v>
      </c>
      <c r="C7" s="160">
        <v>45</v>
      </c>
      <c r="D7" s="170"/>
      <c r="E7" s="161">
        <f t="shared" ref="E7:E25" si="0">C7*D7</f>
        <v>0</v>
      </c>
      <c r="G7" s="162"/>
    </row>
    <row r="8" spans="1:7" x14ac:dyDescent="0.3">
      <c r="A8" s="158"/>
      <c r="B8" s="159" t="s">
        <v>109</v>
      </c>
      <c r="C8" s="160">
        <v>15</v>
      </c>
      <c r="D8" s="170"/>
      <c r="E8" s="161">
        <f t="shared" si="0"/>
        <v>0</v>
      </c>
      <c r="G8" s="162"/>
    </row>
    <row r="9" spans="1:7" x14ac:dyDescent="0.3">
      <c r="A9" s="158"/>
      <c r="B9" s="159" t="s">
        <v>37</v>
      </c>
      <c r="C9" s="160">
        <v>1</v>
      </c>
      <c r="D9" s="170"/>
      <c r="E9" s="161">
        <f t="shared" si="0"/>
        <v>0</v>
      </c>
      <c r="G9" s="162"/>
    </row>
    <row r="10" spans="1:7" x14ac:dyDescent="0.3">
      <c r="A10" s="158"/>
      <c r="B10" s="159" t="s">
        <v>112</v>
      </c>
      <c r="C10" s="171"/>
      <c r="D10" s="170"/>
      <c r="E10" s="161">
        <f t="shared" si="0"/>
        <v>0</v>
      </c>
      <c r="G10" s="162" t="s">
        <v>187</v>
      </c>
    </row>
    <row r="11" spans="1:7" x14ac:dyDescent="0.3">
      <c r="A11" s="158"/>
      <c r="B11" s="159" t="s">
        <v>111</v>
      </c>
      <c r="C11" s="160">
        <v>1</v>
      </c>
      <c r="D11" s="170"/>
      <c r="E11" s="161">
        <f t="shared" si="0"/>
        <v>0</v>
      </c>
      <c r="G11" s="162"/>
    </row>
    <row r="12" spans="1:7" x14ac:dyDescent="0.3">
      <c r="A12" s="158"/>
      <c r="B12" s="159" t="s">
        <v>113</v>
      </c>
      <c r="C12" s="160">
        <v>3</v>
      </c>
      <c r="D12" s="170"/>
      <c r="E12" s="161">
        <f t="shared" si="0"/>
        <v>0</v>
      </c>
      <c r="G12" s="162" t="s">
        <v>196</v>
      </c>
    </row>
    <row r="13" spans="1:7" x14ac:dyDescent="0.3">
      <c r="A13" s="158"/>
      <c r="B13" s="159" t="s">
        <v>188</v>
      </c>
      <c r="C13" s="160">
        <v>1</v>
      </c>
      <c r="D13" s="170"/>
      <c r="E13" s="161">
        <f t="shared" si="0"/>
        <v>0</v>
      </c>
      <c r="G13" s="162" t="s">
        <v>189</v>
      </c>
    </row>
    <row r="14" spans="1:7" x14ac:dyDescent="0.3">
      <c r="A14" s="158"/>
      <c r="B14" s="159" t="s">
        <v>35</v>
      </c>
      <c r="C14" s="160">
        <v>5</v>
      </c>
      <c r="D14" s="170"/>
      <c r="E14" s="161">
        <f t="shared" si="0"/>
        <v>0</v>
      </c>
      <c r="G14" s="162"/>
    </row>
    <row r="15" spans="1:7" x14ac:dyDescent="0.3">
      <c r="A15" s="158"/>
      <c r="B15" s="159" t="s">
        <v>29</v>
      </c>
      <c r="C15" s="160">
        <v>60</v>
      </c>
      <c r="D15" s="170"/>
      <c r="E15" s="161">
        <f t="shared" si="0"/>
        <v>0</v>
      </c>
      <c r="G15" s="162"/>
    </row>
    <row r="16" spans="1:7" x14ac:dyDescent="0.3">
      <c r="A16" s="158"/>
      <c r="B16" s="159" t="s">
        <v>30</v>
      </c>
      <c r="C16" s="160">
        <v>1</v>
      </c>
      <c r="D16" s="170"/>
      <c r="E16" s="161">
        <f t="shared" si="0"/>
        <v>0</v>
      </c>
      <c r="G16" s="162" t="s">
        <v>114</v>
      </c>
    </row>
    <row r="17" spans="1:7" x14ac:dyDescent="0.3">
      <c r="A17" s="158"/>
      <c r="B17" s="159" t="s">
        <v>197</v>
      </c>
      <c r="C17" s="160">
        <v>1</v>
      </c>
      <c r="D17" s="170"/>
      <c r="E17" s="161">
        <f t="shared" si="0"/>
        <v>0</v>
      </c>
      <c r="G17" s="162"/>
    </row>
    <row r="18" spans="1:7" x14ac:dyDescent="0.3">
      <c r="A18" s="158"/>
      <c r="B18" s="163" t="s">
        <v>190</v>
      </c>
      <c r="C18" s="160">
        <v>1</v>
      </c>
      <c r="D18" s="170"/>
      <c r="E18" s="161">
        <f t="shared" si="0"/>
        <v>0</v>
      </c>
      <c r="G18" s="162" t="s">
        <v>165</v>
      </c>
    </row>
    <row r="19" spans="1:7" x14ac:dyDescent="0.3">
      <c r="A19" s="158"/>
      <c r="B19" s="163" t="s">
        <v>205</v>
      </c>
      <c r="C19" s="160">
        <v>1</v>
      </c>
      <c r="D19" s="170"/>
      <c r="E19" s="161">
        <f t="shared" si="0"/>
        <v>0</v>
      </c>
      <c r="G19" s="162" t="s">
        <v>206</v>
      </c>
    </row>
    <row r="20" spans="1:7" x14ac:dyDescent="0.3">
      <c r="A20" s="158"/>
      <c r="B20" s="163" t="s">
        <v>115</v>
      </c>
      <c r="C20" s="160">
        <v>1</v>
      </c>
      <c r="D20" s="170"/>
      <c r="E20" s="161">
        <f t="shared" si="0"/>
        <v>0</v>
      </c>
      <c r="G20" s="162"/>
    </row>
    <row r="21" spans="1:7" x14ac:dyDescent="0.3">
      <c r="A21" s="158"/>
      <c r="B21" s="163" t="s">
        <v>28</v>
      </c>
      <c r="C21" s="160">
        <v>1</v>
      </c>
      <c r="D21" s="170"/>
      <c r="E21" s="161">
        <f t="shared" si="0"/>
        <v>0</v>
      </c>
      <c r="G21" s="162" t="s">
        <v>36</v>
      </c>
    </row>
    <row r="22" spans="1:7" x14ac:dyDescent="0.3">
      <c r="A22" s="158"/>
      <c r="B22" s="28" t="s">
        <v>13</v>
      </c>
      <c r="C22" s="29"/>
      <c r="D22" s="170">
        <v>0</v>
      </c>
      <c r="E22" s="161">
        <f t="shared" si="0"/>
        <v>0</v>
      </c>
      <c r="G22" s="162" t="s">
        <v>31</v>
      </c>
    </row>
    <row r="23" spans="1:7" x14ac:dyDescent="0.3">
      <c r="A23" s="158"/>
      <c r="B23" s="28" t="s">
        <v>13</v>
      </c>
      <c r="C23" s="29"/>
      <c r="D23" s="170">
        <v>0</v>
      </c>
      <c r="E23" s="161">
        <f t="shared" ref="E23" si="1">C23*D23</f>
        <v>0</v>
      </c>
      <c r="G23" s="162" t="s">
        <v>191</v>
      </c>
    </row>
    <row r="24" spans="1:7" x14ac:dyDescent="0.3">
      <c r="A24" s="158"/>
      <c r="B24" s="28" t="s">
        <v>13</v>
      </c>
      <c r="C24" s="29"/>
      <c r="D24" s="170">
        <v>0</v>
      </c>
      <c r="E24" s="161">
        <f t="shared" si="0"/>
        <v>0</v>
      </c>
      <c r="G24" s="162"/>
    </row>
    <row r="25" spans="1:7" ht="15" thickBot="1" x14ac:dyDescent="0.35">
      <c r="A25" s="158"/>
      <c r="B25" s="28" t="s">
        <v>13</v>
      </c>
      <c r="C25" s="29"/>
      <c r="D25" s="170">
        <v>0</v>
      </c>
      <c r="E25" s="164">
        <f t="shared" si="0"/>
        <v>0</v>
      </c>
      <c r="G25" s="165"/>
    </row>
    <row r="26" spans="1:7" ht="15" thickBot="1" x14ac:dyDescent="0.35">
      <c r="A26" s="158"/>
      <c r="B26" s="217" t="s">
        <v>107</v>
      </c>
      <c r="C26" s="218"/>
      <c r="D26" s="219"/>
      <c r="E26" s="166">
        <f>SUBTOTAL(9,E7:E25)</f>
        <v>0</v>
      </c>
      <c r="G26" s="167"/>
    </row>
    <row r="27" spans="1:7" s="150" customFormat="1" ht="18.600000000000001" thickBot="1" x14ac:dyDescent="0.35">
      <c r="A27" s="168"/>
      <c r="B27" s="212" t="s">
        <v>34</v>
      </c>
      <c r="C27" s="213"/>
      <c r="D27" s="214"/>
      <c r="E27" s="169">
        <f>E26*6</f>
        <v>0</v>
      </c>
      <c r="G27" s="31"/>
    </row>
  </sheetData>
  <sheetProtection algorithmName="SHA-512" hashValue="1G1lDDsdTtQvEbDN+B9t+wzRaOd3VGVnMJg7xzGdOxGR9hUhQYaQ2Wj5f1XATcVbZjmm7onXtgybe5UbgCIbUQ==" saltValue="1anOqhVU/IwqKAEZ0fTdMg==" spinCount="100000" sheet="1" objects="1" scenarios="1"/>
  <mergeCells count="4">
    <mergeCell ref="B27:D27"/>
    <mergeCell ref="A1:B1"/>
    <mergeCell ref="C5:E5"/>
    <mergeCell ref="B26:D26"/>
  </mergeCells>
  <phoneticPr fontId="1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B70A-422A-4AD4-A051-FCAA2562A736}">
  <dimension ref="A1:D4"/>
  <sheetViews>
    <sheetView workbookViewId="0">
      <selection activeCell="I28" sqref="I28"/>
    </sheetView>
  </sheetViews>
  <sheetFormatPr defaultRowHeight="14.4" x14ac:dyDescent="0.3"/>
  <sheetData>
    <row r="1" spans="1:4" ht="21" x14ac:dyDescent="0.3">
      <c r="A1" s="32" t="s">
        <v>201</v>
      </c>
      <c r="B1" s="32"/>
      <c r="C1" s="43"/>
      <c r="D1" s="43"/>
    </row>
    <row r="2" spans="1:4" x14ac:dyDescent="0.3">
      <c r="A2" s="30" t="s">
        <v>96</v>
      </c>
      <c r="B2" s="31"/>
    </row>
    <row r="3" spans="1:4" x14ac:dyDescent="0.3">
      <c r="A3" s="30" t="s">
        <v>97</v>
      </c>
      <c r="B3" s="31"/>
    </row>
    <row r="4" spans="1:4" x14ac:dyDescent="0.3">
      <c r="A4" t="s">
        <v>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26226da2-351d-4bd3-a29c-5d3556abc376">
      <UserInfo>
        <DisplayName>Edith Weersink</DisplayName>
        <AccountId>22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465B797E800464D966AC1439D1EB21B" ma:contentTypeVersion="4" ma:contentTypeDescription="Een nieuw document maken." ma:contentTypeScope="" ma:versionID="89ebc88b7b65a6752d7d423dd2fb642f">
  <xsd:schema xmlns:xsd="http://www.w3.org/2001/XMLSchema" xmlns:xs="http://www.w3.org/2001/XMLSchema" xmlns:p="http://schemas.microsoft.com/office/2006/metadata/properties" xmlns:ns2="26226da2-351d-4bd3-a29c-5d3556abc376" targetNamespace="http://schemas.microsoft.com/office/2006/metadata/properties" ma:root="true" ma:fieldsID="aca9ec43e4cdc66afded5d247a00d5a6" ns2:_="">
    <xsd:import namespace="26226da2-351d-4bd3-a29c-5d3556abc376"/>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226da2-351d-4bd3-a29c-5d3556abc376"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LastSharedByUser" ma:index="10" nillable="true" ma:displayName="Laatst gedeeld, per gebruiker" ma:description="" ma:internalName="LastSharedByUser" ma:readOnly="true">
      <xsd:simpleType>
        <xsd:restriction base="dms:Note">
          <xsd:maxLength value="255"/>
        </xsd:restriction>
      </xsd:simpleType>
    </xsd:element>
    <xsd:element name="LastSharedByTime" ma:index="11" nillable="true" ma:displayName="Laatst gedeeld, per tijdstip"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F57F00-DD0F-4897-BEF6-72981786DCF2}">
  <ds:schemaRefs>
    <ds:schemaRef ds:uri="http://schemas.microsoft.com/sharepoint/v3/contenttype/forms"/>
  </ds:schemaRefs>
</ds:datastoreItem>
</file>

<file path=customXml/itemProps2.xml><?xml version="1.0" encoding="utf-8"?>
<ds:datastoreItem xmlns:ds="http://schemas.openxmlformats.org/officeDocument/2006/customXml" ds:itemID="{DBA23F12-1488-4398-8674-2E3405A12212}">
  <ds:schemaRefs>
    <ds:schemaRef ds:uri="http://schemas.openxmlformats.org/package/2006/metadata/core-properties"/>
    <ds:schemaRef ds:uri="http://purl.org/dc/elements/1.1/"/>
    <ds:schemaRef ds:uri="http://schemas.microsoft.com/office/2006/documentManagement/types"/>
    <ds:schemaRef ds:uri="http://purl.org/dc/terms/"/>
    <ds:schemaRef ds:uri="26226da2-351d-4bd3-a29c-5d3556abc376"/>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5F766AD9-594E-4434-9AAE-EBDF494ECE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226da2-351d-4bd3-a29c-5d3556abc3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1. Inschrijfsom</vt:lpstr>
      <vt:lpstr>2. Eenheidsprijzen</vt:lpstr>
      <vt:lpstr>3. Implementatiefase</vt:lpstr>
      <vt:lpstr>4. Beheer- en Onderhoudsfase</vt:lpstr>
      <vt:lpstr>5. Nadere uitwerkingen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Jurgen den hartog</dc:creator>
  <cp:lastModifiedBy>Bonhof, Niek</cp:lastModifiedBy>
  <cp:lastPrinted>2017-03-22T09:17:24Z</cp:lastPrinted>
  <dcterms:created xsi:type="dcterms:W3CDTF">2010-10-05T07:52:29Z</dcterms:created>
  <dcterms:modified xsi:type="dcterms:W3CDTF">2025-10-06T13:06:29Z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0x0101009465B797E800464D966AC1439D1EB21B</vt:lpwstr>
  </property>
  <property fmtid="{D5CDD505-2E9C-101B-9397-08002B2CF9AE}" pid="3" name="MSIP_Label_809b38bc-0ed8-48ce-ab09-5250aa17f0d6_Enabled">
    <vt:lpwstr>true</vt:lpwstr>
  </property>
  <property fmtid="{D5CDD505-2E9C-101B-9397-08002B2CF9AE}" pid="4" name="MSIP_Label_809b38bc-0ed8-48ce-ab09-5250aa17f0d6_SetDate">
    <vt:lpwstr>2025-10-06T13:06:09Z</vt:lpwstr>
  </property>
  <property fmtid="{D5CDD505-2E9C-101B-9397-08002B2CF9AE}" pid="5" name="MSIP_Label_809b38bc-0ed8-48ce-ab09-5250aa17f0d6_Method">
    <vt:lpwstr>Standard</vt:lpwstr>
  </property>
  <property fmtid="{D5CDD505-2E9C-101B-9397-08002B2CF9AE}" pid="6" name="MSIP_Label_809b38bc-0ed8-48ce-ab09-5250aa17f0d6_Name">
    <vt:lpwstr>Public</vt:lpwstr>
  </property>
  <property fmtid="{D5CDD505-2E9C-101B-9397-08002B2CF9AE}" pid="7" name="MSIP_Label_809b38bc-0ed8-48ce-ab09-5250aa17f0d6_SiteId">
    <vt:lpwstr>7f263ce8-b129-4c08-b21c-36d0ebea0d03</vt:lpwstr>
  </property>
  <property fmtid="{D5CDD505-2E9C-101B-9397-08002B2CF9AE}" pid="8" name="MSIP_Label_809b38bc-0ed8-48ce-ab09-5250aa17f0d6_ActionId">
    <vt:lpwstr>366a9d32-bf7b-42d3-9186-60a9c2a5ec39</vt:lpwstr>
  </property>
  <property fmtid="{D5CDD505-2E9C-101B-9397-08002B2CF9AE}" pid="9" name="MSIP_Label_809b38bc-0ed8-48ce-ab09-5250aa17f0d6_ContentBits">
    <vt:lpwstr>0</vt:lpwstr>
  </property>
  <property fmtid="{D5CDD505-2E9C-101B-9397-08002B2CF9AE}" pid="10" name="MSIP_Label_809b38bc-0ed8-48ce-ab09-5250aa17f0d6_Tag">
    <vt:lpwstr>10, 3, 0, 1</vt:lpwstr>
  </property>
</Properties>
</file>