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7"/>
  <workbookPr filterPrivacy="1" codeName="ThisWorkbook" autoCompressPictures="0"/>
  <xr:revisionPtr revIDLastSave="285" documentId="8_{937AA388-FAA4-004F-874F-F5BCD5B4B99C}" xr6:coauthVersionLast="47" xr6:coauthVersionMax="47" xr10:uidLastSave="{FE3ADE2F-8387-744B-BE2A-19C5902D33DC}"/>
  <bookViews>
    <workbookView xWindow="33340" yWindow="500" windowWidth="37380" windowHeight="19580" activeTab="6" xr2:uid="{00000000-000D-0000-FFFF-FFFF00000000}"/>
  </bookViews>
  <sheets>
    <sheet name="Open vragen " sheetId="21" r:id="rId1"/>
    <sheet name="Beoordelaar 1" sheetId="7" r:id="rId2"/>
    <sheet name="Beoordelaar 2" sheetId="15" r:id="rId3"/>
    <sheet name="Beoordelaar 3" sheetId="16" r:id="rId4"/>
    <sheet name="Beoordelaar 4" sheetId="17" r:id="rId5"/>
    <sheet name="Consensus" sheetId="9" r:id="rId6"/>
    <sheet name="Eindscores" sheetId="23" r:id="rId7"/>
  </sheets>
  <definedNames>
    <definedName name="Score035">#REF!</definedName>
    <definedName name="Score0510">#REF!</definedName>
    <definedName name="Score12345">#REF!</definedName>
    <definedName name="Score135">#REF!</definedName>
    <definedName name="score15">#REF!</definedName>
    <definedName name="Score1510">#REF!</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 i="23" l="1"/>
  <c r="E3" i="23"/>
  <c r="J32" i="9" l="1"/>
  <c r="G32" i="9"/>
  <c r="D32" i="9"/>
  <c r="J26" i="9"/>
  <c r="G26" i="9"/>
  <c r="D26" i="9"/>
  <c r="J20" i="9"/>
  <c r="G20" i="9"/>
  <c r="D20" i="9"/>
  <c r="J14" i="9"/>
  <c r="G14" i="9"/>
  <c r="D14" i="9"/>
  <c r="J8" i="9"/>
  <c r="G8" i="9"/>
  <c r="D8" i="9"/>
  <c r="J30" i="9"/>
  <c r="J29" i="9"/>
  <c r="J28" i="9"/>
  <c r="J27" i="9"/>
  <c r="G30" i="9"/>
  <c r="G29" i="9"/>
  <c r="G28" i="9"/>
  <c r="G27" i="9"/>
  <c r="D30" i="9"/>
  <c r="D29" i="9"/>
  <c r="D28" i="9"/>
  <c r="D27" i="9"/>
  <c r="J24" i="9"/>
  <c r="J23" i="9"/>
  <c r="J22" i="9"/>
  <c r="J21" i="9"/>
  <c r="G24" i="9"/>
  <c r="G23" i="9"/>
  <c r="G22" i="9"/>
  <c r="G21" i="9"/>
  <c r="D24" i="9"/>
  <c r="D23" i="9"/>
  <c r="D22" i="9"/>
  <c r="D21" i="9"/>
  <c r="J18" i="9"/>
  <c r="J17" i="9"/>
  <c r="G18" i="9"/>
  <c r="G17" i="9"/>
  <c r="D18" i="9"/>
  <c r="D17" i="9"/>
  <c r="J12" i="9"/>
  <c r="J11" i="9"/>
  <c r="G12" i="9"/>
  <c r="G11" i="9"/>
  <c r="D12" i="9"/>
  <c r="D11" i="9"/>
  <c r="J6" i="9"/>
  <c r="J5" i="9"/>
  <c r="J4" i="9"/>
  <c r="J3" i="9"/>
  <c r="G6" i="9"/>
  <c r="G5" i="9"/>
  <c r="G4" i="9"/>
  <c r="G3" i="9"/>
  <c r="D6" i="9"/>
  <c r="D5" i="9"/>
  <c r="D4" i="9"/>
  <c r="B6" i="9"/>
  <c r="B5" i="9"/>
  <c r="A27" i="9"/>
  <c r="A21" i="9"/>
  <c r="A12" i="17"/>
  <c r="A11" i="17"/>
  <c r="A10" i="17"/>
  <c r="A9" i="17"/>
  <c r="A8" i="17"/>
  <c r="A7" i="17"/>
  <c r="A6" i="17"/>
  <c r="A5" i="17"/>
  <c r="A4" i="17"/>
  <c r="A3" i="17"/>
  <c r="A2" i="17"/>
  <c r="I1" i="17"/>
  <c r="F1" i="17"/>
  <c r="C1" i="17"/>
  <c r="J34" i="9" l="1"/>
  <c r="G34" i="9"/>
  <c r="D34" i="9"/>
  <c r="A12" i="16"/>
  <c r="A11" i="16"/>
  <c r="A10" i="16"/>
  <c r="A9" i="16"/>
  <c r="A8" i="16"/>
  <c r="A7" i="16"/>
  <c r="A6" i="16"/>
  <c r="A5" i="16"/>
  <c r="A4" i="16"/>
  <c r="A3" i="16"/>
  <c r="A2" i="16"/>
  <c r="I1" i="16"/>
  <c r="F1" i="16"/>
  <c r="C1" i="16"/>
  <c r="I1" i="15"/>
  <c r="F1" i="15"/>
  <c r="C1" i="15"/>
  <c r="A12" i="15"/>
  <c r="A11" i="15"/>
  <c r="A10" i="15"/>
  <c r="A9" i="15"/>
  <c r="A8" i="15"/>
  <c r="A7" i="15"/>
  <c r="A6" i="15"/>
  <c r="A5" i="15"/>
  <c r="A4" i="15"/>
  <c r="A3" i="15"/>
  <c r="A2" i="15"/>
  <c r="A10" i="7"/>
  <c r="A9" i="7"/>
  <c r="A12" i="7"/>
  <c r="A11" i="7"/>
  <c r="J16" i="9" l="1"/>
  <c r="J15" i="9"/>
  <c r="J10" i="9"/>
  <c r="J9" i="9"/>
  <c r="J1" i="9"/>
  <c r="G16" i="9"/>
  <c r="G15" i="9"/>
  <c r="G10" i="9"/>
  <c r="G9" i="9"/>
  <c r="G1" i="9"/>
  <c r="A3" i="23"/>
  <c r="E4" i="23" l="1"/>
  <c r="E8" i="23" s="1"/>
  <c r="G4" i="23"/>
  <c r="G8" i="23" s="1"/>
  <c r="D16" i="9"/>
  <c r="D15" i="9"/>
  <c r="A15" i="9"/>
  <c r="A8" i="7"/>
  <c r="A7" i="7"/>
  <c r="B3" i="9" l="1"/>
  <c r="A2" i="7"/>
  <c r="A6" i="7"/>
  <c r="A5" i="7"/>
  <c r="A4" i="7"/>
  <c r="A3" i="7"/>
  <c r="A9" i="9"/>
  <c r="A3" i="9"/>
  <c r="B4" i="9"/>
  <c r="B16" i="9" l="1"/>
  <c r="B22" i="9"/>
  <c r="B28" i="9"/>
  <c r="B17" i="9"/>
  <c r="B29" i="9"/>
  <c r="B23" i="9"/>
  <c r="B18" i="9"/>
  <c r="B24" i="9"/>
  <c r="B30" i="9"/>
  <c r="B27" i="9"/>
  <c r="B21" i="9"/>
  <c r="B9" i="9"/>
  <c r="B15" i="9"/>
  <c r="C3" i="23"/>
  <c r="B12" i="9"/>
  <c r="B10" i="9"/>
  <c r="B11" i="9"/>
  <c r="C4" i="23" l="1"/>
  <c r="C8" i="23" s="1"/>
  <c r="D9" i="9"/>
  <c r="D10" i="9"/>
  <c r="D3" i="9"/>
  <c r="D1" i="9"/>
</calcChain>
</file>

<file path=xl/sharedStrings.xml><?xml version="1.0" encoding="utf-8"?>
<sst xmlns="http://schemas.openxmlformats.org/spreadsheetml/2006/main" count="210" uniqueCount="38">
  <si>
    <t xml:space="preserve">7.1 A OPEN VRAGEN </t>
  </si>
  <si>
    <t>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open vragen scoort. Alle antwoorden van een Inschrijver dienen realistisch en uitvoerbaar te zijn en dienen bij de ingediende prijs op het prijzenblad te zijn inbegrepen, tenzij dit nadrukkelijk anders is vermeld in de vraagstelling. Een honorering van de antwoorden zal nimmer leiden tot een verplichte afname van datgene wat Inschrijver heeft ingediend. 
De maximaal te behalen waarden per item en per onderdeel treft Inschrijver aan in bijlage 10.</t>
  </si>
  <si>
    <t>Zie kwaliteit</t>
  </si>
  <si>
    <t>SCORE:</t>
  </si>
  <si>
    <t>Uitmuntend</t>
  </si>
  <si>
    <t>Goed</t>
  </si>
  <si>
    <t>Voldoende</t>
  </si>
  <si>
    <t>Matig</t>
  </si>
  <si>
    <t>Onvoldoende</t>
  </si>
  <si>
    <t>7.1 B Persoonlijke toelichting op schriftelijke beantwoording open vragen</t>
  </si>
  <si>
    <t xml:space="preserve">De inschrijver zal bij Deltion College haar beantwoording op de open vragen toelichten. Van de toelichting wordt verwacht dat Inschrijver zelf het initiatief neemt om de beantwoording van de open vragen, zoals Inschrijver deze heeft ingediend, toe te lichten, waarbij dezelfde volgorde zal worden gevolgd als de volgorde waarin de open vragen in dit document beschreven zijn. De beoordelaars kunnen aan Inschrijver tijdens deze toelichting verdiepingsvragen stellen, aan de hand van de beantwoording die bij de inschrijving is ingediend. </t>
  </si>
  <si>
    <t>De toelichting kan ertoe leiden dat de individuele beoordeling van de beoordelaar(s) op de beantwoording van de open vragen positief of negatief aangepast wordt. Na de toelichting en de eventuele aanpassingen op de individuele beoordelingen volgt een consensusoverleg, waarbij het beoordelingsteam in consensus tot een gemotiveerd eindoordeel per open vraag komt. Het consensusoverleg vindt na de toelichting en het interview in besloten kring plaats, de Inschrijver is hierbij niet aanwezig.</t>
  </si>
  <si>
    <t>Beoordelaar 1: &lt;&lt;&gt;&gt;</t>
  </si>
  <si>
    <t>Naam Inschrijver</t>
  </si>
  <si>
    <t>Score:</t>
  </si>
  <si>
    <t>SCORE</t>
  </si>
  <si>
    <t>&lt;MOTIVATIE&gt;</t>
  </si>
  <si>
    <t>Beoordelaar 2: &lt;&lt;&gt;&gt;</t>
  </si>
  <si>
    <t>Beoordelaar 3: &lt;&lt;&gt;&gt;</t>
  </si>
  <si>
    <t>Beoordelaar 4: &lt;&lt;&gt;&gt;</t>
  </si>
  <si>
    <t>Totaalwaardes</t>
  </si>
  <si>
    <t>Motivatie consensus:</t>
  </si>
  <si>
    <t>Consensus</t>
  </si>
  <si>
    <t>Totaal behaalde waarde open vragen:</t>
  </si>
  <si>
    <t>Totaalwaarde criterium kwaliteit</t>
  </si>
  <si>
    <t>Onderdeel</t>
  </si>
  <si>
    <t>Inschrijver 1</t>
  </si>
  <si>
    <t>Inschrijver 2</t>
  </si>
  <si>
    <t xml:space="preserve"> </t>
  </si>
  <si>
    <t>Inschrijver 3</t>
  </si>
  <si>
    <t>Totaal behaalde waarde criterium kwaliteit:</t>
  </si>
  <si>
    <t>Totaal behaalde waarde criterium prijs:</t>
  </si>
  <si>
    <t>FICTIEVE EINDWAARDE (prijs -/- kwaliteit):</t>
  </si>
  <si>
    <t>Open vraag 1 Duurzaamheid en SROI</t>
  </si>
  <si>
    <t>Open vraag 2 Assortiment, flexibiliteit en voorraadovername</t>
  </si>
  <si>
    <t>Open vraag 3 Marktconforme prijstelling buiten het kernassortiment</t>
  </si>
  <si>
    <t>Open vraag 4 Casus dag van de leraar</t>
  </si>
  <si>
    <t>Open vraag 5 Meerwaarde voor het 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</si>
</sst>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20"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11"/>
      <color indexed="8"/>
      <name val="Verdana"/>
      <family val="2"/>
    </font>
    <font>
      <b/>
      <sz val="11"/>
      <color theme="0"/>
      <name val="Verdana"/>
      <family val="2"/>
    </font>
    <font>
      <sz val="10"/>
      <color theme="1"/>
      <name val="Calibri"/>
      <family val="2"/>
      <scheme val="minor"/>
    </font>
    <font>
      <b/>
      <sz val="10"/>
      <color theme="0"/>
      <name val="Verdana"/>
      <family val="2"/>
    </font>
    <font>
      <sz val="8"/>
      <name val="Calibri"/>
      <family val="2"/>
      <scheme val="minor"/>
    </font>
    <font>
      <sz val="9"/>
      <color theme="1"/>
      <name val="Verdana"/>
      <family val="2"/>
    </font>
    <font>
      <sz val="11"/>
      <color theme="1"/>
      <name val="Verdana"/>
      <family val="2"/>
    </font>
    <font>
      <b/>
      <sz val="11"/>
      <name val="Verdana"/>
      <family val="2"/>
    </font>
    <font>
      <b/>
      <sz val="14"/>
      <color theme="1"/>
      <name val="Verdana"/>
      <family val="2"/>
    </font>
    <font>
      <sz val="14"/>
      <color theme="1"/>
      <name val="Verdana"/>
      <family val="2"/>
    </font>
    <font>
      <b/>
      <sz val="14"/>
      <name val="Verdana"/>
      <family val="2"/>
    </font>
    <font>
      <sz val="14"/>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9">
    <xf numFmtId="0" fontId="0" fillId="0" borderId="0" xfId="0"/>
    <xf numFmtId="0" fontId="2" fillId="0" borderId="0" xfId="0" applyFont="1"/>
    <xf numFmtId="0" fontId="1" fillId="0" borderId="0" xfId="0" applyFont="1"/>
    <xf numFmtId="165" fontId="2" fillId="0" borderId="0" xfId="0" applyNumberFormat="1" applyFont="1" applyAlignment="1">
      <alignment horizontal="center"/>
    </xf>
    <xf numFmtId="165" fontId="3" fillId="2" borderId="3" xfId="0" applyNumberFormat="1" applyFont="1" applyFill="1" applyBorder="1" applyAlignment="1">
      <alignment horizontal="center" vertical="center"/>
    </xf>
    <xf numFmtId="0" fontId="2" fillId="2" borderId="0" xfId="0" applyFont="1" applyFill="1"/>
    <xf numFmtId="165" fontId="3" fillId="2" borderId="4" xfId="0" applyNumberFormat="1" applyFont="1" applyFill="1" applyBorder="1" applyAlignment="1" applyProtection="1">
      <alignment horizontal="center" vertical="center"/>
      <protection locked="0"/>
    </xf>
    <xf numFmtId="0" fontId="3" fillId="2" borderId="6" xfId="0" applyFont="1" applyFill="1" applyBorder="1" applyAlignment="1">
      <alignment horizontal="left" vertical="center" indent="1"/>
    </xf>
    <xf numFmtId="0" fontId="2" fillId="2" borderId="6" xfId="0" applyFont="1" applyFill="1" applyBorder="1" applyAlignment="1">
      <alignment horizontal="left" vertical="center" wrapText="1" indent="1"/>
    </xf>
    <xf numFmtId="0" fontId="2" fillId="2" borderId="6" xfId="0" applyFont="1" applyFill="1" applyBorder="1"/>
    <xf numFmtId="0" fontId="4" fillId="2" borderId="6" xfId="0" applyFont="1" applyFill="1" applyBorder="1" applyAlignment="1">
      <alignment horizontal="left" vertical="center" indent="1"/>
    </xf>
    <xf numFmtId="0" fontId="10" fillId="0" borderId="0" xfId="0" applyFont="1"/>
    <xf numFmtId="0" fontId="7" fillId="5" borderId="2" xfId="0" applyFont="1" applyFill="1" applyBorder="1" applyAlignment="1">
      <alignment vertical="center"/>
    </xf>
    <xf numFmtId="0" fontId="7" fillId="5" borderId="4" xfId="0" applyFont="1" applyFill="1" applyBorder="1" applyAlignment="1">
      <alignment horizontal="center" vertical="center"/>
    </xf>
    <xf numFmtId="0" fontId="7" fillId="5" borderId="4" xfId="0" applyFont="1" applyFill="1" applyBorder="1" applyAlignment="1">
      <alignment vertical="center"/>
    </xf>
    <xf numFmtId="0" fontId="7" fillId="5" borderId="1" xfId="0" applyFont="1" applyFill="1" applyBorder="1" applyAlignment="1">
      <alignment horizontal="center" vertical="center"/>
    </xf>
    <xf numFmtId="0" fontId="2" fillId="6"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indent="1"/>
      <protection locked="0"/>
    </xf>
    <xf numFmtId="0" fontId="1" fillId="4" borderId="2" xfId="0" applyFont="1" applyFill="1" applyBorder="1" applyAlignment="1">
      <alignment horizontal="left" vertical="center" wrapText="1" indent="1"/>
    </xf>
    <xf numFmtId="0" fontId="2" fillId="5" borderId="8" xfId="0" applyFont="1" applyFill="1" applyBorder="1" applyAlignment="1">
      <alignment vertical="center" wrapText="1"/>
    </xf>
    <xf numFmtId="0" fontId="2" fillId="7" borderId="1" xfId="0" applyFont="1" applyFill="1" applyBorder="1" applyAlignment="1">
      <alignment horizontal="left" vertical="center" wrapText="1"/>
    </xf>
    <xf numFmtId="0" fontId="2" fillId="3" borderId="4" xfId="0" applyFont="1" applyFill="1" applyBorder="1"/>
    <xf numFmtId="0" fontId="2" fillId="0" borderId="0" xfId="0" applyFont="1" applyAlignment="1">
      <alignment horizontal="left" vertical="center" wrapText="1"/>
    </xf>
    <xf numFmtId="0" fontId="3" fillId="5" borderId="7" xfId="0" applyFont="1" applyFill="1" applyBorder="1" applyAlignment="1">
      <alignment horizontal="left" vertical="center" wrapText="1"/>
    </xf>
    <xf numFmtId="0" fontId="3" fillId="5" borderId="8" xfId="0" applyFont="1" applyFill="1" applyBorder="1" applyAlignment="1">
      <alignment vertical="center" wrapText="1"/>
    </xf>
    <xf numFmtId="0" fontId="13" fillId="2" borderId="0" xfId="0" applyFont="1" applyFill="1" applyAlignment="1">
      <alignment horizontal="center" vertical="center" wrapText="1"/>
    </xf>
    <xf numFmtId="0" fontId="3" fillId="5" borderId="2" xfId="0" applyFont="1" applyFill="1" applyBorder="1" applyAlignment="1">
      <alignment vertical="center"/>
    </xf>
    <xf numFmtId="0" fontId="11" fillId="0" borderId="6" xfId="0" applyFont="1" applyBorder="1" applyAlignment="1">
      <alignment horizontal="left" vertical="center" indent="1"/>
    </xf>
    <xf numFmtId="0" fontId="11" fillId="5" borderId="3" xfId="0" applyFont="1" applyFill="1" applyBorder="1" applyAlignment="1">
      <alignment vertical="center"/>
    </xf>
    <xf numFmtId="0" fontId="3" fillId="4" borderId="1" xfId="0" applyFont="1" applyFill="1" applyBorder="1" applyAlignment="1">
      <alignment horizontal="left" vertical="center"/>
    </xf>
    <xf numFmtId="0" fontId="3" fillId="4" borderId="1" xfId="0" applyFont="1" applyFill="1" applyBorder="1" applyAlignment="1">
      <alignment horizontal="center" vertical="center"/>
    </xf>
    <xf numFmtId="0" fontId="3" fillId="6" borderId="1" xfId="0" applyFont="1" applyFill="1" applyBorder="1" applyAlignment="1">
      <alignment vertical="center" wrapText="1"/>
    </xf>
    <xf numFmtId="166" fontId="3" fillId="6" borderId="7" xfId="0" applyNumberFormat="1" applyFont="1" applyFill="1" applyBorder="1" applyAlignment="1">
      <alignment horizontal="center" vertical="center" wrapText="1"/>
    </xf>
    <xf numFmtId="0" fontId="10" fillId="0" borderId="0" xfId="0" applyFont="1" applyAlignment="1">
      <alignment wrapText="1"/>
    </xf>
    <xf numFmtId="0" fontId="3" fillId="4" borderId="1" xfId="0" applyFont="1" applyFill="1" applyBorder="1" applyAlignment="1">
      <alignment horizontal="right" vertical="center"/>
    </xf>
    <xf numFmtId="166" fontId="3" fillId="4" borderId="1" xfId="0" applyNumberFormat="1" applyFont="1" applyFill="1" applyBorder="1" applyAlignment="1">
      <alignment horizontal="center" vertical="center"/>
    </xf>
    <xf numFmtId="0" fontId="3" fillId="6" borderId="1" xfId="0" applyFont="1" applyFill="1" applyBorder="1" applyAlignment="1">
      <alignment horizontal="right" vertical="center"/>
    </xf>
    <xf numFmtId="166" fontId="3" fillId="6" borderId="1" xfId="0" applyNumberFormat="1" applyFont="1" applyFill="1" applyBorder="1" applyAlignment="1" applyProtection="1">
      <alignment horizontal="center" vertical="center"/>
      <protection locked="0"/>
    </xf>
    <xf numFmtId="0" fontId="3" fillId="8" borderId="1" xfId="0" applyFont="1" applyFill="1" applyBorder="1" applyAlignment="1">
      <alignment horizontal="left" vertical="center"/>
    </xf>
    <xf numFmtId="166" fontId="3" fillId="8" borderId="1" xfId="0" applyNumberFormat="1" applyFont="1" applyFill="1" applyBorder="1" applyAlignment="1">
      <alignment horizontal="center" vertical="center"/>
    </xf>
    <xf numFmtId="0" fontId="2" fillId="6"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165" fontId="3" fillId="7" borderId="4"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4" fillId="3" borderId="4"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0" fontId="2" fillId="6" borderId="7" xfId="0" applyFont="1" applyFill="1" applyBorder="1" applyAlignment="1">
      <alignment horizontal="left" vertical="center" wrapText="1"/>
    </xf>
    <xf numFmtId="0" fontId="2" fillId="6" borderId="6" xfId="0" applyFont="1" applyFill="1" applyBorder="1" applyAlignment="1">
      <alignment horizontal="left" vertical="center" wrapText="1"/>
    </xf>
    <xf numFmtId="164" fontId="2" fillId="7" borderId="1" xfId="0" applyNumberFormat="1" applyFont="1" applyFill="1" applyBorder="1" applyAlignment="1" applyProtection="1">
      <alignment horizontal="center" vertical="center" wrapText="1"/>
      <protection locked="0"/>
    </xf>
    <xf numFmtId="0" fontId="8" fillId="4" borderId="1" xfId="0" applyFont="1" applyFill="1" applyBorder="1" applyAlignment="1">
      <alignment horizontal="right" vertical="center" wrapText="1"/>
    </xf>
    <xf numFmtId="0" fontId="9" fillId="3" borderId="1" xfId="0" applyFont="1" applyFill="1" applyBorder="1" applyAlignment="1">
      <alignment horizontal="right" vertical="center" wrapText="1"/>
    </xf>
    <xf numFmtId="0" fontId="4" fillId="3" borderId="5"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165" fontId="3" fillId="4" borderId="2" xfId="0" applyNumberFormat="1" applyFont="1" applyFill="1" applyBorder="1" applyAlignment="1">
      <alignment horizontal="center" vertical="center"/>
    </xf>
    <xf numFmtId="165" fontId="3" fillId="2" borderId="2"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wrapText="1"/>
      <protection locked="0"/>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165" fontId="4" fillId="3" borderId="4" xfId="0" applyNumberFormat="1" applyFont="1" applyFill="1" applyBorder="1" applyAlignment="1" applyProtection="1">
      <alignment horizontal="center" vertical="center"/>
    </xf>
    <xf numFmtId="165" fontId="4" fillId="3" borderId="3" xfId="0" applyNumberFormat="1" applyFont="1" applyFill="1" applyBorder="1" applyAlignment="1" applyProtection="1">
      <alignment horizontal="center" vertical="center"/>
    </xf>
    <xf numFmtId="0" fontId="1" fillId="0" borderId="0" xfId="0" applyFont="1" applyProtection="1"/>
    <xf numFmtId="0" fontId="2" fillId="0" borderId="0" xfId="0" applyFont="1" applyProtection="1"/>
    <xf numFmtId="0" fontId="14" fillId="2" borderId="6" xfId="0" applyFont="1" applyFill="1" applyBorder="1" applyAlignment="1">
      <alignment horizontal="left" vertical="center" wrapText="1" indent="1"/>
    </xf>
    <xf numFmtId="0" fontId="15" fillId="5" borderId="1" xfId="0" applyFont="1" applyFill="1" applyBorder="1" applyAlignment="1" applyProtection="1">
      <alignment horizontal="center" vertical="center" wrapText="1"/>
      <protection locked="0"/>
    </xf>
    <xf numFmtId="0" fontId="0" fillId="0" borderId="0" xfId="0" applyFont="1"/>
    <xf numFmtId="0" fontId="15" fillId="4" borderId="1" xfId="0" applyFont="1" applyFill="1" applyBorder="1" applyAlignment="1">
      <alignment horizontal="center" vertical="center" wrapText="1"/>
    </xf>
    <xf numFmtId="0" fontId="16" fillId="4" borderId="1" xfId="0" applyFont="1" applyFill="1" applyBorder="1" applyAlignment="1">
      <alignment horizontal="right" vertical="center"/>
    </xf>
    <xf numFmtId="0" fontId="17" fillId="2" borderId="0" xfId="0" applyFont="1" applyFill="1" applyAlignment="1">
      <alignment horizontal="left" vertical="center" wrapText="1" indent="1"/>
    </xf>
    <xf numFmtId="166" fontId="18" fillId="4" borderId="2" xfId="0" applyNumberFormat="1" applyFont="1" applyFill="1" applyBorder="1" applyAlignment="1">
      <alignment horizontal="center" vertical="center" wrapText="1"/>
    </xf>
    <xf numFmtId="166" fontId="18" fillId="4" borderId="3" xfId="0" applyNumberFormat="1" applyFont="1" applyFill="1" applyBorder="1" applyAlignment="1">
      <alignment horizontal="center" vertical="center" wrapText="1"/>
    </xf>
    <xf numFmtId="0" fontId="19" fillId="0" borderId="0" xfId="0" applyFont="1"/>
  </cellXfs>
  <cellStyles count="57">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39" builtinId="8" hidden="1"/>
    <cellStyle name="Hyperlink" xfId="4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1" builtinId="8" hidden="1"/>
    <cellStyle name="Hyperlink" xfId="43"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27" builtinId="8" hidden="1"/>
    <cellStyle name="Hyperlink" xfId="7" builtinId="8" hidden="1"/>
    <cellStyle name="Hyperlink" xfId="9" builtinId="8" hidden="1"/>
    <cellStyle name="Hyperlink" xfId="13" builtinId="8" hidden="1"/>
    <cellStyle name="Hyperlink" xfId="15" builtinId="8" hidden="1"/>
    <cellStyle name="Hyperlink" xfId="11" builtinId="8" hidden="1"/>
    <cellStyle name="Hyperlink" xfId="3" builtinId="8" hidden="1"/>
    <cellStyle name="Hyperlink" xfId="5" builtinId="8" hidden="1"/>
    <cellStyle name="Hyperlink" xfId="1"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C22"/>
  <sheetViews>
    <sheetView showGridLines="0" zoomScale="120" zoomScaleNormal="120" workbookViewId="0">
      <selection activeCell="A12" sqref="A12"/>
    </sheetView>
  </sheetViews>
  <sheetFormatPr baseColWidth="10" defaultColWidth="10.83203125" defaultRowHeight="15" x14ac:dyDescent="0.2"/>
  <cols>
    <col min="1" max="1" width="125.83203125" customWidth="1"/>
  </cols>
  <sheetData>
    <row r="1" spans="1:3" ht="30" customHeight="1" x14ac:dyDescent="0.2">
      <c r="A1" s="45" t="s">
        <v>0</v>
      </c>
    </row>
    <row r="2" spans="1:3" ht="112" customHeight="1" x14ac:dyDescent="0.2">
      <c r="A2" s="43" t="s">
        <v>1</v>
      </c>
    </row>
    <row r="3" spans="1:3" ht="35" customHeight="1" x14ac:dyDescent="0.2">
      <c r="A3" s="44" t="s">
        <v>33</v>
      </c>
      <c r="B3" s="26"/>
      <c r="C3" s="26"/>
    </row>
    <row r="4" spans="1:3" ht="70" customHeight="1" x14ac:dyDescent="0.2">
      <c r="A4" s="41" t="s">
        <v>2</v>
      </c>
    </row>
    <row r="5" spans="1:3" ht="35" customHeight="1" x14ac:dyDescent="0.2">
      <c r="A5" s="44" t="s">
        <v>34</v>
      </c>
      <c r="B5" s="26"/>
      <c r="C5" s="26"/>
    </row>
    <row r="6" spans="1:3" ht="70" customHeight="1" x14ac:dyDescent="0.2">
      <c r="A6" s="41" t="s">
        <v>2</v>
      </c>
    </row>
    <row r="7" spans="1:3" ht="35" customHeight="1" x14ac:dyDescent="0.2">
      <c r="A7" s="44" t="s">
        <v>35</v>
      </c>
      <c r="B7" s="26"/>
      <c r="C7" s="26"/>
    </row>
    <row r="8" spans="1:3" ht="70" customHeight="1" x14ac:dyDescent="0.2">
      <c r="A8" s="41" t="s">
        <v>2</v>
      </c>
    </row>
    <row r="9" spans="1:3" ht="35" customHeight="1" x14ac:dyDescent="0.2">
      <c r="A9" s="44" t="s">
        <v>36</v>
      </c>
      <c r="B9" s="26"/>
      <c r="C9" s="26"/>
    </row>
    <row r="10" spans="1:3" ht="70" customHeight="1" x14ac:dyDescent="0.2">
      <c r="A10" s="41" t="s">
        <v>2</v>
      </c>
    </row>
    <row r="11" spans="1:3" ht="35" customHeight="1" x14ac:dyDescent="0.2">
      <c r="A11" s="44" t="s">
        <v>37</v>
      </c>
      <c r="B11" s="26"/>
      <c r="C11" s="26"/>
    </row>
    <row r="12" spans="1:3" ht="70" customHeight="1" x14ac:dyDescent="0.2">
      <c r="A12" s="41" t="s">
        <v>2</v>
      </c>
    </row>
    <row r="13" spans="1:3" ht="21" customHeight="1" x14ac:dyDescent="0.2">
      <c r="A13" s="24" t="s">
        <v>3</v>
      </c>
      <c r="B13" s="1"/>
    </row>
    <row r="14" spans="1:3" ht="23" customHeight="1" x14ac:dyDescent="0.2">
      <c r="A14" s="21" t="s">
        <v>4</v>
      </c>
      <c r="B14" s="1"/>
    </row>
    <row r="15" spans="1:3" ht="23" customHeight="1" x14ac:dyDescent="0.2">
      <c r="A15" s="21" t="s">
        <v>5</v>
      </c>
      <c r="B15" s="1"/>
    </row>
    <row r="16" spans="1:3" ht="23" customHeight="1" x14ac:dyDescent="0.2">
      <c r="A16" s="21" t="s">
        <v>6</v>
      </c>
      <c r="B16" s="1"/>
    </row>
    <row r="17" spans="1:2" ht="23" customHeight="1" x14ac:dyDescent="0.2">
      <c r="A17" s="21" t="s">
        <v>7</v>
      </c>
      <c r="B17" s="1"/>
    </row>
    <row r="18" spans="1:2" ht="23" customHeight="1" x14ac:dyDescent="0.2">
      <c r="A18" s="21" t="s">
        <v>8</v>
      </c>
      <c r="B18" s="1"/>
    </row>
    <row r="19" spans="1:2" ht="15" customHeight="1" x14ac:dyDescent="0.2">
      <c r="A19" s="23"/>
      <c r="B19" s="1"/>
    </row>
    <row r="20" spans="1:2" ht="30" customHeight="1" x14ac:dyDescent="0.2">
      <c r="A20" s="42" t="s">
        <v>9</v>
      </c>
    </row>
    <row r="21" spans="1:2" ht="70" customHeight="1" x14ac:dyDescent="0.2">
      <c r="A21" s="43" t="s">
        <v>10</v>
      </c>
    </row>
    <row r="22" spans="1:2" ht="70" customHeight="1" x14ac:dyDescent="0.2">
      <c r="A22" s="21" t="s">
        <v>11</v>
      </c>
    </row>
  </sheetData>
  <sheetProtection algorithmName="SHA-512" hashValue="eiFuzh6b/ApNi2WuYuT5FSKN4GBvX3eP2duMZsJj2YCk60/MrlMhCccFHwu3q4yIkX9gLzacnIalDi95d7nA8g==" saltValue="EvqJZZoSN323Pg+q2u62Ug==" spinCount="100000" sheet="1" objects="1" scenarios="1"/>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J13"/>
  <sheetViews>
    <sheetView showGridLines="0" zoomScaleNormal="100" zoomScalePageLayoutView="85" workbookViewId="0">
      <pane ySplit="1" topLeftCell="A2" activePane="bottomLeft" state="frozen"/>
      <selection pane="bottomLeft" sqref="A1:A1048576"/>
    </sheetView>
  </sheetViews>
  <sheetFormatPr baseColWidth="10" defaultColWidth="8.83203125" defaultRowHeight="13" x14ac:dyDescent="0.15"/>
  <cols>
    <col min="1" max="1" width="120.83203125" style="1" customWidth="1"/>
    <col min="2" max="2" width="2.83203125" style="5" customWidth="1"/>
    <col min="3" max="3" width="30.83203125" style="3" customWidth="1"/>
    <col min="4" max="4" width="3.83203125" style="3" customWidth="1"/>
    <col min="5" max="5" width="2.83203125" style="1" customWidth="1"/>
    <col min="6" max="6" width="30.83203125" style="3" customWidth="1"/>
    <col min="7" max="7" width="3.83203125" style="3" customWidth="1"/>
    <col min="8" max="8" width="2.83203125" style="1" customWidth="1"/>
    <col min="9" max="9" width="30.83203125" style="3" customWidth="1"/>
    <col min="10" max="10" width="3.83203125" style="3" customWidth="1"/>
    <col min="11" max="16384" width="8.83203125" style="1"/>
  </cols>
  <sheetData>
    <row r="1" spans="1:10" ht="50" customHeight="1" x14ac:dyDescent="0.2">
      <c r="A1" s="18" t="s">
        <v>12</v>
      </c>
      <c r="B1" s="10"/>
      <c r="C1" s="48" t="s">
        <v>13</v>
      </c>
      <c r="D1" s="49"/>
      <c r="E1" s="2"/>
      <c r="F1" s="48" t="s">
        <v>13</v>
      </c>
      <c r="G1" s="49"/>
      <c r="I1" s="48" t="s">
        <v>13</v>
      </c>
      <c r="J1" s="49"/>
    </row>
    <row r="2" spans="1:10" ht="40" customHeight="1" x14ac:dyDescent="0.15">
      <c r="A2" s="19" t="str">
        <f>'Open vragen '!$A$1</f>
        <v xml:space="preserve">7.1 A OPEN VRAGEN </v>
      </c>
      <c r="B2" s="7"/>
      <c r="C2" s="50" t="s">
        <v>14</v>
      </c>
      <c r="D2" s="51"/>
      <c r="F2" s="61" t="s">
        <v>14</v>
      </c>
      <c r="G2" s="51"/>
      <c r="I2" s="61" t="s">
        <v>14</v>
      </c>
      <c r="J2" s="51"/>
    </row>
    <row r="3" spans="1:10" ht="30" customHeight="1" x14ac:dyDescent="0.15">
      <c r="A3" s="25" t="str">
        <f>'Open vragen '!$A$3</f>
        <v>Open vraag 1 Duurzaamheid en SROI</v>
      </c>
      <c r="B3" s="8"/>
      <c r="C3" s="6" t="s">
        <v>15</v>
      </c>
      <c r="D3" s="4"/>
      <c r="F3" s="62" t="s">
        <v>15</v>
      </c>
      <c r="G3" s="4"/>
      <c r="I3" s="62" t="s">
        <v>15</v>
      </c>
      <c r="J3" s="4"/>
    </row>
    <row r="4" spans="1:10" ht="150" customHeight="1" x14ac:dyDescent="0.15">
      <c r="A4" s="20" t="str">
        <f>'Open vragen '!$A$4</f>
        <v>Zie kwaliteit</v>
      </c>
      <c r="B4" s="8"/>
      <c r="C4" s="46" t="s">
        <v>16</v>
      </c>
      <c r="D4" s="47"/>
      <c r="F4" s="63" t="s">
        <v>16</v>
      </c>
      <c r="G4" s="47"/>
      <c r="I4" s="63" t="s">
        <v>16</v>
      </c>
      <c r="J4" s="47"/>
    </row>
    <row r="5" spans="1:10" ht="30" customHeight="1" x14ac:dyDescent="0.15">
      <c r="A5" s="25" t="str">
        <f>'Open vragen '!$A$5</f>
        <v>Open vraag 2 Assortiment, flexibiliteit en voorraadovername</v>
      </c>
      <c r="B5" s="8"/>
      <c r="C5" s="6" t="s">
        <v>15</v>
      </c>
      <c r="D5" s="4"/>
      <c r="F5" s="62" t="s">
        <v>15</v>
      </c>
      <c r="G5" s="4"/>
      <c r="I5" s="62" t="s">
        <v>15</v>
      </c>
      <c r="J5" s="4"/>
    </row>
    <row r="6" spans="1:10" ht="150" customHeight="1" x14ac:dyDescent="0.15">
      <c r="A6" s="20" t="str">
        <f>'Open vragen '!$A$6</f>
        <v>Zie kwaliteit</v>
      </c>
      <c r="B6" s="8"/>
      <c r="C6" s="46" t="s">
        <v>16</v>
      </c>
      <c r="D6" s="47"/>
      <c r="F6" s="63" t="s">
        <v>16</v>
      </c>
      <c r="G6" s="47"/>
      <c r="I6" s="63" t="s">
        <v>16</v>
      </c>
      <c r="J6" s="47"/>
    </row>
    <row r="7" spans="1:10" ht="30" customHeight="1" x14ac:dyDescent="0.15">
      <c r="A7" s="25" t="str">
        <f>'Open vragen '!A7</f>
        <v>Open vraag 3 Marktconforme prijstelling buiten het kernassortiment</v>
      </c>
      <c r="B7" s="8"/>
      <c r="C7" s="6" t="s">
        <v>15</v>
      </c>
      <c r="D7" s="4"/>
      <c r="F7" s="62" t="s">
        <v>15</v>
      </c>
      <c r="G7" s="4"/>
      <c r="I7" s="62" t="s">
        <v>15</v>
      </c>
      <c r="J7" s="4"/>
    </row>
    <row r="8" spans="1:10" ht="150" customHeight="1" x14ac:dyDescent="0.15">
      <c r="A8" s="20" t="str">
        <f>'Open vragen '!A8</f>
        <v>Zie kwaliteit</v>
      </c>
      <c r="B8" s="8"/>
      <c r="C8" s="46" t="s">
        <v>16</v>
      </c>
      <c r="D8" s="47"/>
      <c r="F8" s="63" t="s">
        <v>16</v>
      </c>
      <c r="G8" s="47"/>
      <c r="I8" s="63" t="s">
        <v>16</v>
      </c>
      <c r="J8" s="47"/>
    </row>
    <row r="9" spans="1:10" ht="30" customHeight="1" x14ac:dyDescent="0.15">
      <c r="A9" s="25" t="str">
        <f>'Open vragen '!$A$9</f>
        <v>Open vraag 4 Casus dag van de leraar</v>
      </c>
      <c r="B9" s="8"/>
      <c r="C9" s="6" t="s">
        <v>15</v>
      </c>
      <c r="D9" s="4"/>
      <c r="F9" s="62" t="s">
        <v>15</v>
      </c>
      <c r="G9" s="4"/>
      <c r="I9" s="62" t="s">
        <v>15</v>
      </c>
      <c r="J9" s="4"/>
    </row>
    <row r="10" spans="1:10" ht="150" customHeight="1" x14ac:dyDescent="0.15">
      <c r="A10" s="20" t="str">
        <f>'Open vragen '!$A$10</f>
        <v>Zie kwaliteit</v>
      </c>
      <c r="B10" s="8"/>
      <c r="C10" s="46" t="s">
        <v>16</v>
      </c>
      <c r="D10" s="47"/>
      <c r="F10" s="63" t="s">
        <v>16</v>
      </c>
      <c r="G10" s="47"/>
      <c r="I10" s="63" t="s">
        <v>16</v>
      </c>
      <c r="J10" s="47"/>
    </row>
    <row r="11" spans="1:10" ht="30" customHeight="1" x14ac:dyDescent="0.15">
      <c r="A11" s="25" t="str">
        <f>'Open vragen '!A11</f>
        <v>Open vraag 5 Meerwaarde voor het onderwijs</v>
      </c>
      <c r="B11" s="8"/>
      <c r="C11" s="6" t="s">
        <v>15</v>
      </c>
      <c r="D11" s="4"/>
      <c r="F11" s="62" t="s">
        <v>15</v>
      </c>
      <c r="G11" s="4"/>
      <c r="I11" s="62" t="s">
        <v>15</v>
      </c>
      <c r="J11" s="4"/>
    </row>
    <row r="12" spans="1:10" ht="150" customHeight="1" x14ac:dyDescent="0.15">
      <c r="A12" s="20" t="str">
        <f>'Open vragen '!A12</f>
        <v>Zie kwaliteit</v>
      </c>
      <c r="B12" s="8"/>
      <c r="C12" s="46" t="s">
        <v>16</v>
      </c>
      <c r="D12" s="47"/>
      <c r="F12" s="63" t="s">
        <v>16</v>
      </c>
      <c r="G12" s="47"/>
      <c r="I12" s="63" t="s">
        <v>16</v>
      </c>
      <c r="J12" s="47"/>
    </row>
    <row r="13" spans="1:10" ht="20" customHeight="1" x14ac:dyDescent="0.15">
      <c r="A13" s="22"/>
      <c r="B13" s="9"/>
      <c r="C13" s="64"/>
      <c r="D13" s="65"/>
      <c r="F13" s="64"/>
      <c r="G13" s="65"/>
      <c r="I13" s="64"/>
      <c r="J13" s="65"/>
    </row>
  </sheetData>
  <sheetProtection algorithmName="SHA-512" hashValue="DEVw726dLg44xS21ZBgxI33auzbmovDsaPnr7pTUiqe9o9YCg2AVvbriSMRzE/+9ZZMW6V3WOW4M2UoLHD0iLA==" saltValue="yY/taYQM4YbACAGkjz2gFA==" spinCount="100000" sheet="1" objects="1" scenarios="1"/>
  <mergeCells count="24">
    <mergeCell ref="F13:G13"/>
    <mergeCell ref="I13:J13"/>
    <mergeCell ref="C13:D13"/>
    <mergeCell ref="C10:D10"/>
    <mergeCell ref="F10:G10"/>
    <mergeCell ref="I10:J10"/>
    <mergeCell ref="C12:D12"/>
    <mergeCell ref="F12:G12"/>
    <mergeCell ref="I12:J12"/>
    <mergeCell ref="I1:J1"/>
    <mergeCell ref="I2:J2"/>
    <mergeCell ref="I4:J4"/>
    <mergeCell ref="I6:J6"/>
    <mergeCell ref="I8:J8"/>
    <mergeCell ref="F1:G1"/>
    <mergeCell ref="F2:G2"/>
    <mergeCell ref="F4:G4"/>
    <mergeCell ref="F6:G6"/>
    <mergeCell ref="F8:G8"/>
    <mergeCell ref="C4:D4"/>
    <mergeCell ref="C6:D6"/>
    <mergeCell ref="C1:D1"/>
    <mergeCell ref="C2:D2"/>
    <mergeCell ref="C8:D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DB823762-01FE-B247-818A-EFFEA80765BA}">
          <x14:formula1>
            <xm:f>'Open vragen '!$A$13:$A$18</xm:f>
          </x14:formula1>
          <xm:sqref>C3 I7 I5 I3 F7 F5 F3 C7 C5 I11 I9 F11 F9 C11 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3"/>
  <sheetViews>
    <sheetView showGridLines="0" zoomScale="90" zoomScaleNormal="90" zoomScalePageLayoutView="85" workbookViewId="0">
      <pane ySplit="1" topLeftCell="A2" activePane="bottomLeft" state="frozen"/>
      <selection pane="bottomLeft" activeCell="J3" sqref="A1:J1048576"/>
    </sheetView>
  </sheetViews>
  <sheetFormatPr baseColWidth="10" defaultColWidth="8.83203125" defaultRowHeight="13" x14ac:dyDescent="0.15"/>
  <cols>
    <col min="1" max="1" width="120.83203125" style="1" customWidth="1"/>
    <col min="2" max="2" width="2.83203125" style="5" customWidth="1"/>
    <col min="3" max="3" width="30.83203125" style="3" customWidth="1"/>
    <col min="4" max="4" width="3.83203125" style="3" customWidth="1"/>
    <col min="5" max="5" width="2.83203125" style="1" customWidth="1"/>
    <col min="6" max="6" width="30.83203125" style="3" customWidth="1"/>
    <col min="7" max="7" width="3.83203125" style="3" customWidth="1"/>
    <col min="8" max="8" width="2.6640625" style="1" customWidth="1"/>
    <col min="9" max="9" width="30.83203125" style="3" customWidth="1"/>
    <col min="10" max="10" width="3.83203125" style="3" customWidth="1"/>
    <col min="11" max="16384" width="8.83203125" style="1"/>
  </cols>
  <sheetData>
    <row r="1" spans="1:10" ht="50" customHeight="1" x14ac:dyDescent="0.2">
      <c r="A1" s="18" t="s">
        <v>17</v>
      </c>
      <c r="B1" s="10"/>
      <c r="C1" s="66" t="str">
        <f>'Beoordelaar 1'!C1</f>
        <v>Naam Inschrijver</v>
      </c>
      <c r="D1" s="67"/>
      <c r="E1" s="68"/>
      <c r="F1" s="66" t="str">
        <f>'Beoordelaar 1'!F1</f>
        <v>Naam Inschrijver</v>
      </c>
      <c r="G1" s="67"/>
      <c r="H1" s="69"/>
      <c r="I1" s="66" t="str">
        <f>'Beoordelaar 1'!I1</f>
        <v>Naam Inschrijver</v>
      </c>
      <c r="J1" s="67"/>
    </row>
    <row r="2" spans="1:10" ht="40" customHeight="1" x14ac:dyDescent="0.15">
      <c r="A2" s="19" t="str">
        <f>'Open vragen '!$A$1</f>
        <v xml:space="preserve">7.1 A OPEN VRAGEN </v>
      </c>
      <c r="B2" s="7"/>
      <c r="C2" s="50" t="s">
        <v>14</v>
      </c>
      <c r="D2" s="51"/>
      <c r="F2" s="61" t="s">
        <v>14</v>
      </c>
      <c r="G2" s="51"/>
      <c r="I2" s="61" t="s">
        <v>14</v>
      </c>
      <c r="J2" s="51"/>
    </row>
    <row r="3" spans="1:10" ht="30" customHeight="1" x14ac:dyDescent="0.15">
      <c r="A3" s="25" t="str">
        <f>'Open vragen '!$A$3</f>
        <v>Open vraag 1 Duurzaamheid en SROI</v>
      </c>
      <c r="B3" s="8"/>
      <c r="C3" s="6" t="s">
        <v>15</v>
      </c>
      <c r="D3" s="4"/>
      <c r="F3" s="62" t="s">
        <v>15</v>
      </c>
      <c r="G3" s="4"/>
      <c r="I3" s="62" t="s">
        <v>15</v>
      </c>
      <c r="J3" s="4"/>
    </row>
    <row r="4" spans="1:10" ht="150" customHeight="1" x14ac:dyDescent="0.15">
      <c r="A4" s="20" t="str">
        <f>'Open vragen '!$A$4</f>
        <v>Zie kwaliteit</v>
      </c>
      <c r="B4" s="8"/>
      <c r="C4" s="46" t="s">
        <v>16</v>
      </c>
      <c r="D4" s="47"/>
      <c r="F4" s="63" t="s">
        <v>16</v>
      </c>
      <c r="G4" s="47"/>
      <c r="I4" s="63" t="s">
        <v>16</v>
      </c>
      <c r="J4" s="47"/>
    </row>
    <row r="5" spans="1:10" ht="30" customHeight="1" x14ac:dyDescent="0.15">
      <c r="A5" s="25" t="str">
        <f>'Open vragen '!$A$5</f>
        <v>Open vraag 2 Assortiment, flexibiliteit en voorraadovername</v>
      </c>
      <c r="B5" s="8"/>
      <c r="C5" s="6" t="s">
        <v>15</v>
      </c>
      <c r="D5" s="4"/>
      <c r="F5" s="62" t="s">
        <v>15</v>
      </c>
      <c r="G5" s="4"/>
      <c r="I5" s="62" t="s">
        <v>15</v>
      </c>
      <c r="J5" s="4"/>
    </row>
    <row r="6" spans="1:10" ht="150" customHeight="1" x14ac:dyDescent="0.15">
      <c r="A6" s="20" t="str">
        <f>'Open vragen '!$A$6</f>
        <v>Zie kwaliteit</v>
      </c>
      <c r="B6" s="8"/>
      <c r="C6" s="46" t="s">
        <v>16</v>
      </c>
      <c r="D6" s="47"/>
      <c r="F6" s="63" t="s">
        <v>16</v>
      </c>
      <c r="G6" s="47"/>
      <c r="I6" s="63" t="s">
        <v>16</v>
      </c>
      <c r="J6" s="47"/>
    </row>
    <row r="7" spans="1:10" ht="30" customHeight="1" x14ac:dyDescent="0.15">
      <c r="A7" s="25" t="str">
        <f>'Open vragen '!A7</f>
        <v>Open vraag 3 Marktconforme prijstelling buiten het kernassortiment</v>
      </c>
      <c r="B7" s="8"/>
      <c r="C7" s="6" t="s">
        <v>15</v>
      </c>
      <c r="D7" s="4"/>
      <c r="F7" s="62" t="s">
        <v>15</v>
      </c>
      <c r="G7" s="4"/>
      <c r="I7" s="62" t="s">
        <v>15</v>
      </c>
      <c r="J7" s="4"/>
    </row>
    <row r="8" spans="1:10" ht="150" customHeight="1" x14ac:dyDescent="0.15">
      <c r="A8" s="20" t="str">
        <f>'Open vragen '!A8</f>
        <v>Zie kwaliteit</v>
      </c>
      <c r="B8" s="8"/>
      <c r="C8" s="46" t="s">
        <v>16</v>
      </c>
      <c r="D8" s="47"/>
      <c r="F8" s="63" t="s">
        <v>16</v>
      </c>
      <c r="G8" s="47"/>
      <c r="I8" s="63" t="s">
        <v>16</v>
      </c>
      <c r="J8" s="47"/>
    </row>
    <row r="9" spans="1:10" ht="30" customHeight="1" x14ac:dyDescent="0.15">
      <c r="A9" s="25" t="str">
        <f>'Open vragen '!$A$9</f>
        <v>Open vraag 4 Casus dag van de leraar</v>
      </c>
      <c r="B9" s="8"/>
      <c r="C9" s="6" t="s">
        <v>15</v>
      </c>
      <c r="D9" s="4"/>
      <c r="F9" s="62" t="s">
        <v>15</v>
      </c>
      <c r="G9" s="4"/>
      <c r="I9" s="62" t="s">
        <v>15</v>
      </c>
      <c r="J9" s="4"/>
    </row>
    <row r="10" spans="1:10" ht="150" customHeight="1" x14ac:dyDescent="0.15">
      <c r="A10" s="20" t="str">
        <f>'Open vragen '!$A$10</f>
        <v>Zie kwaliteit</v>
      </c>
      <c r="B10" s="8"/>
      <c r="C10" s="46" t="s">
        <v>16</v>
      </c>
      <c r="D10" s="47"/>
      <c r="F10" s="63" t="s">
        <v>16</v>
      </c>
      <c r="G10" s="47"/>
      <c r="I10" s="63" t="s">
        <v>16</v>
      </c>
      <c r="J10" s="47"/>
    </row>
    <row r="11" spans="1:10" ht="30" customHeight="1" x14ac:dyDescent="0.15">
      <c r="A11" s="25" t="str">
        <f>'Open vragen '!A11</f>
        <v>Open vraag 5 Meerwaarde voor het onderwijs</v>
      </c>
      <c r="B11" s="8"/>
      <c r="C11" s="6" t="s">
        <v>15</v>
      </c>
      <c r="D11" s="4"/>
      <c r="F11" s="62" t="s">
        <v>15</v>
      </c>
      <c r="G11" s="4"/>
      <c r="I11" s="62" t="s">
        <v>15</v>
      </c>
      <c r="J11" s="4"/>
    </row>
    <row r="12" spans="1:10" ht="150" customHeight="1" x14ac:dyDescent="0.15">
      <c r="A12" s="20" t="str">
        <f>'Open vragen '!A12</f>
        <v>Zie kwaliteit</v>
      </c>
      <c r="B12" s="8"/>
      <c r="C12" s="46" t="s">
        <v>16</v>
      </c>
      <c r="D12" s="47"/>
      <c r="F12" s="63" t="s">
        <v>16</v>
      </c>
      <c r="G12" s="47"/>
      <c r="I12" s="63" t="s">
        <v>16</v>
      </c>
      <c r="J12" s="47"/>
    </row>
    <row r="13" spans="1:10" ht="20" customHeight="1" x14ac:dyDescent="0.15">
      <c r="A13" s="22"/>
      <c r="B13" s="9"/>
      <c r="C13" s="64"/>
      <c r="D13" s="65"/>
      <c r="F13" s="64"/>
      <c r="G13" s="65"/>
      <c r="I13" s="64"/>
      <c r="J13" s="65"/>
    </row>
  </sheetData>
  <sheetProtection algorithmName="SHA-512" hashValue="m6FBK7SqydGVMUYFFKs/cIpSVRi134cPGodrLC48niY/CfmCCsqffuG2ugWfIMDiLdO5xgAtIaFMb99/p6UEuQ==" saltValue="B9ksZxDYokKTUjWMpjX0XQ==" spinCount="100000" sheet="1" objects="1" scenarios="1"/>
  <mergeCells count="24">
    <mergeCell ref="C13:D13"/>
    <mergeCell ref="F13:G13"/>
    <mergeCell ref="I13:J13"/>
    <mergeCell ref="C10:D10"/>
    <mergeCell ref="F10:G10"/>
    <mergeCell ref="I10:J10"/>
    <mergeCell ref="C12:D12"/>
    <mergeCell ref="F12:G12"/>
    <mergeCell ref="I12:J12"/>
    <mergeCell ref="I1:J1"/>
    <mergeCell ref="I2:J2"/>
    <mergeCell ref="I4:J4"/>
    <mergeCell ref="I6:J6"/>
    <mergeCell ref="I8:J8"/>
    <mergeCell ref="F1:G1"/>
    <mergeCell ref="F2:G2"/>
    <mergeCell ref="F4:G4"/>
    <mergeCell ref="F6:G6"/>
    <mergeCell ref="F8:G8"/>
    <mergeCell ref="C1:D1"/>
    <mergeCell ref="C2:D2"/>
    <mergeCell ref="C4:D4"/>
    <mergeCell ref="C8:D8"/>
    <mergeCell ref="C6:D6"/>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84299BE0-A807-8148-93DE-5B28958C3D8F}">
          <x14:formula1>
            <xm:f>'Open vragen '!$A$13:$A$18</xm:f>
          </x14:formula1>
          <xm:sqref>C3 I7 I5 I3 F7 F5 F3 C7 C5 I11 I9 F11 F9 C11 C9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3"/>
  <sheetViews>
    <sheetView showGridLines="0" zoomScale="90" zoomScaleNormal="90" zoomScalePageLayoutView="85" workbookViewId="0">
      <pane ySplit="1" topLeftCell="A5" activePane="bottomLeft" state="frozen"/>
      <selection pane="bottomLeft" activeCell="A13" sqref="A1:XFD13"/>
    </sheetView>
  </sheetViews>
  <sheetFormatPr baseColWidth="10" defaultColWidth="8.83203125" defaultRowHeight="13" x14ac:dyDescent="0.15"/>
  <cols>
    <col min="1" max="1" width="120.83203125" style="1" customWidth="1"/>
    <col min="2" max="2" width="2.83203125" style="5" customWidth="1"/>
    <col min="3" max="3" width="30.83203125" style="3" customWidth="1"/>
    <col min="4" max="4" width="3.83203125" style="3" customWidth="1"/>
    <col min="5" max="5" width="2.83203125" style="1" customWidth="1"/>
    <col min="6" max="6" width="30.83203125" style="3" customWidth="1"/>
    <col min="7" max="7" width="3.83203125" style="3" customWidth="1"/>
    <col min="8" max="8" width="2.6640625" style="1" customWidth="1"/>
    <col min="9" max="9" width="30.83203125" style="3" customWidth="1"/>
    <col min="10" max="11" width="3.83203125" style="3" customWidth="1"/>
    <col min="12" max="16384" width="8.83203125" style="1"/>
  </cols>
  <sheetData>
    <row r="1" spans="1:11" ht="50" customHeight="1" x14ac:dyDescent="0.2">
      <c r="A1" s="18" t="s">
        <v>18</v>
      </c>
      <c r="B1" s="10"/>
      <c r="C1" s="66" t="str">
        <f>'Beoordelaar 1'!C1</f>
        <v>Naam Inschrijver</v>
      </c>
      <c r="D1" s="67"/>
      <c r="E1" s="68"/>
      <c r="F1" s="66" t="str">
        <f>'Beoordelaar 1'!F1</f>
        <v>Naam Inschrijver</v>
      </c>
      <c r="G1" s="67"/>
      <c r="H1" s="69"/>
      <c r="I1" s="66" t="str">
        <f>'Beoordelaar 1'!I1</f>
        <v>Naam Inschrijver</v>
      </c>
      <c r="J1" s="67"/>
      <c r="K1" s="1"/>
    </row>
    <row r="2" spans="1:11" ht="40" customHeight="1" x14ac:dyDescent="0.15">
      <c r="A2" s="19" t="str">
        <f>'Open vragen '!$A$1</f>
        <v xml:space="preserve">7.1 A OPEN VRAGEN </v>
      </c>
      <c r="B2" s="7"/>
      <c r="C2" s="50" t="s">
        <v>14</v>
      </c>
      <c r="D2" s="51"/>
      <c r="F2" s="61" t="s">
        <v>14</v>
      </c>
      <c r="G2" s="51"/>
      <c r="I2" s="61" t="s">
        <v>14</v>
      </c>
      <c r="J2" s="51"/>
      <c r="K2" s="1"/>
    </row>
    <row r="3" spans="1:11" ht="30" customHeight="1" x14ac:dyDescent="0.15">
      <c r="A3" s="25" t="str">
        <f>'Open vragen '!$A$3</f>
        <v>Open vraag 1 Duurzaamheid en SROI</v>
      </c>
      <c r="B3" s="8"/>
      <c r="C3" s="6" t="s">
        <v>15</v>
      </c>
      <c r="D3" s="4"/>
      <c r="F3" s="62" t="s">
        <v>15</v>
      </c>
      <c r="G3" s="4"/>
      <c r="I3" s="62" t="s">
        <v>15</v>
      </c>
      <c r="J3" s="4"/>
      <c r="K3" s="1"/>
    </row>
    <row r="4" spans="1:11" ht="150" customHeight="1" x14ac:dyDescent="0.15">
      <c r="A4" s="20" t="str">
        <f>'Open vragen '!$A$4</f>
        <v>Zie kwaliteit</v>
      </c>
      <c r="B4" s="8"/>
      <c r="C4" s="46" t="s">
        <v>16</v>
      </c>
      <c r="D4" s="47"/>
      <c r="F4" s="63" t="s">
        <v>16</v>
      </c>
      <c r="G4" s="47"/>
      <c r="I4" s="63" t="s">
        <v>16</v>
      </c>
      <c r="J4" s="47"/>
      <c r="K4" s="1"/>
    </row>
    <row r="5" spans="1:11" ht="30" customHeight="1" x14ac:dyDescent="0.15">
      <c r="A5" s="25" t="str">
        <f>'Open vragen '!$A$5</f>
        <v>Open vraag 2 Assortiment, flexibiliteit en voorraadovername</v>
      </c>
      <c r="B5" s="8"/>
      <c r="C5" s="6" t="s">
        <v>15</v>
      </c>
      <c r="D5" s="4"/>
      <c r="F5" s="62" t="s">
        <v>15</v>
      </c>
      <c r="G5" s="4"/>
      <c r="I5" s="62" t="s">
        <v>15</v>
      </c>
      <c r="J5" s="4"/>
      <c r="K5" s="1"/>
    </row>
    <row r="6" spans="1:11" ht="150" customHeight="1" x14ac:dyDescent="0.15">
      <c r="A6" s="20" t="str">
        <f>'Open vragen '!$A$6</f>
        <v>Zie kwaliteit</v>
      </c>
      <c r="B6" s="8"/>
      <c r="C6" s="46" t="s">
        <v>16</v>
      </c>
      <c r="D6" s="47"/>
      <c r="F6" s="63" t="s">
        <v>16</v>
      </c>
      <c r="G6" s="47"/>
      <c r="I6" s="63" t="s">
        <v>16</v>
      </c>
      <c r="J6" s="47"/>
      <c r="K6" s="1"/>
    </row>
    <row r="7" spans="1:11" ht="30" customHeight="1" x14ac:dyDescent="0.15">
      <c r="A7" s="25" t="str">
        <f>'Open vragen '!A7</f>
        <v>Open vraag 3 Marktconforme prijstelling buiten het kernassortiment</v>
      </c>
      <c r="B7" s="8"/>
      <c r="C7" s="6" t="s">
        <v>15</v>
      </c>
      <c r="D7" s="4"/>
      <c r="F7" s="62" t="s">
        <v>15</v>
      </c>
      <c r="G7" s="4"/>
      <c r="I7" s="62" t="s">
        <v>15</v>
      </c>
      <c r="J7" s="4"/>
      <c r="K7" s="1"/>
    </row>
    <row r="8" spans="1:11" ht="150" customHeight="1" x14ac:dyDescent="0.15">
      <c r="A8" s="20" t="str">
        <f>'Open vragen '!A8</f>
        <v>Zie kwaliteit</v>
      </c>
      <c r="B8" s="8"/>
      <c r="C8" s="46" t="s">
        <v>16</v>
      </c>
      <c r="D8" s="47"/>
      <c r="F8" s="63" t="s">
        <v>16</v>
      </c>
      <c r="G8" s="47"/>
      <c r="I8" s="63" t="s">
        <v>16</v>
      </c>
      <c r="J8" s="47"/>
      <c r="K8" s="1"/>
    </row>
    <row r="9" spans="1:11" ht="30" customHeight="1" x14ac:dyDescent="0.15">
      <c r="A9" s="25" t="str">
        <f>'Open vragen '!$A$9</f>
        <v>Open vraag 4 Casus dag van de leraar</v>
      </c>
      <c r="B9" s="8"/>
      <c r="C9" s="6" t="s">
        <v>15</v>
      </c>
      <c r="D9" s="4"/>
      <c r="F9" s="62" t="s">
        <v>15</v>
      </c>
      <c r="G9" s="4"/>
      <c r="I9" s="62" t="s">
        <v>15</v>
      </c>
      <c r="J9" s="4"/>
      <c r="K9" s="1"/>
    </row>
    <row r="10" spans="1:11" ht="150" customHeight="1" x14ac:dyDescent="0.15">
      <c r="A10" s="20" t="str">
        <f>'Open vragen '!$A$10</f>
        <v>Zie kwaliteit</v>
      </c>
      <c r="B10" s="8"/>
      <c r="C10" s="46" t="s">
        <v>16</v>
      </c>
      <c r="D10" s="47"/>
      <c r="F10" s="63" t="s">
        <v>16</v>
      </c>
      <c r="G10" s="47"/>
      <c r="I10" s="63" t="s">
        <v>16</v>
      </c>
      <c r="J10" s="47"/>
      <c r="K10" s="1"/>
    </row>
    <row r="11" spans="1:11" ht="30" customHeight="1" x14ac:dyDescent="0.15">
      <c r="A11" s="25" t="str">
        <f>'Open vragen '!A11</f>
        <v>Open vraag 5 Meerwaarde voor het onderwijs</v>
      </c>
      <c r="B11" s="8"/>
      <c r="C11" s="6" t="s">
        <v>15</v>
      </c>
      <c r="D11" s="4"/>
      <c r="F11" s="62" t="s">
        <v>15</v>
      </c>
      <c r="G11" s="4"/>
      <c r="I11" s="62" t="s">
        <v>15</v>
      </c>
      <c r="J11" s="4"/>
      <c r="K11" s="1"/>
    </row>
    <row r="12" spans="1:11" ht="150" customHeight="1" x14ac:dyDescent="0.15">
      <c r="A12" s="20" t="str">
        <f>'Open vragen '!A12</f>
        <v>Zie kwaliteit</v>
      </c>
      <c r="B12" s="8"/>
      <c r="C12" s="46" t="s">
        <v>16</v>
      </c>
      <c r="D12" s="47"/>
      <c r="F12" s="63" t="s">
        <v>16</v>
      </c>
      <c r="G12" s="47"/>
      <c r="I12" s="63" t="s">
        <v>16</v>
      </c>
      <c r="J12" s="47"/>
      <c r="K12" s="1"/>
    </row>
    <row r="13" spans="1:11" ht="20" customHeight="1" x14ac:dyDescent="0.15">
      <c r="A13" s="22"/>
      <c r="B13" s="9"/>
      <c r="C13" s="64"/>
      <c r="D13" s="65"/>
      <c r="F13" s="64"/>
      <c r="G13" s="65"/>
      <c r="I13" s="64"/>
      <c r="J13" s="65"/>
      <c r="K13" s="1"/>
    </row>
  </sheetData>
  <sheetProtection algorithmName="SHA-512" hashValue="QhPaI6nxKYj5LDoLj2r1qQ0GKTnICSidnakhm0jCc0NpTXO/nvKqJUcY9z7hiwCfi3Og14vJ+yfSqoFFtBoAZw==" saltValue="PiDRjDSXm0U5sWiGWZLpTw==" spinCount="100000" sheet="1" objects="1" scenarios="1"/>
  <mergeCells count="24">
    <mergeCell ref="C13:D13"/>
    <mergeCell ref="F13:G13"/>
    <mergeCell ref="I13:J13"/>
    <mergeCell ref="C10:D10"/>
    <mergeCell ref="F10:G10"/>
    <mergeCell ref="I10:J10"/>
    <mergeCell ref="C12:D12"/>
    <mergeCell ref="F12:G12"/>
    <mergeCell ref="I12:J12"/>
    <mergeCell ref="I1:J1"/>
    <mergeCell ref="I2:J2"/>
    <mergeCell ref="I4:J4"/>
    <mergeCell ref="I6:J6"/>
    <mergeCell ref="I8:J8"/>
    <mergeCell ref="F1:G1"/>
    <mergeCell ref="F2:G2"/>
    <mergeCell ref="F4:G4"/>
    <mergeCell ref="F6:G6"/>
    <mergeCell ref="F8:G8"/>
    <mergeCell ref="C1:D1"/>
    <mergeCell ref="C2:D2"/>
    <mergeCell ref="C4:D4"/>
    <mergeCell ref="C6:D6"/>
    <mergeCell ref="C8:D8"/>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2F932655-54B5-A645-AD29-C70381A2C5AC}">
          <x14:formula1>
            <xm:f>'Open vragen '!$A$13:$A$18</xm:f>
          </x14:formula1>
          <xm:sqref>C3 I7 I5 I3 F7 F5 F3 C7 C5 I11 I9 F11 F9 C11 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K13"/>
  <sheetViews>
    <sheetView showGridLines="0" zoomScale="90" zoomScaleNormal="90" workbookViewId="0">
      <pane ySplit="1" topLeftCell="A2" activePane="bottomLeft" state="frozen"/>
      <selection pane="bottomLeft" activeCell="A2" sqref="A2"/>
    </sheetView>
  </sheetViews>
  <sheetFormatPr baseColWidth="10" defaultColWidth="8.83203125" defaultRowHeight="13" x14ac:dyDescent="0.15"/>
  <cols>
    <col min="1" max="1" width="120.83203125" style="1" customWidth="1"/>
    <col min="2" max="2" width="2.83203125" style="5" customWidth="1"/>
    <col min="3" max="3" width="30.83203125" style="3" customWidth="1"/>
    <col min="4" max="4" width="3.83203125" style="3" customWidth="1"/>
    <col min="5" max="5" width="2.83203125" style="1" customWidth="1"/>
    <col min="6" max="6" width="30.83203125" style="3" customWidth="1"/>
    <col min="7" max="7" width="3.83203125" style="3" customWidth="1"/>
    <col min="8" max="8" width="2.6640625" style="1" customWidth="1"/>
    <col min="9" max="9" width="30.83203125" style="3" customWidth="1"/>
    <col min="10" max="11" width="3.83203125" style="3" customWidth="1"/>
    <col min="12" max="16384" width="8.83203125" style="1"/>
  </cols>
  <sheetData>
    <row r="1" spans="1:11" ht="50" customHeight="1" x14ac:dyDescent="0.2">
      <c r="A1" s="18" t="s">
        <v>19</v>
      </c>
      <c r="B1" s="10"/>
      <c r="C1" s="66" t="str">
        <f>'Beoordelaar 1'!C1</f>
        <v>Naam Inschrijver</v>
      </c>
      <c r="D1" s="67"/>
      <c r="E1" s="68"/>
      <c r="F1" s="66" t="str">
        <f>'Beoordelaar 1'!F1</f>
        <v>Naam Inschrijver</v>
      </c>
      <c r="G1" s="67"/>
      <c r="H1" s="69"/>
      <c r="I1" s="66" t="str">
        <f>'Beoordelaar 1'!I1</f>
        <v>Naam Inschrijver</v>
      </c>
      <c r="J1" s="67"/>
      <c r="K1" s="1"/>
    </row>
    <row r="2" spans="1:11" ht="40" customHeight="1" x14ac:dyDescent="0.15">
      <c r="A2" s="19" t="str">
        <f>'Open vragen '!$A$1</f>
        <v xml:space="preserve">7.1 A OPEN VRAGEN </v>
      </c>
      <c r="B2" s="7"/>
      <c r="C2" s="50" t="s">
        <v>14</v>
      </c>
      <c r="D2" s="51"/>
      <c r="F2" s="61" t="s">
        <v>14</v>
      </c>
      <c r="G2" s="51"/>
      <c r="I2" s="61" t="s">
        <v>14</v>
      </c>
      <c r="J2" s="51"/>
      <c r="K2" s="1"/>
    </row>
    <row r="3" spans="1:11" ht="30" customHeight="1" x14ac:dyDescent="0.15">
      <c r="A3" s="25" t="str">
        <f>'Open vragen '!$A$3</f>
        <v>Open vraag 1 Duurzaamheid en SROI</v>
      </c>
      <c r="B3" s="8"/>
      <c r="C3" s="6" t="s">
        <v>15</v>
      </c>
      <c r="D3" s="4"/>
      <c r="F3" s="62" t="s">
        <v>15</v>
      </c>
      <c r="G3" s="4"/>
      <c r="I3" s="62" t="s">
        <v>15</v>
      </c>
      <c r="J3" s="4"/>
      <c r="K3" s="1"/>
    </row>
    <row r="4" spans="1:11" ht="150" customHeight="1" x14ac:dyDescent="0.15">
      <c r="A4" s="20" t="str">
        <f>'Open vragen '!$A$4</f>
        <v>Zie kwaliteit</v>
      </c>
      <c r="B4" s="8"/>
      <c r="C4" s="46" t="s">
        <v>16</v>
      </c>
      <c r="D4" s="47"/>
      <c r="F4" s="63" t="s">
        <v>16</v>
      </c>
      <c r="G4" s="47"/>
      <c r="I4" s="63" t="s">
        <v>16</v>
      </c>
      <c r="J4" s="47"/>
      <c r="K4" s="1"/>
    </row>
    <row r="5" spans="1:11" ht="30" customHeight="1" x14ac:dyDescent="0.15">
      <c r="A5" s="25" t="str">
        <f>'Open vragen '!$A$5</f>
        <v>Open vraag 2 Assortiment, flexibiliteit en voorraadovername</v>
      </c>
      <c r="B5" s="8"/>
      <c r="C5" s="6" t="s">
        <v>15</v>
      </c>
      <c r="D5" s="4"/>
      <c r="F5" s="62" t="s">
        <v>15</v>
      </c>
      <c r="G5" s="4"/>
      <c r="I5" s="62" t="s">
        <v>15</v>
      </c>
      <c r="J5" s="4"/>
      <c r="K5" s="1"/>
    </row>
    <row r="6" spans="1:11" ht="150" customHeight="1" x14ac:dyDescent="0.15">
      <c r="A6" s="20" t="str">
        <f>'Open vragen '!$A$6</f>
        <v>Zie kwaliteit</v>
      </c>
      <c r="B6" s="8"/>
      <c r="C6" s="46" t="s">
        <v>16</v>
      </c>
      <c r="D6" s="47"/>
      <c r="F6" s="63" t="s">
        <v>16</v>
      </c>
      <c r="G6" s="47"/>
      <c r="I6" s="63" t="s">
        <v>16</v>
      </c>
      <c r="J6" s="47"/>
      <c r="K6" s="1"/>
    </row>
    <row r="7" spans="1:11" ht="30" customHeight="1" x14ac:dyDescent="0.15">
      <c r="A7" s="25" t="str">
        <f>'Open vragen '!A7</f>
        <v>Open vraag 3 Marktconforme prijstelling buiten het kernassortiment</v>
      </c>
      <c r="B7" s="8"/>
      <c r="C7" s="6" t="s">
        <v>15</v>
      </c>
      <c r="D7" s="4"/>
      <c r="F7" s="62" t="s">
        <v>15</v>
      </c>
      <c r="G7" s="4"/>
      <c r="I7" s="62" t="s">
        <v>15</v>
      </c>
      <c r="J7" s="4"/>
      <c r="K7" s="1"/>
    </row>
    <row r="8" spans="1:11" ht="150" customHeight="1" x14ac:dyDescent="0.15">
      <c r="A8" s="20" t="str">
        <f>'Open vragen '!A8</f>
        <v>Zie kwaliteit</v>
      </c>
      <c r="B8" s="8"/>
      <c r="C8" s="46" t="s">
        <v>16</v>
      </c>
      <c r="D8" s="47"/>
      <c r="F8" s="63" t="s">
        <v>16</v>
      </c>
      <c r="G8" s="47"/>
      <c r="I8" s="63" t="s">
        <v>16</v>
      </c>
      <c r="J8" s="47"/>
      <c r="K8" s="1"/>
    </row>
    <row r="9" spans="1:11" ht="30" customHeight="1" x14ac:dyDescent="0.15">
      <c r="A9" s="25" t="str">
        <f>'Open vragen '!$A$9</f>
        <v>Open vraag 4 Casus dag van de leraar</v>
      </c>
      <c r="B9" s="8"/>
      <c r="C9" s="6" t="s">
        <v>15</v>
      </c>
      <c r="D9" s="4"/>
      <c r="F9" s="62" t="s">
        <v>15</v>
      </c>
      <c r="G9" s="4"/>
      <c r="I9" s="62" t="s">
        <v>15</v>
      </c>
      <c r="J9" s="4"/>
      <c r="K9" s="1"/>
    </row>
    <row r="10" spans="1:11" ht="150" customHeight="1" x14ac:dyDescent="0.15">
      <c r="A10" s="20" t="str">
        <f>'Open vragen '!$A$10</f>
        <v>Zie kwaliteit</v>
      </c>
      <c r="B10" s="8"/>
      <c r="C10" s="46" t="s">
        <v>16</v>
      </c>
      <c r="D10" s="47"/>
      <c r="F10" s="63" t="s">
        <v>16</v>
      </c>
      <c r="G10" s="47"/>
      <c r="I10" s="63" t="s">
        <v>16</v>
      </c>
      <c r="J10" s="47"/>
      <c r="K10" s="1"/>
    </row>
    <row r="11" spans="1:11" ht="30" customHeight="1" x14ac:dyDescent="0.15">
      <c r="A11" s="25" t="str">
        <f>'Open vragen '!A11</f>
        <v>Open vraag 5 Meerwaarde voor het onderwijs</v>
      </c>
      <c r="B11" s="8"/>
      <c r="C11" s="6" t="s">
        <v>15</v>
      </c>
      <c r="D11" s="4"/>
      <c r="F11" s="62" t="s">
        <v>15</v>
      </c>
      <c r="G11" s="4"/>
      <c r="I11" s="62" t="s">
        <v>15</v>
      </c>
      <c r="J11" s="4"/>
      <c r="K11" s="1"/>
    </row>
    <row r="12" spans="1:11" ht="150" customHeight="1" x14ac:dyDescent="0.15">
      <c r="A12" s="20" t="str">
        <f>'Open vragen '!A12</f>
        <v>Zie kwaliteit</v>
      </c>
      <c r="B12" s="8"/>
      <c r="C12" s="46" t="s">
        <v>16</v>
      </c>
      <c r="D12" s="47"/>
      <c r="F12" s="63" t="s">
        <v>16</v>
      </c>
      <c r="G12" s="47"/>
      <c r="I12" s="63" t="s">
        <v>16</v>
      </c>
      <c r="J12" s="47"/>
      <c r="K12" s="1"/>
    </row>
    <row r="13" spans="1:11" ht="20" customHeight="1" x14ac:dyDescent="0.15">
      <c r="A13" s="22"/>
      <c r="B13" s="9"/>
      <c r="C13" s="64"/>
      <c r="D13" s="65"/>
      <c r="F13" s="64"/>
      <c r="G13" s="65"/>
      <c r="I13" s="64"/>
      <c r="J13" s="65"/>
      <c r="K13" s="1"/>
    </row>
  </sheetData>
  <sheetProtection algorithmName="SHA-512" hashValue="820R4iH4CHmcN+CGTP0Vu9XKbMFS9eIZ86SGnD0Z0IA28u3RDBiXAsQicXF+Ff4dJbR3+2RezOkcKiCqaUofDA==" saltValue="aFXU6kyXwQoUADSo4/4duA==" spinCount="100000" sheet="1" objects="1" scenarios="1"/>
  <mergeCells count="24">
    <mergeCell ref="C13:D13"/>
    <mergeCell ref="F13:G13"/>
    <mergeCell ref="I13:J13"/>
    <mergeCell ref="I1:J1"/>
    <mergeCell ref="I2:J2"/>
    <mergeCell ref="I4:J4"/>
    <mergeCell ref="I6:J6"/>
    <mergeCell ref="I8:J8"/>
    <mergeCell ref="C10:D10"/>
    <mergeCell ref="F10:G10"/>
    <mergeCell ref="I10:J10"/>
    <mergeCell ref="C12:D12"/>
    <mergeCell ref="F12:G12"/>
    <mergeCell ref="I12:J12"/>
    <mergeCell ref="F1:G1"/>
    <mergeCell ref="F2:G2"/>
    <mergeCell ref="F4:G4"/>
    <mergeCell ref="F6:G6"/>
    <mergeCell ref="F8:G8"/>
    <mergeCell ref="C1:D1"/>
    <mergeCell ref="C2:D2"/>
    <mergeCell ref="C4:D4"/>
    <mergeCell ref="C6:D6"/>
    <mergeCell ref="C8:D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AA6B5D46-9A77-DE48-8C7F-AB5BA01526A3}">
          <x14:formula1>
            <xm:f>'Open vragen '!$A$13:$A$18</xm:f>
          </x14:formula1>
          <xm:sqref>C3 I7 I5 I3 F7 F5 F3 C7 C5 I11 I9 F11 F9 C11 C9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5"/>
  <sheetViews>
    <sheetView showGridLines="0" zoomScaleNormal="100" workbookViewId="0">
      <pane xSplit="2" ySplit="2" topLeftCell="C23" activePane="bottomRight" state="frozen"/>
      <selection pane="topRight" activeCell="C1" sqref="C1"/>
      <selection pane="bottomLeft" activeCell="A3" sqref="A3"/>
      <selection pane="bottomRight" activeCell="J32" sqref="J32"/>
    </sheetView>
  </sheetViews>
  <sheetFormatPr baseColWidth="10" defaultColWidth="8.83203125" defaultRowHeight="15" x14ac:dyDescent="0.2"/>
  <cols>
    <col min="1" max="1" width="60.83203125" customWidth="1"/>
    <col min="2" max="2" width="30.83203125" customWidth="1"/>
    <col min="3" max="3" width="2.83203125" style="5" customWidth="1"/>
    <col min="4" max="4" width="25.83203125" customWidth="1"/>
    <col min="5" max="5" width="35.83203125" customWidth="1"/>
    <col min="6" max="6" width="2.83203125" customWidth="1"/>
    <col min="7" max="7" width="25.83203125" customWidth="1"/>
    <col min="8" max="8" width="35.83203125" customWidth="1"/>
    <col min="9" max="9" width="2.83203125" customWidth="1"/>
    <col min="10" max="10" width="25.83203125" customWidth="1"/>
    <col min="11" max="11" width="35.83203125" customWidth="1"/>
  </cols>
  <sheetData>
    <row r="1" spans="1:11" ht="40" customHeight="1" x14ac:dyDescent="0.2">
      <c r="A1" s="59" t="s">
        <v>20</v>
      </c>
      <c r="B1" s="60"/>
      <c r="C1" s="10"/>
      <c r="D1" s="57" t="str">
        <f>'Beoordelaar 1'!C1</f>
        <v>Naam Inschrijver</v>
      </c>
      <c r="E1" s="58"/>
      <c r="G1" s="57" t="str">
        <f>'Beoordelaar 1'!F1</f>
        <v>Naam Inschrijver</v>
      </c>
      <c r="H1" s="58"/>
      <c r="J1" s="57" t="str">
        <f>'Beoordelaar 1'!I1</f>
        <v>Naam Inschrijver</v>
      </c>
      <c r="K1" s="58"/>
    </row>
    <row r="2" spans="1:11" ht="20" customHeight="1" x14ac:dyDescent="0.2">
      <c r="A2" s="12" t="s">
        <v>20</v>
      </c>
      <c r="B2" s="14"/>
      <c r="C2" s="7"/>
      <c r="D2" s="13"/>
      <c r="E2" s="15" t="s">
        <v>21</v>
      </c>
      <c r="G2" s="13"/>
      <c r="H2" s="15" t="s">
        <v>21</v>
      </c>
      <c r="J2" s="13"/>
      <c r="K2" s="15" t="s">
        <v>21</v>
      </c>
    </row>
    <row r="3" spans="1:11" ht="35" customHeight="1" x14ac:dyDescent="0.2">
      <c r="A3" s="52" t="str">
        <f>'Open vragen '!A3</f>
        <v>Open vraag 1 Duurzaamheid en SROI</v>
      </c>
      <c r="B3" s="16" t="str">
        <f>'Beoordelaar 1'!A1</f>
        <v>Beoordelaar 1: &lt;&lt;&gt;&gt;</v>
      </c>
      <c r="C3" s="8"/>
      <c r="D3" s="17" t="str">
        <f>'Beoordelaar 1'!C3</f>
        <v>SCORE</v>
      </c>
      <c r="E3" s="54" t="s">
        <v>16</v>
      </c>
      <c r="G3" s="17" t="str">
        <f>'Beoordelaar 1'!F3</f>
        <v>SCORE</v>
      </c>
      <c r="H3" s="54" t="s">
        <v>16</v>
      </c>
      <c r="J3" s="17" t="str">
        <f>'Beoordelaar 1'!I3</f>
        <v>SCORE</v>
      </c>
      <c r="K3" s="54" t="s">
        <v>16</v>
      </c>
    </row>
    <row r="4" spans="1:11" ht="35" customHeight="1" x14ac:dyDescent="0.2">
      <c r="A4" s="53"/>
      <c r="B4" s="16" t="str">
        <f>'Beoordelaar 2'!A1</f>
        <v>Beoordelaar 2: &lt;&lt;&gt;&gt;</v>
      </c>
      <c r="C4" s="8"/>
      <c r="D4" s="17" t="str">
        <f>'Beoordelaar 2'!C3</f>
        <v>SCORE</v>
      </c>
      <c r="E4" s="54"/>
      <c r="G4" s="17" t="str">
        <f>'Beoordelaar 2'!F3</f>
        <v>SCORE</v>
      </c>
      <c r="H4" s="54"/>
      <c r="J4" s="17" t="str">
        <f>'Beoordelaar 2'!I3</f>
        <v>SCORE</v>
      </c>
      <c r="K4" s="54"/>
    </row>
    <row r="5" spans="1:11" ht="35" customHeight="1" x14ac:dyDescent="0.2">
      <c r="A5" s="53"/>
      <c r="B5" s="16" t="str">
        <f>'Beoordelaar 3'!A1</f>
        <v>Beoordelaar 3: &lt;&lt;&gt;&gt;</v>
      </c>
      <c r="C5" s="8"/>
      <c r="D5" s="17" t="str">
        <f>'Beoordelaar 3'!C3</f>
        <v>SCORE</v>
      </c>
      <c r="E5" s="54"/>
      <c r="G5" s="17" t="str">
        <f>'Beoordelaar 3'!F3</f>
        <v>SCORE</v>
      </c>
      <c r="H5" s="54"/>
      <c r="J5" s="17" t="str">
        <f>'Beoordelaar 3'!I3</f>
        <v>SCORE</v>
      </c>
      <c r="K5" s="54"/>
    </row>
    <row r="6" spans="1:11" ht="35" customHeight="1" x14ac:dyDescent="0.2">
      <c r="A6" s="53"/>
      <c r="B6" s="16" t="str">
        <f>'Beoordelaar 4'!A1</f>
        <v>Beoordelaar 4: &lt;&lt;&gt;&gt;</v>
      </c>
      <c r="C6" s="8"/>
      <c r="D6" s="17" t="str">
        <f>'Beoordelaar 4'!C3</f>
        <v>SCORE</v>
      </c>
      <c r="E6" s="54"/>
      <c r="G6" s="17" t="str">
        <f>'Beoordelaar 4'!F3</f>
        <v>SCORE</v>
      </c>
      <c r="H6" s="54"/>
      <c r="J6" s="17" t="str">
        <f>'Beoordelaar 4'!I3</f>
        <v>SCORE</v>
      </c>
      <c r="K6" s="54"/>
    </row>
    <row r="7" spans="1:11" s="72" customFormat="1" ht="35" customHeight="1" x14ac:dyDescent="0.2">
      <c r="A7" s="55" t="s">
        <v>22</v>
      </c>
      <c r="B7" s="55"/>
      <c r="C7" s="70"/>
      <c r="D7" s="71" t="s">
        <v>3</v>
      </c>
      <c r="E7" s="54"/>
      <c r="G7" s="71" t="s">
        <v>3</v>
      </c>
      <c r="H7" s="54"/>
      <c r="J7" s="71" t="s">
        <v>3</v>
      </c>
      <c r="K7" s="54"/>
    </row>
    <row r="8" spans="1:11" s="72" customFormat="1" ht="35" customHeight="1" x14ac:dyDescent="0.2">
      <c r="A8" s="56"/>
      <c r="B8" s="56"/>
      <c r="C8" s="70"/>
      <c r="D8" s="73" t="str">
        <f>IF(D7="Uitmuntend","€ 15.000",IF(D7="Goed","€ 7.500",IF(D7="Voldoende","€ 0",IF(D7="Matig","-€ 45.000",IF(D7="Onvoldoende","KNOCK OUT"," ")))))</f>
        <v xml:space="preserve"> </v>
      </c>
      <c r="E8" s="54"/>
      <c r="G8" s="73" t="str">
        <f>IF(G7="Uitmuntend","€ 15.000",IF(G7="Goed","€ 7.500",IF(G7="Voldoende","€ 0",IF(G7="Matig","-€ 45.000",IF(G7="Onvoldoende","KNOCK OUT"," ")))))</f>
        <v xml:space="preserve"> </v>
      </c>
      <c r="H8" s="54"/>
      <c r="J8" s="73" t="str">
        <f>IF(J7="Uitmuntend","€ 15.000",IF(J7="Goed","€ 7.500",IF(J7="Voldoende","€ 0",IF(J7="Matig","-€ 45.000",IF(J7="Onvoldoende","KNOCK OUT"," ")))))</f>
        <v xml:space="preserve"> </v>
      </c>
      <c r="K8" s="54"/>
    </row>
    <row r="9" spans="1:11" ht="35" customHeight="1" x14ac:dyDescent="0.2">
      <c r="A9" s="52" t="str">
        <f>'Open vragen '!A5</f>
        <v>Open vraag 2 Assortiment, flexibiliteit en voorraadovername</v>
      </c>
      <c r="B9" s="16" t="str">
        <f>$B$3</f>
        <v>Beoordelaar 1: &lt;&lt;&gt;&gt;</v>
      </c>
      <c r="C9" s="8"/>
      <c r="D9" s="17" t="str">
        <f>'Beoordelaar 1'!C5</f>
        <v>SCORE</v>
      </c>
      <c r="E9" s="54" t="s">
        <v>16</v>
      </c>
      <c r="G9" s="17" t="str">
        <f>'Beoordelaar 1'!F5</f>
        <v>SCORE</v>
      </c>
      <c r="H9" s="54" t="s">
        <v>16</v>
      </c>
      <c r="J9" s="17" t="str">
        <f>'Beoordelaar 1'!I5</f>
        <v>SCORE</v>
      </c>
      <c r="K9" s="54" t="s">
        <v>16</v>
      </c>
    </row>
    <row r="10" spans="1:11" ht="35" customHeight="1" x14ac:dyDescent="0.2">
      <c r="A10" s="53"/>
      <c r="B10" s="16" t="str">
        <f>$B$4</f>
        <v>Beoordelaar 2: &lt;&lt;&gt;&gt;</v>
      </c>
      <c r="C10" s="8"/>
      <c r="D10" s="17" t="str">
        <f>'Beoordelaar 2'!C5</f>
        <v>SCORE</v>
      </c>
      <c r="E10" s="54"/>
      <c r="G10" s="17" t="str">
        <f>'Beoordelaar 2'!F5</f>
        <v>SCORE</v>
      </c>
      <c r="H10" s="54"/>
      <c r="J10" s="17" t="str">
        <f>'Beoordelaar 2'!I5</f>
        <v>SCORE</v>
      </c>
      <c r="K10" s="54"/>
    </row>
    <row r="11" spans="1:11" ht="35" customHeight="1" x14ac:dyDescent="0.2">
      <c r="A11" s="53"/>
      <c r="B11" s="16" t="str">
        <f>$B$5</f>
        <v>Beoordelaar 3: &lt;&lt;&gt;&gt;</v>
      </c>
      <c r="C11" s="8"/>
      <c r="D11" s="17" t="str">
        <f>'Beoordelaar 3'!C5</f>
        <v>SCORE</v>
      </c>
      <c r="E11" s="54"/>
      <c r="G11" s="17" t="str">
        <f>'Beoordelaar 3'!F5</f>
        <v>SCORE</v>
      </c>
      <c r="H11" s="54"/>
      <c r="J11" s="17" t="str">
        <f>'Beoordelaar 3'!I5</f>
        <v>SCORE</v>
      </c>
      <c r="K11" s="54"/>
    </row>
    <row r="12" spans="1:11" ht="35" customHeight="1" x14ac:dyDescent="0.2">
      <c r="A12" s="53"/>
      <c r="B12" s="16" t="str">
        <f>$B$6</f>
        <v>Beoordelaar 4: &lt;&lt;&gt;&gt;</v>
      </c>
      <c r="C12" s="8"/>
      <c r="D12" s="17" t="str">
        <f>'Beoordelaar 4'!C5</f>
        <v>SCORE</v>
      </c>
      <c r="E12" s="54"/>
      <c r="G12" s="17" t="str">
        <f>'Beoordelaar 4'!F5</f>
        <v>SCORE</v>
      </c>
      <c r="H12" s="54"/>
      <c r="J12" s="17" t="str">
        <f>'Beoordelaar 4'!I5</f>
        <v>SCORE</v>
      </c>
      <c r="K12" s="54"/>
    </row>
    <row r="13" spans="1:11" s="72" customFormat="1" ht="35" customHeight="1" x14ac:dyDescent="0.2">
      <c r="A13" s="55" t="s">
        <v>22</v>
      </c>
      <c r="B13" s="55"/>
      <c r="C13" s="70"/>
      <c r="D13" s="71" t="s">
        <v>3</v>
      </c>
      <c r="E13" s="54"/>
      <c r="G13" s="71" t="s">
        <v>3</v>
      </c>
      <c r="H13" s="54"/>
      <c r="J13" s="71" t="s">
        <v>3</v>
      </c>
      <c r="K13" s="54"/>
    </row>
    <row r="14" spans="1:11" s="72" customFormat="1" ht="34" customHeight="1" x14ac:dyDescent="0.2">
      <c r="A14" s="56"/>
      <c r="B14" s="56"/>
      <c r="C14" s="70"/>
      <c r="D14" s="73" t="str">
        <f>IF(D13="Uitmuntend","€ 12.500",IF(D13="Goed","€ 6.250",IF(D13="Voldoende","€ 0",IF(D13="Matig","-€ 37.500",IF(D13="Onvoldoende","KNOCK OUT"," ")))))</f>
        <v xml:space="preserve"> </v>
      </c>
      <c r="E14" s="54"/>
      <c r="G14" s="73" t="str">
        <f>IF(G13="Uitmuntend","€ 12.500",IF(G13="Goed","€ 6.250",IF(G13="Voldoende","€ 0",IF(G13="Matig","-€ 37.500",IF(G13="Onvoldoende","KNOCK OUT"," ")))))</f>
        <v xml:space="preserve"> </v>
      </c>
      <c r="H14" s="54"/>
      <c r="J14" s="73" t="str">
        <f>IF(J13="Uitmuntend","€ 12.500",IF(J13="Goed","€ 6.250",IF(J13="Voldoende","€ 0",IF(J13="Matig","-€ 37.500",IF(J13="Onvoldoende","KNOCK OUT"," ")))))</f>
        <v xml:space="preserve"> </v>
      </c>
      <c r="K14" s="54"/>
    </row>
    <row r="15" spans="1:11" ht="35" customHeight="1" x14ac:dyDescent="0.2">
      <c r="A15" s="52" t="str">
        <f>'Open vragen '!A7</f>
        <v>Open vraag 3 Marktconforme prijstelling buiten het kernassortiment</v>
      </c>
      <c r="B15" s="16" t="str">
        <f>$B$3</f>
        <v>Beoordelaar 1: &lt;&lt;&gt;&gt;</v>
      </c>
      <c r="C15" s="8"/>
      <c r="D15" s="17" t="str">
        <f>'Beoordelaar 1'!C7</f>
        <v>SCORE</v>
      </c>
      <c r="E15" s="54" t="s">
        <v>16</v>
      </c>
      <c r="G15" s="17" t="str">
        <f>'Beoordelaar 1'!F7</f>
        <v>SCORE</v>
      </c>
      <c r="H15" s="54" t="s">
        <v>16</v>
      </c>
      <c r="J15" s="17" t="str">
        <f>'Beoordelaar 1'!I7</f>
        <v>SCORE</v>
      </c>
      <c r="K15" s="54" t="s">
        <v>16</v>
      </c>
    </row>
    <row r="16" spans="1:11" ht="35" customHeight="1" x14ac:dyDescent="0.2">
      <c r="A16" s="53"/>
      <c r="B16" s="16" t="str">
        <f>$B$4</f>
        <v>Beoordelaar 2: &lt;&lt;&gt;&gt;</v>
      </c>
      <c r="C16" s="8"/>
      <c r="D16" s="17" t="str">
        <f>'Beoordelaar 2'!C7</f>
        <v>SCORE</v>
      </c>
      <c r="E16" s="54"/>
      <c r="G16" s="17" t="str">
        <f>'Beoordelaar 2'!F7</f>
        <v>SCORE</v>
      </c>
      <c r="H16" s="54"/>
      <c r="J16" s="17" t="str">
        <f>'Beoordelaar 2'!I7</f>
        <v>SCORE</v>
      </c>
      <c r="K16" s="54"/>
    </row>
    <row r="17" spans="1:11" ht="35" customHeight="1" x14ac:dyDescent="0.2">
      <c r="A17" s="53"/>
      <c r="B17" s="16" t="str">
        <f>$B$5</f>
        <v>Beoordelaar 3: &lt;&lt;&gt;&gt;</v>
      </c>
      <c r="C17" s="8"/>
      <c r="D17" s="17" t="str">
        <f>'Beoordelaar 3'!C7</f>
        <v>SCORE</v>
      </c>
      <c r="E17" s="54"/>
      <c r="G17" s="17" t="str">
        <f>'Beoordelaar 3'!F7</f>
        <v>SCORE</v>
      </c>
      <c r="H17" s="54"/>
      <c r="J17" s="17" t="str">
        <f>'Beoordelaar 3'!I7</f>
        <v>SCORE</v>
      </c>
      <c r="K17" s="54"/>
    </row>
    <row r="18" spans="1:11" ht="35" customHeight="1" x14ac:dyDescent="0.2">
      <c r="A18" s="53"/>
      <c r="B18" s="16" t="str">
        <f>$B$6</f>
        <v>Beoordelaar 4: &lt;&lt;&gt;&gt;</v>
      </c>
      <c r="C18" s="8"/>
      <c r="D18" s="17" t="str">
        <f>'Beoordelaar 4'!C7</f>
        <v>SCORE</v>
      </c>
      <c r="E18" s="54"/>
      <c r="G18" s="17" t="str">
        <f>'Beoordelaar 4'!F7</f>
        <v>SCORE</v>
      </c>
      <c r="H18" s="54"/>
      <c r="J18" s="17" t="str">
        <f>'Beoordelaar 4'!I7</f>
        <v>SCORE</v>
      </c>
      <c r="K18" s="54"/>
    </row>
    <row r="19" spans="1:11" s="72" customFormat="1" ht="35" customHeight="1" x14ac:dyDescent="0.2">
      <c r="A19" s="55" t="s">
        <v>22</v>
      </c>
      <c r="B19" s="55"/>
      <c r="C19" s="70"/>
      <c r="D19" s="71" t="s">
        <v>3</v>
      </c>
      <c r="E19" s="54"/>
      <c r="G19" s="71" t="s">
        <v>3</v>
      </c>
      <c r="H19" s="54"/>
      <c r="J19" s="71" t="s">
        <v>3</v>
      </c>
      <c r="K19" s="54"/>
    </row>
    <row r="20" spans="1:11" s="72" customFormat="1" ht="34" customHeight="1" x14ac:dyDescent="0.2">
      <c r="A20" s="56"/>
      <c r="B20" s="56"/>
      <c r="C20" s="70"/>
      <c r="D20" s="73" t="str">
        <f>IF(D19="Uitmuntend","€ 7.500",IF(D19="Goed","€ 3.750",IF(D19="Voldoende","€ 0",IF(D19="Matig","-€ 22.500",IF(D19="Onvoldoende","KNOCK OUT"," ")))))</f>
        <v xml:space="preserve"> </v>
      </c>
      <c r="E20" s="54"/>
      <c r="G20" s="73" t="str">
        <f>IF(G19="Uitmuntend","€ 7.500",IF(G19="Goed","€ 3.750",IF(G19="Voldoende","€ 0",IF(G19="Matig","-€ 22.500",IF(G19="Onvoldoende","KNOCK OUT"," ")))))</f>
        <v xml:space="preserve"> </v>
      </c>
      <c r="H20" s="54"/>
      <c r="J20" s="73" t="str">
        <f>IF(J19="Uitmuntend","€ 7.500",IF(J19="Goed","€ 3.750",IF(J19="Voldoende","€ 0",IF(J19="Matig","-€ 22.500",IF(J19="Onvoldoende","KNOCK OUT"," ")))))</f>
        <v xml:space="preserve"> </v>
      </c>
      <c r="K20" s="54"/>
    </row>
    <row r="21" spans="1:11" ht="35" customHeight="1" x14ac:dyDescent="0.2">
      <c r="A21" s="52" t="str">
        <f>'Open vragen '!A9</f>
        <v>Open vraag 4 Casus dag van de leraar</v>
      </c>
      <c r="B21" s="16" t="str">
        <f>$B$3</f>
        <v>Beoordelaar 1: &lt;&lt;&gt;&gt;</v>
      </c>
      <c r="C21" s="8"/>
      <c r="D21" s="17" t="str">
        <f>'Beoordelaar 1'!C9</f>
        <v>SCORE</v>
      </c>
      <c r="E21" s="54" t="s">
        <v>16</v>
      </c>
      <c r="G21" s="17" t="str">
        <f>'Beoordelaar 1'!F9</f>
        <v>SCORE</v>
      </c>
      <c r="H21" s="54" t="s">
        <v>16</v>
      </c>
      <c r="J21" s="17" t="str">
        <f>'Beoordelaar 1'!I9</f>
        <v>SCORE</v>
      </c>
      <c r="K21" s="54" t="s">
        <v>16</v>
      </c>
    </row>
    <row r="22" spans="1:11" ht="35" customHeight="1" x14ac:dyDescent="0.2">
      <c r="A22" s="53"/>
      <c r="B22" s="16" t="str">
        <f>$B$4</f>
        <v>Beoordelaar 2: &lt;&lt;&gt;&gt;</v>
      </c>
      <c r="C22" s="8"/>
      <c r="D22" s="17" t="str">
        <f>'Beoordelaar 2'!C9</f>
        <v>SCORE</v>
      </c>
      <c r="E22" s="54"/>
      <c r="G22" s="17" t="str">
        <f>'Beoordelaar 2'!F9</f>
        <v>SCORE</v>
      </c>
      <c r="H22" s="54"/>
      <c r="J22" s="17" t="str">
        <f>'Beoordelaar 2'!I9</f>
        <v>SCORE</v>
      </c>
      <c r="K22" s="54"/>
    </row>
    <row r="23" spans="1:11" ht="35" customHeight="1" x14ac:dyDescent="0.2">
      <c r="A23" s="53"/>
      <c r="B23" s="16" t="str">
        <f>$B$5</f>
        <v>Beoordelaar 3: &lt;&lt;&gt;&gt;</v>
      </c>
      <c r="C23" s="8"/>
      <c r="D23" s="17" t="str">
        <f>'Beoordelaar 3'!C9</f>
        <v>SCORE</v>
      </c>
      <c r="E23" s="54"/>
      <c r="G23" s="17" t="str">
        <f>'Beoordelaar 3'!F9</f>
        <v>SCORE</v>
      </c>
      <c r="H23" s="54"/>
      <c r="J23" s="17" t="str">
        <f>'Beoordelaar 3'!I9</f>
        <v>SCORE</v>
      </c>
      <c r="K23" s="54"/>
    </row>
    <row r="24" spans="1:11" ht="35" customHeight="1" x14ac:dyDescent="0.2">
      <c r="A24" s="53"/>
      <c r="B24" s="16" t="str">
        <f>$B$6</f>
        <v>Beoordelaar 4: &lt;&lt;&gt;&gt;</v>
      </c>
      <c r="C24" s="8"/>
      <c r="D24" s="17" t="str">
        <f>'Beoordelaar 4'!C9</f>
        <v>SCORE</v>
      </c>
      <c r="E24" s="54"/>
      <c r="G24" s="17" t="str">
        <f>'Beoordelaar 4'!F9</f>
        <v>SCORE</v>
      </c>
      <c r="H24" s="54"/>
      <c r="J24" s="17" t="str">
        <f>'Beoordelaar 4'!I9</f>
        <v>SCORE</v>
      </c>
      <c r="K24" s="54"/>
    </row>
    <row r="25" spans="1:11" s="72" customFormat="1" ht="35" customHeight="1" x14ac:dyDescent="0.2">
      <c r="A25" s="55" t="s">
        <v>22</v>
      </c>
      <c r="B25" s="55"/>
      <c r="C25" s="70"/>
      <c r="D25" s="71" t="s">
        <v>3</v>
      </c>
      <c r="E25" s="54"/>
      <c r="G25" s="71" t="s">
        <v>3</v>
      </c>
      <c r="H25" s="54"/>
      <c r="J25" s="71" t="s">
        <v>3</v>
      </c>
      <c r="K25" s="54"/>
    </row>
    <row r="26" spans="1:11" s="72" customFormat="1" ht="34" customHeight="1" x14ac:dyDescent="0.2">
      <c r="A26" s="56"/>
      <c r="B26" s="56"/>
      <c r="C26" s="70"/>
      <c r="D26" s="73" t="str">
        <f>IF(D25="Uitmuntend","€ 10.000",IF(D25="Goed","€ 5.000",IF(D25="Voldoende","€ 0",IF(D25="Matig","-€ 30.000",IF(D25="Onvoldoende","KNOCK OUT"," ")))))</f>
        <v xml:space="preserve"> </v>
      </c>
      <c r="E26" s="54"/>
      <c r="G26" s="73" t="str">
        <f>IF(G25="Uitmuntend","€ 10.000",IF(G25="Goed","€ 5.000",IF(G25="Voldoende","€ 0",IF(G25="Matig","-€ 30.000",IF(G25="Onvoldoende","KNOCK OUT"," ")))))</f>
        <v xml:space="preserve"> </v>
      </c>
      <c r="H26" s="54"/>
      <c r="J26" s="73" t="str">
        <f>IF(J25="Uitmuntend","€ 10.000",IF(J25="Goed","€ 5.000",IF(J25="Voldoende","€ 0",IF(J25="Matig","-€ 30.000",IF(J25="Onvoldoende","KNOCK OUT"," ")))))</f>
        <v xml:space="preserve"> </v>
      </c>
      <c r="K26" s="54"/>
    </row>
    <row r="27" spans="1:11" ht="35" customHeight="1" x14ac:dyDescent="0.2">
      <c r="A27" s="52" t="str">
        <f>'Open vragen '!A11</f>
        <v>Open vraag 5 Meerwaarde voor het onderwijs</v>
      </c>
      <c r="B27" s="16" t="str">
        <f>$B$3</f>
        <v>Beoordelaar 1: &lt;&lt;&gt;&gt;</v>
      </c>
      <c r="C27" s="8"/>
      <c r="D27" s="17" t="str">
        <f>'Beoordelaar 1'!C11</f>
        <v>SCORE</v>
      </c>
      <c r="E27" s="54" t="s">
        <v>16</v>
      </c>
      <c r="G27" s="17" t="str">
        <f>'Beoordelaar 1'!F11</f>
        <v>SCORE</v>
      </c>
      <c r="H27" s="54" t="s">
        <v>16</v>
      </c>
      <c r="J27" s="17" t="str">
        <f>'Beoordelaar 1'!I11</f>
        <v>SCORE</v>
      </c>
      <c r="K27" s="54" t="s">
        <v>16</v>
      </c>
    </row>
    <row r="28" spans="1:11" ht="35" customHeight="1" x14ac:dyDescent="0.2">
      <c r="A28" s="53"/>
      <c r="B28" s="16" t="str">
        <f>$B$4</f>
        <v>Beoordelaar 2: &lt;&lt;&gt;&gt;</v>
      </c>
      <c r="C28" s="8"/>
      <c r="D28" s="17" t="str">
        <f>'Beoordelaar 2'!C11</f>
        <v>SCORE</v>
      </c>
      <c r="E28" s="54"/>
      <c r="G28" s="17" t="str">
        <f>'Beoordelaar 2'!F11</f>
        <v>SCORE</v>
      </c>
      <c r="H28" s="54"/>
      <c r="J28" s="17" t="str">
        <f>'Beoordelaar 2'!I11</f>
        <v>SCORE</v>
      </c>
      <c r="K28" s="54"/>
    </row>
    <row r="29" spans="1:11" ht="35" customHeight="1" x14ac:dyDescent="0.2">
      <c r="A29" s="53"/>
      <c r="B29" s="16" t="str">
        <f>$B$5</f>
        <v>Beoordelaar 3: &lt;&lt;&gt;&gt;</v>
      </c>
      <c r="C29" s="8"/>
      <c r="D29" s="17" t="str">
        <f>'Beoordelaar 3'!C11</f>
        <v>SCORE</v>
      </c>
      <c r="E29" s="54"/>
      <c r="G29" s="17" t="str">
        <f>'Beoordelaar 3'!F11</f>
        <v>SCORE</v>
      </c>
      <c r="H29" s="54"/>
      <c r="J29" s="17" t="str">
        <f>'Beoordelaar 3'!I11</f>
        <v>SCORE</v>
      </c>
      <c r="K29" s="54"/>
    </row>
    <row r="30" spans="1:11" ht="35" customHeight="1" x14ac:dyDescent="0.2">
      <c r="A30" s="53"/>
      <c r="B30" s="16" t="str">
        <f>$B$6</f>
        <v>Beoordelaar 4: &lt;&lt;&gt;&gt;</v>
      </c>
      <c r="C30" s="8"/>
      <c r="D30" s="17" t="str">
        <f>'Beoordelaar 4'!C11</f>
        <v>SCORE</v>
      </c>
      <c r="E30" s="54"/>
      <c r="G30" s="17" t="str">
        <f>'Beoordelaar 4'!F11</f>
        <v>SCORE</v>
      </c>
      <c r="H30" s="54"/>
      <c r="J30" s="17" t="str">
        <f>'Beoordelaar 4'!I11</f>
        <v>SCORE</v>
      </c>
      <c r="K30" s="54"/>
    </row>
    <row r="31" spans="1:11" s="72" customFormat="1" ht="35" customHeight="1" x14ac:dyDescent="0.2">
      <c r="A31" s="55" t="s">
        <v>22</v>
      </c>
      <c r="B31" s="55"/>
      <c r="C31" s="70"/>
      <c r="D31" s="71" t="s">
        <v>3</v>
      </c>
      <c r="E31" s="54"/>
      <c r="G31" s="71" t="s">
        <v>3</v>
      </c>
      <c r="H31" s="54"/>
      <c r="J31" s="71" t="s">
        <v>3</v>
      </c>
      <c r="K31" s="54"/>
    </row>
    <row r="32" spans="1:11" s="72" customFormat="1" ht="34" customHeight="1" x14ac:dyDescent="0.2">
      <c r="A32" s="56"/>
      <c r="B32" s="56"/>
      <c r="C32" s="70"/>
      <c r="D32" s="73" t="str">
        <f>IF(D31="Uitmuntend","€ 5.000",IF(D31="Goed","€ 2.500",IF(D31="Voldoende","€ 0",IF(D31="Matig","-€ 15.000",IF(D31="Onvoldoende","KNOCK OUT"," ")))))</f>
        <v xml:space="preserve"> </v>
      </c>
      <c r="E32" s="54"/>
      <c r="G32" s="73" t="str">
        <f>IF(G31="Uitmuntend","€ 5.000",IF(G31="Goed","€ 2.500",IF(G31="Voldoende","€ 0",IF(G31="Matig","-€ 15.000",IF(G31="Onvoldoende","KNOCK OUT"," ")))))</f>
        <v xml:space="preserve"> </v>
      </c>
      <c r="H32" s="54"/>
      <c r="J32" s="73" t="str">
        <f>IF(J31="Uitmuntend","€ 5.000",IF(J31="Goed","€ 2.500",IF(J31="Voldoende","€ 0",IF(J31="Matig","-€ 15.000",IF(J31="Onvoldoende","KNOCK OUT"," ")))))</f>
        <v xml:space="preserve"> </v>
      </c>
      <c r="K32" s="54"/>
    </row>
    <row r="33" spans="1:11" ht="10" customHeight="1" x14ac:dyDescent="0.2">
      <c r="C33"/>
    </row>
    <row r="34" spans="1:11" s="78" customFormat="1" ht="50" customHeight="1" x14ac:dyDescent="0.25">
      <c r="A34" s="74"/>
      <c r="B34" s="74" t="s">
        <v>23</v>
      </c>
      <c r="C34" s="75"/>
      <c r="D34" s="76" t="e">
        <f>D8+D14+D20+D26+D32</f>
        <v>#VALUE!</v>
      </c>
      <c r="E34" s="77"/>
      <c r="G34" s="76" t="e">
        <f>G8+G14+G20+G26+G32</f>
        <v>#VALUE!</v>
      </c>
      <c r="H34" s="77"/>
      <c r="J34" s="76" t="e">
        <f>J8+J14+J20+J26+J32</f>
        <v>#VALUE!</v>
      </c>
      <c r="K34" s="77"/>
    </row>
    <row r="35" spans="1:11" ht="25" customHeight="1" x14ac:dyDescent="0.2">
      <c r="A35" s="11"/>
      <c r="B35" s="11"/>
      <c r="C35" s="11"/>
      <c r="D35" s="11"/>
      <c r="E35" s="11"/>
      <c r="G35" s="11"/>
      <c r="H35" s="11"/>
      <c r="J35" s="11"/>
      <c r="K35" s="11"/>
    </row>
  </sheetData>
  <sheetProtection algorithmName="SHA-512" hashValue="o67Hs6FnOwIlVWQN5yhvkTKeIAfiBOI1+0QS5EKoofrvTIFz8z/nO61WipxZmRHrHC4iOEl28X/fsWxq7wfa8g==" saltValue="z/7w8ysd8vjeL7Ik6oUqzA==" spinCount="100000" sheet="1" objects="1" scenarios="1"/>
  <mergeCells count="37">
    <mergeCell ref="G1:H1"/>
    <mergeCell ref="H3:H8"/>
    <mergeCell ref="H9:H14"/>
    <mergeCell ref="H15:H20"/>
    <mergeCell ref="G34:H34"/>
    <mergeCell ref="H21:H26"/>
    <mergeCell ref="H27:H32"/>
    <mergeCell ref="J1:K1"/>
    <mergeCell ref="K3:K8"/>
    <mergeCell ref="K9:K14"/>
    <mergeCell ref="K15:K20"/>
    <mergeCell ref="J34:K34"/>
    <mergeCell ref="K21:K26"/>
    <mergeCell ref="K27:K32"/>
    <mergeCell ref="D1:E1"/>
    <mergeCell ref="E3:E8"/>
    <mergeCell ref="A1:B1"/>
    <mergeCell ref="A3:A6"/>
    <mergeCell ref="A9:A12"/>
    <mergeCell ref="A7:B7"/>
    <mergeCell ref="A8:B8"/>
    <mergeCell ref="E9:E14"/>
    <mergeCell ref="A13:B13"/>
    <mergeCell ref="A14:B14"/>
    <mergeCell ref="D34:E34"/>
    <mergeCell ref="A15:A18"/>
    <mergeCell ref="E15:E20"/>
    <mergeCell ref="A19:B19"/>
    <mergeCell ref="A20:B20"/>
    <mergeCell ref="A21:A24"/>
    <mergeCell ref="E21:E26"/>
    <mergeCell ref="A25:B25"/>
    <mergeCell ref="A26:B26"/>
    <mergeCell ref="A27:A30"/>
    <mergeCell ref="E27:E32"/>
    <mergeCell ref="A31:B31"/>
    <mergeCell ref="A32:B32"/>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4C1150EF-AE24-B34B-BB57-D938A17960EF}">
          <x14:formula1>
            <xm:f>'Open vragen '!$A$13:$A$18</xm:f>
          </x14:formula1>
          <xm:sqref>D7 J19 J13 J7 G19 G13 G7 D19 D13 J31 J25 G31 G25 D31 D25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C664D-0328-8543-A68E-19F44B24B7FC}">
  <dimension ref="A1:G8"/>
  <sheetViews>
    <sheetView showGridLines="0" tabSelected="1" zoomScale="110" zoomScaleNormal="110" workbookViewId="0">
      <selection activeCell="G8" sqref="G8"/>
    </sheetView>
  </sheetViews>
  <sheetFormatPr baseColWidth="10" defaultColWidth="11.5" defaultRowHeight="15" x14ac:dyDescent="0.2"/>
  <cols>
    <col min="1" max="1" width="53.83203125" customWidth="1"/>
    <col min="2" max="2" width="2.83203125" customWidth="1"/>
    <col min="3" max="3" width="25.1640625" customWidth="1"/>
    <col min="4" max="4" width="2.83203125" customWidth="1"/>
    <col min="5" max="5" width="25.1640625" customWidth="1"/>
    <col min="6" max="6" width="2.83203125" customWidth="1"/>
    <col min="7" max="7" width="25.1640625" customWidth="1"/>
  </cols>
  <sheetData>
    <row r="1" spans="1:7" s="11" customFormat="1" ht="31" customHeight="1" x14ac:dyDescent="0.2">
      <c r="A1" s="27" t="s">
        <v>24</v>
      </c>
      <c r="B1" s="28"/>
      <c r="C1" s="29"/>
      <c r="E1" s="29"/>
      <c r="G1" s="29"/>
    </row>
    <row r="2" spans="1:7" s="11" customFormat="1" ht="37" customHeight="1" x14ac:dyDescent="0.2">
      <c r="A2" s="30" t="s">
        <v>25</v>
      </c>
      <c r="B2" s="28"/>
      <c r="C2" s="31" t="s">
        <v>26</v>
      </c>
      <c r="E2" s="31" t="s">
        <v>27</v>
      </c>
      <c r="F2" s="11" t="s">
        <v>28</v>
      </c>
      <c r="G2" s="31" t="s">
        <v>29</v>
      </c>
    </row>
    <row r="3" spans="1:7" s="34" customFormat="1" ht="32" customHeight="1" x14ac:dyDescent="0.2">
      <c r="A3" s="32" t="str">
        <f>'Open vragen '!A1</f>
        <v xml:space="preserve">7.1 A OPEN VRAGEN </v>
      </c>
      <c r="B3" s="28"/>
      <c r="C3" s="33" t="e">
        <f>Consensus!D34</f>
        <v>#VALUE!</v>
      </c>
      <c r="E3" s="33" t="e">
        <f>Consensus!G34</f>
        <v>#VALUE!</v>
      </c>
      <c r="G3" s="33" t="e">
        <f>Consensus!J34</f>
        <v>#VALUE!</v>
      </c>
    </row>
    <row r="4" spans="1:7" s="11" customFormat="1" ht="32" customHeight="1" x14ac:dyDescent="0.2">
      <c r="A4" s="35" t="s">
        <v>30</v>
      </c>
      <c r="B4" s="28"/>
      <c r="C4" s="36" t="e">
        <f>C3</f>
        <v>#VALUE!</v>
      </c>
      <c r="E4" s="36" t="e">
        <f>E3</f>
        <v>#VALUE!</v>
      </c>
      <c r="G4" s="36" t="e">
        <f>G3</f>
        <v>#VALUE!</v>
      </c>
    </row>
    <row r="5" spans="1:7" s="11" customFormat="1" ht="13" customHeight="1" x14ac:dyDescent="0.2"/>
    <row r="6" spans="1:7" s="11" customFormat="1" ht="32" customHeight="1" x14ac:dyDescent="0.2">
      <c r="A6" s="37" t="s">
        <v>31</v>
      </c>
      <c r="B6" s="28"/>
      <c r="C6" s="38">
        <v>0</v>
      </c>
      <c r="E6" s="38">
        <v>0</v>
      </c>
      <c r="G6" s="38">
        <v>0</v>
      </c>
    </row>
    <row r="7" spans="1:7" s="11" customFormat="1" ht="12" customHeight="1" x14ac:dyDescent="0.2"/>
    <row r="8" spans="1:7" s="11" customFormat="1" ht="32" customHeight="1" x14ac:dyDescent="0.2">
      <c r="A8" s="39" t="s">
        <v>32</v>
      </c>
      <c r="B8" s="28"/>
      <c r="C8" s="40" t="e">
        <f>C6-C4</f>
        <v>#VALUE!</v>
      </c>
      <c r="E8" s="40" t="e">
        <f>E6-E4</f>
        <v>#VALUE!</v>
      </c>
      <c r="G8" s="40" t="e">
        <f>G6-G4</f>
        <v>#VALUE!</v>
      </c>
    </row>
  </sheetData>
  <sheetProtection algorithmName="SHA-512" hashValue="8d0bpP+NieZGq3ssB1YOpYv9p0/zt7zDXzbHhVKcZ7lwE/yXnXQ6HP5Ng1WvysJKaBJn9z08SmBY5Bwg8mPyXw==" saltValue="8QiJWhYgO3HgsUdLTQPsD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5D629114-0FDD-4811-A128-88D4CA5B1D00}">
  <ds:schemaRefs>
    <ds:schemaRef ds:uri="http://schemas.microsoft.com/sharepoint/v3/contenttype/forms"/>
  </ds:schemaRefs>
</ds:datastoreItem>
</file>

<file path=customXml/itemProps2.xml><?xml version="1.0" encoding="utf-8"?>
<ds:datastoreItem xmlns:ds="http://schemas.openxmlformats.org/officeDocument/2006/customXml" ds:itemID="{C45C65C2-F9D1-4B49-B6EE-32F02F2C19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6590CF-FEFF-4E19-A3C7-BED4B92A8658}">
  <ds:schemaRefs>
    <ds:schemaRef ds:uri="http://schemas.openxmlformats.org/package/2006/metadata/core-properties"/>
    <ds:schemaRef ds:uri="04d4ff2e-cf62-40b0-a5cf-f8c6524922a9"/>
    <ds:schemaRef ds:uri="http://schemas.microsoft.com/office/2006/metadata/properties"/>
    <ds:schemaRef ds:uri="http://schemas.microsoft.com/office/infopath/2007/PartnerControls"/>
    <ds:schemaRef ds:uri="http://schemas.microsoft.com/office/2006/documentManagement/types"/>
    <ds:schemaRef ds:uri="cdfd6af9-2027-427e-aee7-f2f3dc2ea940"/>
    <ds:schemaRef ds:uri="http://purl.org/dc/terms/"/>
    <ds:schemaRef ds:uri="http://purl.org/dc/elements/1.1/"/>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7</vt:i4>
      </vt:variant>
    </vt:vector>
  </HeadingPairs>
  <TitlesOfParts>
    <vt:vector size="7" baseType="lpstr">
      <vt:lpstr>Open vragen </vt:lpstr>
      <vt:lpstr>Beoordelaar 1</vt:lpstr>
      <vt:lpstr>Beoordelaar 2</vt:lpstr>
      <vt:lpstr>Beoordelaar 3</vt:lpstr>
      <vt:lpstr>Beoordelaar 4</vt:lpstr>
      <vt:lpstr>Consensus</vt:lpstr>
      <vt:lpstr>Eindscores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RV: LOO 25-3</dc:description>
  <cp:lastModifiedBy/>
  <cp:revision/>
  <dcterms:created xsi:type="dcterms:W3CDTF">2006-09-16T00:00:00Z</dcterms:created>
  <dcterms:modified xsi:type="dcterms:W3CDTF">2025-01-14T14:58:07Z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