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oneu-my.sharepoint.com/personal/nina_hollander_aon_nl/Documents/Europese Aanbestedingen/Stichting/Stichting BVE Zuid-Limburg - Vista College/"/>
    </mc:Choice>
  </mc:AlternateContent>
  <xr:revisionPtr revIDLastSave="0" documentId="8_{52E10743-D539-4AE6-8370-CA65FE997AE0}" xr6:coauthVersionLast="47" xr6:coauthVersionMax="47" xr10:uidLastSave="{00000000-0000-0000-0000-000000000000}"/>
  <bookViews>
    <workbookView xWindow="-110" yWindow="-110" windowWidth="19420" windowHeight="10300" tabRatio="421" xr2:uid="{00000000-000D-0000-FFFF-FFFF00000000}"/>
  </bookViews>
  <sheets>
    <sheet name="Specificatie" sheetId="2" r:id="rId1"/>
  </sheets>
  <definedNames>
    <definedName name="_xlnm.Print_Area" localSheetId="0">Specificatie!$A$1:$S$20</definedName>
    <definedName name="_xlnm.Print_Titles" localSheetId="0">Specificatie!$1:$4</definedName>
    <definedName name="afrdoor">#REF!</definedName>
    <definedName name="afrind">#REF!</definedName>
    <definedName name="cad">Specificatie!#REF!</definedName>
    <definedName name="df">Specificatie!#REF!</definedName>
    <definedName name="Eurokoers">#REF!</definedName>
    <definedName name="ign">#REF!</definedName>
    <definedName name="igo">#REF!</definedName>
    <definedName name="iin">#REF!</definedName>
    <definedName name="iio">#REF!</definedName>
    <definedName name="index">Specificatie!#REF!</definedName>
    <definedName name="perc">#REF!</definedName>
    <definedName name="premie2005">#REF!</definedName>
    <definedName name="premie2008">#REF!</definedName>
    <definedName name="premieAVD">#REF!</definedName>
    <definedName name="premieGMB">#REF!</definedName>
    <definedName name="premieoud">#REF!</definedName>
    <definedName name="premieOW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20" i="2" s="1"/>
  <c r="J7" i="2"/>
  <c r="J8" i="2"/>
  <c r="J9" i="2"/>
  <c r="J11" i="2"/>
  <c r="J12" i="2"/>
  <c r="J14" i="2"/>
  <c r="R15" i="2"/>
  <c r="R16" i="2"/>
  <c r="R17" i="2"/>
  <c r="R18" i="2"/>
  <c r="R19" i="2"/>
  <c r="R13" i="2"/>
  <c r="N11" i="2"/>
  <c r="Q11" i="2" s="1"/>
  <c r="M8" i="2"/>
  <c r="M6" i="2"/>
  <c r="N9" i="2"/>
  <c r="N14" i="2"/>
  <c r="S14" i="2" s="1"/>
  <c r="N12" i="2"/>
  <c r="O12" i="2" s="1"/>
  <c r="N8" i="2"/>
  <c r="N7" i="2"/>
  <c r="N6" i="2"/>
  <c r="M9" i="2"/>
  <c r="M7" i="2"/>
  <c r="R6" i="2"/>
  <c r="R12" i="2"/>
  <c r="R9" i="2"/>
  <c r="R14" i="2"/>
  <c r="R8" i="2"/>
  <c r="S15" i="2"/>
  <c r="P20" i="2"/>
  <c r="R7" i="2"/>
  <c r="O8" i="2" l="1"/>
  <c r="S11" i="2"/>
  <c r="S12" i="2"/>
  <c r="O14" i="2"/>
  <c r="O11" i="2"/>
  <c r="S7" i="2"/>
  <c r="S6" i="2"/>
  <c r="S9" i="2"/>
  <c r="N20" i="2"/>
  <c r="O9" i="2"/>
  <c r="O6" i="2"/>
  <c r="R11" i="2"/>
  <c r="R20" i="2" s="1"/>
  <c r="Q20" i="2"/>
  <c r="M20" i="2"/>
  <c r="O7" i="2"/>
  <c r="S8" i="2"/>
  <c r="S20" i="2" l="1"/>
  <c r="O20" i="2"/>
</calcChain>
</file>

<file path=xl/sharedStrings.xml><?xml version="1.0" encoding="utf-8"?>
<sst xmlns="http://schemas.openxmlformats.org/spreadsheetml/2006/main" count="114" uniqueCount="82">
  <si>
    <t>Omschrijving:</t>
  </si>
  <si>
    <t>Gebouwen</t>
  </si>
  <si>
    <t>Totaal</t>
  </si>
  <si>
    <t>Taxatie gebouwen</t>
  </si>
  <si>
    <t>Taxatie inventaris</t>
  </si>
  <si>
    <t>Plaats:</t>
  </si>
  <si>
    <t>Adres:</t>
  </si>
  <si>
    <t>Verzekerde sommen</t>
  </si>
  <si>
    <t>Postcode</t>
  </si>
  <si>
    <t>nummer</t>
  </si>
  <si>
    <t>Heerlen</t>
  </si>
  <si>
    <t xml:space="preserve">Schandelermolenweg </t>
  </si>
  <si>
    <t xml:space="preserve">Valkenburgerweg </t>
  </si>
  <si>
    <t>Sittard</t>
  </si>
  <si>
    <t xml:space="preserve">Henri Dunantlaan </t>
  </si>
  <si>
    <t>Maastricht</t>
  </si>
  <si>
    <t>Maastricht-Airport</t>
  </si>
  <si>
    <t>Venlo</t>
  </si>
  <si>
    <t xml:space="preserve">Milaanstraat </t>
  </si>
  <si>
    <t xml:space="preserve">Horsterweg </t>
  </si>
  <si>
    <t>onderwijs</t>
  </si>
  <si>
    <t>Eigendom</t>
  </si>
  <si>
    <t xml:space="preserve">Sibemaweg </t>
  </si>
  <si>
    <t>Stationsstraat</t>
  </si>
  <si>
    <t>Beek</t>
  </si>
  <si>
    <t>Geleen</t>
  </si>
  <si>
    <t>De Haamen</t>
  </si>
  <si>
    <t>ICT Lyceum</t>
  </si>
  <si>
    <t>Hagerhofweg</t>
  </si>
  <si>
    <t>5900 AG</t>
  </si>
  <si>
    <t>Steenweg</t>
  </si>
  <si>
    <t>28-1-2021</t>
  </si>
  <si>
    <t>9-2-2021</t>
  </si>
  <si>
    <t>7-9-2021</t>
  </si>
  <si>
    <t>8-2-2021</t>
  </si>
  <si>
    <t>3-4-2020</t>
  </si>
  <si>
    <t>6161BE</t>
  </si>
  <si>
    <t>Taxaties fa. Troostwijk</t>
  </si>
  <si>
    <t>Inventaris/ huurdersbelang</t>
  </si>
  <si>
    <t>Datum taxatie inventaris</t>
  </si>
  <si>
    <t>Taxatie inventaris/ huurdersbelang</t>
  </si>
  <si>
    <t>Datum taxatie gebouwen</t>
  </si>
  <si>
    <t>Wordt gemeubileerd gehuurd</t>
  </si>
  <si>
    <t>wordt gemeubileerd gehuurd / samenwerkingsovereenkomst / gebruiksvergoeding voor de nutsvoorzieningen</t>
  </si>
  <si>
    <t>Gebruiksvergoeding / geen eigen meubilair</t>
  </si>
  <si>
    <t>Samenwerkingsovereenkomst all-in</t>
  </si>
  <si>
    <t>Rijksweg Zuid Geleen</t>
  </si>
  <si>
    <t>6131BH</t>
  </si>
  <si>
    <t>1b</t>
  </si>
  <si>
    <t>ICT-lyceum</t>
  </si>
  <si>
    <t>6199AC</t>
  </si>
  <si>
    <t>6191BG</t>
  </si>
  <si>
    <t>6419PB</t>
  </si>
  <si>
    <t>6135LH</t>
  </si>
  <si>
    <t>6191HV</t>
  </si>
  <si>
    <t>6135KT</t>
  </si>
  <si>
    <t>6415GG</t>
  </si>
  <si>
    <t>6419AW</t>
  </si>
  <si>
    <t>6224DC</t>
  </si>
  <si>
    <t>6137 AE</t>
  </si>
  <si>
    <t>Media Inn, Swentiboldstraat</t>
  </si>
  <si>
    <t xml:space="preserve"> </t>
  </si>
  <si>
    <t>2-10-2022</t>
  </si>
  <si>
    <t>24-10-2022</t>
  </si>
  <si>
    <t>Update december 2022: hertaxatie inventaris wordt in 2023 uitgevoerd</t>
  </si>
  <si>
    <t>Update december 2022: hertaxatie gebouw moet nog uitgevoerd worden</t>
  </si>
  <si>
    <t>Huur</t>
  </si>
  <si>
    <t>Index gebouwen</t>
  </si>
  <si>
    <t>Index inventaris/ huurdersbelang</t>
  </si>
  <si>
    <t>03-04-2023</t>
  </si>
  <si>
    <t>2-5-2023</t>
  </si>
  <si>
    <t xml:space="preserve">Arendstraat </t>
  </si>
  <si>
    <t>25-10-2022</t>
  </si>
  <si>
    <t xml:space="preserve">12 </t>
  </si>
  <si>
    <t>Stand per: 1 januari 2026</t>
  </si>
  <si>
    <t>Zorgacacademie</t>
  </si>
  <si>
    <t>Vliegtuigonderhoudstechniek</t>
  </si>
  <si>
    <t>Bouw</t>
  </si>
  <si>
    <t>CIOS, Uiterlijke verzorging, VEVA</t>
  </si>
  <si>
    <t>CIOS Venlo</t>
  </si>
  <si>
    <t>Uiterlijke Verzorging</t>
  </si>
  <si>
    <t>CIOS nivo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</si>
</sst>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* #,##0.00_-;\-* #,##0.00_-;_-* &quot;-&quot;??_-;_-@_-"/>
  </numFmts>
  <fonts count="22">
    <font>
      <sz val="10"/>
      <name val="Times New Roman"/>
    </font>
    <font>
      <sz val="10"/>
      <name val="Times New Roman"/>
      <family val="1"/>
    </font>
    <font>
      <b/>
      <i/>
      <sz val="12"/>
      <color indexed="8"/>
      <name val="Univers (W1)"/>
      <family val="2"/>
    </font>
    <font>
      <b/>
      <i/>
      <sz val="12"/>
      <color indexed="8"/>
      <name val="Univers (W1)"/>
    </font>
    <font>
      <sz val="10"/>
      <color indexed="8"/>
      <name val="Times New Roman"/>
      <family val="1"/>
    </font>
    <font>
      <b/>
      <i/>
      <sz val="10"/>
      <color indexed="8"/>
      <name val="Univers (W1)"/>
      <family val="2"/>
    </font>
    <font>
      <b/>
      <i/>
      <sz val="8"/>
      <color indexed="8"/>
      <name val="Univers (W1)"/>
    </font>
    <font>
      <b/>
      <i/>
      <sz val="12"/>
      <color indexed="10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Univers (W1)"/>
      <family val="2"/>
    </font>
    <font>
      <b/>
      <sz val="12"/>
      <color indexed="8"/>
      <name val="Arial"/>
      <family val="2"/>
    </font>
    <font>
      <b/>
      <sz val="10"/>
      <color indexed="8"/>
      <name val="Univers (W1)"/>
      <family val="2"/>
    </font>
    <font>
      <sz val="9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0"/>
      <color indexed="8"/>
      <name val="Times New Roman"/>
      <family val="1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164" fontId="4" fillId="0" borderId="0" xfId="1" applyFont="1" applyAlignment="1">
      <alignment vertical="top"/>
    </xf>
    <xf numFmtId="164" fontId="4" fillId="0" borderId="0" xfId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164" fontId="4" fillId="0" borderId="0" xfId="1" applyFont="1" applyAlignment="1" applyProtection="1">
      <alignment vertical="top"/>
    </xf>
    <xf numFmtId="164" fontId="2" fillId="3" borderId="4" xfId="1" quotePrefix="1" applyFont="1" applyFill="1" applyBorder="1" applyAlignment="1">
      <alignment horizontal="center" vertical="top" wrapText="1"/>
    </xf>
    <xf numFmtId="2" fontId="5" fillId="3" borderId="0" xfId="1" quotePrefix="1" applyNumberFormat="1" applyFont="1" applyFill="1" applyBorder="1" applyAlignment="1">
      <alignment horizontal="left" vertical="top"/>
    </xf>
    <xf numFmtId="164" fontId="10" fillId="0" borderId="1" xfId="1" applyFont="1" applyBorder="1" applyAlignment="1" applyProtection="1">
      <alignment vertical="top"/>
      <protection locked="0"/>
    </xf>
    <xf numFmtId="164" fontId="10" fillId="0" borderId="2" xfId="1" quotePrefix="1" applyFont="1" applyBorder="1" applyAlignment="1" applyProtection="1">
      <alignment horizontal="left" vertical="top"/>
      <protection locked="0"/>
    </xf>
    <xf numFmtId="164" fontId="10" fillId="0" borderId="1" xfId="1" quotePrefix="1" applyFont="1" applyBorder="1" applyAlignment="1" applyProtection="1">
      <alignment horizontal="left" vertical="top" wrapText="1"/>
      <protection locked="0"/>
    </xf>
    <xf numFmtId="164" fontId="10" fillId="0" borderId="0" xfId="1" quotePrefix="1" applyFont="1" applyBorder="1" applyAlignment="1" applyProtection="1">
      <alignment horizontal="left" vertical="top" wrapText="1"/>
      <protection locked="0"/>
    </xf>
    <xf numFmtId="164" fontId="10" fillId="0" borderId="2" xfId="1" applyFont="1" applyFill="1" applyBorder="1" applyAlignment="1" applyProtection="1">
      <alignment vertical="top"/>
      <protection locked="0"/>
    </xf>
    <xf numFmtId="164" fontId="10" fillId="0" borderId="2" xfId="1" quotePrefix="1" applyFont="1" applyFill="1" applyBorder="1" applyAlignment="1" applyProtection="1">
      <alignment horizontal="left" vertical="top"/>
      <protection locked="0"/>
    </xf>
    <xf numFmtId="164" fontId="10" fillId="0" borderId="1" xfId="1" quotePrefix="1" applyFont="1" applyFill="1" applyBorder="1" applyAlignment="1" applyProtection="1">
      <alignment horizontal="left" vertical="top" wrapText="1"/>
      <protection locked="0"/>
    </xf>
    <xf numFmtId="164" fontId="10" fillId="0" borderId="0" xfId="1" quotePrefix="1" applyFont="1" applyFill="1" applyBorder="1" applyAlignment="1" applyProtection="1">
      <alignment horizontal="left" vertical="top" wrapText="1"/>
      <protection locked="0"/>
    </xf>
    <xf numFmtId="164" fontId="4" fillId="4" borderId="3" xfId="1" applyFont="1" applyFill="1" applyBorder="1" applyAlignment="1">
      <alignment horizontal="left" vertical="top"/>
    </xf>
    <xf numFmtId="164" fontId="4" fillId="4" borderId="4" xfId="1" applyFont="1" applyFill="1" applyBorder="1" applyAlignment="1">
      <alignment vertical="top" wrapText="1"/>
    </xf>
    <xf numFmtId="49" fontId="4" fillId="4" borderId="4" xfId="1" applyNumberFormat="1" applyFont="1" applyFill="1" applyBorder="1" applyAlignment="1">
      <alignment vertical="top" wrapText="1"/>
    </xf>
    <xf numFmtId="164" fontId="4" fillId="0" borderId="0" xfId="1" applyFont="1" applyBorder="1" applyAlignment="1">
      <alignment vertical="top"/>
    </xf>
    <xf numFmtId="1" fontId="8" fillId="2" borderId="6" xfId="1" applyNumberFormat="1" applyFont="1" applyFill="1" applyBorder="1" applyAlignment="1">
      <alignment horizontal="left" vertical="top"/>
    </xf>
    <xf numFmtId="1" fontId="8" fillId="2" borderId="7" xfId="1" applyNumberFormat="1" applyFont="1" applyFill="1" applyBorder="1" applyAlignment="1">
      <alignment horizontal="left" vertical="top" wrapText="1"/>
    </xf>
    <xf numFmtId="1" fontId="8" fillId="5" borderId="6" xfId="1" applyNumberFormat="1" applyFont="1" applyFill="1" applyBorder="1" applyAlignment="1">
      <alignment vertical="top"/>
    </xf>
    <xf numFmtId="1" fontId="8" fillId="2" borderId="8" xfId="1" applyNumberFormat="1" applyFont="1" applyFill="1" applyBorder="1" applyAlignment="1">
      <alignment horizontal="left" vertical="top" wrapText="1"/>
    </xf>
    <xf numFmtId="2" fontId="11" fillId="3" borderId="3" xfId="1" applyNumberFormat="1" applyFont="1" applyFill="1" applyBorder="1" applyAlignment="1">
      <alignment horizontal="left" vertical="top"/>
    </xf>
    <xf numFmtId="164" fontId="11" fillId="3" borderId="4" xfId="1" quotePrefix="1" applyFont="1" applyFill="1" applyBorder="1" applyAlignment="1">
      <alignment horizontal="center" vertical="top" wrapText="1"/>
    </xf>
    <xf numFmtId="2" fontId="12" fillId="3" borderId="2" xfId="1" quotePrefix="1" applyNumberFormat="1" applyFont="1" applyFill="1" applyBorder="1" applyAlignment="1">
      <alignment horizontal="left" vertical="top"/>
    </xf>
    <xf numFmtId="2" fontId="13" fillId="3" borderId="0" xfId="1" quotePrefix="1" applyNumberFormat="1" applyFont="1" applyFill="1" applyBorder="1" applyAlignment="1">
      <alignment horizontal="left" vertical="top"/>
    </xf>
    <xf numFmtId="2" fontId="11" fillId="3" borderId="4" xfId="1" applyNumberFormat="1" applyFont="1" applyFill="1" applyBorder="1" applyAlignment="1">
      <alignment horizontal="left" vertical="top"/>
    </xf>
    <xf numFmtId="2" fontId="12" fillId="3" borderId="0" xfId="1" quotePrefix="1" applyNumberFormat="1" applyFont="1" applyFill="1" applyBorder="1" applyAlignment="1">
      <alignment horizontal="left" vertical="top"/>
    </xf>
    <xf numFmtId="164" fontId="4" fillId="4" borderId="4" xfId="1" applyFont="1" applyFill="1" applyBorder="1" applyAlignment="1">
      <alignment horizontal="left" vertical="top"/>
    </xf>
    <xf numFmtId="164" fontId="10" fillId="0" borderId="0" xfId="1" quotePrefix="1" applyFont="1" applyBorder="1" applyAlignment="1" applyProtection="1">
      <alignment horizontal="left" vertical="top"/>
      <protection locked="0"/>
    </xf>
    <xf numFmtId="1" fontId="8" fillId="2" borderId="9" xfId="1" applyNumberFormat="1" applyFont="1" applyFill="1" applyBorder="1" applyAlignment="1">
      <alignment horizontal="left" vertical="top"/>
    </xf>
    <xf numFmtId="0" fontId="10" fillId="0" borderId="0" xfId="1" quotePrefix="1" applyNumberFormat="1" applyFont="1" applyFill="1" applyBorder="1" applyAlignment="1" applyProtection="1">
      <alignment horizontal="left" vertical="top"/>
      <protection locked="0"/>
    </xf>
    <xf numFmtId="49" fontId="10" fillId="0" borderId="0" xfId="1" quotePrefix="1" applyNumberFormat="1" applyFont="1" applyFill="1" applyBorder="1" applyAlignment="1" applyProtection="1">
      <alignment horizontal="left" vertical="top"/>
      <protection locked="0"/>
    </xf>
    <xf numFmtId="164" fontId="10" fillId="0" borderId="10" xfId="1" applyFont="1" applyBorder="1" applyAlignment="1" applyProtection="1">
      <alignment vertical="top"/>
      <protection locked="0"/>
    </xf>
    <xf numFmtId="0" fontId="10" fillId="0" borderId="0" xfId="1" quotePrefix="1" applyNumberFormat="1" applyFont="1" applyBorder="1" applyAlignment="1" applyProtection="1">
      <alignment horizontal="left" vertical="top"/>
      <protection locked="0"/>
    </xf>
    <xf numFmtId="164" fontId="10" fillId="0" borderId="10" xfId="1" applyFont="1" applyFill="1" applyBorder="1" applyAlignment="1" applyProtection="1">
      <alignment vertical="top"/>
      <protection locked="0"/>
    </xf>
    <xf numFmtId="164" fontId="10" fillId="0" borderId="5" xfId="1" applyFont="1" applyBorder="1" applyAlignment="1" applyProtection="1">
      <alignment vertical="top"/>
    </xf>
    <xf numFmtId="1" fontId="8" fillId="5" borderId="7" xfId="1" applyNumberFormat="1" applyFont="1" applyFill="1" applyBorder="1" applyAlignment="1">
      <alignment vertical="top" wrapText="1"/>
    </xf>
    <xf numFmtId="164" fontId="10" fillId="0" borderId="0" xfId="1" applyFont="1" applyFill="1" applyBorder="1" applyAlignment="1" applyProtection="1">
      <alignment vertical="top"/>
      <protection locked="0"/>
    </xf>
    <xf numFmtId="164" fontId="4" fillId="0" borderId="0" xfId="1" applyFont="1" applyFill="1" applyBorder="1" applyAlignment="1">
      <alignment vertical="top"/>
    </xf>
    <xf numFmtId="164" fontId="14" fillId="0" borderId="0" xfId="1" applyFont="1" applyFill="1" applyAlignment="1">
      <alignment vertical="top"/>
    </xf>
    <xf numFmtId="164" fontId="14" fillId="0" borderId="0" xfId="1" applyFont="1" applyFill="1" applyBorder="1" applyAlignment="1">
      <alignment vertical="top"/>
    </xf>
    <xf numFmtId="164" fontId="15" fillId="0" borderId="1" xfId="1" applyFont="1" applyFill="1" applyBorder="1" applyAlignment="1" applyProtection="1">
      <alignment vertical="top"/>
      <protection locked="0"/>
    </xf>
    <xf numFmtId="164" fontId="10" fillId="0" borderId="0" xfId="1" applyFont="1" applyBorder="1" applyAlignment="1" applyProtection="1">
      <alignment vertical="top"/>
    </xf>
    <xf numFmtId="164" fontId="10" fillId="0" borderId="1" xfId="1" applyFont="1" applyFill="1" applyBorder="1" applyAlignment="1" applyProtection="1">
      <alignment vertical="top"/>
      <protection locked="0"/>
    </xf>
    <xf numFmtId="1" fontId="8" fillId="5" borderId="7" xfId="1" applyNumberFormat="1" applyFont="1" applyFill="1" applyBorder="1" applyAlignment="1" applyProtection="1">
      <alignment vertical="top"/>
    </xf>
    <xf numFmtId="164" fontId="10" fillId="0" borderId="1" xfId="1" applyFont="1" applyBorder="1" applyAlignment="1" applyProtection="1">
      <alignment vertical="top"/>
    </xf>
    <xf numFmtId="164" fontId="10" fillId="0" borderId="2" xfId="1" applyFont="1" applyFill="1" applyBorder="1" applyAlignment="1" applyProtection="1">
      <alignment horizontal="left" vertical="top"/>
      <protection locked="0"/>
    </xf>
    <xf numFmtId="164" fontId="4" fillId="0" borderId="0" xfId="1" applyFont="1" applyAlignment="1">
      <alignment horizontal="left" vertical="top"/>
    </xf>
    <xf numFmtId="49" fontId="2" fillId="3" borderId="4" xfId="1" quotePrefix="1" applyNumberFormat="1" applyFont="1" applyFill="1" applyBorder="1" applyAlignment="1">
      <alignment vertical="top" wrapText="1"/>
    </xf>
    <xf numFmtId="49" fontId="5" fillId="3" borderId="0" xfId="1" quotePrefix="1" applyNumberFormat="1" applyFont="1" applyFill="1" applyBorder="1" applyAlignment="1">
      <alignment vertical="top"/>
    </xf>
    <xf numFmtId="164" fontId="3" fillId="4" borderId="3" xfId="1" applyFont="1" applyFill="1" applyBorder="1" applyAlignment="1">
      <alignment vertical="top"/>
    </xf>
    <xf numFmtId="164" fontId="6" fillId="4" borderId="4" xfId="1" applyFont="1" applyFill="1" applyBorder="1" applyAlignment="1">
      <alignment vertical="top"/>
    </xf>
    <xf numFmtId="164" fontId="6" fillId="4" borderId="4" xfId="1" applyFont="1" applyFill="1" applyBorder="1" applyAlignment="1" applyProtection="1">
      <alignment vertical="top"/>
    </xf>
    <xf numFmtId="49" fontId="8" fillId="2" borderId="6" xfId="1" applyNumberFormat="1" applyFont="1" applyFill="1" applyBorder="1" applyAlignment="1">
      <alignment vertical="top" wrapText="1"/>
    </xf>
    <xf numFmtId="49" fontId="8" fillId="2" borderId="8" xfId="1" applyNumberFormat="1" applyFont="1" applyFill="1" applyBorder="1" applyAlignment="1">
      <alignment vertical="top" wrapText="1"/>
    </xf>
    <xf numFmtId="49" fontId="10" fillId="0" borderId="2" xfId="1" quotePrefix="1" applyNumberFormat="1" applyFont="1" applyFill="1" applyBorder="1" applyAlignment="1" applyProtection="1">
      <alignment vertical="top" wrapText="1"/>
      <protection locked="0"/>
    </xf>
    <xf numFmtId="49" fontId="10" fillId="0" borderId="2" xfId="1" applyNumberFormat="1" applyFont="1" applyFill="1" applyBorder="1" applyAlignment="1" applyProtection="1">
      <alignment vertical="top" wrapText="1"/>
      <protection locked="0"/>
    </xf>
    <xf numFmtId="49" fontId="2" fillId="7" borderId="3" xfId="1" quotePrefix="1" applyNumberFormat="1" applyFont="1" applyFill="1" applyBorder="1" applyAlignment="1">
      <alignment vertical="top" wrapText="1"/>
    </xf>
    <xf numFmtId="164" fontId="7" fillId="7" borderId="4" xfId="1" applyFont="1" applyFill="1" applyBorder="1" applyAlignment="1">
      <alignment horizontal="left" vertical="top"/>
    </xf>
    <xf numFmtId="164" fontId="4" fillId="7" borderId="4" xfId="1" applyFont="1" applyFill="1" applyBorder="1" applyAlignment="1">
      <alignment vertical="top"/>
    </xf>
    <xf numFmtId="164" fontId="4" fillId="7" borderId="11" xfId="1" applyFont="1" applyFill="1" applyBorder="1" applyAlignment="1" applyProtection="1">
      <alignment vertical="top"/>
    </xf>
    <xf numFmtId="49" fontId="5" fillId="7" borderId="2" xfId="1" quotePrefix="1" applyNumberFormat="1" applyFont="1" applyFill="1" applyBorder="1" applyAlignment="1">
      <alignment vertical="top"/>
    </xf>
    <xf numFmtId="164" fontId="7" fillId="7" borderId="0" xfId="1" applyFont="1" applyFill="1" applyBorder="1" applyAlignment="1">
      <alignment horizontal="left" vertical="top"/>
    </xf>
    <xf numFmtId="164" fontId="4" fillId="7" borderId="0" xfId="1" applyFont="1" applyFill="1" applyBorder="1" applyAlignment="1">
      <alignment vertical="top"/>
    </xf>
    <xf numFmtId="164" fontId="4" fillId="7" borderId="5" xfId="1" applyFont="1" applyFill="1" applyBorder="1" applyAlignment="1" applyProtection="1">
      <alignment vertical="top"/>
    </xf>
    <xf numFmtId="49" fontId="8" fillId="7" borderId="6" xfId="1" applyNumberFormat="1" applyFont="1" applyFill="1" applyBorder="1" applyAlignment="1">
      <alignment vertical="top" wrapText="1"/>
    </xf>
    <xf numFmtId="1" fontId="8" fillId="7" borderId="6" xfId="1" applyNumberFormat="1" applyFont="1" applyFill="1" applyBorder="1" applyAlignment="1">
      <alignment horizontal="left" vertical="top"/>
    </xf>
    <xf numFmtId="1" fontId="8" fillId="7" borderId="7" xfId="1" applyNumberFormat="1" applyFont="1" applyFill="1" applyBorder="1" applyAlignment="1">
      <alignment vertical="top" wrapText="1"/>
    </xf>
    <xf numFmtId="164" fontId="16" fillId="7" borderId="1" xfId="1" applyFont="1" applyFill="1" applyBorder="1" applyAlignment="1" applyProtection="1">
      <alignment horizontal="left" vertical="top"/>
      <protection locked="0"/>
    </xf>
    <xf numFmtId="164" fontId="17" fillId="0" borderId="1" xfId="1" applyFont="1" applyFill="1" applyBorder="1" applyAlignment="1" applyProtection="1">
      <alignment vertical="top"/>
      <protection locked="0"/>
    </xf>
    <xf numFmtId="164" fontId="4" fillId="3" borderId="0" xfId="1" applyFont="1" applyFill="1" applyAlignment="1">
      <alignment vertical="top"/>
    </xf>
    <xf numFmtId="164" fontId="14" fillId="3" borderId="0" xfId="1" applyFont="1" applyFill="1" applyBorder="1" applyAlignment="1">
      <alignment vertical="top"/>
    </xf>
    <xf numFmtId="164" fontId="4" fillId="3" borderId="0" xfId="1" applyFont="1" applyFill="1" applyBorder="1" applyAlignment="1">
      <alignment vertical="top"/>
    </xf>
    <xf numFmtId="164" fontId="18" fillId="3" borderId="0" xfId="1" applyFont="1" applyFill="1" applyAlignment="1" applyProtection="1">
      <alignment vertical="top"/>
    </xf>
    <xf numFmtId="164" fontId="19" fillId="0" borderId="1" xfId="1" applyFont="1" applyFill="1" applyBorder="1" applyAlignment="1" applyProtection="1">
      <alignment vertical="top"/>
      <protection locked="0"/>
    </xf>
    <xf numFmtId="49" fontId="2" fillId="7" borderId="4" xfId="1" quotePrefix="1" applyNumberFormat="1" applyFont="1" applyFill="1" applyBorder="1" applyAlignment="1">
      <alignment horizontal="left" vertical="top" wrapText="1"/>
    </xf>
    <xf numFmtId="49" fontId="5" fillId="7" borderId="0" xfId="1" quotePrefix="1" applyNumberFormat="1" applyFont="1" applyFill="1" applyBorder="1" applyAlignment="1">
      <alignment horizontal="left" vertical="top"/>
    </xf>
    <xf numFmtId="49" fontId="8" fillId="7" borderId="13" xfId="1" applyNumberFormat="1" applyFont="1" applyFill="1" applyBorder="1" applyAlignment="1">
      <alignment horizontal="left" vertical="top" wrapText="1"/>
    </xf>
    <xf numFmtId="49" fontId="10" fillId="0" borderId="14" xfId="1" quotePrefix="1" applyNumberFormat="1" applyFont="1" applyFill="1" applyBorder="1" applyAlignment="1" applyProtection="1">
      <alignment horizontal="left" vertical="top" wrapText="1"/>
      <protection locked="0"/>
    </xf>
    <xf numFmtId="49" fontId="10" fillId="0" borderId="14" xfId="1" applyNumberFormat="1" applyFont="1" applyFill="1" applyBorder="1" applyAlignment="1" applyProtection="1">
      <alignment horizontal="left" vertical="top" wrapText="1"/>
      <protection locked="0"/>
    </xf>
    <xf numFmtId="49" fontId="4" fillId="0" borderId="0" xfId="1" applyNumberFormat="1" applyFont="1" applyAlignment="1">
      <alignment horizontal="left" vertical="top" wrapText="1"/>
    </xf>
    <xf numFmtId="49" fontId="20" fillId="0" borderId="14" xfId="1" applyNumberFormat="1" applyFont="1" applyFill="1" applyBorder="1" applyAlignment="1" applyProtection="1">
      <alignment horizontal="left" vertical="top" wrapText="1"/>
      <protection locked="0"/>
    </xf>
    <xf numFmtId="164" fontId="20" fillId="0" borderId="10" xfId="1" applyFont="1" applyFill="1" applyBorder="1" applyAlignment="1" applyProtection="1">
      <alignment vertical="top"/>
      <protection locked="0"/>
    </xf>
    <xf numFmtId="1" fontId="8" fillId="7" borderId="15" xfId="1" applyNumberFormat="1" applyFont="1" applyFill="1" applyBorder="1" applyAlignment="1" applyProtection="1">
      <alignment vertical="top"/>
    </xf>
    <xf numFmtId="164" fontId="10" fillId="0" borderId="10" xfId="1" applyFont="1" applyFill="1" applyBorder="1" applyAlignment="1" applyProtection="1">
      <alignment horizontal="left" vertical="top"/>
      <protection locked="0"/>
    </xf>
    <xf numFmtId="1" fontId="8" fillId="7" borderId="9" xfId="1" applyNumberFormat="1" applyFont="1" applyFill="1" applyBorder="1" applyAlignment="1">
      <alignment vertical="top" wrapText="1"/>
    </xf>
    <xf numFmtId="164" fontId="10" fillId="0" borderId="5" xfId="1" applyFont="1" applyFill="1" applyBorder="1" applyAlignment="1" applyProtection="1">
      <alignment vertical="top"/>
      <protection locked="0"/>
    </xf>
    <xf numFmtId="164" fontId="20" fillId="0" borderId="5" xfId="1" applyFont="1" applyFill="1" applyBorder="1" applyAlignment="1" applyProtection="1">
      <alignment vertical="top"/>
      <protection locked="0"/>
    </xf>
    <xf numFmtId="164" fontId="3" fillId="6" borderId="6" xfId="1" applyFont="1" applyFill="1" applyBorder="1" applyAlignment="1">
      <alignment vertical="top"/>
    </xf>
    <xf numFmtId="164" fontId="3" fillId="6" borderId="12" xfId="1" applyFont="1" applyFill="1" applyBorder="1" applyAlignment="1">
      <alignment vertical="top"/>
    </xf>
    <xf numFmtId="164" fontId="3" fillId="6" borderId="15" xfId="1" applyFont="1" applyFill="1" applyBorder="1" applyAlignment="1">
      <alignment vertical="top"/>
    </xf>
    <xf numFmtId="49" fontId="5" fillId="7" borderId="3" xfId="1" quotePrefix="1" applyNumberFormat="1" applyFont="1" applyFill="1" applyBorder="1" applyAlignment="1">
      <alignment vertical="top"/>
    </xf>
    <xf numFmtId="164" fontId="4" fillId="7" borderId="11" xfId="1" applyFont="1" applyFill="1" applyBorder="1" applyAlignment="1">
      <alignment vertical="top"/>
    </xf>
    <xf numFmtId="164" fontId="4" fillId="7" borderId="16" xfId="1" applyFont="1" applyFill="1" applyBorder="1" applyAlignment="1">
      <alignment vertical="top"/>
    </xf>
    <xf numFmtId="164" fontId="4" fillId="7" borderId="17" xfId="1" applyFont="1" applyFill="1" applyBorder="1" applyAlignment="1">
      <alignment vertical="top"/>
    </xf>
    <xf numFmtId="164" fontId="18" fillId="3" borderId="18" xfId="1" applyFont="1" applyFill="1" applyBorder="1" applyAlignment="1">
      <alignment vertical="top"/>
    </xf>
    <xf numFmtId="164" fontId="4" fillId="3" borderId="9" xfId="1" applyFont="1" applyFill="1" applyBorder="1" applyAlignment="1">
      <alignment vertical="top" wrapText="1"/>
    </xf>
    <xf numFmtId="49" fontId="4" fillId="3" borderId="9" xfId="1" applyNumberFormat="1" applyFont="1" applyFill="1" applyBorder="1" applyAlignment="1">
      <alignment vertical="top" wrapText="1"/>
    </xf>
    <xf numFmtId="49" fontId="4" fillId="3" borderId="9" xfId="1" applyNumberFormat="1" applyFont="1" applyFill="1" applyBorder="1" applyAlignment="1">
      <alignment horizontal="left" vertical="top" wrapText="1"/>
    </xf>
    <xf numFmtId="164" fontId="18" fillId="3" borderId="9" xfId="1" applyFont="1" applyFill="1" applyBorder="1" applyAlignment="1">
      <alignment horizontal="left" vertical="top"/>
    </xf>
    <xf numFmtId="164" fontId="18" fillId="3" borderId="9" xfId="1" applyFont="1" applyFill="1" applyBorder="1" applyAlignment="1">
      <alignment vertical="top"/>
    </xf>
    <xf numFmtId="164" fontId="18" fillId="3" borderId="8" xfId="1" applyFont="1" applyFill="1" applyBorder="1" applyAlignment="1" applyProtection="1">
      <alignment vertical="top"/>
    </xf>
    <xf numFmtId="49" fontId="21" fillId="0" borderId="14" xfId="1" applyNumberFormat="1" applyFont="1" applyFill="1" applyBorder="1" applyAlignment="1" applyProtection="1">
      <alignment horizontal="left" vertical="top" wrapText="1"/>
      <protection locked="0"/>
    </xf>
    <xf numFmtId="164" fontId="21" fillId="0" borderId="1" xfId="1" applyFont="1" applyFill="1" applyBorder="1" applyAlignment="1" applyProtection="1">
      <alignment vertical="top"/>
      <protection locked="0"/>
    </xf>
    <xf numFmtId="49" fontId="21" fillId="0" borderId="2" xfId="1" applyNumberFormat="1" applyFont="1" applyFill="1" applyBorder="1" applyAlignment="1" applyProtection="1">
      <alignment vertical="top" wrapText="1"/>
      <protection locked="0"/>
    </xf>
    <xf numFmtId="1" fontId="8" fillId="7" borderId="12" xfId="1" applyNumberFormat="1" applyFont="1" applyFill="1" applyBorder="1" applyAlignment="1">
      <alignment vertical="top" wrapText="1"/>
    </xf>
    <xf numFmtId="164" fontId="21" fillId="0" borderId="0" xfId="1" applyFont="1" applyFill="1" applyBorder="1" applyAlignment="1" applyProtection="1">
      <alignment vertical="top"/>
      <protection locked="0"/>
    </xf>
    <xf numFmtId="164" fontId="10" fillId="0" borderId="0" xfId="1" applyFont="1" applyBorder="1" applyAlignment="1" applyProtection="1">
      <alignment vertical="top"/>
      <protection locked="0"/>
    </xf>
    <xf numFmtId="49" fontId="10" fillId="0" borderId="5" xfId="1" quotePrefix="1" applyNumberFormat="1" applyFont="1" applyFill="1" applyBorder="1" applyAlignment="1" applyProtection="1">
      <alignment horizontal="left" vertical="top" wrapText="1"/>
      <protection locked="0"/>
    </xf>
    <xf numFmtId="49" fontId="21" fillId="0" borderId="5" xfId="1" applyNumberFormat="1" applyFont="1" applyFill="1" applyBorder="1" applyAlignment="1" applyProtection="1">
      <alignment horizontal="left" vertical="top" wrapText="1"/>
      <protection locked="0"/>
    </xf>
    <xf numFmtId="49" fontId="10" fillId="0" borderId="5" xfId="1" applyNumberFormat="1" applyFont="1" applyFill="1" applyBorder="1" applyAlignment="1" applyProtection="1">
      <alignment horizontal="left" vertical="top" wrapText="1"/>
      <protection locked="0"/>
    </xf>
    <xf numFmtId="49" fontId="10" fillId="0" borderId="19" xfId="1" quotePrefix="1" applyNumberFormat="1" applyFont="1" applyFill="1" applyBorder="1" applyAlignment="1" applyProtection="1">
      <alignment vertical="top" wrapText="1"/>
      <protection locked="0"/>
    </xf>
    <xf numFmtId="49" fontId="10" fillId="0" borderId="14" xfId="1" applyNumberFormat="1" applyFont="1" applyFill="1" applyBorder="1" applyAlignment="1" applyProtection="1">
      <alignment vertical="top" wrapText="1"/>
      <protection locked="0"/>
    </xf>
    <xf numFmtId="49" fontId="21" fillId="0" borderId="14" xfId="1" applyNumberFormat="1" applyFont="1" applyFill="1" applyBorder="1" applyAlignment="1" applyProtection="1">
      <alignment vertical="top" wrapText="1"/>
      <protection locked="0"/>
    </xf>
    <xf numFmtId="44" fontId="4" fillId="0" borderId="0" xfId="1" applyNumberFormat="1" applyFont="1" applyFill="1" applyBorder="1" applyAlignment="1">
      <alignment vertical="top"/>
    </xf>
    <xf numFmtId="44" fontId="10" fillId="0" borderId="0" xfId="1" applyNumberFormat="1" applyFont="1" applyFill="1" applyBorder="1" applyAlignment="1" applyProtection="1">
      <alignment vertical="top"/>
      <protection locked="0"/>
    </xf>
    <xf numFmtId="44" fontId="20" fillId="0" borderId="2" xfId="1" quotePrefix="1" applyNumberFormat="1" applyFont="1" applyFill="1" applyBorder="1" applyAlignment="1" applyProtection="1">
      <alignment horizontal="left" vertical="top"/>
      <protection locked="0"/>
    </xf>
    <xf numFmtId="44" fontId="4" fillId="3" borderId="0" xfId="1" applyNumberFormat="1" applyFont="1" applyFill="1" applyBorder="1" applyAlignment="1">
      <alignment vertical="top"/>
    </xf>
    <xf numFmtId="164" fontId="10" fillId="0" borderId="0" xfId="1" applyFont="1" applyFill="1" applyBorder="1" applyAlignment="1" applyProtection="1">
      <alignment vertical="top"/>
    </xf>
    <xf numFmtId="164" fontId="10" fillId="0" borderId="5" xfId="1" applyFont="1" applyFill="1" applyBorder="1" applyAlignment="1" applyProtection="1">
      <alignment vertical="top"/>
    </xf>
    <xf numFmtId="164" fontId="4" fillId="0" borderId="0" xfId="1" applyFont="1" applyFill="1" applyAlignment="1">
      <alignment vertical="top"/>
    </xf>
    <xf numFmtId="164" fontId="4" fillId="3" borderId="9" xfId="1" applyFont="1" applyFill="1" applyBorder="1" applyAlignment="1">
      <alignment horizontal="left" vertical="top"/>
    </xf>
    <xf numFmtId="164" fontId="9" fillId="4" borderId="2" xfId="1" quotePrefix="1" applyFont="1" applyFill="1" applyBorder="1" applyAlignment="1" applyProtection="1">
      <alignment horizontal="left" vertical="top"/>
      <protection locked="0"/>
    </xf>
    <xf numFmtId="164" fontId="3" fillId="6" borderId="6" xfId="1" applyFont="1" applyFill="1" applyBorder="1" applyAlignment="1">
      <alignment horizontal="center" vertical="top"/>
    </xf>
    <xf numFmtId="164" fontId="3" fillId="6" borderId="12" xfId="1" applyFont="1" applyFill="1" applyBorder="1" applyAlignment="1">
      <alignment horizontal="center" vertical="top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B22"/>
  <sheetViews>
    <sheetView showZeros="0" tabSelected="1" zoomScale="110" zoomScaleNormal="110" workbookViewId="0">
      <pane ySplit="4" topLeftCell="A5" activePane="bottomLeft" state="frozen"/>
      <selection pane="bottomLeft" activeCell="A10" sqref="A10"/>
    </sheetView>
  </sheetViews>
  <sheetFormatPr defaultColWidth="9.296875" defaultRowHeight="13"/>
  <cols>
    <col min="1" max="1" width="32" style="1" customWidth="1"/>
    <col min="2" max="2" width="8.796875" style="49" customWidth="1"/>
    <col min="3" max="3" width="10.296875" style="2" customWidth="1"/>
    <col min="4" max="4" width="14.796875" style="2" customWidth="1"/>
    <col min="5" max="5" width="42.19921875" style="2" customWidth="1"/>
    <col min="6" max="6" width="11.19921875" style="3" customWidth="1"/>
    <col min="7" max="7" width="18.5" style="3" bestFit="1" customWidth="1"/>
    <col min="8" max="8" width="30.296875" style="3" customWidth="1"/>
    <col min="9" max="9" width="21.296875" style="3" customWidth="1"/>
    <col min="10" max="10" width="22.19921875" style="3" customWidth="1"/>
    <col min="11" max="11" width="11.19921875" style="3" customWidth="1"/>
    <col min="12" max="12" width="20.19921875" style="82" customWidth="1"/>
    <col min="13" max="13" width="22.296875" style="49" customWidth="1"/>
    <col min="14" max="15" width="21.296875" style="1" customWidth="1"/>
    <col min="16" max="16" width="17.69921875" style="49" customWidth="1"/>
    <col min="17" max="17" width="17.19921875" style="1" customWidth="1"/>
    <col min="18" max="18" width="17.796875" style="1" bestFit="1" customWidth="1"/>
    <col min="19" max="19" width="22.296875" style="4" hidden="1" customWidth="1"/>
    <col min="20" max="20" width="87.69921875" style="41" hidden="1" customWidth="1"/>
    <col min="21" max="21" width="42.796875" style="116" customWidth="1"/>
    <col min="22" max="26" width="9.296875" style="40"/>
    <col min="27" max="28" width="9.296875" style="18"/>
    <col min="29" max="16384" width="9.296875" style="1"/>
  </cols>
  <sheetData>
    <row r="1" spans="1:28" ht="15.5">
      <c r="A1" s="23"/>
      <c r="B1" s="27"/>
      <c r="C1" s="5"/>
      <c r="D1" s="5"/>
      <c r="E1" s="24"/>
      <c r="F1" s="50"/>
      <c r="G1" s="50"/>
      <c r="H1" s="50"/>
      <c r="I1" s="50"/>
      <c r="J1" s="50"/>
      <c r="K1" s="59"/>
      <c r="L1" s="77"/>
      <c r="M1" s="60"/>
      <c r="N1" s="61"/>
      <c r="O1" s="61"/>
      <c r="P1" s="93"/>
      <c r="Q1" s="61"/>
      <c r="R1" s="94"/>
      <c r="S1" s="62"/>
    </row>
    <row r="2" spans="1:28" ht="16" thickBot="1">
      <c r="A2" s="25" t="s">
        <v>74</v>
      </c>
      <c r="B2" s="28"/>
      <c r="C2" s="6"/>
      <c r="D2" s="6"/>
      <c r="E2" s="26"/>
      <c r="F2" s="51"/>
      <c r="G2" s="51"/>
      <c r="H2" s="51"/>
      <c r="I2" s="51"/>
      <c r="J2" s="51"/>
      <c r="K2" s="63"/>
      <c r="L2" s="78"/>
      <c r="M2" s="64"/>
      <c r="N2" s="65"/>
      <c r="O2" s="65"/>
      <c r="P2" s="63"/>
      <c r="Q2" s="95"/>
      <c r="R2" s="96"/>
      <c r="S2" s="66"/>
    </row>
    <row r="3" spans="1:28" ht="16" thickBot="1">
      <c r="A3" s="15"/>
      <c r="B3" s="29"/>
      <c r="C3" s="16"/>
      <c r="D3" s="16"/>
      <c r="E3" s="16"/>
      <c r="F3" s="17"/>
      <c r="G3" s="17"/>
      <c r="H3" s="52" t="s">
        <v>7</v>
      </c>
      <c r="I3" s="53"/>
      <c r="J3" s="54"/>
      <c r="K3" s="125" t="s">
        <v>37</v>
      </c>
      <c r="L3" s="126"/>
      <c r="M3" s="91"/>
      <c r="N3" s="91"/>
      <c r="O3" s="91"/>
      <c r="P3" s="90"/>
      <c r="Q3" s="91"/>
      <c r="R3" s="92"/>
      <c r="S3" s="92"/>
      <c r="T3" s="42"/>
    </row>
    <row r="4" spans="1:28" ht="21.75" customHeight="1" thickBot="1">
      <c r="A4" s="19" t="s">
        <v>6</v>
      </c>
      <c r="B4" s="31" t="s">
        <v>9</v>
      </c>
      <c r="C4" s="20" t="s">
        <v>8</v>
      </c>
      <c r="D4" s="22" t="s">
        <v>5</v>
      </c>
      <c r="E4" s="20" t="s">
        <v>0</v>
      </c>
      <c r="F4" s="55" t="s">
        <v>3</v>
      </c>
      <c r="G4" s="56" t="s">
        <v>4</v>
      </c>
      <c r="H4" s="21" t="s">
        <v>1</v>
      </c>
      <c r="I4" s="38" t="s">
        <v>38</v>
      </c>
      <c r="J4" s="46" t="s">
        <v>2</v>
      </c>
      <c r="K4" s="67" t="s">
        <v>41</v>
      </c>
      <c r="L4" s="79" t="s">
        <v>39</v>
      </c>
      <c r="M4" s="68" t="s">
        <v>3</v>
      </c>
      <c r="N4" s="69" t="s">
        <v>40</v>
      </c>
      <c r="O4" s="107"/>
      <c r="P4" s="68" t="s">
        <v>67</v>
      </c>
      <c r="Q4" s="87" t="s">
        <v>68</v>
      </c>
      <c r="R4" s="85" t="s">
        <v>2</v>
      </c>
      <c r="S4" s="85" t="s">
        <v>2</v>
      </c>
      <c r="T4" s="70" t="s">
        <v>61</v>
      </c>
    </row>
    <row r="5" spans="1:28">
      <c r="A5" s="124" t="s">
        <v>21</v>
      </c>
      <c r="B5" s="30"/>
      <c r="C5" s="10"/>
      <c r="D5" s="10"/>
      <c r="E5" s="9"/>
      <c r="F5" s="113"/>
      <c r="G5" s="110"/>
      <c r="H5" s="11"/>
      <c r="I5" s="7"/>
      <c r="J5" s="47"/>
      <c r="K5" s="57"/>
      <c r="L5" s="80"/>
      <c r="M5" s="48"/>
      <c r="N5" s="45"/>
      <c r="O5" s="39"/>
      <c r="P5" s="48"/>
      <c r="Q5" s="36"/>
      <c r="R5" s="88"/>
      <c r="S5" s="37"/>
      <c r="T5" s="42"/>
    </row>
    <row r="6" spans="1:28">
      <c r="A6" s="8" t="s">
        <v>22</v>
      </c>
      <c r="B6" s="35">
        <v>20</v>
      </c>
      <c r="C6" s="10" t="s">
        <v>58</v>
      </c>
      <c r="D6" s="10" t="s">
        <v>15</v>
      </c>
      <c r="E6" s="9" t="s">
        <v>20</v>
      </c>
      <c r="F6" s="114" t="s">
        <v>32</v>
      </c>
      <c r="G6" s="111" t="s">
        <v>70</v>
      </c>
      <c r="H6" s="11">
        <v>53612000</v>
      </c>
      <c r="I6" s="36">
        <v>12694000</v>
      </c>
      <c r="J6" s="44">
        <f t="shared" ref="J6:J12" si="0">SUM(H6+I6)</f>
        <v>66306000</v>
      </c>
      <c r="K6" s="57" t="s">
        <v>32</v>
      </c>
      <c r="L6" s="80" t="s">
        <v>35</v>
      </c>
      <c r="M6" s="48">
        <f>ROUNDUP(H6*124/110.4,-3)</f>
        <v>60217000</v>
      </c>
      <c r="N6" s="45">
        <f>ROUNDUP(I6*122/105.2,-3)</f>
        <v>14722000</v>
      </c>
      <c r="O6" s="37">
        <f>SUM(M6+N6)</f>
        <v>74939000</v>
      </c>
      <c r="P6" s="48">
        <v>56420000</v>
      </c>
      <c r="Q6" s="86">
        <v>12350000</v>
      </c>
      <c r="R6" s="37">
        <f>SUM(P6+Q6)</f>
        <v>68770000</v>
      </c>
      <c r="S6" s="37">
        <f t="shared" ref="S6:S12" si="1">SUM(M6+N6)</f>
        <v>74939000</v>
      </c>
      <c r="T6" s="76" t="s">
        <v>64</v>
      </c>
      <c r="U6" s="117"/>
      <c r="V6" s="39"/>
      <c r="W6" s="39"/>
    </row>
    <row r="7" spans="1:28">
      <c r="A7" s="12" t="s">
        <v>12</v>
      </c>
      <c r="B7" s="32">
        <v>148</v>
      </c>
      <c r="C7" s="10" t="s">
        <v>57</v>
      </c>
      <c r="D7" s="14" t="s">
        <v>10</v>
      </c>
      <c r="E7" s="13" t="s">
        <v>20</v>
      </c>
      <c r="F7" s="114" t="s">
        <v>31</v>
      </c>
      <c r="G7" s="111" t="s">
        <v>72</v>
      </c>
      <c r="H7" s="11">
        <v>62900000</v>
      </c>
      <c r="I7" s="36">
        <v>10269000</v>
      </c>
      <c r="J7" s="44">
        <f t="shared" si="0"/>
        <v>73169000</v>
      </c>
      <c r="K7" s="58" t="s">
        <v>31</v>
      </c>
      <c r="L7" s="104" t="s">
        <v>62</v>
      </c>
      <c r="M7" s="48">
        <f>ROUNDUP(H7*124/110.4,-3)</f>
        <v>70649000</v>
      </c>
      <c r="N7" s="105">
        <f>ROUNDUP(I7*122/105.2,-3)</f>
        <v>11909000</v>
      </c>
      <c r="O7" s="37">
        <f t="shared" ref="O7:O9" si="2">SUM(M7+N7)</f>
        <v>82558000</v>
      </c>
      <c r="P7" s="48">
        <v>67310000</v>
      </c>
      <c r="Q7" s="86">
        <v>15930000</v>
      </c>
      <c r="R7" s="37">
        <f>SUM(P7+Q7)</f>
        <v>83240000</v>
      </c>
      <c r="S7" s="37">
        <f t="shared" si="1"/>
        <v>82558000</v>
      </c>
      <c r="T7" s="71"/>
    </row>
    <row r="8" spans="1:28">
      <c r="A8" s="12" t="s">
        <v>11</v>
      </c>
      <c r="B8" s="32">
        <v>21</v>
      </c>
      <c r="C8" s="10" t="s">
        <v>56</v>
      </c>
      <c r="D8" s="14" t="s">
        <v>10</v>
      </c>
      <c r="E8" s="13" t="s">
        <v>20</v>
      </c>
      <c r="F8" s="115" t="s">
        <v>69</v>
      </c>
      <c r="G8" s="111" t="s">
        <v>34</v>
      </c>
      <c r="H8" s="11">
        <v>24809000</v>
      </c>
      <c r="I8" s="36">
        <v>11904000</v>
      </c>
      <c r="J8" s="44">
        <f t="shared" si="0"/>
        <v>36713000</v>
      </c>
      <c r="K8" s="106" t="s">
        <v>69</v>
      </c>
      <c r="L8" s="104" t="s">
        <v>34</v>
      </c>
      <c r="M8" s="48">
        <f>ROUNDUP(H8*124/110.4,-3)</f>
        <v>27866000</v>
      </c>
      <c r="N8" s="105">
        <f>ROUNDUP(I8*122/105.2,-3)</f>
        <v>13806000</v>
      </c>
      <c r="O8" s="37">
        <f t="shared" si="2"/>
        <v>41672000</v>
      </c>
      <c r="P8" s="48">
        <v>31700000</v>
      </c>
      <c r="Q8" s="86">
        <v>8010000</v>
      </c>
      <c r="R8" s="37">
        <f>SUM(P8+Q8)</f>
        <v>39710000</v>
      </c>
      <c r="S8" s="37">
        <f t="shared" si="1"/>
        <v>41672000</v>
      </c>
      <c r="T8" s="76" t="s">
        <v>65</v>
      </c>
    </row>
    <row r="9" spans="1:28">
      <c r="A9" s="12" t="s">
        <v>71</v>
      </c>
      <c r="B9" s="33" t="s">
        <v>73</v>
      </c>
      <c r="C9" s="14" t="s">
        <v>55</v>
      </c>
      <c r="D9" s="14" t="s">
        <v>13</v>
      </c>
      <c r="E9" s="13" t="s">
        <v>20</v>
      </c>
      <c r="F9" s="114" t="s">
        <v>33</v>
      </c>
      <c r="G9" s="111" t="s">
        <v>63</v>
      </c>
      <c r="H9" s="11">
        <v>33171000</v>
      </c>
      <c r="I9" s="36">
        <v>13578000</v>
      </c>
      <c r="J9" s="44">
        <f t="shared" si="0"/>
        <v>46749000</v>
      </c>
      <c r="K9" s="58" t="s">
        <v>33</v>
      </c>
      <c r="L9" s="104" t="s">
        <v>63</v>
      </c>
      <c r="M9" s="48">
        <f>ROUNDUP(H9*124/110.4,-3)</f>
        <v>37258000</v>
      </c>
      <c r="N9" s="105">
        <f>ROUNDUP(I9*122/105.2,-3)</f>
        <v>15747000</v>
      </c>
      <c r="O9" s="37">
        <f t="shared" si="2"/>
        <v>53005000</v>
      </c>
      <c r="P9" s="48">
        <v>39330000</v>
      </c>
      <c r="Q9" s="86">
        <v>14400000</v>
      </c>
      <c r="R9" s="37">
        <f>SUM(P9+Q9)</f>
        <v>53730000</v>
      </c>
      <c r="S9" s="37">
        <f t="shared" si="1"/>
        <v>53005000</v>
      </c>
      <c r="T9" s="71"/>
    </row>
    <row r="10" spans="1:28">
      <c r="A10" s="124" t="s">
        <v>66</v>
      </c>
      <c r="B10" s="33"/>
      <c r="C10" s="14"/>
      <c r="D10" s="14"/>
      <c r="E10" s="13"/>
      <c r="F10" s="114"/>
      <c r="G10" s="112"/>
      <c r="H10" s="11"/>
      <c r="I10" s="36"/>
      <c r="J10" s="44"/>
      <c r="K10" s="58"/>
      <c r="L10" s="83"/>
      <c r="M10" s="48"/>
      <c r="N10" s="105"/>
      <c r="O10" s="108"/>
      <c r="P10" s="48"/>
      <c r="Q10" s="84"/>
      <c r="R10" s="89"/>
      <c r="S10" s="37"/>
      <c r="T10" s="71"/>
    </row>
    <row r="11" spans="1:28">
      <c r="A11" s="12" t="s">
        <v>14</v>
      </c>
      <c r="B11" s="32">
        <v>2</v>
      </c>
      <c r="C11" s="14" t="s">
        <v>52</v>
      </c>
      <c r="D11" s="14" t="s">
        <v>10</v>
      </c>
      <c r="E11" s="12" t="s">
        <v>75</v>
      </c>
      <c r="F11" s="114"/>
      <c r="G11" s="112" t="s">
        <v>35</v>
      </c>
      <c r="H11" s="11"/>
      <c r="I11" s="34">
        <v>1209000</v>
      </c>
      <c r="J11" s="44">
        <f t="shared" ref="J11" si="3">SUM(H11+I11)</f>
        <v>1209000</v>
      </c>
      <c r="K11" s="58"/>
      <c r="L11" s="81"/>
      <c r="M11" s="48"/>
      <c r="N11" s="105">
        <f>ROUNDUP(I11*122/105.2,-3)</f>
        <v>1403000</v>
      </c>
      <c r="O11" s="37">
        <f t="shared" ref="O11" si="4">SUM(M11+N11)</f>
        <v>1403000</v>
      </c>
      <c r="P11" s="48"/>
      <c r="Q11" s="86">
        <f>ROUNDUP(N11,-3)</f>
        <v>1403000</v>
      </c>
      <c r="R11" s="37">
        <f>SUM(P11+Q11)</f>
        <v>1403000</v>
      </c>
      <c r="S11" s="37">
        <f t="shared" si="1"/>
        <v>1403000</v>
      </c>
      <c r="T11" s="43"/>
    </row>
    <row r="12" spans="1:28" ht="12" customHeight="1">
      <c r="A12" s="12" t="s">
        <v>19</v>
      </c>
      <c r="B12" s="32">
        <v>13</v>
      </c>
      <c r="C12" s="14" t="s">
        <v>50</v>
      </c>
      <c r="D12" s="14" t="s">
        <v>16</v>
      </c>
      <c r="E12" s="12" t="s">
        <v>76</v>
      </c>
      <c r="F12" s="114"/>
      <c r="G12" s="112" t="s">
        <v>70</v>
      </c>
      <c r="H12" s="11"/>
      <c r="I12" s="34">
        <v>5746000</v>
      </c>
      <c r="J12" s="44">
        <f t="shared" si="0"/>
        <v>5746000</v>
      </c>
      <c r="K12" s="58"/>
      <c r="L12" s="81" t="s">
        <v>35</v>
      </c>
      <c r="M12" s="48"/>
      <c r="N12" s="45">
        <f>ROUNDUP(I12*122/105.2,-3)</f>
        <v>6664000</v>
      </c>
      <c r="O12" s="37">
        <f t="shared" ref="O12" si="5">SUM(M12+N12)</f>
        <v>6664000</v>
      </c>
      <c r="P12" s="48"/>
      <c r="Q12" s="86">
        <v>6250000</v>
      </c>
      <c r="R12" s="37">
        <f>SUM(P12+Q12)</f>
        <v>6250000</v>
      </c>
      <c r="S12" s="37">
        <f t="shared" si="1"/>
        <v>6664000</v>
      </c>
      <c r="T12" s="76" t="s">
        <v>64</v>
      </c>
    </row>
    <row r="13" spans="1:28" s="122" customFormat="1" ht="13.5" customHeight="1">
      <c r="A13" s="12" t="s">
        <v>23</v>
      </c>
      <c r="B13" s="32">
        <v>100</v>
      </c>
      <c r="C13" s="14" t="s">
        <v>51</v>
      </c>
      <c r="D13" s="14" t="s">
        <v>24</v>
      </c>
      <c r="E13" s="12" t="s">
        <v>77</v>
      </c>
      <c r="F13" s="114"/>
      <c r="G13" s="112"/>
      <c r="H13" s="11"/>
      <c r="I13" s="36"/>
      <c r="J13" s="120"/>
      <c r="K13" s="58"/>
      <c r="L13" s="81"/>
      <c r="M13" s="48"/>
      <c r="N13" s="45"/>
      <c r="O13" s="39"/>
      <c r="P13" s="48"/>
      <c r="Q13" s="36">
        <v>50000</v>
      </c>
      <c r="R13" s="88">
        <f>SUM(P13+Q13)</f>
        <v>50000</v>
      </c>
      <c r="S13" s="121"/>
      <c r="T13" s="43" t="s">
        <v>42</v>
      </c>
      <c r="U13" s="116"/>
      <c r="V13" s="40"/>
      <c r="W13" s="40"/>
      <c r="X13" s="40"/>
      <c r="Y13" s="40"/>
      <c r="Z13" s="40"/>
      <c r="AA13" s="40"/>
      <c r="AB13" s="40"/>
    </row>
    <row r="14" spans="1:28">
      <c r="A14" s="12" t="s">
        <v>18</v>
      </c>
      <c r="B14" s="32">
        <v>125</v>
      </c>
      <c r="C14" s="14" t="s">
        <v>53</v>
      </c>
      <c r="D14" s="14" t="s">
        <v>13</v>
      </c>
      <c r="E14" s="12" t="s">
        <v>78</v>
      </c>
      <c r="F14" s="114"/>
      <c r="G14" s="112" t="s">
        <v>70</v>
      </c>
      <c r="H14" s="11"/>
      <c r="I14" s="34">
        <v>3973000</v>
      </c>
      <c r="J14" s="44">
        <f>SUM(H14+I14)</f>
        <v>3973000</v>
      </c>
      <c r="K14" s="58"/>
      <c r="L14" s="81" t="s">
        <v>35</v>
      </c>
      <c r="M14" s="48"/>
      <c r="N14" s="45">
        <f>ROUNDUP(I14*122/105.2,-3)</f>
        <v>4608000</v>
      </c>
      <c r="O14" s="37">
        <f>SUM(M14+N14)</f>
        <v>4608000</v>
      </c>
      <c r="P14" s="48"/>
      <c r="Q14" s="86">
        <v>4570000</v>
      </c>
      <c r="R14" s="37">
        <f>SUM(P14+Q14)</f>
        <v>4570000</v>
      </c>
      <c r="S14" s="37">
        <f t="shared" ref="S14" si="6">SUM(M14+N14)</f>
        <v>4608000</v>
      </c>
      <c r="T14" s="76" t="s">
        <v>64</v>
      </c>
    </row>
    <row r="15" spans="1:28">
      <c r="A15" s="12" t="s">
        <v>28</v>
      </c>
      <c r="B15" s="32">
        <v>15</v>
      </c>
      <c r="C15" s="14" t="s">
        <v>29</v>
      </c>
      <c r="D15" s="14" t="s">
        <v>17</v>
      </c>
      <c r="E15" s="12" t="s">
        <v>79</v>
      </c>
      <c r="F15" s="114"/>
      <c r="G15" s="112" t="s">
        <v>70</v>
      </c>
      <c r="H15" s="11"/>
      <c r="I15" s="34"/>
      <c r="J15" s="44"/>
      <c r="K15" s="58"/>
      <c r="L15" s="81" t="s">
        <v>35</v>
      </c>
      <c r="M15" s="48"/>
      <c r="N15" s="45"/>
      <c r="O15" s="39"/>
      <c r="P15" s="48"/>
      <c r="Q15" s="86">
        <v>215000</v>
      </c>
      <c r="R15" s="37">
        <f t="shared" ref="R15:R19" si="7">SUM(P15+Q15)</f>
        <v>215000</v>
      </c>
      <c r="S15" s="37">
        <f t="shared" ref="S15" si="8">SUM(M15+N15)</f>
        <v>0</v>
      </c>
      <c r="T15" s="76" t="s">
        <v>64</v>
      </c>
    </row>
    <row r="16" spans="1:28">
      <c r="A16" s="12" t="s">
        <v>30</v>
      </c>
      <c r="B16" s="32">
        <v>90</v>
      </c>
      <c r="C16" s="12" t="s">
        <v>47</v>
      </c>
      <c r="D16" s="12" t="s">
        <v>13</v>
      </c>
      <c r="E16" s="12" t="s">
        <v>80</v>
      </c>
      <c r="F16" s="114"/>
      <c r="G16" s="112"/>
      <c r="H16" s="11"/>
      <c r="I16" s="34"/>
      <c r="J16" s="44"/>
      <c r="K16" s="58"/>
      <c r="L16" s="81"/>
      <c r="M16" s="48"/>
      <c r="N16" s="7"/>
      <c r="O16" s="109"/>
      <c r="P16" s="48"/>
      <c r="Q16" s="34">
        <v>75000</v>
      </c>
      <c r="R16" s="37">
        <f t="shared" si="7"/>
        <v>75000</v>
      </c>
      <c r="S16" s="37"/>
      <c r="T16" s="43"/>
    </row>
    <row r="17" spans="1:28">
      <c r="A17" s="12" t="s">
        <v>26</v>
      </c>
      <c r="B17" s="32">
        <v>1</v>
      </c>
      <c r="C17" s="12" t="s">
        <v>54</v>
      </c>
      <c r="D17" s="12" t="s">
        <v>24</v>
      </c>
      <c r="E17" s="12" t="s">
        <v>81</v>
      </c>
      <c r="F17" s="114"/>
      <c r="G17" s="112"/>
      <c r="H17" s="11"/>
      <c r="I17" s="34"/>
      <c r="J17" s="44"/>
      <c r="K17" s="58"/>
      <c r="L17" s="81"/>
      <c r="M17" s="48"/>
      <c r="N17" s="45"/>
      <c r="O17" s="39"/>
      <c r="P17" s="48"/>
      <c r="Q17" s="36">
        <v>25000</v>
      </c>
      <c r="R17" s="37">
        <f t="shared" si="7"/>
        <v>25000</v>
      </c>
      <c r="S17" s="37"/>
      <c r="T17" s="43" t="s">
        <v>43</v>
      </c>
    </row>
    <row r="18" spans="1:28">
      <c r="A18" s="12" t="s">
        <v>46</v>
      </c>
      <c r="B18" s="32" t="s">
        <v>48</v>
      </c>
      <c r="C18" s="12" t="s">
        <v>36</v>
      </c>
      <c r="D18" s="12" t="s">
        <v>25</v>
      </c>
      <c r="E18" s="12" t="s">
        <v>49</v>
      </c>
      <c r="F18" s="114"/>
      <c r="G18" s="112"/>
      <c r="H18" s="11"/>
      <c r="I18" s="34"/>
      <c r="J18" s="44"/>
      <c r="K18" s="58"/>
      <c r="L18" s="81"/>
      <c r="M18" s="48"/>
      <c r="N18" s="45"/>
      <c r="O18" s="39"/>
      <c r="P18" s="48"/>
      <c r="Q18" s="36">
        <v>25000</v>
      </c>
      <c r="R18" s="37">
        <f t="shared" si="7"/>
        <v>25000</v>
      </c>
      <c r="S18" s="37"/>
      <c r="T18" s="43" t="s">
        <v>44</v>
      </c>
    </row>
    <row r="19" spans="1:28" ht="13.5" thickBot="1">
      <c r="A19" s="12" t="s">
        <v>60</v>
      </c>
      <c r="B19" s="32">
        <v>21</v>
      </c>
      <c r="C19" s="12" t="s">
        <v>59</v>
      </c>
      <c r="D19" s="12" t="s">
        <v>13</v>
      </c>
      <c r="E19" s="12" t="s">
        <v>27</v>
      </c>
      <c r="F19" s="114"/>
      <c r="G19" s="112"/>
      <c r="H19" s="11"/>
      <c r="I19" s="34"/>
      <c r="J19" s="44"/>
      <c r="K19" s="58"/>
      <c r="L19" s="81"/>
      <c r="M19" s="48"/>
      <c r="N19" s="45"/>
      <c r="O19" s="39"/>
      <c r="P19" s="48"/>
      <c r="Q19" s="36">
        <v>25000</v>
      </c>
      <c r="R19" s="37">
        <f t="shared" si="7"/>
        <v>25000</v>
      </c>
      <c r="S19" s="37"/>
      <c r="T19" s="43" t="s">
        <v>45</v>
      </c>
      <c r="U19" s="118"/>
    </row>
    <row r="20" spans="1:28" s="72" customFormat="1" ht="13.5" thickBot="1">
      <c r="A20" s="97" t="s">
        <v>2</v>
      </c>
      <c r="B20" s="123"/>
      <c r="C20" s="98"/>
      <c r="D20" s="98"/>
      <c r="E20" s="98"/>
      <c r="F20" s="99"/>
      <c r="G20" s="99"/>
      <c r="H20" s="99"/>
      <c r="I20" s="99"/>
      <c r="J20" s="101">
        <f>SUM(J6:J19)</f>
        <v>233865000</v>
      </c>
      <c r="K20" s="99"/>
      <c r="L20" s="100"/>
      <c r="M20" s="101">
        <f t="shared" ref="M20:S20" si="9">SUM(M6:M19)</f>
        <v>195990000</v>
      </c>
      <c r="N20" s="102">
        <f t="shared" si="9"/>
        <v>68859000</v>
      </c>
      <c r="O20" s="103">
        <f t="shared" si="9"/>
        <v>264849000</v>
      </c>
      <c r="P20" s="101">
        <f t="shared" si="9"/>
        <v>194760000</v>
      </c>
      <c r="Q20" s="102">
        <f t="shared" si="9"/>
        <v>63328000</v>
      </c>
      <c r="R20" s="103">
        <f t="shared" si="9"/>
        <v>258088000</v>
      </c>
      <c r="S20" s="75">
        <f t="shared" si="9"/>
        <v>264849000</v>
      </c>
      <c r="T20" s="73"/>
      <c r="U20" s="119"/>
      <c r="V20" s="74"/>
      <c r="W20" s="74"/>
      <c r="X20" s="74"/>
      <c r="Y20" s="74"/>
      <c r="Z20" s="74"/>
      <c r="AA20" s="74"/>
      <c r="AB20" s="74"/>
    </row>
    <row r="21" spans="1:28">
      <c r="S21" s="4" t="s">
        <v>61</v>
      </c>
      <c r="T21" s="41" t="s">
        <v>61</v>
      </c>
    </row>
    <row r="22" spans="1:28">
      <c r="S22" s="4" t="s">
        <v>61</v>
      </c>
    </row>
  </sheetData>
  <mergeCells count="1">
    <mergeCell ref="K3:L3"/>
  </mergeCells>
  <phoneticPr fontId="0" type="noConversion"/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 alignWithMargins="0">
    <oddFooter>&amp;L&amp;F
Uniek nr. e-ABS XXXXXXXXXXXXXXXXXXX</oddFooter>
  </headerFooter>
  <ignoredErrors>
    <ignoredError sqref="P10 Q1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446c0603-e74a-4f06-9a13-3626fb685e4a</TitusGUID>
  <TitusMetadata xmlns="">eyJucyI6Imh0dHA6XC9cL3d3dy50aXR1cy5jb21cL25zXC9BT04iLCJwcm9wcyI6W3sibiI6IkFvbkNsYXNzaWZpY2F0aW9uIiwidmFscyI6W3sidmFsdWUiOiJBRENfY2xhc3NfMjAwIn1dfSx7Im4iOiJBb25SZXN0cmljdGVkIiwidmFscyI6W119LHsibiI6IkFvblZpc3VhbE1hcmtpbmdzIiwidmFscyI6W119XX0=</TitusMetadata>
</titus>
</file>

<file path=customXml/itemProps1.xml><?xml version="1.0" encoding="utf-8"?>
<ds:datastoreItem xmlns:ds="http://schemas.openxmlformats.org/officeDocument/2006/customXml" ds:itemID="{67C0266B-30A0-4F11-855B-D8A13928583F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Specificatie!Afdrukbereik</vt:lpstr>
      <vt:lpstr>Specificatie!Afdruktitels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Gemeente Dantumadeel</dc:title>
  <dc:creator>C.J. van Doornewaard</dc:creator>
  <cp:lastModifiedBy>Nina Hollander</cp:lastModifiedBy>
  <cp:lastPrinted>2023-09-20T10:00:00Z</cp:lastPrinted>
  <dcterms:created xsi:type="dcterms:W3CDTF">2003-03-19T16:31:30Z</dcterms:created>
  <dcterms:modified xsi:type="dcterms:W3CDTF">2025-07-10T17:42:39Z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446c0603-e74a-4f06-9a13-3626fb685e4a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2024-11-14T13:04:08Z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c3d5a809-6343-49c0-977e-579a43b6cd7b</vt:lpwstr>
  </property>
  <property fmtid="{D5CDD505-2E9C-101B-9397-08002B2CF9AE}" pid="10" name="MSIP_Label_9043f10a-881e-4653-a55e-02ca2cc829dc_ContentBits">
    <vt:lpwstr>0</vt:lpwstr>
  </property>
</Properties>
</file>