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wvnl.sharepoint.com/sites/FBInkuitv1Lopendetraject/Gedeelde documenten/General/0620 Kantoorartikelen en bedrijfsmiddelen/1. Aanbestedingsdossier/Werkdocumenten-EA Kantoorartikelen-Gedeeld/Publicatiedocumenten/Prijs/"/>
    </mc:Choice>
  </mc:AlternateContent>
  <xr:revisionPtr revIDLastSave="384" documentId="8_{D74F09B9-5143-49F8-ACC6-C902EADF8FA9}" xr6:coauthVersionLast="47" xr6:coauthVersionMax="47" xr10:uidLastSave="{575F6E98-8A69-4B02-B07E-F8244D1F4BD7}"/>
  <workbookProtection workbookAlgorithmName="SHA-512" workbookHashValue="IgoxXR2TU3fRkdmCkh5q+gtbxwg6Of68ZwoyVXCVY3NksEZ9xGm5LzalTMAxjRgvXQcSg1FpX9QtmRBlJQqOqw==" workbookSaltValue="sbWNuqfzGeJwrCmgA4b44w==" workbookSpinCount="100000" lockStructure="1"/>
  <bookViews>
    <workbookView xWindow="-28920" yWindow="-120" windowWidth="29040" windowHeight="15840" xr2:uid="{00000000-000D-0000-FFFF-FFFF00000000}"/>
  </bookViews>
  <sheets>
    <sheet name="1. Instructie &amp; voorwaarden " sheetId="6" r:id="rId1"/>
    <sheet name="2. Prijzen" sheetId="14" r:id="rId2"/>
    <sheet name="Score Inschrijver" sheetId="1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7" i="14" l="1"/>
  <c r="S124" i="14"/>
  <c r="Q22" i="14"/>
  <c r="Q40" i="14"/>
  <c r="Q18" i="14"/>
  <c r="T117" i="14" l="1"/>
  <c r="Q51" i="14"/>
  <c r="T51" i="14" s="1"/>
  <c r="Q118" i="14"/>
  <c r="T118" i="14" s="1"/>
  <c r="Q119" i="14"/>
  <c r="T119" i="14" s="1"/>
  <c r="Q120" i="14"/>
  <c r="T120" i="14" s="1"/>
  <c r="T116" i="14"/>
  <c r="Q41" i="14"/>
  <c r="S41" i="14" s="1"/>
  <c r="Q42" i="14"/>
  <c r="T42" i="14" s="1"/>
  <c r="Q43" i="14"/>
  <c r="T43" i="14" s="1"/>
  <c r="Q44" i="14"/>
  <c r="T44" i="14" s="1"/>
  <c r="Q45" i="14"/>
  <c r="S45" i="14" s="1"/>
  <c r="Q46" i="14"/>
  <c r="S46" i="14" s="1"/>
  <c r="Q47" i="14"/>
  <c r="T47" i="14" s="1"/>
  <c r="Q48" i="14"/>
  <c r="T48" i="14" s="1"/>
  <c r="Q49" i="14"/>
  <c r="T49" i="14" s="1"/>
  <c r="Q50" i="14"/>
  <c r="T50" i="14" s="1"/>
  <c r="Q52" i="14"/>
  <c r="S52" i="14" s="1"/>
  <c r="Q53" i="14"/>
  <c r="S53" i="14" s="1"/>
  <c r="Q54" i="14"/>
  <c r="S54" i="14" s="1"/>
  <c r="Q55" i="14"/>
  <c r="S55" i="14" s="1"/>
  <c r="Q56" i="14"/>
  <c r="S56" i="14" s="1"/>
  <c r="Q57" i="14"/>
  <c r="S57" i="14" s="1"/>
  <c r="Q58" i="14"/>
  <c r="S58" i="14" s="1"/>
  <c r="Q59" i="14"/>
  <c r="T59" i="14" s="1"/>
  <c r="Q60" i="14"/>
  <c r="T60" i="14" s="1"/>
  <c r="Q61" i="14"/>
  <c r="T61" i="14" s="1"/>
  <c r="Q62" i="14"/>
  <c r="T62" i="14" s="1"/>
  <c r="Q63" i="14"/>
  <c r="T63" i="14" s="1"/>
  <c r="Q64" i="14"/>
  <c r="S64" i="14" s="1"/>
  <c r="Q65" i="14"/>
  <c r="S65" i="14" s="1"/>
  <c r="Q66" i="14"/>
  <c r="T66" i="14" s="1"/>
  <c r="Q67" i="14"/>
  <c r="T67" i="14" s="1"/>
  <c r="Q68" i="14"/>
  <c r="T68" i="14" s="1"/>
  <c r="Q69" i="14"/>
  <c r="S69" i="14" s="1"/>
  <c r="Q70" i="14"/>
  <c r="S70" i="14" s="1"/>
  <c r="Q71" i="14"/>
  <c r="T71" i="14" s="1"/>
  <c r="Q72" i="14"/>
  <c r="T72" i="14" s="1"/>
  <c r="Q73" i="14"/>
  <c r="T73" i="14" s="1"/>
  <c r="Q74" i="14"/>
  <c r="T74" i="14" s="1"/>
  <c r="Q75" i="14"/>
  <c r="T75" i="14" s="1"/>
  <c r="Q76" i="14"/>
  <c r="S76" i="14" s="1"/>
  <c r="Q77" i="14"/>
  <c r="T77" i="14" s="1"/>
  <c r="Q78" i="14"/>
  <c r="S78" i="14" s="1"/>
  <c r="Q79" i="14"/>
  <c r="S79" i="14" s="1"/>
  <c r="Q80" i="14"/>
  <c r="T80" i="14" s="1"/>
  <c r="Q81" i="14"/>
  <c r="S81" i="14" s="1"/>
  <c r="Q82" i="14"/>
  <c r="S82" i="14" s="1"/>
  <c r="Q83" i="14"/>
  <c r="T83" i="14" s="1"/>
  <c r="Q84" i="14"/>
  <c r="T84" i="14" s="1"/>
  <c r="Q85" i="14"/>
  <c r="T85" i="14" s="1"/>
  <c r="Q86" i="14"/>
  <c r="T86" i="14" s="1"/>
  <c r="Q87" i="14"/>
  <c r="T87" i="14" s="1"/>
  <c r="Q88" i="14"/>
  <c r="S88" i="14" s="1"/>
  <c r="Q89" i="14"/>
  <c r="T89" i="14" s="1"/>
  <c r="Q90" i="14"/>
  <c r="T90" i="14" s="1"/>
  <c r="Q91" i="14"/>
  <c r="T91" i="14" s="1"/>
  <c r="Q92" i="14"/>
  <c r="T92" i="14" s="1"/>
  <c r="Q93" i="14"/>
  <c r="S93" i="14" s="1"/>
  <c r="Q94" i="14"/>
  <c r="S94" i="14" s="1"/>
  <c r="Q95" i="14"/>
  <c r="T95" i="14" s="1"/>
  <c r="Q96" i="14"/>
  <c r="T96" i="14" s="1"/>
  <c r="Q97" i="14"/>
  <c r="T97" i="14" s="1"/>
  <c r="Q98" i="14"/>
  <c r="T98" i="14" s="1"/>
  <c r="Q99" i="14"/>
  <c r="T99" i="14" s="1"/>
  <c r="Q100" i="14"/>
  <c r="T100" i="14" s="1"/>
  <c r="Q101" i="14"/>
  <c r="T101" i="14" s="1"/>
  <c r="Q102" i="14"/>
  <c r="S102" i="14" s="1"/>
  <c r="Q103" i="14"/>
  <c r="S103" i="14" s="1"/>
  <c r="Q104" i="14"/>
  <c r="S104" i="14" s="1"/>
  <c r="Q105" i="14"/>
  <c r="S105" i="14" s="1"/>
  <c r="Q106" i="14"/>
  <c r="S106" i="14" s="1"/>
  <c r="Q107" i="14"/>
  <c r="T107" i="14" s="1"/>
  <c r="Q108" i="14"/>
  <c r="T108" i="14" s="1"/>
  <c r="Q109" i="14"/>
  <c r="T109" i="14" s="1"/>
  <c r="Q110" i="14"/>
  <c r="T110" i="14" s="1"/>
  <c r="Q111" i="14"/>
  <c r="T111" i="14" s="1"/>
  <c r="Q112" i="14"/>
  <c r="T112" i="14" s="1"/>
  <c r="Q113" i="14"/>
  <c r="S113" i="14" s="1"/>
  <c r="S40" i="14"/>
  <c r="T129" i="14"/>
  <c r="Q9" i="14"/>
  <c r="T9" i="14" s="1"/>
  <c r="Q10" i="14"/>
  <c r="T10" i="14" s="1"/>
  <c r="Q11" i="14"/>
  <c r="S11" i="14" s="1"/>
  <c r="Q12" i="14"/>
  <c r="T12" i="14" s="1"/>
  <c r="Q13" i="14"/>
  <c r="T13" i="14" s="1"/>
  <c r="Q14" i="14"/>
  <c r="T14" i="14" s="1"/>
  <c r="Q15" i="14"/>
  <c r="S15" i="14" s="1"/>
  <c r="Q16" i="14"/>
  <c r="T16" i="14" s="1"/>
  <c r="Q17" i="14"/>
  <c r="T17" i="14" s="1"/>
  <c r="T18" i="14"/>
  <c r="Q19" i="14"/>
  <c r="Q20" i="14"/>
  <c r="T20" i="14" s="1"/>
  <c r="Q21" i="14"/>
  <c r="S21" i="14" s="1"/>
  <c r="S22" i="14"/>
  <c r="Q23" i="14"/>
  <c r="S23" i="14" s="1"/>
  <c r="Q24" i="14"/>
  <c r="S24" i="14" s="1"/>
  <c r="Q25" i="14"/>
  <c r="S25" i="14" s="1"/>
  <c r="Q26" i="14"/>
  <c r="T26" i="14" s="1"/>
  <c r="Q27" i="14"/>
  <c r="T27" i="14" s="1"/>
  <c r="Q28" i="14"/>
  <c r="T28" i="14" s="1"/>
  <c r="Q29" i="14"/>
  <c r="T29" i="14" s="1"/>
  <c r="Q30" i="14"/>
  <c r="T30" i="14" s="1"/>
  <c r="Q31" i="14"/>
  <c r="S31" i="14" s="1"/>
  <c r="Q32" i="14"/>
  <c r="S32" i="14" s="1"/>
  <c r="Q33" i="14"/>
  <c r="T33" i="14" s="1"/>
  <c r="Q34" i="14"/>
  <c r="S34" i="14" s="1"/>
  <c r="Q35" i="14"/>
  <c r="S35" i="14" s="1"/>
  <c r="Q36" i="14"/>
  <c r="S36" i="14" s="1"/>
  <c r="T19" i="14" l="1"/>
  <c r="S19" i="14"/>
  <c r="T32" i="14"/>
  <c r="T31" i="14"/>
  <c r="S92" i="14"/>
  <c r="T23" i="14"/>
  <c r="S28" i="14"/>
  <c r="T52" i="14"/>
  <c r="T64" i="14"/>
  <c r="T88" i="14"/>
  <c r="S100" i="14"/>
  <c r="S89" i="14"/>
  <c r="T76" i="14"/>
  <c r="S20" i="14"/>
  <c r="T22" i="14"/>
  <c r="S44" i="14"/>
  <c r="S68" i="14"/>
  <c r="T55" i="14"/>
  <c r="T79" i="14"/>
  <c r="T103" i="14"/>
  <c r="T104" i="14"/>
  <c r="T11" i="14"/>
  <c r="S29" i="14"/>
  <c r="S101" i="14"/>
  <c r="T24" i="14"/>
  <c r="S16" i="14"/>
  <c r="S80" i="14"/>
  <c r="S17" i="14"/>
  <c r="T34" i="14"/>
  <c r="S77" i="14"/>
  <c r="T41" i="14"/>
  <c r="T53" i="14"/>
  <c r="T65" i="14"/>
  <c r="T113" i="14"/>
  <c r="T35" i="14"/>
  <c r="T54" i="14"/>
  <c r="T78" i="14"/>
  <c r="T102" i="14"/>
  <c r="T40" i="14"/>
  <c r="T36" i="14"/>
  <c r="S33" i="14"/>
  <c r="T45" i="14"/>
  <c r="T57" i="14"/>
  <c r="T69" i="14"/>
  <c r="T81" i="14"/>
  <c r="T93" i="14"/>
  <c r="T105" i="14"/>
  <c r="T56" i="14"/>
  <c r="T46" i="14"/>
  <c r="T58" i="14"/>
  <c r="T70" i="14"/>
  <c r="T82" i="14"/>
  <c r="T94" i="14"/>
  <c r="T106" i="14"/>
  <c r="S119" i="14"/>
  <c r="S118" i="14"/>
  <c r="S120" i="14"/>
  <c r="S117" i="14"/>
  <c r="S27" i="14"/>
  <c r="S111" i="14"/>
  <c r="S99" i="14"/>
  <c r="S63" i="14"/>
  <c r="S26" i="14"/>
  <c r="S14" i="14"/>
  <c r="T25" i="14"/>
  <c r="S74" i="14"/>
  <c r="S91" i="14"/>
  <c r="S67" i="14"/>
  <c r="S43" i="14"/>
  <c r="S30" i="14"/>
  <c r="S18" i="14"/>
  <c r="T21" i="14"/>
  <c r="S90" i="14"/>
  <c r="S66" i="14"/>
  <c r="S42" i="14"/>
  <c r="S51" i="14"/>
  <c r="S87" i="14"/>
  <c r="S110" i="14"/>
  <c r="S86" i="14"/>
  <c r="S62" i="14"/>
  <c r="S61" i="14"/>
  <c r="T15" i="14"/>
  <c r="S108" i="14"/>
  <c r="S96" i="14"/>
  <c r="S84" i="14"/>
  <c r="S72" i="14"/>
  <c r="S60" i="14"/>
  <c r="S48" i="14"/>
  <c r="S112" i="14"/>
  <c r="S13" i="14"/>
  <c r="S85" i="14"/>
  <c r="S107" i="14"/>
  <c r="S95" i="14"/>
  <c r="S83" i="14"/>
  <c r="S71" i="14"/>
  <c r="S59" i="14"/>
  <c r="S47" i="14"/>
  <c r="S75" i="14"/>
  <c r="S98" i="14"/>
  <c r="S50" i="14"/>
  <c r="S109" i="14"/>
  <c r="S97" i="14"/>
  <c r="S73" i="14"/>
  <c r="S49" i="14"/>
  <c r="S12" i="14"/>
  <c r="S10" i="14"/>
  <c r="S9" i="14"/>
  <c r="S125" i="14" l="1"/>
  <c r="S122" i="14"/>
  <c r="S115" i="14"/>
  <c r="S38" i="14"/>
  <c r="S7" i="14"/>
  <c r="S130" i="14" l="1"/>
  <c r="E10" i="19" s="1"/>
  <c r="E11" i="19" s="1"/>
</calcChain>
</file>

<file path=xl/sharedStrings.xml><?xml version="1.0" encoding="utf-8"?>
<sst xmlns="http://schemas.openxmlformats.org/spreadsheetml/2006/main" count="497" uniqueCount="205">
  <si>
    <t>ja</t>
  </si>
  <si>
    <t>nee</t>
  </si>
  <si>
    <t>Naam Inschrijver:</t>
  </si>
  <si>
    <t>Kantoorartikelen</t>
  </si>
  <si>
    <t>Kastassortiment</t>
  </si>
  <si>
    <t>Nr.</t>
  </si>
  <si>
    <t>Artikelomschrijving Lyreco</t>
  </si>
  <si>
    <t>Artikelnummer Lyreco</t>
  </si>
  <si>
    <t>Verpakkings-hoeveelheid Lyreco</t>
  </si>
  <si>
    <t>Duurzaam artikel</t>
  </si>
  <si>
    <t>Huidig keurmerk</t>
  </si>
  <si>
    <t>Keurmerk Inschrijver</t>
  </si>
  <si>
    <t>Artikelomschrijving Inschrijver</t>
  </si>
  <si>
    <t>Artikelnummer Inschrijver</t>
  </si>
  <si>
    <t>Verpakkings-
hoeveelheid Inschrijver</t>
  </si>
  <si>
    <t>Minimaal
excl. btw</t>
  </si>
  <si>
    <t>Maximaal
excl. btw</t>
  </si>
  <si>
    <t>Btw%</t>
  </si>
  <si>
    <t>Prijs excl. btw per eenheid o.b.v. Verpakkings-hoeveelheid Lyreco</t>
  </si>
  <si>
    <t>Fictief aantal
eenheden</t>
  </si>
  <si>
    <t>Totale fictieve prijs excl. btw</t>
  </si>
  <si>
    <t>RECYCLED INTREKBARE GELROLLER 0,7MM ZWART</t>
  </si>
  <si>
    <t>1</t>
  </si>
  <si>
    <t>n.v.t.</t>
  </si>
  <si>
    <r>
      <t>Recycled</t>
    </r>
    <r>
      <rPr>
        <sz val="9"/>
        <color rgb="FF0078D2"/>
        <rFont val="Verdana"/>
        <family val="2"/>
      </rPr>
      <t>**</t>
    </r>
  </si>
  <si>
    <t>FSC SPIRAALSCHRIFT A5+ LIJN</t>
  </si>
  <si>
    <t>80 vel</t>
  </si>
  <si>
    <t>FSC</t>
  </si>
  <si>
    <t>COLLEGEDIC A4+ 23PERF LIJN 80VEL</t>
  </si>
  <si>
    <t>FSC SCHOOLSCHRIFT A5 LIJN 36V</t>
  </si>
  <si>
    <t>36 vel</t>
  </si>
  <si>
    <t>WIZ INTREKBARE BALPEN ZWART</t>
  </si>
  <si>
    <t>DOOS 100 STUKS ZAKDOEKJES 2-LGS</t>
  </si>
  <si>
    <t>100 zakdoekjes</t>
  </si>
  <si>
    <t>Ecolabel</t>
  </si>
  <si>
    <t>RECYCLED INTREKB BALPEN ROOD</t>
  </si>
  <si>
    <t>WRITERFINE FINELINER 0,4MM ZWART</t>
  </si>
  <si>
    <t>RECYCLED VULPOTLOOD 0,7MM</t>
  </si>
  <si>
    <t>EDDING 24 ECOLINE TEKSTMARKER GEEL</t>
  </si>
  <si>
    <t>Blauwe Engel</t>
  </si>
  <si>
    <t>EXACOMPTA 3KLEPSMAP SCOTTEN BLAUW</t>
  </si>
  <si>
    <t>AURORA STENOBOEKJE 148X210 LIJN</t>
  </si>
  <si>
    <t>144 vel</t>
  </si>
  <si>
    <t>PEFC</t>
  </si>
  <si>
    <r>
      <t>DOOS 10 AQUAPEN BALPEN INTREKB BLW</t>
    </r>
    <r>
      <rPr>
        <b/>
        <sz val="9"/>
        <color rgb="FF0078D2"/>
        <rFont val="Verdana"/>
        <family val="2"/>
      </rPr>
      <t>*</t>
    </r>
  </si>
  <si>
    <t>Geen</t>
  </si>
  <si>
    <t>10</t>
  </si>
  <si>
    <t>SNELHECHTMAP A4 PP BLAUW</t>
  </si>
  <si>
    <t>EDDING 28 ECO WHITEBOARDMARKER RND PT ZW</t>
  </si>
  <si>
    <t>EDDING 24 ECOLINE TEKSTMARKER ROZE</t>
  </si>
  <si>
    <t>SCHRIJFBLOK A6 LIJN GENIET</t>
  </si>
  <si>
    <t>100 vel</t>
  </si>
  <si>
    <t>MARKEERSTROKEN 4 KLEUREN</t>
  </si>
  <si>
    <t>4 x 40 stuks</t>
  </si>
  <si>
    <t>CORR ROLLER ZIJDELINGS 4,2MMX8,5M</t>
  </si>
  <si>
    <t>FSC SCHOOLSCHRIFT A5 5X5 36V</t>
  </si>
  <si>
    <t>EDDING 28 ECO WHITEBOARDMARKER RND PT BL</t>
  </si>
  <si>
    <t>EDDING 28 ECO WHITEBOARDMARKER RND PT GR</t>
  </si>
  <si>
    <t>DJOIS ATLANTA 5707-210 THINGS TO DO NL</t>
  </si>
  <si>
    <t>125 vel</t>
  </si>
  <si>
    <t>EDDING 28 ECO WHITEBOARDMARKER RND PT RD</t>
  </si>
  <si>
    <t>PAK 5 STUKS KLEMMAP PP 3MM BLAUW</t>
  </si>
  <si>
    <t>5</t>
  </si>
  <si>
    <t>PAK 12 STUKS SUPER NOTE 75X125 GEEL</t>
  </si>
  <si>
    <t>12</t>
  </si>
  <si>
    <t>90 vel</t>
  </si>
  <si>
    <t>ELIX WHITEBOARD REINIGINGSSPRAY 250ML</t>
  </si>
  <si>
    <t>250 ml</t>
  </si>
  <si>
    <t>DOOS 100 STUKS PAPERCLIPS 50MM</t>
  </si>
  <si>
    <t>100</t>
  </si>
  <si>
    <t>Catelogusartikelen</t>
  </si>
  <si>
    <t>Aantal vel/
stuks/
mililiter/meter
per artikel</t>
  </si>
  <si>
    <t>Huidig Keurmerk</t>
  </si>
  <si>
    <t>Minimaal 
excl. btw</t>
  </si>
  <si>
    <t>Maximaal 
excl. btw</t>
  </si>
  <si>
    <t>Prijs excl. btw</t>
  </si>
  <si>
    <t>Fictief aantal</t>
  </si>
  <si>
    <t>EDDING 24 ECOLINE TEKSTMARKER GROEN</t>
  </si>
  <si>
    <t>EDDING 24 ECOLINE TEKSTMARKER BLAUW</t>
  </si>
  <si>
    <t>PAK 12 STUKS PILOT BEGREEN GRAFIET 0,7MM HB</t>
  </si>
  <si>
    <t>12 vullingen</t>
  </si>
  <si>
    <t>EcoMark</t>
  </si>
  <si>
    <t>AURORA KLADBLOK RECYC 135X210 5X5</t>
  </si>
  <si>
    <t>200 vel</t>
  </si>
  <si>
    <t>CORRECTIEVLOEISTOF FLES 20ML</t>
  </si>
  <si>
    <t>20 ml</t>
  </si>
  <si>
    <t>BOX 100 STUKS DURABLE SUPERCLEAN CLEANING WIPES</t>
  </si>
  <si>
    <t>100 wipes</t>
  </si>
  <si>
    <t>DURABLE 8152 BADGEHOUDER ROLMECH.</t>
  </si>
  <si>
    <t>PAK 12 STUK SUPER NOTE 75X75 GEEL</t>
  </si>
  <si>
    <t>NEUTR TABBLAD 10 TABS KART</t>
  </si>
  <si>
    <t>10 tabs</t>
  </si>
  <si>
    <t>PAK 72 STUKS DETTOL HYGIENISCHE REINIGINGSDOEKJE</t>
  </si>
  <si>
    <t>72 doekjes</t>
  </si>
  <si>
    <t>WIZ INTREKBARE BALPEN BLAUW</t>
  </si>
  <si>
    <t>DOOS 1000 STUKS NIETJES 24/6</t>
  </si>
  <si>
    <t>JALEMA SECOLOR KLEMMAP A4 KART BLAUW</t>
  </si>
  <si>
    <t>DIVIDER PP 350X60MM CLEAR</t>
  </si>
  <si>
    <t>OFFICE DESK COMPACTE REKENMACHINE</t>
  </si>
  <si>
    <t>ORDNER GEMARMERD 50MM DINA4 ZW</t>
  </si>
  <si>
    <t>DOOS 100 STUKS ELASTIEK 150X2MM</t>
  </si>
  <si>
    <t>DOOS 100 STUKS PAPERCLIPS 32MM</t>
  </si>
  <si>
    <t>PAK 10 STUKS ZELFKL ETIK ORDNER 40MM</t>
  </si>
  <si>
    <t>PAK 12 STUKS MEMOBLOK 40X50GEEL</t>
  </si>
  <si>
    <t>JALEMA MAMMOET DOSSIERMAP FOLIO KART BLA</t>
  </si>
  <si>
    <t>FSC, C2C</t>
  </si>
  <si>
    <t>INDX NUMERIEK TABBLAD 1-10 KART 23GAATS</t>
  </si>
  <si>
    <t>10 tabbladen</t>
  </si>
  <si>
    <t>FSC, PEFC</t>
  </si>
  <si>
    <t>TABBLAD A-Z KARTON 11GAATS</t>
  </si>
  <si>
    <t>21 tabbladen</t>
  </si>
  <si>
    <t>UNIBALL SXN210 JETSTREAM GELROLLER ZWART</t>
  </si>
  <si>
    <t>ORDNER GEMARMERD 80MM DINA4 ZW</t>
  </si>
  <si>
    <t>DOOS 100 STUKS ZICHTMAP 9/100E PP TRANSPARANT</t>
  </si>
  <si>
    <t>PAK 24 STUKS ONZICHTBARE TAPE 19MMX33M</t>
  </si>
  <si>
    <t>33 meter</t>
  </si>
  <si>
    <t>SCHNEIDER INTREKBARE BALPEN BLAUW</t>
  </si>
  <si>
    <t>VERBATIM MICRO SDHC KAART + ADAPT 64GB</t>
  </si>
  <si>
    <t>DETTOL 2IN1 VOCHTIGE DOEKJES 12 STUKS</t>
  </si>
  <si>
    <t>12 doekjes</t>
  </si>
  <si>
    <t>DOOS 100 STUK SHOWTAS 23GTS 5 PP KORREL</t>
  </si>
  <si>
    <t>FSC SPIRAALSCHRIFT A4+ LIJN</t>
  </si>
  <si>
    <t>DOOS 12 STUKS DUBBELE CLIPKLEM 32MMX14MM</t>
  </si>
  <si>
    <t>ONTNIETER ZWART</t>
  </si>
  <si>
    <t>BIC M10 BALPEN MEDIUM PUNT BLAUW</t>
  </si>
  <si>
    <t>PAK 6 STUKS NOTES 75X75 FELLE KLEUREN</t>
  </si>
  <si>
    <t>BIC CRISTAL BALPEN DOP MEDIUM BLAUW</t>
  </si>
  <si>
    <t>TELVINGER D14MM</t>
  </si>
  <si>
    <t>JALEMA SECOLOR KLEMMAP A4 KART ROOD</t>
  </si>
  <si>
    <t>RM500 STUKS PAPIER A4 80G AZUURBLAUW</t>
  </si>
  <si>
    <t>PAK 100 STUKS  EXACOMPTA SCHEIDSTR 240X105MM GL</t>
  </si>
  <si>
    <t>100 tabbladen</t>
  </si>
  <si>
    <t>BOX 50 STUKS DURABLE CLEANING WIPES TELEPHONE</t>
  </si>
  <si>
    <t>50 doekjes</t>
  </si>
  <si>
    <t>RM500 STUKS PAPIER A4 80G KAN.GEEL</t>
  </si>
  <si>
    <t>ECOLOGISCH AFWASMIDDEL 0,5L</t>
  </si>
  <si>
    <t>500 ml</t>
  </si>
  <si>
    <t>DISPLAY T-VORM A4</t>
  </si>
  <si>
    <t>PAK 20 STUKS ENERGIZER ALKALINE MAX PLUS AA</t>
  </si>
  <si>
    <t>Nordic Swan</t>
  </si>
  <si>
    <t>PAK 10 STUKS DURABLE 8905 PASHOUDER TRANSP</t>
  </si>
  <si>
    <t>BRIEVENBAK TRANSPARANT</t>
  </si>
  <si>
    <t>HP C2P04AE INKJET CARTRIDGE 62 ZWART</t>
  </si>
  <si>
    <t>PAK 100 STUKS TORK PREMIUM ZAKDOEKJES EXTRA SOFT</t>
  </si>
  <si>
    <t>FSC, Ecolabel</t>
  </si>
  <si>
    <t>BIC M10 BALPEN MEDIUM PUNT ZWART</t>
  </si>
  <si>
    <t>KANGARO COLLEGEBLOK A4 GELIJND</t>
  </si>
  <si>
    <t>RECYCLED INTREKB BALPEN ZWART</t>
  </si>
  <si>
    <t>DISPLAY L-VORM A4</t>
  </si>
  <si>
    <t>PRITT PLAKSTIFT 22G</t>
  </si>
  <si>
    <t>EDDING 800 PERM MARKER 4-12MM ZWART</t>
  </si>
  <si>
    <t>JALEMA MAMMOET DOSSIERMAP FOLIO KART GRN</t>
  </si>
  <si>
    <t>DOOS 12 STUKS DUBBELE CLIPKLEM 51MMX29MM</t>
  </si>
  <si>
    <t>DS800 LYRECO ETIKET 105X74</t>
  </si>
  <si>
    <t>8 etiketten</t>
  </si>
  <si>
    <t>DIVIDER PROFILE PVC TRANSP TAPE 1230MM</t>
  </si>
  <si>
    <t>SHARPIE SMALL PERM MARKER ROND ZWART</t>
  </si>
  <si>
    <t>ALBA WANDKLOK DIAMETER 38CM GRIJS</t>
  </si>
  <si>
    <t>CASIO MS-20F MINI DESK CALC 12DIG ZWT</t>
  </si>
  <si>
    <t>MOYU NOTITIEBOEK UITWISBAAR A5 18P</t>
  </si>
  <si>
    <t>18 pagina's</t>
  </si>
  <si>
    <t>PVC CLIPBOARD A4 ZWART</t>
  </si>
  <si>
    <t>DYMO 45013 D1-LINT 12MM ZWART/WIT</t>
  </si>
  <si>
    <t>7 meter</t>
  </si>
  <si>
    <t>TIDYPAC 100929 VERZENDKOKER 500X80MM</t>
  </si>
  <si>
    <t>EASY TIME WANDKLOK GRIJS</t>
  </si>
  <si>
    <t>SCOTCH MAGIC 810 ONZ PLAKB 19MMX33M</t>
  </si>
  <si>
    <t>HANDZEEP 500ML</t>
  </si>
  <si>
    <t>DOOS 50 STUKS BADGE SPELD EN KLEM 89X55</t>
  </si>
  <si>
    <t>PAK 20 STUKS ENERGIZER MAX PLUS ALK BAT AAA</t>
  </si>
  <si>
    <t>UWV specifieke artikelen</t>
  </si>
  <si>
    <t>Artikelomschrijving</t>
  </si>
  <si>
    <t>Aantal etiketten/
labels per artikel</t>
  </si>
  <si>
    <t>Aanvullende eisen</t>
  </si>
  <si>
    <t>DVS dossiermap</t>
  </si>
  <si>
    <t xml:space="preserve">Blanco Thermo Etiket t.b.v. dossier identificatie </t>
  </si>
  <si>
    <t>250 etiketten met een grootte van 38x192 mm, op rol</t>
  </si>
  <si>
    <t>Label van 42x42 mm</t>
  </si>
  <si>
    <t>Bijbehorende dienstverlening</t>
  </si>
  <si>
    <t>Locatiebezoek t.b.v. vulling van een kast (excl. het vullen van een kast)</t>
  </si>
  <si>
    <t>Het vullen van een enkele kast</t>
  </si>
  <si>
    <t>Logistiek</t>
  </si>
  <si>
    <t>Bezorgkosten bestellingen</t>
  </si>
  <si>
    <t>Retouren</t>
  </si>
  <si>
    <t>*</t>
  </si>
  <si>
    <t>Artikel betreft een doos van 10 intrekbare balpennen met blauwe inkt. Het plastic dat voor deze pennen is gebruikt, is 100% van petflessen gemaakt.</t>
  </si>
  <si>
    <t>**</t>
  </si>
  <si>
    <t>Artikel dient voor evenveel of meer dan het aangegeven percentage (%) op de website van Lyreco te bestaan uit gerecycled materiaal.</t>
  </si>
  <si>
    <t>Totale fictieve jaarprijs</t>
  </si>
  <si>
    <t>Uw score</t>
  </si>
  <si>
    <t>Uw inschrijfprijs</t>
  </si>
  <si>
    <t>Uw score op Sub-Gunningscriterium prijs</t>
  </si>
  <si>
    <t>TOTALE FICTIEVE JAARPRIJS - Kantoorartikelen (exclusief btw)</t>
  </si>
  <si>
    <t>Verpakkings-hoeveelheid Inschrijver</t>
  </si>
  <si>
    <r>
      <rPr>
        <sz val="9"/>
        <color rgb="FF000000"/>
        <rFont val="Verdana"/>
        <family val="2"/>
      </rPr>
      <t xml:space="preserve">De prijzen die Inschrijver in dit document opgeeft, gelden gedurende de gehele contractperiode. De prijzen mogen geïndexeerd worden conform het Dossier Financiële Afspraken (DFA). 
Aan de in dit prijsopgaveformulier gehanteerde aantallen kan door Inschrijver nu en in de toekomst geen enkel recht worden ontleend ten aanzien van de tijdens de uitvoering van de Opdracht werkelijk te realiseren hoeveelheden c.q. te realiseren omzet. 
</t>
    </r>
    <r>
      <rPr>
        <b/>
        <sz val="9"/>
        <color rgb="FF000000"/>
        <rFont val="Verdana"/>
        <family val="2"/>
      </rPr>
      <t>Invulinstructie:</t>
    </r>
    <r>
      <rPr>
        <sz val="9"/>
        <color rgb="FF000000"/>
        <rFont val="Verdana"/>
        <family val="2"/>
      </rPr>
      <t xml:space="preserve"> 
</t>
    </r>
    <r>
      <rPr>
        <b/>
        <sz val="9"/>
        <color rgb="FF000000"/>
        <rFont val="Verdana"/>
        <family val="2"/>
      </rPr>
      <t xml:space="preserve">- </t>
    </r>
    <r>
      <rPr>
        <b/>
        <u/>
        <sz val="9"/>
        <color rgb="FF000000"/>
        <rFont val="Verdana"/>
        <family val="2"/>
      </rPr>
      <t>Alle</t>
    </r>
    <r>
      <rPr>
        <sz val="9"/>
        <color rgb="FF000000"/>
        <rFont val="Verdana"/>
        <family val="2"/>
      </rPr>
      <t xml:space="preserve"> groene velden op het werkblad 'Prijzen'</t>
    </r>
    <r>
      <rPr>
        <b/>
        <sz val="9"/>
        <color rgb="FF000000"/>
        <rFont val="Verdana"/>
        <family val="2"/>
      </rPr>
      <t xml:space="preserve"> </t>
    </r>
    <r>
      <rPr>
        <sz val="9"/>
        <color rgb="FF000000"/>
        <rFont val="Verdana"/>
        <family val="2"/>
      </rPr>
      <t xml:space="preserve">dienen door Inschrijver ingevuld te worden. Vult u op een groen veld 0 in of geen waarde of een negatieve waarde op het prijsopgaveformulier? Dan is uw Inschrijving ongeldig en sluiten we u uit van verdere deelname aan de Aanbesteding.
- De ingevulde prijzen per artikel/dienst moeten zich bevinden tussen het bij het artikel/de dienst opgegeven minimum- en maximumprijs. Indien een of meerdere door u opgegeven prijzen zich niet tussen deze minimum- en maximumprijzen bevindt/bevinden, dan is uw Inschrijving ongeldig en sluiten we u uit van verdere deelname aan de Aanbesteding. </t>
    </r>
    <r>
      <rPr>
        <sz val="9"/>
        <color rgb="FFFF0000"/>
        <rFont val="Verdana"/>
        <family val="2"/>
      </rPr>
      <t xml:space="preserve">
</t>
    </r>
    <r>
      <rPr>
        <sz val="9"/>
        <color rgb="FF000000"/>
        <rFont val="Verdana"/>
        <family val="2"/>
      </rPr>
      <t xml:space="preserve">- De ingevulde prijzen per artikel/dienst worden automatisch vermenigvuldigd met het fictieve aantal per jaar. Dit resulteert in een automatisch uitgerekende som in de oranje cel. Dit is het bedrag - de inschrijfprijs per jaar - dat wordt beoordeeld, conform de beoordelingsmethodiek van het financiële gunningscriterium, zoals beschreven in het Beschrijvend Document.
- Dient u een Inschrijving in waarbij de inschrijfprijs lager of gelijk is aan € 195.000,- exclusief btw? Dan ontvangt u de maximale score voor het Sub-Gunningscriterium prijs, zijnde 600 punten. Een Inschrijving met een inschrijfprijs hoger dan € 285.000,- exclusief btw leggen we terzijde en neemt verder geen deel meer aan de Aanbesteding.
- In dit prijsopgaveformulier staat bij 'Duurzaam artikel' (kolom G) aangegeven welke artikelen duurzaam moeten zijn d.m.v. 'Ja'. Inschrijver vermeldt bij dergelijke artikelen welk keurmerk, een ISO Type I milieu-kenmerk, van toepassing is (kolom I). 
- Gele velden (kolom I) hoeft Inschrijver enkel in te vullen indien Inschrijver bij het desbetreffende artikel bij 'Duurzaam artikel' (kolom G) 'Ja' heeft ingevuld. </t>
    </r>
    <r>
      <rPr>
        <sz val="9"/>
        <color rgb="FF0078D2"/>
        <rFont val="Verdana"/>
        <family val="2"/>
      </rPr>
      <t xml:space="preserve">
</t>
    </r>
    <r>
      <rPr>
        <sz val="9"/>
        <color rgb="FF000000"/>
        <rFont val="Verdana"/>
        <family val="2"/>
      </rPr>
      <t xml:space="preserve">- Geeft u prijzen, kortingen, voorwaarden of andere informatie op waar niet om is gevraagd? Dan nemen we die informatie niet mee in de beoordeling.
</t>
    </r>
  </si>
  <si>
    <t>Fictief aantal eenheden</t>
  </si>
  <si>
    <r>
      <rPr>
        <b/>
        <sz val="9"/>
        <color rgb="FF000000"/>
        <rFont val="Verdana"/>
        <family val="2"/>
      </rPr>
      <t xml:space="preserve">Op uw prijzen is het volgende van toepassing:
</t>
    </r>
    <r>
      <rPr>
        <sz val="9"/>
        <color rgb="FF000000"/>
        <rFont val="Verdana"/>
        <family val="2"/>
      </rPr>
      <t xml:space="preserve">Alle kosten gemoeid met de uitgevraagde leveringen en diensten zijn in uw prijzen in ieder geval inbegrepen. Ook alle eventueel verdere bijkomende kosten moeten zijn inbegrepen. De prijzen zijn inclusief alle garanties, kosten en kortingen. Alle prijzen zijn in euro’s en exclusief btw. Kosten die niet in de Inschrijving genoemd worden en niet verdisconteerd zijn in de prijsstelling, maar toch noodzakelijk blijken te zijn voor een goed functioneren van het artikel en/of de levering en/of de dienst conform de in het Beschrijvend document gestelde Eisen, zijn voor rekening van Opdrachtnemer.
</t>
    </r>
    <r>
      <rPr>
        <b/>
        <sz val="9"/>
        <color rgb="FF000000"/>
        <rFont val="Verdana"/>
        <family val="2"/>
      </rPr>
      <t xml:space="preserve">Prijzen zijn all-in prijzen
</t>
    </r>
    <r>
      <rPr>
        <sz val="9"/>
        <color rgb="FF000000"/>
        <rFont val="Verdana"/>
        <family val="2"/>
      </rPr>
      <t xml:space="preserve">Dat wil zeggen dat hierin dus ook de volgende kosten zijn inbegrepen: 
- salariskosten;
- overheadkosten;
- kosten voor ondersteunend werk;
- kosten voor het gebruik van apparatuur;
- normale binnenlandse reis- en verblijfkosten;
- reiskosten woon- en werkverkeer;
- voorrijkosten;
- parkeerkosten;
- opleidingskosten;
- wervings- en selectiekosten;
- vervanging;
- verzekeringspremie;
- winst; 
- alle eventuele verdere bijkomende kosten, zoals maar niet uitsluitend, de kosten voor voorbereiding op de uitvoering.
</t>
    </r>
    <r>
      <rPr>
        <b/>
        <sz val="9"/>
        <color rgb="FF000000"/>
        <rFont val="Verdana"/>
        <family val="2"/>
      </rPr>
      <t xml:space="preserve"> 
Toelichting specifieke prijscomponenten
</t>
    </r>
    <r>
      <rPr>
        <u/>
        <sz val="9"/>
        <color rgb="FF000000"/>
        <rFont val="Verdana"/>
        <family val="2"/>
      </rPr>
      <t>Artikelomschrijving Lyreco &amp; Artikelnummer Lyreco (kolom C en D):</t>
    </r>
    <r>
      <rPr>
        <sz val="9"/>
        <color rgb="FF000000"/>
        <rFont val="Verdana"/>
        <family val="2"/>
      </rPr>
      <t xml:space="preserve"> Omschrijft samen het specifieke artikel dat UWV in het kader van deze opdracht geleverd wil hebben. Omdat het ondoenlijk is om alle specifieke artikelen hier te omschrijven, wordt voor de te leveren artikelen verwezen naar de artikelomschrijving en het artikelnummer van de huidige gecontracteerde leverancier voor kantoorartikelen van UWV. De specificaties van deze producten kan Inschrijver raadplegen op deze website: </t>
    </r>
    <r>
      <rPr>
        <sz val="9"/>
        <color rgb="FF0078D2"/>
        <rFont val="Verdana"/>
        <family val="2"/>
      </rPr>
      <t>https://www.lyreco.com/webshop/NLNL/search</t>
    </r>
    <r>
      <rPr>
        <sz val="9"/>
        <color rgb="FF000000"/>
        <rFont val="Verdana"/>
        <family val="2"/>
      </rPr>
      <t xml:space="preserve">.
</t>
    </r>
    <r>
      <rPr>
        <u/>
        <sz val="9"/>
        <color rgb="FF000000"/>
        <rFont val="Verdana"/>
        <family val="2"/>
      </rPr>
      <t xml:space="preserve">
Artikelnummer Inschrijver:</t>
    </r>
    <r>
      <rPr>
        <sz val="9"/>
        <color rgb="FF000000"/>
        <rFont val="Verdana"/>
        <family val="2"/>
      </rPr>
      <t xml:space="preserve"> Het ar</t>
    </r>
    <r>
      <rPr>
        <sz val="9"/>
        <rFont val="Verdana"/>
        <family val="2"/>
      </rPr>
      <t xml:space="preserve">tikelnummer zoals door Inschrijver wordt gehanteerd. Het artikelnummer is gekoppeld aan één uniek artikel in het assortiment van Inschrijver en kan gedurende de looptijd van de Overeenkomst </t>
    </r>
    <r>
      <rPr>
        <sz val="9"/>
        <color rgb="FF000000"/>
        <rFont val="Verdana"/>
        <family val="2"/>
      </rPr>
      <t xml:space="preserve">niet worden gewijzigd. 
</t>
    </r>
    <r>
      <rPr>
        <u/>
        <sz val="9"/>
        <color rgb="FF000000"/>
        <rFont val="Verdana"/>
        <family val="2"/>
      </rPr>
      <t>Artikelomschrijving Inschrijver</t>
    </r>
    <r>
      <rPr>
        <sz val="9"/>
        <color rgb="FF000000"/>
        <rFont val="Verdana"/>
        <family val="2"/>
      </rPr>
      <t xml:space="preserve">: Het door Inschrijver aangeboden artikel. Dit dient in functioneel gelijk te zijn aan het artikel zoals beschreven in kolom C en D en Inschrijver garandeert ook dat het door hem aangeboden artikel kwalitatief gelijkwaardig of beter is dan het in kolom C en D vermelde artikel. Inschrijver kan hier echter haar eigen “intern gebruikte” omschrijving in deze kolom invullen.  
</t>
    </r>
    <r>
      <rPr>
        <u/>
        <sz val="9"/>
        <color rgb="FF000000"/>
        <rFont val="Verdana"/>
        <family val="2"/>
      </rPr>
      <t>Aantal vel/stuks/mililiter/meter/etiketten/labels per artikel</t>
    </r>
    <r>
      <rPr>
        <sz val="9"/>
        <color rgb="FF000000"/>
        <rFont val="Verdana"/>
        <family val="2"/>
      </rPr>
      <t xml:space="preserve">: Artikelen dienen evenveel of meer dan het aangegeven aantal/volume of de lengte in kolom F te bevatten. Een door Inschrijver aangeboden artikel dat meer dan het/de in kolom F aangegeven aantal/volume of lengte bevat, zorgt niet voor een aanpassing van de fictieve prijs. 
</t>
    </r>
    <r>
      <rPr>
        <sz val="9"/>
        <color rgb="FFFF0000"/>
        <rFont val="Verdana"/>
        <family val="2"/>
      </rPr>
      <t xml:space="preserve">
</t>
    </r>
    <r>
      <rPr>
        <u/>
        <sz val="9"/>
        <color rgb="FF000000"/>
        <rFont val="Verdana"/>
        <family val="2"/>
      </rPr>
      <t>Verpakkingshoeveelheid:</t>
    </r>
    <r>
      <rPr>
        <sz val="9"/>
        <color rgb="FF000000"/>
        <rFont val="Verdana"/>
        <family val="2"/>
      </rPr>
      <t xml:space="preserve"> De door Inschrijver gehanteerde hoeveelheid individuele artikelen per eenheid voor de prijs in kolom O.
</t>
    </r>
    <r>
      <rPr>
        <u/>
        <sz val="9"/>
        <color rgb="FF000000"/>
        <rFont val="Verdana"/>
        <family val="2"/>
      </rPr>
      <t>Keurmerk</t>
    </r>
    <r>
      <rPr>
        <sz val="9"/>
        <color rgb="FF000000"/>
        <rFont val="Verdana"/>
        <family val="2"/>
      </rPr>
      <t>: Het door Inschrijver aangeboden artikel dient te voldoen aan het in kolom H vermelde keurme</t>
    </r>
    <r>
      <rPr>
        <sz val="9"/>
        <rFont val="Verdana"/>
        <family val="2"/>
      </rPr>
      <t xml:space="preserve">rk </t>
    </r>
    <r>
      <rPr>
        <sz val="9"/>
        <color rgb="FF000000"/>
        <rFont val="Verdana"/>
        <family val="2"/>
      </rPr>
      <t xml:space="preserve">(of gelijkwaardig).  </t>
    </r>
    <r>
      <rPr>
        <sz val="9"/>
        <color rgb="FFFF0000"/>
        <rFont val="Verdana"/>
        <family val="2"/>
      </rPr>
      <t xml:space="preserve">
</t>
    </r>
    <r>
      <rPr>
        <sz val="9"/>
        <color rgb="FF000000"/>
        <rFont val="Verdana"/>
        <family val="2"/>
      </rPr>
      <t xml:space="preserve">
</t>
    </r>
    <r>
      <rPr>
        <u/>
        <sz val="9"/>
        <color rgb="FF000000"/>
        <rFont val="Verdana"/>
        <family val="2"/>
      </rPr>
      <t>Kosten dienstverlening Kastenconcept</t>
    </r>
    <r>
      <rPr>
        <sz val="9"/>
        <color rgb="FFFF0000"/>
        <rFont val="Verdana"/>
        <family val="2"/>
      </rPr>
      <t xml:space="preserve">
</t>
    </r>
    <r>
      <rPr>
        <sz val="9"/>
        <color rgb="FF000000"/>
        <rFont val="Verdana"/>
        <family val="2"/>
      </rPr>
      <t>Voor het Kastenconcept geldt dat de prijs voor het vullen van één kast is opgebouwd uit:
- Locatiebezoek t.b.v. vulling van een kast (excl. het vullen van een kast)</t>
    </r>
    <r>
      <rPr>
        <sz val="9"/>
        <rFont val="Verdana"/>
        <family val="2"/>
      </rPr>
      <t>: een prijs per locatie, voor het bezoeken van een locatie teneinde de kast(en) van die locatie te kunnen vullen</t>
    </r>
    <r>
      <rPr>
        <sz val="9"/>
        <color rgb="FF000000"/>
        <rFont val="Verdana"/>
        <family val="2"/>
      </rPr>
      <t xml:space="preserve"> </t>
    </r>
    <r>
      <rPr>
        <sz val="9"/>
        <rFont val="Verdana"/>
        <family val="2"/>
      </rPr>
      <t>(ongeacht het aantal kasten op een locatie).</t>
    </r>
    <r>
      <rPr>
        <sz val="9"/>
        <color rgb="FFFF0000"/>
        <rFont val="Verdana"/>
        <family val="2"/>
      </rPr>
      <t xml:space="preserve">
</t>
    </r>
    <r>
      <rPr>
        <sz val="9"/>
        <color rgb="FF000000"/>
        <rFont val="Verdana"/>
        <family val="2"/>
      </rPr>
      <t xml:space="preserve">- Het vullen van een kast: een prijs per kast voor een enkele vulling
Bijv: Een locatie heeft 4 kasten, die 1x per 4 weken worden gevuld. Indien de prijs per locatie €1,00 is en de prijs per kast is €1,00. De prijs per 4 weken voor het Kastenconcept van deze locatie is (exclusief de kosten van de producten zelf) € 5,00. 
</t>
    </r>
    <r>
      <rPr>
        <sz val="9"/>
        <color rgb="FFFF0000"/>
        <rFont val="Verdana"/>
        <family val="2"/>
      </rPr>
      <t xml:space="preserve">
</t>
    </r>
    <r>
      <rPr>
        <u/>
        <sz val="9"/>
        <color rgb="FF000000"/>
        <rFont val="Verdana"/>
        <family val="2"/>
      </rPr>
      <t xml:space="preserve">Kosten logistiek
</t>
    </r>
    <r>
      <rPr>
        <sz val="9"/>
        <color rgb="FF000000"/>
        <rFont val="Verdana"/>
        <family val="2"/>
      </rPr>
      <t xml:space="preserve">- Inschrijver levert bestellingen kosteloos af op UWV-locaties. Daarom is op Tabblad 2. Tarieven van dit Prijsopgaveformulier het tarief bij 'Bezorging bestellingen' vastgezet op € 0,00.  
- Inschrijver neemt gebrekkige artikelen, geleverd aan Opdrachtgever kosteloos retour conform Eis 27 in het Programma van Eisen (PvE). Daarom is op Tabblad 2. Tarieven van dit Prijsopgaveformulier het tarief bij 'Retouren' vastgezet op € 0,00.  
</t>
    </r>
    <r>
      <rPr>
        <u/>
        <sz val="9"/>
        <color rgb="FF000000"/>
        <rFont val="Verdana"/>
        <family val="2"/>
      </rPr>
      <t>Duurzaam artikel &amp; keurmerk Inschrijver:</t>
    </r>
    <r>
      <rPr>
        <sz val="9"/>
        <color rgb="FF000000"/>
        <rFont val="Verdana"/>
        <family val="2"/>
      </rPr>
      <t xml:space="preserve"> Inschrijver vermeldt welke Goederen duurzame producten zijn (kolom G) , en welk keurmerk van toepassing is (kolom I). 
</t>
    </r>
    <r>
      <rPr>
        <u/>
        <sz val="9"/>
        <color rgb="FF000000"/>
        <rFont val="Verdana"/>
        <family val="2"/>
      </rPr>
      <t>Prijs excl. btw per eenheid o.b.v. Verpakkingshoeveelheid Lyreco</t>
    </r>
    <r>
      <rPr>
        <sz val="9"/>
        <color rgb="FF000000"/>
        <rFont val="Verdana"/>
        <family val="2"/>
      </rPr>
      <t xml:space="preserve">: In kolom R wordt de prijs per eenheid berekend aan de hand van de volgende formule: (Prijs excl. btw per verpakkingshoeveelheid Inschrijver / Verpakkingshoeveelheid Inschrijver) x Verpakkingshoeveelheid Lyreco. </t>
    </r>
  </si>
  <si>
    <t xml:space="preserve">Prijs excl. btw  per verpakkings-hoeveelheid Inschrijver </t>
  </si>
  <si>
    <t xml:space="preserve">Prijs excl. btw per verpakkings-hoeveelheid Inschrijver </t>
  </si>
  <si>
    <t>Dienstverlening Kastenconcept</t>
  </si>
  <si>
    <r>
      <rPr>
        <b/>
        <u/>
        <sz val="12"/>
        <color theme="0"/>
        <rFont val="Verdana"/>
        <family val="2"/>
      </rPr>
      <t xml:space="preserve">Bijlage C: Prijsopgaveformulier - Versie 1.0
</t>
    </r>
    <r>
      <rPr>
        <b/>
        <sz val="12"/>
        <color theme="0"/>
        <rFont val="Verdana"/>
        <family val="2"/>
      </rPr>
      <t xml:space="preserve">
</t>
    </r>
    <r>
      <rPr>
        <b/>
        <sz val="11"/>
        <color theme="0"/>
        <rFont val="Verdana"/>
        <family val="2"/>
      </rPr>
      <t>Europese Aanbesteding Kantoorartikelen</t>
    </r>
  </si>
  <si>
    <t>Totale fictieve prijs 
excl. btw</t>
  </si>
  <si>
    <t>conform specificaties UWV  (Bijlage 1c - Specificaties UWV-specifieke artikelen)</t>
  </si>
  <si>
    <t>Percentage Social Return:</t>
  </si>
  <si>
    <t xml:space="preserve">Prijs excl.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</si>
</sst>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9"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b/>
      <sz val="10"/>
      <color rgb="FFFF0000"/>
      <name val="Verdana"/>
      <family val="2"/>
    </font>
    <font>
      <sz val="10"/>
      <name val="Verdana"/>
      <family val="2"/>
    </font>
    <font>
      <sz val="9"/>
      <color theme="1"/>
      <name val="Calibri"/>
      <family val="2"/>
      <scheme val="minor"/>
    </font>
    <font>
      <sz val="9"/>
      <color rgb="FFFF0000"/>
      <name val="Verdana"/>
      <family val="2"/>
    </font>
    <font>
      <sz val="10"/>
      <color rgb="FFFF0000"/>
      <name val="Verdana"/>
      <family val="2"/>
    </font>
    <font>
      <b/>
      <sz val="10"/>
      <color rgb="FF0078D2"/>
      <name val="Verdana"/>
      <family val="2"/>
    </font>
    <font>
      <b/>
      <sz val="9"/>
      <color rgb="FF0078D2"/>
      <name val="Verdana"/>
      <family val="2"/>
    </font>
    <font>
      <sz val="9"/>
      <color rgb="FF0078D2"/>
      <name val="Verdana"/>
      <family val="2"/>
    </font>
    <font>
      <sz val="9"/>
      <color theme="1"/>
      <name val="Verdana"/>
      <family val="2"/>
    </font>
    <font>
      <sz val="9"/>
      <name val="Arial"/>
      <family val="2"/>
    </font>
    <font>
      <sz val="10"/>
      <color theme="0"/>
      <name val="Verdana"/>
      <family val="2"/>
    </font>
    <font>
      <sz val="10"/>
      <color rgb="FF0078D2"/>
      <name val="Verdana"/>
      <family val="2"/>
    </font>
    <font>
      <sz val="9"/>
      <color rgb="FF000000"/>
      <name val="Verdana"/>
      <family val="2"/>
    </font>
    <font>
      <b/>
      <sz val="9"/>
      <color rgb="FF000000"/>
      <name val="Verdana"/>
      <family val="2"/>
    </font>
    <font>
      <b/>
      <u/>
      <sz val="9"/>
      <color rgb="FF000000"/>
      <name val="Verdana"/>
      <family val="2"/>
    </font>
    <font>
      <u/>
      <sz val="9"/>
      <color rgb="FF000000"/>
      <name val="Verdana"/>
      <family val="2"/>
    </font>
    <font>
      <b/>
      <sz val="9"/>
      <name val="Verdana"/>
      <family val="2"/>
    </font>
    <font>
      <sz val="9"/>
      <color theme="0"/>
      <name val="Verdana"/>
      <family val="2"/>
    </font>
    <font>
      <sz val="9"/>
      <color theme="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7" tint="0.39997558519241921"/>
        <bgColor indexed="64"/>
      </patternFill>
    </fill>
  </fills>
  <borders count="7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style="double">
        <color rgb="FF0078D2"/>
      </left>
      <right/>
      <top style="double">
        <color rgb="FF0078D2"/>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hair">
        <color theme="3"/>
      </left>
      <right style="double">
        <color rgb="FF0078D2"/>
      </right>
      <top style="hair">
        <color theme="3"/>
      </top>
      <bottom/>
      <diagonal/>
    </border>
    <border>
      <left/>
      <right style="hair">
        <color theme="3"/>
      </right>
      <top style="hair">
        <color theme="3"/>
      </top>
      <bottom/>
      <diagonal/>
    </border>
    <border>
      <left style="medium">
        <color rgb="FF0078D2"/>
      </left>
      <right/>
      <top style="medium">
        <color rgb="FF0078D2"/>
      </top>
      <bottom/>
      <diagonal/>
    </border>
    <border>
      <left/>
      <right/>
      <top style="medium">
        <color rgb="FF0078D2"/>
      </top>
      <bottom/>
      <diagonal/>
    </border>
    <border>
      <left/>
      <right style="medium">
        <color rgb="FF0078D2"/>
      </right>
      <top style="medium">
        <color rgb="FF0078D2"/>
      </top>
      <bottom/>
      <diagonal/>
    </border>
    <border>
      <left style="medium">
        <color rgb="FF0078D2"/>
      </left>
      <right/>
      <top/>
      <bottom/>
      <diagonal/>
    </border>
    <border>
      <left/>
      <right style="medium">
        <color rgb="FF0078D2"/>
      </right>
      <top/>
      <bottom/>
      <diagonal/>
    </border>
    <border>
      <left style="medium">
        <color rgb="FF0078D2"/>
      </left>
      <right/>
      <top/>
      <bottom style="medium">
        <color rgb="FF0078D2"/>
      </bottom>
      <diagonal/>
    </border>
    <border>
      <left/>
      <right/>
      <top/>
      <bottom style="medium">
        <color rgb="FF0078D2"/>
      </bottom>
      <diagonal/>
    </border>
    <border>
      <left/>
      <right style="medium">
        <color rgb="FF0078D2"/>
      </right>
      <top/>
      <bottom style="medium">
        <color rgb="FF0078D2"/>
      </bottom>
      <diagonal/>
    </border>
    <border>
      <left/>
      <right/>
      <top style="hair">
        <color theme="3"/>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double">
        <color rgb="FF0078D2"/>
      </left>
      <right/>
      <top style="double">
        <color rgb="FF0078D2"/>
      </top>
      <bottom style="hair">
        <color theme="3"/>
      </bottom>
      <diagonal/>
    </border>
    <border>
      <left/>
      <right/>
      <top style="double">
        <color rgb="FF0078D2"/>
      </top>
      <bottom style="hair">
        <color theme="3"/>
      </bottom>
      <diagonal/>
    </border>
    <border>
      <left/>
      <right/>
      <top style="double">
        <color rgb="FF0078D2"/>
      </top>
      <bottom/>
      <diagonal/>
    </border>
    <border>
      <left/>
      <right style="double">
        <color rgb="FF0078D2"/>
      </right>
      <top style="double">
        <color rgb="FF0078D2"/>
      </top>
      <bottom style="hair">
        <color theme="3"/>
      </bottom>
      <diagonal/>
    </border>
    <border>
      <left style="double">
        <color rgb="FF0078D2"/>
      </left>
      <right/>
      <top style="double">
        <color rgb="FF0078D2"/>
      </top>
      <bottom/>
      <diagonal/>
    </border>
    <border>
      <left/>
      <right style="double">
        <color rgb="FF0078D2"/>
      </right>
      <top style="double">
        <color rgb="FF0078D2"/>
      </top>
      <bottom/>
      <diagonal/>
    </border>
    <border>
      <left style="double">
        <color rgb="FF0078D2"/>
      </left>
      <right style="hair">
        <color indexed="64"/>
      </right>
      <top style="hair">
        <color indexed="64"/>
      </top>
      <bottom style="hair">
        <color indexed="64"/>
      </bottom>
      <diagonal/>
    </border>
    <border>
      <left style="hair">
        <color indexed="64"/>
      </left>
      <right style="double">
        <color rgb="FF0078D2"/>
      </right>
      <top style="hair">
        <color indexed="64"/>
      </top>
      <bottom style="hair">
        <color indexed="64"/>
      </bottom>
      <diagonal/>
    </border>
    <border>
      <left style="double">
        <color rgb="FF0078D2"/>
      </left>
      <right style="hair">
        <color indexed="64"/>
      </right>
      <top style="hair">
        <color indexed="64"/>
      </top>
      <bottom style="double">
        <color rgb="FF0078D2"/>
      </bottom>
      <diagonal/>
    </border>
    <border>
      <left style="hair">
        <color indexed="64"/>
      </left>
      <right style="hair">
        <color indexed="64"/>
      </right>
      <top style="hair">
        <color indexed="64"/>
      </top>
      <bottom style="double">
        <color rgb="FF0078D2"/>
      </bottom>
      <diagonal/>
    </border>
    <border>
      <left style="hair">
        <color indexed="64"/>
      </left>
      <right style="double">
        <color rgb="FF0078D2"/>
      </right>
      <top style="hair">
        <color indexed="64"/>
      </top>
      <bottom style="double">
        <color rgb="FF0078D2"/>
      </bottom>
      <diagonal/>
    </border>
    <border>
      <left style="thin">
        <color theme="0"/>
      </left>
      <right/>
      <top style="thin">
        <color theme="0"/>
      </top>
      <bottom/>
      <diagonal/>
    </border>
    <border>
      <left/>
      <right style="double">
        <color rgb="FF0078D2"/>
      </right>
      <top style="double">
        <color rgb="FF0078D2"/>
      </top>
      <bottom style="double">
        <color rgb="FF0078D2"/>
      </bottom>
      <diagonal/>
    </border>
    <border>
      <left style="hair">
        <color indexed="64"/>
      </left>
      <right/>
      <top style="hair">
        <color indexed="64"/>
      </top>
      <bottom style="hair">
        <color indexed="64"/>
      </bottom>
      <diagonal/>
    </border>
    <border>
      <left style="hair">
        <color indexed="64"/>
      </left>
      <right/>
      <top style="hair">
        <color indexed="64"/>
      </top>
      <bottom style="double">
        <color rgb="FF0078D2"/>
      </bottom>
      <diagonal/>
    </border>
    <border>
      <left/>
      <right style="hair">
        <color indexed="64"/>
      </right>
      <top style="hair">
        <color indexed="64"/>
      </top>
      <bottom style="double">
        <color rgb="FF0078D2"/>
      </bottom>
      <diagonal/>
    </border>
    <border>
      <left/>
      <right/>
      <top style="hair">
        <color indexed="64"/>
      </top>
      <bottom style="double">
        <color rgb="FF0078D2"/>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diagonal/>
    </border>
    <border>
      <left/>
      <right style="hair">
        <color theme="3"/>
      </right>
      <top/>
      <bottom/>
      <diagonal/>
    </border>
    <border>
      <left/>
      <right style="hair">
        <color indexed="64"/>
      </right>
      <top/>
      <bottom/>
      <diagonal/>
    </border>
    <border>
      <left/>
      <right style="double">
        <color rgb="FF0078D2"/>
      </right>
      <top style="hair">
        <color theme="3"/>
      </top>
      <bottom/>
      <diagonal/>
    </border>
    <border>
      <left style="hair">
        <color indexed="64"/>
      </left>
      <right/>
      <top style="hair">
        <color indexed="64"/>
      </top>
      <bottom/>
      <diagonal/>
    </border>
    <border>
      <left/>
      <right style="hair">
        <color theme="3"/>
      </right>
      <top style="hair">
        <color indexed="64"/>
      </top>
      <bottom style="hair">
        <color indexed="64"/>
      </bottom>
      <diagonal/>
    </border>
    <border>
      <left/>
      <right style="hair">
        <color indexed="64"/>
      </right>
      <top style="hair">
        <color indexed="64"/>
      </top>
      <bottom/>
      <diagonal/>
    </border>
    <border>
      <left/>
      <right/>
      <top/>
      <bottom style="double">
        <color rgb="FF0078D2"/>
      </bottom>
      <diagonal/>
    </border>
    <border>
      <left style="thin">
        <color theme="0"/>
      </left>
      <right style="thin">
        <color theme="0"/>
      </right>
      <top style="double">
        <color rgb="FF0078D2"/>
      </top>
      <bottom style="double">
        <color rgb="FF0078D2"/>
      </bottom>
      <diagonal/>
    </border>
    <border>
      <left style="hair">
        <color indexed="64"/>
      </left>
      <right style="hair">
        <color indexed="64"/>
      </right>
      <top style="hair">
        <color theme="3"/>
      </top>
      <bottom style="hair">
        <color indexed="64"/>
      </bottom>
      <diagonal/>
    </border>
    <border>
      <left style="double">
        <color rgb="FF0078D2"/>
      </left>
      <right style="hair">
        <color indexed="64"/>
      </right>
      <top/>
      <bottom style="hair">
        <color indexed="64"/>
      </bottom>
      <diagonal/>
    </border>
    <border>
      <left style="hair">
        <color theme="3"/>
      </left>
      <right style="double">
        <color rgb="FF0078D2"/>
      </right>
      <top/>
      <bottom/>
      <diagonal/>
    </border>
    <border>
      <left style="double">
        <color rgb="FF0078D2"/>
      </left>
      <right/>
      <top style="double">
        <color rgb="FF0078D2"/>
      </top>
      <bottom style="hair">
        <color indexed="64"/>
      </bottom>
      <diagonal/>
    </border>
    <border>
      <left/>
      <right/>
      <top style="double">
        <color rgb="FF0078D2"/>
      </top>
      <bottom style="hair">
        <color indexed="64"/>
      </bottom>
      <diagonal/>
    </border>
    <border>
      <left/>
      <right style="double">
        <color rgb="FF0078D2"/>
      </right>
      <top style="double">
        <color rgb="FF0078D2"/>
      </top>
      <bottom style="hair">
        <color indexed="64"/>
      </bottom>
      <diagonal/>
    </border>
    <border>
      <left style="hair">
        <color indexed="64"/>
      </left>
      <right/>
      <top style="hair">
        <color theme="3"/>
      </top>
      <bottom style="hair">
        <color indexed="64"/>
      </bottom>
      <diagonal/>
    </border>
    <border>
      <left style="double">
        <color rgb="FF0078D2"/>
      </left>
      <right/>
      <top/>
      <bottom style="double">
        <color rgb="FF0078D2"/>
      </bottom>
      <diagonal/>
    </border>
    <border>
      <left/>
      <right style="double">
        <color rgb="FF0078D2"/>
      </right>
      <top/>
      <bottom style="double">
        <color rgb="FF0078D2"/>
      </bottom>
      <diagonal/>
    </border>
    <border>
      <left/>
      <right style="hair">
        <color indexed="64"/>
      </right>
      <top style="double">
        <color rgb="FF0078D2"/>
      </top>
      <bottom style="hair">
        <color indexed="64"/>
      </bottom>
      <diagonal/>
    </border>
    <border>
      <left/>
      <right style="hair">
        <color indexed="64"/>
      </right>
      <top/>
      <bottom style="double">
        <color rgb="FF0078D2"/>
      </bottom>
      <diagonal/>
    </border>
    <border>
      <left style="hair">
        <color indexed="64"/>
      </left>
      <right style="hair">
        <color theme="3"/>
      </right>
      <top style="hair">
        <color theme="3"/>
      </top>
      <bottom style="hair">
        <color indexed="64"/>
      </bottom>
      <diagonal/>
    </border>
    <border>
      <left style="hair">
        <color indexed="64"/>
      </left>
      <right style="hair">
        <color theme="3"/>
      </right>
      <top style="hair">
        <color indexed="64"/>
      </top>
      <bottom style="hair">
        <color indexed="64"/>
      </bottom>
      <diagonal/>
    </border>
    <border>
      <left style="medium">
        <color rgb="FF0078D2"/>
      </left>
      <right/>
      <top style="medium">
        <color rgb="FF0078D2"/>
      </top>
      <bottom style="medium">
        <color rgb="FF0078D2"/>
      </bottom>
      <diagonal/>
    </border>
    <border>
      <left/>
      <right style="thin">
        <color theme="0"/>
      </right>
      <top/>
      <bottom/>
      <diagonal/>
    </border>
    <border>
      <left/>
      <right/>
      <top style="medium">
        <color rgb="FF0078D2"/>
      </top>
      <bottom style="medium">
        <color rgb="FF0078D2"/>
      </bottom>
      <diagonal/>
    </border>
    <border>
      <left style="hair">
        <color indexed="64"/>
      </left>
      <right style="medium">
        <color rgb="FF0078D2"/>
      </right>
      <top style="medium">
        <color rgb="FF0078D2"/>
      </top>
      <bottom style="medium">
        <color rgb="FF0078D2"/>
      </bottom>
      <diagonal/>
    </border>
  </borders>
  <cellStyleXfs count="3">
    <xf numFmtId="0" fontId="0" fillId="0" borderId="0"/>
    <xf numFmtId="0" fontId="12" fillId="0" borderId="0"/>
    <xf numFmtId="44" fontId="18" fillId="0" borderId="0" applyFont="0" applyFill="0" applyBorder="0" applyAlignment="0" applyProtection="0"/>
  </cellStyleXfs>
  <cellXfs count="202">
    <xf numFmtId="0" fontId="0" fillId="0" borderId="0" xfId="0"/>
    <xf numFmtId="0" fontId="0" fillId="0" borderId="1" xfId="0" applyBorder="1"/>
    <xf numFmtId="0" fontId="0" fillId="0" borderId="5" xfId="0" applyBorder="1"/>
    <xf numFmtId="0" fontId="0" fillId="0" borderId="3" xfId="0" applyBorder="1"/>
    <xf numFmtId="49" fontId="0" fillId="0" borderId="1" xfId="0" applyNumberFormat="1" applyBorder="1"/>
    <xf numFmtId="49" fontId="0" fillId="0" borderId="2" xfId="0" applyNumberFormat="1" applyBorder="1"/>
    <xf numFmtId="49" fontId="0" fillId="0" borderId="6" xfId="0" applyNumberFormat="1" applyBorder="1"/>
    <xf numFmtId="0" fontId="0" fillId="0" borderId="7" xfId="0" applyBorder="1"/>
    <xf numFmtId="0" fontId="6" fillId="0" borderId="1" xfId="0" applyFont="1" applyBorder="1"/>
    <xf numFmtId="0" fontId="10"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49" fontId="20" fillId="0" borderId="1" xfId="0" applyNumberFormat="1" applyFont="1" applyBorder="1"/>
    <xf numFmtId="0" fontId="20" fillId="0" borderId="1" xfId="0" applyFont="1" applyBorder="1"/>
    <xf numFmtId="9" fontId="20" fillId="0" borderId="1" xfId="0" applyNumberFormat="1" applyFont="1" applyBorder="1"/>
    <xf numFmtId="0" fontId="11" fillId="0" borderId="1" xfId="0" applyFont="1" applyBorder="1"/>
    <xf numFmtId="0" fontId="10" fillId="0" borderId="2" xfId="0" applyFont="1" applyBorder="1"/>
    <xf numFmtId="0" fontId="6" fillId="0" borderId="2" xfId="0" applyFont="1" applyBorder="1" applyAlignment="1">
      <alignment wrapText="1"/>
    </xf>
    <xf numFmtId="0" fontId="6" fillId="0" borderId="2" xfId="0" applyFont="1" applyBorder="1"/>
    <xf numFmtId="0" fontId="6" fillId="0" borderId="2" xfId="0" applyFont="1" applyBorder="1" applyAlignment="1">
      <alignment horizontal="center"/>
    </xf>
    <xf numFmtId="0" fontId="6" fillId="0" borderId="3" xfId="0" applyFont="1" applyBorder="1"/>
    <xf numFmtId="0" fontId="6" fillId="0" borderId="4" xfId="0" applyFont="1" applyBorder="1"/>
    <xf numFmtId="0" fontId="6" fillId="0" borderId="4" xfId="0" applyFont="1" applyBorder="1" applyAlignment="1">
      <alignment wrapText="1"/>
    </xf>
    <xf numFmtId="0" fontId="6" fillId="0" borderId="4" xfId="0" applyFont="1" applyBorder="1" applyAlignment="1">
      <alignment horizontal="center"/>
    </xf>
    <xf numFmtId="0" fontId="6" fillId="3" borderId="0" xfId="0" applyFont="1" applyFill="1"/>
    <xf numFmtId="0" fontId="14" fillId="3" borderId="0" xfId="0" applyFont="1" applyFill="1"/>
    <xf numFmtId="49" fontId="20" fillId="0" borderId="5" xfId="0" applyNumberFormat="1" applyFont="1" applyBorder="1"/>
    <xf numFmtId="0" fontId="2" fillId="8" borderId="54" xfId="0" applyFont="1" applyFill="1" applyBorder="1" applyAlignment="1">
      <alignment horizontal="left" vertical="center" wrapText="1"/>
    </xf>
    <xf numFmtId="0" fontId="2" fillId="8" borderId="43" xfId="0" applyFont="1" applyFill="1" applyBorder="1" applyAlignment="1">
      <alignment horizontal="left" vertical="center" wrapText="1"/>
    </xf>
    <xf numFmtId="0" fontId="2" fillId="8" borderId="43" xfId="0" applyFont="1" applyFill="1" applyBorder="1" applyAlignment="1">
      <alignment horizontal="center" vertical="center" wrapText="1"/>
    </xf>
    <xf numFmtId="0" fontId="26" fillId="2" borderId="45"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0" xfId="0" applyFont="1" applyFill="1" applyAlignment="1">
      <alignment horizontal="center" vertical="center" wrapText="1"/>
    </xf>
    <xf numFmtId="0" fontId="26" fillId="2" borderId="0" xfId="0" applyFont="1" applyFill="1" applyAlignment="1">
      <alignment horizontal="center" vertical="center" wrapText="1"/>
    </xf>
    <xf numFmtId="164" fontId="2" fillId="2" borderId="55" xfId="0" applyNumberFormat="1" applyFont="1" applyFill="1" applyBorder="1" applyAlignment="1">
      <alignment horizontal="center" vertical="center" wrapText="1"/>
    </xf>
    <xf numFmtId="0" fontId="0" fillId="3" borderId="31" xfId="0" applyFill="1" applyBorder="1" applyAlignment="1">
      <alignment horizontal="center" wrapText="1"/>
    </xf>
    <xf numFmtId="0" fontId="0" fillId="3" borderId="22" xfId="0" applyFill="1" applyBorder="1" applyAlignment="1">
      <alignment horizontal="left" wrapText="1"/>
    </xf>
    <xf numFmtId="3" fontId="0" fillId="3" borderId="22" xfId="0" applyNumberFormat="1" applyFill="1" applyBorder="1" applyAlignment="1">
      <alignment horizontal="center" wrapText="1"/>
    </xf>
    <xf numFmtId="49" fontId="0" fillId="3" borderId="22" xfId="0" applyNumberFormat="1" applyFill="1" applyBorder="1" applyAlignment="1">
      <alignment horizontal="center" wrapText="1"/>
    </xf>
    <xf numFmtId="164" fontId="4" fillId="7" borderId="22" xfId="0" applyNumberFormat="1" applyFont="1" applyFill="1" applyBorder="1" applyAlignment="1">
      <alignment horizontal="center" wrapText="1"/>
    </xf>
    <xf numFmtId="164" fontId="0" fillId="3" borderId="22" xfId="0" applyNumberFormat="1" applyFill="1" applyBorder="1" applyAlignment="1">
      <alignment horizontal="center" wrapText="1"/>
    </xf>
    <xf numFmtId="0" fontId="5" fillId="0" borderId="1" xfId="0" applyFont="1" applyBorder="1"/>
    <xf numFmtId="0" fontId="14" fillId="0" borderId="3" xfId="0" applyFont="1" applyBorder="1" applyAlignment="1">
      <alignment horizontal="right"/>
    </xf>
    <xf numFmtId="49" fontId="6" fillId="0" borderId="3" xfId="0" applyNumberFormat="1" applyFont="1" applyBorder="1"/>
    <xf numFmtId="0" fontId="0" fillId="0" borderId="22" xfId="0" applyBorder="1" applyAlignment="1">
      <alignment horizontal="left" wrapText="1"/>
    </xf>
    <xf numFmtId="0" fontId="0" fillId="0" borderId="22" xfId="0" applyBorder="1" applyAlignment="1">
      <alignment horizontal="center" wrapText="1"/>
    </xf>
    <xf numFmtId="0" fontId="0" fillId="3" borderId="22" xfId="0" applyFill="1" applyBorder="1" applyAlignment="1">
      <alignment horizontal="center" wrapText="1"/>
    </xf>
    <xf numFmtId="3" fontId="4" fillId="3" borderId="22" xfId="0" applyNumberFormat="1" applyFont="1" applyFill="1" applyBorder="1" applyAlignment="1">
      <alignment horizontal="center" wrapText="1"/>
    </xf>
    <xf numFmtId="49" fontId="4" fillId="3" borderId="22" xfId="0" applyNumberFormat="1" applyFont="1" applyFill="1" applyBorder="1" applyAlignment="1">
      <alignment horizontal="center" wrapText="1"/>
    </xf>
    <xf numFmtId="0" fontId="6" fillId="0" borderId="36" xfId="0" applyFont="1" applyBorder="1"/>
    <xf numFmtId="0" fontId="0" fillId="3" borderId="33" xfId="0" applyFill="1" applyBorder="1" applyAlignment="1">
      <alignment horizontal="center" wrapText="1"/>
    </xf>
    <xf numFmtId="0" fontId="0" fillId="3" borderId="34" xfId="0" applyFill="1" applyBorder="1" applyAlignment="1">
      <alignment horizontal="left" vertical="top" wrapText="1"/>
    </xf>
    <xf numFmtId="3" fontId="0" fillId="3" borderId="34" xfId="0" applyNumberFormat="1" applyFill="1" applyBorder="1" applyAlignment="1">
      <alignment horizontal="center" wrapText="1"/>
    </xf>
    <xf numFmtId="49" fontId="0" fillId="3" borderId="42" xfId="0" applyNumberFormat="1" applyFill="1" applyBorder="1" applyAlignment="1">
      <alignment horizontal="center" wrapText="1"/>
    </xf>
    <xf numFmtId="49" fontId="0" fillId="3" borderId="34" xfId="0" applyNumberFormat="1" applyFill="1" applyBorder="1" applyAlignment="1">
      <alignment horizontal="center" wrapText="1"/>
    </xf>
    <xf numFmtId="164" fontId="4" fillId="7" borderId="34" xfId="0" applyNumberFormat="1" applyFont="1" applyFill="1" applyBorder="1" applyAlignment="1">
      <alignment horizontal="center" wrapText="1"/>
    </xf>
    <xf numFmtId="164" fontId="0" fillId="3" borderId="34" xfId="0" applyNumberFormat="1" applyFill="1" applyBorder="1" applyAlignment="1">
      <alignment horizontal="center" wrapText="1"/>
    </xf>
    <xf numFmtId="0" fontId="0" fillId="3" borderId="0" xfId="0" applyFill="1" applyAlignment="1">
      <alignment horizontal="center" wrapText="1"/>
    </xf>
    <xf numFmtId="0" fontId="0" fillId="3" borderId="0" xfId="0" applyFill="1" applyAlignment="1">
      <alignment horizontal="left" wrapText="1"/>
    </xf>
    <xf numFmtId="3" fontId="0" fillId="3" borderId="0" xfId="0" applyNumberFormat="1" applyFill="1" applyAlignment="1">
      <alignment horizontal="center" wrapText="1"/>
    </xf>
    <xf numFmtId="164" fontId="0" fillId="3" borderId="9" xfId="0" applyNumberFormat="1" applyFill="1" applyBorder="1" applyAlignment="1">
      <alignment horizontal="center" wrapText="1"/>
    </xf>
    <xf numFmtId="164" fontId="0" fillId="3" borderId="0" xfId="0" applyNumberFormat="1" applyFill="1" applyAlignment="1">
      <alignment horizontal="center" wrapText="1"/>
    </xf>
    <xf numFmtId="164" fontId="13" fillId="3" borderId="0" xfId="0" applyNumberFormat="1" applyFont="1" applyFill="1" applyAlignment="1">
      <alignment horizontal="center" wrapText="1"/>
    </xf>
    <xf numFmtId="164" fontId="0" fillId="3" borderId="51" xfId="0" applyNumberFormat="1" applyFill="1" applyBorder="1" applyAlignment="1">
      <alignment horizontal="center" wrapText="1"/>
    </xf>
    <xf numFmtId="0" fontId="2" fillId="8" borderId="31" xfId="0" applyFont="1" applyFill="1" applyBorder="1" applyAlignment="1">
      <alignment horizontal="left" vertical="center" wrapText="1"/>
    </xf>
    <xf numFmtId="0" fontId="2" fillId="8" borderId="22" xfId="0" applyFont="1" applyFill="1" applyBorder="1" applyAlignment="1">
      <alignment horizontal="left" vertical="center" wrapText="1"/>
    </xf>
    <xf numFmtId="0" fontId="2" fillId="8" borderId="22"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2" fillId="2" borderId="53" xfId="0"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44" fontId="6" fillId="3" borderId="0" xfId="0" applyNumberFormat="1" applyFont="1" applyFill="1"/>
    <xf numFmtId="0" fontId="0" fillId="3" borderId="34" xfId="0" applyFill="1" applyBorder="1" applyAlignment="1">
      <alignment horizontal="left" wrapText="1"/>
    </xf>
    <xf numFmtId="0" fontId="0" fillId="3" borderId="34" xfId="0" applyFill="1" applyBorder="1" applyAlignment="1">
      <alignment horizontal="center" wrapText="1"/>
    </xf>
    <xf numFmtId="0" fontId="2" fillId="8" borderId="22" xfId="0" applyFont="1" applyFill="1" applyBorder="1" applyAlignment="1">
      <alignment vertical="center" wrapText="1"/>
    </xf>
    <xf numFmtId="0" fontId="2" fillId="2" borderId="59" xfId="0" applyFont="1" applyFill="1" applyBorder="1" applyAlignment="1">
      <alignment horizontal="center" vertical="center" wrapText="1"/>
    </xf>
    <xf numFmtId="0" fontId="0" fillId="3" borderId="22" xfId="0" applyFill="1" applyBorder="1" applyAlignment="1">
      <alignment wrapText="1"/>
    </xf>
    <xf numFmtId="164" fontId="0" fillId="3" borderId="32" xfId="0" applyNumberFormat="1" applyFill="1" applyBorder="1" applyAlignment="1">
      <alignment horizontal="center" wrapText="1"/>
    </xf>
    <xf numFmtId="0" fontId="6" fillId="3" borderId="0" xfId="0" applyFont="1" applyFill="1" applyAlignment="1">
      <alignment vertical="top"/>
    </xf>
    <xf numFmtId="0" fontId="0" fillId="3" borderId="34" xfId="0" applyFill="1" applyBorder="1" applyAlignment="1">
      <alignment wrapText="1"/>
    </xf>
    <xf numFmtId="0" fontId="2" fillId="2" borderId="21" xfId="0" applyFont="1" applyFill="1" applyBorder="1" applyAlignment="1">
      <alignment horizontal="center" vertical="center" wrapText="1"/>
    </xf>
    <xf numFmtId="164" fontId="2" fillId="2" borderId="47" xfId="0" applyNumberFormat="1" applyFont="1" applyFill="1" applyBorder="1" applyAlignment="1">
      <alignment horizontal="center" vertical="center" wrapText="1"/>
    </xf>
    <xf numFmtId="10" fontId="0" fillId="3" borderId="38" xfId="0" applyNumberFormat="1" applyFill="1" applyBorder="1" applyAlignment="1">
      <alignment horizontal="center" wrapText="1"/>
    </xf>
    <xf numFmtId="10" fontId="0" fillId="3" borderId="39" xfId="0" applyNumberFormat="1" applyFill="1" applyBorder="1" applyAlignment="1">
      <alignment horizontal="center" wrapText="1"/>
    </xf>
    <xf numFmtId="164" fontId="0" fillId="3" borderId="35" xfId="0" applyNumberFormat="1" applyFill="1" applyBorder="1" applyAlignment="1">
      <alignment horizontal="center" wrapText="1"/>
    </xf>
    <xf numFmtId="0" fontId="6" fillId="0" borderId="6" xfId="0" applyFont="1" applyBorder="1"/>
    <xf numFmtId="0" fontId="6" fillId="0" borderId="52" xfId="0" applyFont="1" applyBorder="1"/>
    <xf numFmtId="164" fontId="7" fillId="6" borderId="10" xfId="0" applyNumberFormat="1" applyFont="1" applyFill="1" applyBorder="1" applyAlignment="1">
      <alignment horizontal="center" vertical="center"/>
    </xf>
    <xf numFmtId="0" fontId="6" fillId="3" borderId="1" xfId="0" applyFont="1" applyFill="1" applyBorder="1"/>
    <xf numFmtId="0" fontId="6" fillId="3" borderId="1" xfId="0" applyFont="1" applyFill="1" applyBorder="1" applyAlignment="1">
      <alignment wrapText="1"/>
    </xf>
    <xf numFmtId="0" fontId="6" fillId="3" borderId="2" xfId="0" applyFont="1" applyFill="1" applyBorder="1"/>
    <xf numFmtId="0" fontId="6" fillId="3" borderId="3" xfId="0" applyFont="1" applyFill="1" applyBorder="1"/>
    <xf numFmtId="0" fontId="21" fillId="3" borderId="0" xfId="0" applyFont="1" applyFill="1"/>
    <xf numFmtId="0" fontId="6" fillId="3" borderId="5" xfId="0" applyFont="1" applyFill="1" applyBorder="1" applyAlignment="1">
      <alignment wrapText="1"/>
    </xf>
    <xf numFmtId="3" fontId="0" fillId="3" borderId="9" xfId="0" applyNumberFormat="1" applyFill="1" applyBorder="1" applyAlignment="1">
      <alignment horizontal="center" wrapText="1"/>
    </xf>
    <xf numFmtId="0" fontId="2" fillId="2" borderId="64" xfId="0" applyFont="1" applyFill="1" applyBorder="1" applyAlignment="1">
      <alignment horizontal="center" vertical="center" wrapText="1"/>
    </xf>
    <xf numFmtId="0" fontId="2" fillId="2" borderId="65" xfId="0" applyFont="1" applyFill="1" applyBorder="1" applyAlignment="1">
      <alignment horizontal="center" vertical="center" wrapText="1"/>
    </xf>
    <xf numFmtId="3" fontId="0" fillId="5" borderId="22" xfId="0" applyNumberFormat="1" applyFill="1" applyBorder="1" applyAlignment="1" applyProtection="1">
      <alignment horizontal="center" wrapText="1"/>
      <protection locked="0"/>
    </xf>
    <xf numFmtId="3" fontId="0" fillId="5" borderId="34" xfId="0" applyNumberFormat="1" applyFill="1" applyBorder="1" applyAlignment="1" applyProtection="1">
      <alignment horizontal="center" wrapText="1"/>
      <protection locked="0"/>
    </xf>
    <xf numFmtId="49" fontId="0" fillId="5" borderId="22" xfId="0" applyNumberFormat="1" applyFill="1" applyBorder="1" applyAlignment="1" applyProtection="1">
      <alignment horizontal="center" wrapText="1"/>
      <protection locked="0"/>
    </xf>
    <xf numFmtId="3" fontId="4" fillId="5" borderId="22" xfId="0" applyNumberFormat="1" applyFont="1" applyFill="1" applyBorder="1" applyAlignment="1" applyProtection="1">
      <alignment horizontal="center" wrapText="1"/>
      <protection locked="0"/>
    </xf>
    <xf numFmtId="49" fontId="0" fillId="9" borderId="22" xfId="0" applyNumberFormat="1" applyFill="1" applyBorder="1" applyAlignment="1" applyProtection="1">
      <alignment horizontal="center" wrapText="1"/>
      <protection locked="0"/>
    </xf>
    <xf numFmtId="49" fontId="0" fillId="9" borderId="42" xfId="0" applyNumberFormat="1" applyFill="1" applyBorder="1" applyAlignment="1" applyProtection="1">
      <alignment horizontal="center" wrapText="1"/>
      <protection locked="0"/>
    </xf>
    <xf numFmtId="49" fontId="0" fillId="5" borderId="34" xfId="0" applyNumberFormat="1" applyFill="1" applyBorder="1" applyAlignment="1" applyProtection="1">
      <alignment horizontal="center" wrapText="1"/>
      <protection locked="0"/>
    </xf>
    <xf numFmtId="3" fontId="4" fillId="5" borderId="34" xfId="0" applyNumberFormat="1" applyFont="1" applyFill="1" applyBorder="1" applyAlignment="1" applyProtection="1">
      <alignment horizontal="center" wrapText="1"/>
      <protection locked="0"/>
    </xf>
    <xf numFmtId="164" fontId="0" fillId="5" borderId="22" xfId="0" applyNumberFormat="1" applyFill="1" applyBorder="1" applyAlignment="1" applyProtection="1">
      <alignment horizontal="center" wrapText="1"/>
      <protection locked="0"/>
    </xf>
    <xf numFmtId="10" fontId="0" fillId="5" borderId="22" xfId="0" applyNumberFormat="1" applyFill="1" applyBorder="1" applyAlignment="1" applyProtection="1">
      <alignment horizontal="center" wrapText="1"/>
      <protection locked="0"/>
    </xf>
    <xf numFmtId="164" fontId="0" fillId="5" borderId="34" xfId="0" applyNumberFormat="1" applyFill="1" applyBorder="1" applyAlignment="1" applyProtection="1">
      <alignment horizontal="center" wrapText="1"/>
      <protection locked="0"/>
    </xf>
    <xf numFmtId="10" fontId="0" fillId="5" borderId="34" xfId="0" applyNumberFormat="1" applyFill="1" applyBorder="1" applyAlignment="1" applyProtection="1">
      <alignment horizontal="center" wrapText="1"/>
      <protection locked="0"/>
    </xf>
    <xf numFmtId="164" fontId="0" fillId="5" borderId="22" xfId="0" applyNumberFormat="1" applyFill="1" applyBorder="1" applyAlignment="1">
      <alignment horizontal="center" wrapText="1"/>
    </xf>
    <xf numFmtId="10" fontId="0" fillId="5" borderId="22" xfId="0" applyNumberFormat="1" applyFill="1" applyBorder="1" applyAlignment="1">
      <alignment horizontal="center" wrapText="1"/>
    </xf>
    <xf numFmtId="164" fontId="0" fillId="5" borderId="34" xfId="0" applyNumberFormat="1" applyFill="1" applyBorder="1" applyAlignment="1">
      <alignment horizontal="center" wrapText="1"/>
    </xf>
    <xf numFmtId="10" fontId="0" fillId="5" borderId="34" xfId="0" applyNumberFormat="1" applyFill="1" applyBorder="1" applyAlignment="1">
      <alignment horizontal="center" wrapText="1"/>
    </xf>
    <xf numFmtId="10" fontId="0" fillId="5" borderId="38" xfId="0" applyNumberFormat="1" applyFill="1" applyBorder="1" applyAlignment="1" applyProtection="1">
      <alignment horizontal="center" wrapText="1"/>
      <protection locked="0"/>
    </xf>
    <xf numFmtId="0" fontId="6" fillId="3" borderId="4" xfId="0" applyFont="1" applyFill="1" applyBorder="1" applyAlignment="1">
      <alignment wrapText="1"/>
    </xf>
    <xf numFmtId="0" fontId="6" fillId="3" borderId="6" xfId="0" applyFont="1" applyFill="1" applyBorder="1"/>
    <xf numFmtId="0" fontId="6" fillId="3" borderId="6" xfId="0" applyFont="1" applyFill="1" applyBorder="1" applyAlignment="1">
      <alignment wrapText="1"/>
    </xf>
    <xf numFmtId="0" fontId="6" fillId="3" borderId="4" xfId="0" applyFont="1" applyFill="1" applyBorder="1" applyAlignment="1">
      <alignment horizontal="center"/>
    </xf>
    <xf numFmtId="49" fontId="20" fillId="3" borderId="1" xfId="0" applyNumberFormat="1" applyFont="1" applyFill="1" applyBorder="1"/>
    <xf numFmtId="0" fontId="6" fillId="3" borderId="1" xfId="0" applyFont="1" applyFill="1" applyBorder="1" applyAlignment="1">
      <alignment horizontal="center"/>
    </xf>
    <xf numFmtId="2" fontId="6" fillId="5" borderId="69" xfId="0" applyNumberFormat="1" applyFont="1" applyFill="1" applyBorder="1" applyAlignment="1" applyProtection="1">
      <alignment vertical="center"/>
      <protection locked="0"/>
    </xf>
    <xf numFmtId="0" fontId="6" fillId="3" borderId="4" xfId="0" applyFont="1" applyFill="1" applyBorder="1"/>
    <xf numFmtId="0" fontId="6" fillId="3" borderId="67" xfId="0" applyFont="1" applyFill="1" applyBorder="1" applyAlignment="1">
      <alignment wrapText="1"/>
    </xf>
    <xf numFmtId="0" fontId="15" fillId="3" borderId="2" xfId="0" applyFont="1" applyFill="1" applyBorder="1"/>
    <xf numFmtId="0" fontId="0" fillId="3" borderId="0" xfId="0" applyFill="1" applyAlignment="1">
      <alignment horizontal="center"/>
    </xf>
    <xf numFmtId="0" fontId="0" fillId="3" borderId="0" xfId="0" applyFill="1" applyAlignment="1">
      <alignment horizontal="center" vertical="center"/>
    </xf>
    <xf numFmtId="0" fontId="15" fillId="3" borderId="1" xfId="0" applyFont="1" applyFill="1" applyBorder="1"/>
    <xf numFmtId="0" fontId="0" fillId="3" borderId="0" xfId="0" applyFill="1"/>
    <xf numFmtId="0" fontId="27" fillId="3" borderId="0" xfId="0" applyFont="1" applyFill="1" applyAlignment="1">
      <alignment vertical="top"/>
    </xf>
    <xf numFmtId="164" fontId="28" fillId="3" borderId="0" xfId="2" applyNumberFormat="1" applyFont="1" applyFill="1" applyBorder="1" applyAlignment="1" applyProtection="1">
      <alignment horizontal="left" vertical="top"/>
    </xf>
    <xf numFmtId="0" fontId="28" fillId="3" borderId="0" xfId="0" applyFont="1" applyFill="1" applyAlignment="1">
      <alignment horizontal="center" vertical="top"/>
    </xf>
    <xf numFmtId="0" fontId="0" fillId="3" borderId="0" xfId="0" applyFill="1" applyAlignment="1">
      <alignment vertical="top"/>
    </xf>
    <xf numFmtId="164" fontId="26" fillId="6" borderId="58" xfId="0" applyNumberFormat="1" applyFont="1" applyFill="1" applyBorder="1" applyAlignment="1">
      <alignment vertical="center"/>
    </xf>
    <xf numFmtId="2" fontId="26" fillId="3" borderId="61" xfId="0" applyNumberFormat="1" applyFont="1" applyFill="1" applyBorder="1" applyAlignment="1">
      <alignment vertical="center"/>
    </xf>
    <xf numFmtId="164" fontId="19" fillId="3" borderId="0" xfId="2" applyNumberFormat="1" applyFont="1" applyFill="1" applyBorder="1" applyAlignment="1" applyProtection="1">
      <alignment horizontal="left" vertical="top"/>
    </xf>
    <xf numFmtId="0" fontId="19" fillId="3" borderId="0" xfId="0" applyFont="1" applyFill="1" applyAlignment="1">
      <alignment horizontal="center" vertical="top"/>
    </xf>
    <xf numFmtId="49" fontId="8" fillId="4" borderId="13" xfId="0" applyNumberFormat="1" applyFont="1" applyFill="1" applyBorder="1" applyAlignment="1">
      <alignment horizontal="left" vertical="top" wrapText="1"/>
    </xf>
    <xf numFmtId="49" fontId="8" fillId="4" borderId="14" xfId="0" applyNumberFormat="1" applyFont="1" applyFill="1" applyBorder="1" applyAlignment="1">
      <alignment horizontal="left" vertical="top" wrapText="1"/>
    </xf>
    <xf numFmtId="49" fontId="8" fillId="4" borderId="15" xfId="0" applyNumberFormat="1" applyFont="1" applyFill="1" applyBorder="1" applyAlignment="1">
      <alignment horizontal="left" vertical="top" wrapText="1"/>
    </xf>
    <xf numFmtId="49" fontId="8" fillId="4" borderId="16" xfId="0" applyNumberFormat="1" applyFont="1" applyFill="1" applyBorder="1" applyAlignment="1">
      <alignment horizontal="left" vertical="top" wrapText="1"/>
    </xf>
    <xf numFmtId="49" fontId="8" fillId="4" borderId="0" xfId="0" applyNumberFormat="1" applyFont="1" applyFill="1" applyAlignment="1">
      <alignment horizontal="left" vertical="top" wrapText="1"/>
    </xf>
    <xf numFmtId="49" fontId="8" fillId="4" borderId="17" xfId="0" applyNumberFormat="1" applyFont="1" applyFill="1" applyBorder="1" applyAlignment="1">
      <alignment horizontal="left" vertical="top" wrapText="1"/>
    </xf>
    <xf numFmtId="49" fontId="8" fillId="4" borderId="18" xfId="0" applyNumberFormat="1" applyFont="1" applyFill="1" applyBorder="1" applyAlignment="1">
      <alignment horizontal="left" vertical="top" wrapText="1"/>
    </xf>
    <xf numFmtId="49" fontId="8" fillId="4" borderId="19" xfId="0" applyNumberFormat="1" applyFont="1" applyFill="1" applyBorder="1" applyAlignment="1">
      <alignment horizontal="left" vertical="top" wrapText="1"/>
    </xf>
    <xf numFmtId="49" fontId="8" fillId="4" borderId="20" xfId="0" applyNumberFormat="1" applyFont="1" applyFill="1" applyBorder="1" applyAlignment="1">
      <alignment horizontal="left" vertical="top" wrapText="1"/>
    </xf>
    <xf numFmtId="49" fontId="0" fillId="0" borderId="13" xfId="0" applyNumberFormat="1" applyBorder="1" applyAlignment="1">
      <alignment horizontal="left" vertical="top" wrapText="1"/>
    </xf>
    <xf numFmtId="49" fontId="0" fillId="0" borderId="14" xfId="0" applyNumberFormat="1" applyBorder="1" applyAlignment="1">
      <alignment horizontal="left" vertical="top" wrapText="1"/>
    </xf>
    <xf numFmtId="49" fontId="0" fillId="0" borderId="15" xfId="0" applyNumberFormat="1" applyBorder="1" applyAlignment="1">
      <alignment horizontal="left" vertical="top" wrapText="1"/>
    </xf>
    <xf numFmtId="49" fontId="0" fillId="0" borderId="16" xfId="0" applyNumberFormat="1" applyBorder="1" applyAlignment="1">
      <alignment horizontal="left" vertical="top" wrapText="1"/>
    </xf>
    <xf numFmtId="49" fontId="0" fillId="0" borderId="0" xfId="0" applyNumberFormat="1" applyAlignment="1">
      <alignment horizontal="left" vertical="top" wrapText="1"/>
    </xf>
    <xf numFmtId="49" fontId="0" fillId="0" borderId="17" xfId="0" applyNumberFormat="1" applyBorder="1" applyAlignment="1">
      <alignment horizontal="left" vertical="top" wrapText="1"/>
    </xf>
    <xf numFmtId="49" fontId="0" fillId="0" borderId="18" xfId="0" applyNumberFormat="1" applyBorder="1" applyAlignment="1">
      <alignment horizontal="left" vertical="top" wrapText="1"/>
    </xf>
    <xf numFmtId="49" fontId="0" fillId="0" borderId="19" xfId="0" applyNumberFormat="1" applyBorder="1" applyAlignment="1">
      <alignment horizontal="left" vertical="top" wrapText="1"/>
    </xf>
    <xf numFmtId="49" fontId="0" fillId="0" borderId="20" xfId="0" applyNumberFormat="1" applyBorder="1" applyAlignment="1">
      <alignment horizontal="left" vertical="top" wrapText="1"/>
    </xf>
    <xf numFmtId="0" fontId="7" fillId="0" borderId="66" xfId="0" applyFont="1" applyBorder="1" applyAlignment="1">
      <alignment horizontal="left" vertical="center"/>
    </xf>
    <xf numFmtId="0" fontId="7" fillId="0" borderId="68" xfId="0" applyFont="1" applyBorder="1" applyAlignment="1">
      <alignment horizontal="left" vertical="center"/>
    </xf>
    <xf numFmtId="0" fontId="0" fillId="3" borderId="39" xfId="0" applyFill="1" applyBorder="1" applyAlignment="1">
      <alignment horizontal="left" wrapText="1"/>
    </xf>
    <xf numFmtId="0" fontId="0" fillId="3" borderId="41" xfId="0" applyFill="1" applyBorder="1" applyAlignment="1">
      <alignment horizontal="left" wrapText="1"/>
    </xf>
    <xf numFmtId="0" fontId="7" fillId="0" borderId="8" xfId="0" applyFont="1" applyBorder="1" applyAlignment="1">
      <alignment horizontal="center"/>
    </xf>
    <xf numFmtId="0" fontId="7" fillId="0" borderId="9" xfId="0" applyFont="1" applyBorder="1" applyAlignment="1">
      <alignment horizontal="center"/>
    </xf>
    <xf numFmtId="0" fontId="1" fillId="4" borderId="25"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8" xfId="0" applyFont="1" applyFill="1" applyBorder="1" applyAlignment="1">
      <alignment horizontal="left" vertical="center" wrapText="1"/>
    </xf>
    <xf numFmtId="0" fontId="2" fillId="8" borderId="38"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23" xfId="0" applyFont="1" applyFill="1" applyBorder="1" applyAlignment="1">
      <alignment horizontal="left" vertical="center" wrapText="1"/>
    </xf>
    <xf numFmtId="0" fontId="0" fillId="3" borderId="38" xfId="0" applyFill="1" applyBorder="1" applyAlignment="1">
      <alignment horizontal="left" wrapText="1"/>
    </xf>
    <xf numFmtId="0" fontId="0" fillId="3" borderId="24" xfId="0" applyFill="1" applyBorder="1" applyAlignment="1">
      <alignment horizontal="left" wrapText="1"/>
    </xf>
    <xf numFmtId="0" fontId="2" fillId="2" borderId="38" xfId="0" applyFont="1" applyFill="1" applyBorder="1" applyAlignment="1">
      <alignment horizontal="center" vertical="center" wrapText="1"/>
    </xf>
    <xf numFmtId="0" fontId="2" fillId="2" borderId="23" xfId="0" applyFont="1" applyFill="1" applyBorder="1" applyAlignment="1">
      <alignment horizontal="center" vertical="center" wrapText="1"/>
    </xf>
    <xf numFmtId="3" fontId="0" fillId="3" borderId="38" xfId="0" applyNumberFormat="1" applyFill="1" applyBorder="1" applyAlignment="1">
      <alignment horizontal="center" wrapText="1"/>
    </xf>
    <xf numFmtId="3" fontId="0" fillId="3" borderId="23" xfId="0" applyNumberFormat="1" applyFill="1" applyBorder="1" applyAlignment="1">
      <alignment horizontal="center" wrapText="1"/>
    </xf>
    <xf numFmtId="3" fontId="0" fillId="3" borderId="44" xfId="0" applyNumberFormat="1" applyFill="1" applyBorder="1" applyAlignment="1">
      <alignment horizontal="center" wrapText="1"/>
    </xf>
    <xf numFmtId="3" fontId="0" fillId="3" borderId="46" xfId="0" applyNumberFormat="1" applyFill="1" applyBorder="1" applyAlignment="1">
      <alignment horizontal="center" wrapText="1"/>
    </xf>
    <xf numFmtId="0" fontId="2" fillId="2" borderId="49" xfId="0" applyFont="1" applyFill="1" applyBorder="1" applyAlignment="1">
      <alignment horizontal="center" vertical="center" wrapText="1"/>
    </xf>
    <xf numFmtId="3" fontId="0" fillId="3" borderId="48" xfId="0" applyNumberFormat="1" applyFill="1" applyBorder="1" applyAlignment="1">
      <alignment horizontal="center" wrapText="1"/>
    </xf>
    <xf numFmtId="3" fontId="0" fillId="3" borderId="50" xfId="0" applyNumberFormat="1" applyFill="1" applyBorder="1" applyAlignment="1">
      <alignment horizontal="center" wrapText="1"/>
    </xf>
    <xf numFmtId="0" fontId="0" fillId="3" borderId="39" xfId="0" applyFill="1" applyBorder="1" applyAlignment="1">
      <alignment wrapText="1"/>
    </xf>
    <xf numFmtId="0" fontId="0" fillId="3" borderId="41" xfId="0" applyFill="1" applyBorder="1" applyAlignment="1">
      <alignment wrapText="1"/>
    </xf>
    <xf numFmtId="0" fontId="0" fillId="3" borderId="40" xfId="0" applyFill="1" applyBorder="1" applyAlignment="1">
      <alignment wrapText="1"/>
    </xf>
    <xf numFmtId="0" fontId="0" fillId="3" borderId="24" xfId="0" applyFill="1" applyBorder="1" applyAlignment="1">
      <alignment wrapText="1"/>
    </xf>
    <xf numFmtId="0" fontId="0" fillId="3" borderId="23" xfId="0" applyFill="1" applyBorder="1" applyAlignment="1">
      <alignment wrapText="1"/>
    </xf>
    <xf numFmtId="0" fontId="5" fillId="4" borderId="8" xfId="0" applyFont="1" applyFill="1" applyBorder="1" applyAlignment="1">
      <alignment horizontal="left"/>
    </xf>
    <xf numFmtId="0" fontId="5" fillId="4" borderId="9" xfId="0" applyFont="1" applyFill="1" applyBorder="1" applyAlignment="1">
      <alignment horizontal="left"/>
    </xf>
    <xf numFmtId="49" fontId="6" fillId="5" borderId="9" xfId="0" applyNumberFormat="1" applyFont="1" applyFill="1" applyBorder="1" applyAlignment="1" applyProtection="1">
      <alignment horizontal="center" vertical="center"/>
      <protection locked="0"/>
    </xf>
    <xf numFmtId="49" fontId="6" fillId="5" borderId="37" xfId="0" applyNumberFormat="1" applyFont="1" applyFill="1" applyBorder="1" applyAlignment="1" applyProtection="1">
      <alignment horizontal="center" vertical="center"/>
      <protection locked="0"/>
    </xf>
    <xf numFmtId="0" fontId="3" fillId="4" borderId="29" xfId="0" applyFont="1" applyFill="1" applyBorder="1" applyAlignment="1">
      <alignment horizontal="left" vertical="center"/>
    </xf>
    <xf numFmtId="0" fontId="3" fillId="4" borderId="27" xfId="0" applyFont="1" applyFill="1" applyBorder="1" applyAlignment="1">
      <alignment horizontal="left" vertical="center"/>
    </xf>
    <xf numFmtId="0" fontId="3" fillId="4" borderId="30" xfId="0" applyFont="1" applyFill="1" applyBorder="1" applyAlignment="1">
      <alignment horizontal="left" vertical="center"/>
    </xf>
    <xf numFmtId="0" fontId="14" fillId="3" borderId="0" xfId="0" applyFont="1" applyFill="1" applyAlignment="1">
      <alignment horizontal="center" wrapText="1"/>
    </xf>
    <xf numFmtId="0" fontId="1" fillId="4" borderId="56" xfId="0" applyFont="1" applyFill="1" applyBorder="1" applyAlignment="1">
      <alignment horizontal="left" vertical="center" wrapText="1"/>
    </xf>
    <xf numFmtId="0" fontId="1" fillId="4" borderId="57" xfId="0" applyFont="1" applyFill="1" applyBorder="1" applyAlignment="1">
      <alignment horizontal="left" vertical="center" wrapText="1"/>
    </xf>
    <xf numFmtId="0" fontId="1" fillId="4" borderId="58" xfId="0" applyFont="1" applyFill="1" applyBorder="1" applyAlignment="1">
      <alignment horizontal="left" vertical="center" wrapText="1"/>
    </xf>
    <xf numFmtId="0" fontId="2" fillId="8" borderId="24" xfId="0" applyFont="1" applyFill="1" applyBorder="1" applyAlignment="1">
      <alignment vertical="center" wrapText="1"/>
    </xf>
    <xf numFmtId="0" fontId="2" fillId="8" borderId="23" xfId="0" applyFont="1" applyFill="1" applyBorder="1" applyAlignment="1">
      <alignment vertical="center" wrapText="1"/>
    </xf>
    <xf numFmtId="0" fontId="26" fillId="2" borderId="56" xfId="0" applyFont="1" applyFill="1" applyBorder="1" applyAlignment="1">
      <alignment vertical="center"/>
    </xf>
    <xf numFmtId="0" fontId="26" fillId="2" borderId="62" xfId="0" applyFont="1" applyFill="1" applyBorder="1" applyAlignment="1">
      <alignment vertical="center"/>
    </xf>
    <xf numFmtId="0" fontId="26" fillId="2" borderId="60" xfId="0" applyFont="1" applyFill="1" applyBorder="1" applyAlignment="1">
      <alignment vertical="center"/>
    </xf>
    <xf numFmtId="0" fontId="26" fillId="2" borderId="63" xfId="0" applyFont="1" applyFill="1" applyBorder="1" applyAlignment="1">
      <alignment vertical="center"/>
    </xf>
    <xf numFmtId="0" fontId="0" fillId="3" borderId="22" xfId="0" applyNumberFormat="1" applyFill="1" applyBorder="1" applyAlignment="1">
      <alignment horizontal="center" wrapText="1"/>
    </xf>
  </cellXfs>
  <cellStyles count="3">
    <cellStyle name="Standaard" xfId="0" builtinId="0"/>
    <cellStyle name="Standaard 3" xfId="1" xr:uid="{0F1CF054-C171-48EE-B240-07FF6ED53A38}"/>
    <cellStyle name="Valuta" xfId="2" builtinId="4"/>
  </cellStyles>
  <dxfs count="29">
    <dxf>
      <font>
        <b/>
        <i val="0"/>
        <color rgb="FFFF0000"/>
      </font>
    </dxf>
    <dxf>
      <font>
        <b/>
        <i val="0"/>
        <color rgb="FFFF0000"/>
      </font>
    </dxf>
    <dxf>
      <font>
        <b/>
        <i val="0"/>
        <color rgb="FFFF0000"/>
      </font>
    </dxf>
    <dxf>
      <font>
        <b/>
        <i val="0"/>
        <color rgb="FFFF0000"/>
      </font>
    </dxf>
    <dxf>
      <font>
        <color theme="0"/>
      </font>
    </dxf>
    <dxf>
      <font>
        <b/>
        <i val="0"/>
        <color rgb="FFFF0000"/>
      </font>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s>
  <tableStyles count="0" defaultTableStyle="TableStyleMedium2" defaultPivotStyle="PivotStyleLight16"/>
  <colors>
    <mruColors>
      <color rgb="FF0078D2"/>
      <color rgb="FFF08C00"/>
      <color rgb="FFC4D600"/>
      <color rgb="FF28FC32"/>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56499</xdr:rowOff>
    </xdr:to>
    <xdr:pic>
      <xdr:nvPicPr>
        <xdr:cNvPr id="2" name="Afbeelding 1">
          <a:extLst>
            <a:ext uri="{FF2B5EF4-FFF2-40B4-BE49-F238E27FC236}">
              <a16:creationId xmlns:a16="http://schemas.microsoft.com/office/drawing/2014/main" id="{3B288C87-4295-4503-9312-D4A947ECB53A}"/>
            </a:ext>
          </a:extLst>
        </xdr:cNvPr>
        <xdr:cNvPicPr>
          <a:picLocks noChangeAspect="1"/>
        </xdr:cNvPicPr>
      </xdr:nvPicPr>
      <xdr:blipFill>
        <a:blip xmlns:r="http://schemas.openxmlformats.org/officeDocument/2006/relationships" r:embed="rId1"/>
        <a:stretch>
          <a:fillRect/>
        </a:stretch>
      </xdr:blipFill>
      <xdr:spPr>
        <a:xfrm>
          <a:off x="171450" y="333375"/>
          <a:ext cx="835224" cy="6375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173935</xdr:colOff>
      <xdr:row>2</xdr:row>
      <xdr:rowOff>74544</xdr:rowOff>
    </xdr:from>
    <xdr:to>
      <xdr:col>1</xdr:col>
      <xdr:colOff>321702</xdr:colOff>
      <xdr:row>6</xdr:row>
      <xdr:rowOff>144650</xdr:rowOff>
    </xdr:to>
    <xdr:pic>
      <xdr:nvPicPr>
        <xdr:cNvPr id="3" name="Afbeelding 2">
          <a:extLst>
            <a:ext uri="{FF2B5EF4-FFF2-40B4-BE49-F238E27FC236}">
              <a16:creationId xmlns:a16="http://schemas.microsoft.com/office/drawing/2014/main" id="{D66F0CC7-EA73-4127-BEF3-396A545E3EE1}"/>
            </a:ext>
          </a:extLst>
        </xdr:cNvPr>
        <xdr:cNvPicPr>
          <a:picLocks noChangeAspect="1"/>
        </xdr:cNvPicPr>
      </xdr:nvPicPr>
      <xdr:blipFill>
        <a:blip xmlns:r="http://schemas.openxmlformats.org/officeDocument/2006/relationships" r:embed="rId1"/>
        <a:stretch>
          <a:fillRect/>
        </a:stretch>
      </xdr:blipFill>
      <xdr:spPr>
        <a:xfrm>
          <a:off x="173935" y="364435"/>
          <a:ext cx="835224" cy="64160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2:P75"/>
  <sheetViews>
    <sheetView tabSelected="1" zoomScaleNormal="100" workbookViewId="0">
      <selection activeCell="B27" sqref="B27:O74"/>
    </sheetView>
  </sheetViews>
  <sheetFormatPr defaultRowHeight="11.25" x14ac:dyDescent="0.15"/>
  <cols>
    <col min="1" max="1" width="15.125" style="1" customWidth="1"/>
    <col min="2" max="2" width="28.625" style="4" bestFit="1" customWidth="1"/>
    <col min="3" max="15" width="9" style="4"/>
    <col min="16" max="16384" width="9" style="1"/>
  </cols>
  <sheetData>
    <row r="2" spans="1:16" ht="12" thickBot="1" x14ac:dyDescent="0.2">
      <c r="B2" s="5"/>
      <c r="C2" s="5"/>
      <c r="D2" s="5"/>
      <c r="E2" s="5"/>
      <c r="F2" s="5"/>
      <c r="G2" s="5"/>
      <c r="H2" s="5"/>
      <c r="I2" s="5"/>
      <c r="J2" s="5"/>
      <c r="K2" s="5"/>
      <c r="L2" s="5"/>
      <c r="M2" s="5"/>
      <c r="N2" s="5"/>
      <c r="O2" s="5"/>
    </row>
    <row r="3" spans="1:16" ht="11.25" customHeight="1" x14ac:dyDescent="0.15">
      <c r="A3" s="3"/>
      <c r="B3" s="137" t="s">
        <v>200</v>
      </c>
      <c r="C3" s="138"/>
      <c r="D3" s="138"/>
      <c r="E3" s="138"/>
      <c r="F3" s="138"/>
      <c r="G3" s="138"/>
      <c r="H3" s="138"/>
      <c r="I3" s="138"/>
      <c r="J3" s="138"/>
      <c r="K3" s="138"/>
      <c r="L3" s="138"/>
      <c r="M3" s="138"/>
      <c r="N3" s="138"/>
      <c r="O3" s="139"/>
      <c r="P3" s="2"/>
    </row>
    <row r="4" spans="1:16" ht="11.25" customHeight="1" x14ac:dyDescent="0.15">
      <c r="A4" s="3"/>
      <c r="B4" s="140"/>
      <c r="C4" s="141"/>
      <c r="D4" s="141"/>
      <c r="E4" s="141"/>
      <c r="F4" s="141"/>
      <c r="G4" s="141"/>
      <c r="H4" s="141"/>
      <c r="I4" s="141"/>
      <c r="J4" s="141"/>
      <c r="K4" s="141"/>
      <c r="L4" s="141"/>
      <c r="M4" s="141"/>
      <c r="N4" s="141"/>
      <c r="O4" s="142"/>
      <c r="P4" s="2"/>
    </row>
    <row r="5" spans="1:16" ht="11.25" customHeight="1" x14ac:dyDescent="0.15">
      <c r="A5" s="3"/>
      <c r="B5" s="140"/>
      <c r="C5" s="141"/>
      <c r="D5" s="141"/>
      <c r="E5" s="141"/>
      <c r="F5" s="141"/>
      <c r="G5" s="141"/>
      <c r="H5" s="141"/>
      <c r="I5" s="141"/>
      <c r="J5" s="141"/>
      <c r="K5" s="141"/>
      <c r="L5" s="141"/>
      <c r="M5" s="141"/>
      <c r="N5" s="141"/>
      <c r="O5" s="142"/>
      <c r="P5" s="2"/>
    </row>
    <row r="6" spans="1:16" ht="11.25" customHeight="1" x14ac:dyDescent="0.15">
      <c r="A6" s="3"/>
      <c r="B6" s="140"/>
      <c r="C6" s="141"/>
      <c r="D6" s="141"/>
      <c r="E6" s="141"/>
      <c r="F6" s="141"/>
      <c r="G6" s="141"/>
      <c r="H6" s="141"/>
      <c r="I6" s="141"/>
      <c r="J6" s="141"/>
      <c r="K6" s="141"/>
      <c r="L6" s="141"/>
      <c r="M6" s="141"/>
      <c r="N6" s="141"/>
      <c r="O6" s="142"/>
      <c r="P6" s="2"/>
    </row>
    <row r="7" spans="1:16" ht="12" thickBot="1" x14ac:dyDescent="0.2">
      <c r="A7" s="3"/>
      <c r="B7" s="143"/>
      <c r="C7" s="144"/>
      <c r="D7" s="144"/>
      <c r="E7" s="144"/>
      <c r="F7" s="144"/>
      <c r="G7" s="144"/>
      <c r="H7" s="144"/>
      <c r="I7" s="144"/>
      <c r="J7" s="144"/>
      <c r="K7" s="144"/>
      <c r="L7" s="144"/>
      <c r="M7" s="144"/>
      <c r="N7" s="144"/>
      <c r="O7" s="145"/>
      <c r="P7" s="2"/>
    </row>
    <row r="8" spans="1:16" x14ac:dyDescent="0.15">
      <c r="B8" s="6"/>
      <c r="C8" s="6"/>
      <c r="D8" s="6"/>
      <c r="E8" s="6"/>
      <c r="F8" s="6"/>
      <c r="G8" s="6"/>
      <c r="H8" s="6"/>
      <c r="I8" s="6"/>
      <c r="J8" s="6"/>
      <c r="K8" s="6"/>
      <c r="L8" s="6"/>
      <c r="M8" s="6"/>
      <c r="N8" s="6"/>
      <c r="O8" s="6"/>
    </row>
    <row r="9" spans="1:16" ht="12" thickBot="1" x14ac:dyDescent="0.2">
      <c r="B9" s="5"/>
      <c r="C9" s="5"/>
      <c r="D9" s="5"/>
      <c r="E9" s="5"/>
      <c r="F9" s="5"/>
      <c r="G9" s="5"/>
      <c r="H9" s="5"/>
      <c r="I9" s="5"/>
      <c r="J9" s="5"/>
      <c r="K9" s="5"/>
      <c r="L9" s="5"/>
      <c r="M9" s="5"/>
      <c r="N9" s="5"/>
      <c r="O9" s="5"/>
    </row>
    <row r="10" spans="1:16" ht="11.25" customHeight="1" x14ac:dyDescent="0.15">
      <c r="A10" s="3"/>
      <c r="B10" s="146" t="s">
        <v>194</v>
      </c>
      <c r="C10" s="147"/>
      <c r="D10" s="147"/>
      <c r="E10" s="147"/>
      <c r="F10" s="147"/>
      <c r="G10" s="147"/>
      <c r="H10" s="147"/>
      <c r="I10" s="147"/>
      <c r="J10" s="147"/>
      <c r="K10" s="147"/>
      <c r="L10" s="147"/>
      <c r="M10" s="147"/>
      <c r="N10" s="147"/>
      <c r="O10" s="148"/>
    </row>
    <row r="11" spans="1:16" x14ac:dyDescent="0.15">
      <c r="A11" s="3"/>
      <c r="B11" s="149"/>
      <c r="C11" s="150"/>
      <c r="D11" s="150"/>
      <c r="E11" s="150"/>
      <c r="F11" s="150"/>
      <c r="G11" s="150"/>
      <c r="H11" s="150"/>
      <c r="I11" s="150"/>
      <c r="J11" s="150"/>
      <c r="K11" s="150"/>
      <c r="L11" s="150"/>
      <c r="M11" s="150"/>
      <c r="N11" s="150"/>
      <c r="O11" s="151"/>
    </row>
    <row r="12" spans="1:16" x14ac:dyDescent="0.15">
      <c r="A12" s="3"/>
      <c r="B12" s="149"/>
      <c r="C12" s="150"/>
      <c r="D12" s="150"/>
      <c r="E12" s="150"/>
      <c r="F12" s="150"/>
      <c r="G12" s="150"/>
      <c r="H12" s="150"/>
      <c r="I12" s="150"/>
      <c r="J12" s="150"/>
      <c r="K12" s="150"/>
      <c r="L12" s="150"/>
      <c r="M12" s="150"/>
      <c r="N12" s="150"/>
      <c r="O12" s="151"/>
    </row>
    <row r="13" spans="1:16" ht="64.5" customHeight="1" x14ac:dyDescent="0.15">
      <c r="A13" s="3"/>
      <c r="B13" s="149"/>
      <c r="C13" s="150"/>
      <c r="D13" s="150"/>
      <c r="E13" s="150"/>
      <c r="F13" s="150"/>
      <c r="G13" s="150"/>
      <c r="H13" s="150"/>
      <c r="I13" s="150"/>
      <c r="J13" s="150"/>
      <c r="K13" s="150"/>
      <c r="L13" s="150"/>
      <c r="M13" s="150"/>
      <c r="N13" s="150"/>
      <c r="O13" s="151"/>
    </row>
    <row r="14" spans="1:16" x14ac:dyDescent="0.15">
      <c r="A14" s="3"/>
      <c r="B14" s="149"/>
      <c r="C14" s="150"/>
      <c r="D14" s="150"/>
      <c r="E14" s="150"/>
      <c r="F14" s="150"/>
      <c r="G14" s="150"/>
      <c r="H14" s="150"/>
      <c r="I14" s="150"/>
      <c r="J14" s="150"/>
      <c r="K14" s="150"/>
      <c r="L14" s="150"/>
      <c r="M14" s="150"/>
      <c r="N14" s="150"/>
      <c r="O14" s="151"/>
    </row>
    <row r="15" spans="1:16" x14ac:dyDescent="0.15">
      <c r="A15" s="3"/>
      <c r="B15" s="149"/>
      <c r="C15" s="150"/>
      <c r="D15" s="150"/>
      <c r="E15" s="150"/>
      <c r="F15" s="150"/>
      <c r="G15" s="150"/>
      <c r="H15" s="150"/>
      <c r="I15" s="150"/>
      <c r="J15" s="150"/>
      <c r="K15" s="150"/>
      <c r="L15" s="150"/>
      <c r="M15" s="150"/>
      <c r="N15" s="150"/>
      <c r="O15" s="151"/>
    </row>
    <row r="16" spans="1:16" x14ac:dyDescent="0.15">
      <c r="A16" s="3"/>
      <c r="B16" s="149"/>
      <c r="C16" s="150"/>
      <c r="D16" s="150"/>
      <c r="E16" s="150"/>
      <c r="F16" s="150"/>
      <c r="G16" s="150"/>
      <c r="H16" s="150"/>
      <c r="I16" s="150"/>
      <c r="J16" s="150"/>
      <c r="K16" s="150"/>
      <c r="L16" s="150"/>
      <c r="M16" s="150"/>
      <c r="N16" s="150"/>
      <c r="O16" s="151"/>
    </row>
    <row r="17" spans="1:16" x14ac:dyDescent="0.15">
      <c r="A17" s="3"/>
      <c r="B17" s="149"/>
      <c r="C17" s="150"/>
      <c r="D17" s="150"/>
      <c r="E17" s="150"/>
      <c r="F17" s="150"/>
      <c r="G17" s="150"/>
      <c r="H17" s="150"/>
      <c r="I17" s="150"/>
      <c r="J17" s="150"/>
      <c r="K17" s="150"/>
      <c r="L17" s="150"/>
      <c r="M17" s="150"/>
      <c r="N17" s="150"/>
      <c r="O17" s="151"/>
    </row>
    <row r="18" spans="1:16" x14ac:dyDescent="0.15">
      <c r="A18" s="3"/>
      <c r="B18" s="149"/>
      <c r="C18" s="150"/>
      <c r="D18" s="150"/>
      <c r="E18" s="150"/>
      <c r="F18" s="150"/>
      <c r="G18" s="150"/>
      <c r="H18" s="150"/>
      <c r="I18" s="150"/>
      <c r="J18" s="150"/>
      <c r="K18" s="150"/>
      <c r="L18" s="150"/>
      <c r="M18" s="150"/>
      <c r="N18" s="150"/>
      <c r="O18" s="151"/>
    </row>
    <row r="19" spans="1:16" ht="13.5" customHeight="1" x14ac:dyDescent="0.15">
      <c r="A19" s="3"/>
      <c r="B19" s="149"/>
      <c r="C19" s="150"/>
      <c r="D19" s="150"/>
      <c r="E19" s="150"/>
      <c r="F19" s="150"/>
      <c r="G19" s="150"/>
      <c r="H19" s="150"/>
      <c r="I19" s="150"/>
      <c r="J19" s="150"/>
      <c r="K19" s="150"/>
      <c r="L19" s="150"/>
      <c r="M19" s="150"/>
      <c r="N19" s="150"/>
      <c r="O19" s="151"/>
    </row>
    <row r="20" spans="1:16" x14ac:dyDescent="0.15">
      <c r="A20" s="3"/>
      <c r="B20" s="149"/>
      <c r="C20" s="150"/>
      <c r="D20" s="150"/>
      <c r="E20" s="150"/>
      <c r="F20" s="150"/>
      <c r="G20" s="150"/>
      <c r="H20" s="150"/>
      <c r="I20" s="150"/>
      <c r="J20" s="150"/>
      <c r="K20" s="150"/>
      <c r="L20" s="150"/>
      <c r="M20" s="150"/>
      <c r="N20" s="150"/>
      <c r="O20" s="151"/>
    </row>
    <row r="21" spans="1:16" x14ac:dyDescent="0.15">
      <c r="A21" s="3"/>
      <c r="B21" s="149"/>
      <c r="C21" s="150"/>
      <c r="D21" s="150"/>
      <c r="E21" s="150"/>
      <c r="F21" s="150"/>
      <c r="G21" s="150"/>
      <c r="H21" s="150"/>
      <c r="I21" s="150"/>
      <c r="J21" s="150"/>
      <c r="K21" s="150"/>
      <c r="L21" s="150"/>
      <c r="M21" s="150"/>
      <c r="N21" s="150"/>
      <c r="O21" s="151"/>
    </row>
    <row r="22" spans="1:16" s="3" customFormat="1" x14ac:dyDescent="0.15">
      <c r="B22" s="149"/>
      <c r="C22" s="150"/>
      <c r="D22" s="150"/>
      <c r="E22" s="150"/>
      <c r="F22" s="150"/>
      <c r="G22" s="150"/>
      <c r="H22" s="150"/>
      <c r="I22" s="150"/>
      <c r="J22" s="150"/>
      <c r="K22" s="150"/>
      <c r="L22" s="150"/>
      <c r="M22" s="150"/>
      <c r="N22" s="150"/>
      <c r="O22" s="151"/>
    </row>
    <row r="23" spans="1:16" s="3" customFormat="1" x14ac:dyDescent="0.15">
      <c r="B23" s="149"/>
      <c r="C23" s="150"/>
      <c r="D23" s="150"/>
      <c r="E23" s="150"/>
      <c r="F23" s="150"/>
      <c r="G23" s="150"/>
      <c r="H23" s="150"/>
      <c r="I23" s="150"/>
      <c r="J23" s="150"/>
      <c r="K23" s="150"/>
      <c r="L23" s="150"/>
      <c r="M23" s="150"/>
      <c r="N23" s="150"/>
      <c r="O23" s="151"/>
    </row>
    <row r="24" spans="1:16" s="3" customFormat="1" x14ac:dyDescent="0.15">
      <c r="B24" s="149"/>
      <c r="C24" s="150"/>
      <c r="D24" s="150"/>
      <c r="E24" s="150"/>
      <c r="F24" s="150"/>
      <c r="G24" s="150"/>
      <c r="H24" s="150"/>
      <c r="I24" s="150"/>
      <c r="J24" s="150"/>
      <c r="K24" s="150"/>
      <c r="L24" s="150"/>
      <c r="M24" s="150"/>
      <c r="N24" s="150"/>
      <c r="O24" s="151"/>
    </row>
    <row r="25" spans="1:16" s="3" customFormat="1" ht="14.25" customHeight="1" thickBot="1" x14ac:dyDescent="0.2">
      <c r="B25" s="152"/>
      <c r="C25" s="153"/>
      <c r="D25" s="153"/>
      <c r="E25" s="153"/>
      <c r="F25" s="153"/>
      <c r="G25" s="153"/>
      <c r="H25" s="153"/>
      <c r="I25" s="153"/>
      <c r="J25" s="153"/>
      <c r="K25" s="153"/>
      <c r="L25" s="153"/>
      <c r="M25" s="153"/>
      <c r="N25" s="153"/>
      <c r="O25" s="154"/>
    </row>
    <row r="26" spans="1:16" s="3" customFormat="1" ht="12" thickBot="1" x14ac:dyDescent="0.2">
      <c r="B26" s="7"/>
      <c r="C26" s="7"/>
      <c r="D26" s="7"/>
      <c r="E26" s="7"/>
      <c r="F26" s="7"/>
      <c r="G26" s="7"/>
      <c r="H26" s="7"/>
      <c r="I26" s="7"/>
      <c r="J26" s="7"/>
      <c r="K26" s="7"/>
      <c r="L26" s="7"/>
      <c r="M26" s="7"/>
      <c r="N26" s="7"/>
      <c r="O26" s="7"/>
    </row>
    <row r="27" spans="1:16" ht="12" customHeight="1" x14ac:dyDescent="0.15">
      <c r="A27" s="3"/>
      <c r="B27" s="146" t="s">
        <v>196</v>
      </c>
      <c r="C27" s="147"/>
      <c r="D27" s="147"/>
      <c r="E27" s="147"/>
      <c r="F27" s="147"/>
      <c r="G27" s="147"/>
      <c r="H27" s="147"/>
      <c r="I27" s="147"/>
      <c r="J27" s="147"/>
      <c r="K27" s="147"/>
      <c r="L27" s="147"/>
      <c r="M27" s="147"/>
      <c r="N27" s="147"/>
      <c r="O27" s="148"/>
      <c r="P27" s="2"/>
    </row>
    <row r="28" spans="1:16" x14ac:dyDescent="0.15">
      <c r="A28" s="3"/>
      <c r="B28" s="149"/>
      <c r="C28" s="150"/>
      <c r="D28" s="150"/>
      <c r="E28" s="150"/>
      <c r="F28" s="150"/>
      <c r="G28" s="150"/>
      <c r="H28" s="150"/>
      <c r="I28" s="150"/>
      <c r="J28" s="150"/>
      <c r="K28" s="150"/>
      <c r="L28" s="150"/>
      <c r="M28" s="150"/>
      <c r="N28" s="150"/>
      <c r="O28" s="151"/>
      <c r="P28" s="2"/>
    </row>
    <row r="29" spans="1:16" x14ac:dyDescent="0.15">
      <c r="A29" s="3"/>
      <c r="B29" s="149"/>
      <c r="C29" s="150"/>
      <c r="D29" s="150"/>
      <c r="E29" s="150"/>
      <c r="F29" s="150"/>
      <c r="G29" s="150"/>
      <c r="H29" s="150"/>
      <c r="I29" s="150"/>
      <c r="J29" s="150"/>
      <c r="K29" s="150"/>
      <c r="L29" s="150"/>
      <c r="M29" s="150"/>
      <c r="N29" s="150"/>
      <c r="O29" s="151"/>
      <c r="P29" s="2"/>
    </row>
    <row r="30" spans="1:16" x14ac:dyDescent="0.15">
      <c r="A30" s="3"/>
      <c r="B30" s="149"/>
      <c r="C30" s="150"/>
      <c r="D30" s="150"/>
      <c r="E30" s="150"/>
      <c r="F30" s="150"/>
      <c r="G30" s="150"/>
      <c r="H30" s="150"/>
      <c r="I30" s="150"/>
      <c r="J30" s="150"/>
      <c r="K30" s="150"/>
      <c r="L30" s="150"/>
      <c r="M30" s="150"/>
      <c r="N30" s="150"/>
      <c r="O30" s="151"/>
      <c r="P30" s="2"/>
    </row>
    <row r="31" spans="1:16" ht="14.25" customHeight="1" x14ac:dyDescent="0.15">
      <c r="A31" s="3"/>
      <c r="B31" s="149"/>
      <c r="C31" s="150"/>
      <c r="D31" s="150"/>
      <c r="E31" s="150"/>
      <c r="F31" s="150"/>
      <c r="G31" s="150"/>
      <c r="H31" s="150"/>
      <c r="I31" s="150"/>
      <c r="J31" s="150"/>
      <c r="K31" s="150"/>
      <c r="L31" s="150"/>
      <c r="M31" s="150"/>
      <c r="N31" s="150"/>
      <c r="O31" s="151"/>
      <c r="P31" s="2"/>
    </row>
    <row r="32" spans="1:16" ht="14.25" customHeight="1" x14ac:dyDescent="0.15">
      <c r="A32" s="3"/>
      <c r="B32" s="149"/>
      <c r="C32" s="150"/>
      <c r="D32" s="150"/>
      <c r="E32" s="150"/>
      <c r="F32" s="150"/>
      <c r="G32" s="150"/>
      <c r="H32" s="150"/>
      <c r="I32" s="150"/>
      <c r="J32" s="150"/>
      <c r="K32" s="150"/>
      <c r="L32" s="150"/>
      <c r="M32" s="150"/>
      <c r="N32" s="150"/>
      <c r="O32" s="151"/>
      <c r="P32" s="2"/>
    </row>
    <row r="33" spans="1:16" ht="11.25" customHeight="1" x14ac:dyDescent="0.15">
      <c r="A33" s="3"/>
      <c r="B33" s="149"/>
      <c r="C33" s="150"/>
      <c r="D33" s="150"/>
      <c r="E33" s="150"/>
      <c r="F33" s="150"/>
      <c r="G33" s="150"/>
      <c r="H33" s="150"/>
      <c r="I33" s="150"/>
      <c r="J33" s="150"/>
      <c r="K33" s="150"/>
      <c r="L33" s="150"/>
      <c r="M33" s="150"/>
      <c r="N33" s="150"/>
      <c r="O33" s="151"/>
      <c r="P33" s="2"/>
    </row>
    <row r="34" spans="1:16" x14ac:dyDescent="0.15">
      <c r="A34" s="3"/>
      <c r="B34" s="149"/>
      <c r="C34" s="150"/>
      <c r="D34" s="150"/>
      <c r="E34" s="150"/>
      <c r="F34" s="150"/>
      <c r="G34" s="150"/>
      <c r="H34" s="150"/>
      <c r="I34" s="150"/>
      <c r="J34" s="150"/>
      <c r="K34" s="150"/>
      <c r="L34" s="150"/>
      <c r="M34" s="150"/>
      <c r="N34" s="150"/>
      <c r="O34" s="151"/>
      <c r="P34" s="2"/>
    </row>
    <row r="35" spans="1:16" x14ac:dyDescent="0.15">
      <c r="A35" s="3"/>
      <c r="B35" s="149"/>
      <c r="C35" s="150"/>
      <c r="D35" s="150"/>
      <c r="E35" s="150"/>
      <c r="F35" s="150"/>
      <c r="G35" s="150"/>
      <c r="H35" s="150"/>
      <c r="I35" s="150"/>
      <c r="J35" s="150"/>
      <c r="K35" s="150"/>
      <c r="L35" s="150"/>
      <c r="M35" s="150"/>
      <c r="N35" s="150"/>
      <c r="O35" s="151"/>
      <c r="P35" s="2"/>
    </row>
    <row r="36" spans="1:16" x14ac:dyDescent="0.15">
      <c r="A36" s="3"/>
      <c r="B36" s="149"/>
      <c r="C36" s="150"/>
      <c r="D36" s="150"/>
      <c r="E36" s="150"/>
      <c r="F36" s="150"/>
      <c r="G36" s="150"/>
      <c r="H36" s="150"/>
      <c r="I36" s="150"/>
      <c r="J36" s="150"/>
      <c r="K36" s="150"/>
      <c r="L36" s="150"/>
      <c r="M36" s="150"/>
      <c r="N36" s="150"/>
      <c r="O36" s="151"/>
      <c r="P36" s="2"/>
    </row>
    <row r="37" spans="1:16" ht="17.25" customHeight="1" x14ac:dyDescent="0.15">
      <c r="A37" s="3"/>
      <c r="B37" s="149"/>
      <c r="C37" s="150"/>
      <c r="D37" s="150"/>
      <c r="E37" s="150"/>
      <c r="F37" s="150"/>
      <c r="G37" s="150"/>
      <c r="H37" s="150"/>
      <c r="I37" s="150"/>
      <c r="J37" s="150"/>
      <c r="K37" s="150"/>
      <c r="L37" s="150"/>
      <c r="M37" s="150"/>
      <c r="N37" s="150"/>
      <c r="O37" s="151"/>
      <c r="P37" s="2"/>
    </row>
    <row r="38" spans="1:16" x14ac:dyDescent="0.15">
      <c r="A38" s="3"/>
      <c r="B38" s="149"/>
      <c r="C38" s="150"/>
      <c r="D38" s="150"/>
      <c r="E38" s="150"/>
      <c r="F38" s="150"/>
      <c r="G38" s="150"/>
      <c r="H38" s="150"/>
      <c r="I38" s="150"/>
      <c r="J38" s="150"/>
      <c r="K38" s="150"/>
      <c r="L38" s="150"/>
      <c r="M38" s="150"/>
      <c r="N38" s="150"/>
      <c r="O38" s="151"/>
      <c r="P38" s="2"/>
    </row>
    <row r="39" spans="1:16" x14ac:dyDescent="0.15">
      <c r="A39" s="3"/>
      <c r="B39" s="149"/>
      <c r="C39" s="150"/>
      <c r="D39" s="150"/>
      <c r="E39" s="150"/>
      <c r="F39" s="150"/>
      <c r="G39" s="150"/>
      <c r="H39" s="150"/>
      <c r="I39" s="150"/>
      <c r="J39" s="150"/>
      <c r="K39" s="150"/>
      <c r="L39" s="150"/>
      <c r="M39" s="150"/>
      <c r="N39" s="150"/>
      <c r="O39" s="151"/>
      <c r="P39" s="2"/>
    </row>
    <row r="40" spans="1:16" x14ac:dyDescent="0.15">
      <c r="A40" s="3"/>
      <c r="B40" s="149"/>
      <c r="C40" s="150"/>
      <c r="D40" s="150"/>
      <c r="E40" s="150"/>
      <c r="F40" s="150"/>
      <c r="G40" s="150"/>
      <c r="H40" s="150"/>
      <c r="I40" s="150"/>
      <c r="J40" s="150"/>
      <c r="K40" s="150"/>
      <c r="L40" s="150"/>
      <c r="M40" s="150"/>
      <c r="N40" s="150"/>
      <c r="O40" s="151"/>
      <c r="P40" s="2"/>
    </row>
    <row r="41" spans="1:16" x14ac:dyDescent="0.15">
      <c r="A41" s="3"/>
      <c r="B41" s="149"/>
      <c r="C41" s="150"/>
      <c r="D41" s="150"/>
      <c r="E41" s="150"/>
      <c r="F41" s="150"/>
      <c r="G41" s="150"/>
      <c r="H41" s="150"/>
      <c r="I41" s="150"/>
      <c r="J41" s="150"/>
      <c r="K41" s="150"/>
      <c r="L41" s="150"/>
      <c r="M41" s="150"/>
      <c r="N41" s="150"/>
      <c r="O41" s="151"/>
      <c r="P41" s="2"/>
    </row>
    <row r="42" spans="1:16" x14ac:dyDescent="0.15">
      <c r="A42" s="3"/>
      <c r="B42" s="149"/>
      <c r="C42" s="150"/>
      <c r="D42" s="150"/>
      <c r="E42" s="150"/>
      <c r="F42" s="150"/>
      <c r="G42" s="150"/>
      <c r="H42" s="150"/>
      <c r="I42" s="150"/>
      <c r="J42" s="150"/>
      <c r="K42" s="150"/>
      <c r="L42" s="150"/>
      <c r="M42" s="150"/>
      <c r="N42" s="150"/>
      <c r="O42" s="151"/>
      <c r="P42" s="2"/>
    </row>
    <row r="43" spans="1:16" x14ac:dyDescent="0.15">
      <c r="A43" s="3"/>
      <c r="B43" s="149"/>
      <c r="C43" s="150"/>
      <c r="D43" s="150"/>
      <c r="E43" s="150"/>
      <c r="F43" s="150"/>
      <c r="G43" s="150"/>
      <c r="H43" s="150"/>
      <c r="I43" s="150"/>
      <c r="J43" s="150"/>
      <c r="K43" s="150"/>
      <c r="L43" s="150"/>
      <c r="M43" s="150"/>
      <c r="N43" s="150"/>
      <c r="O43" s="151"/>
      <c r="P43" s="2"/>
    </row>
    <row r="44" spans="1:16" x14ac:dyDescent="0.15">
      <c r="A44" s="3"/>
      <c r="B44" s="149"/>
      <c r="C44" s="150"/>
      <c r="D44" s="150"/>
      <c r="E44" s="150"/>
      <c r="F44" s="150"/>
      <c r="G44" s="150"/>
      <c r="H44" s="150"/>
      <c r="I44" s="150"/>
      <c r="J44" s="150"/>
      <c r="K44" s="150"/>
      <c r="L44" s="150"/>
      <c r="M44" s="150"/>
      <c r="N44" s="150"/>
      <c r="O44" s="151"/>
      <c r="P44" s="2"/>
    </row>
    <row r="45" spans="1:16" x14ac:dyDescent="0.15">
      <c r="A45" s="3"/>
      <c r="B45" s="149"/>
      <c r="C45" s="150"/>
      <c r="D45" s="150"/>
      <c r="E45" s="150"/>
      <c r="F45" s="150"/>
      <c r="G45" s="150"/>
      <c r="H45" s="150"/>
      <c r="I45" s="150"/>
      <c r="J45" s="150"/>
      <c r="K45" s="150"/>
      <c r="L45" s="150"/>
      <c r="M45" s="150"/>
      <c r="N45" s="150"/>
      <c r="O45" s="151"/>
      <c r="P45" s="2"/>
    </row>
    <row r="46" spans="1:16" x14ac:dyDescent="0.15">
      <c r="A46" s="3"/>
      <c r="B46" s="149"/>
      <c r="C46" s="150"/>
      <c r="D46" s="150"/>
      <c r="E46" s="150"/>
      <c r="F46" s="150"/>
      <c r="G46" s="150"/>
      <c r="H46" s="150"/>
      <c r="I46" s="150"/>
      <c r="J46" s="150"/>
      <c r="K46" s="150"/>
      <c r="L46" s="150"/>
      <c r="M46" s="150"/>
      <c r="N46" s="150"/>
      <c r="O46" s="151"/>
      <c r="P46" s="2"/>
    </row>
    <row r="47" spans="1:16" x14ac:dyDescent="0.15">
      <c r="A47" s="3"/>
      <c r="B47" s="149"/>
      <c r="C47" s="150"/>
      <c r="D47" s="150"/>
      <c r="E47" s="150"/>
      <c r="F47" s="150"/>
      <c r="G47" s="150"/>
      <c r="H47" s="150"/>
      <c r="I47" s="150"/>
      <c r="J47" s="150"/>
      <c r="K47" s="150"/>
      <c r="L47" s="150"/>
      <c r="M47" s="150"/>
      <c r="N47" s="150"/>
      <c r="O47" s="151"/>
      <c r="P47" s="2"/>
    </row>
    <row r="48" spans="1:16" x14ac:dyDescent="0.15">
      <c r="A48" s="3"/>
      <c r="B48" s="149"/>
      <c r="C48" s="150"/>
      <c r="D48" s="150"/>
      <c r="E48" s="150"/>
      <c r="F48" s="150"/>
      <c r="G48" s="150"/>
      <c r="H48" s="150"/>
      <c r="I48" s="150"/>
      <c r="J48" s="150"/>
      <c r="K48" s="150"/>
      <c r="L48" s="150"/>
      <c r="M48" s="150"/>
      <c r="N48" s="150"/>
      <c r="O48" s="151"/>
      <c r="P48" s="2"/>
    </row>
    <row r="49" spans="1:16" x14ac:dyDescent="0.15">
      <c r="A49" s="3"/>
      <c r="B49" s="149"/>
      <c r="C49" s="150"/>
      <c r="D49" s="150"/>
      <c r="E49" s="150"/>
      <c r="F49" s="150"/>
      <c r="G49" s="150"/>
      <c r="H49" s="150"/>
      <c r="I49" s="150"/>
      <c r="J49" s="150"/>
      <c r="K49" s="150"/>
      <c r="L49" s="150"/>
      <c r="M49" s="150"/>
      <c r="N49" s="150"/>
      <c r="O49" s="151"/>
      <c r="P49" s="2"/>
    </row>
    <row r="50" spans="1:16" x14ac:dyDescent="0.15">
      <c r="A50" s="3"/>
      <c r="B50" s="149"/>
      <c r="C50" s="150"/>
      <c r="D50" s="150"/>
      <c r="E50" s="150"/>
      <c r="F50" s="150"/>
      <c r="G50" s="150"/>
      <c r="H50" s="150"/>
      <c r="I50" s="150"/>
      <c r="J50" s="150"/>
      <c r="K50" s="150"/>
      <c r="L50" s="150"/>
      <c r="M50" s="150"/>
      <c r="N50" s="150"/>
      <c r="O50" s="151"/>
      <c r="P50" s="2"/>
    </row>
    <row r="51" spans="1:16" x14ac:dyDescent="0.15">
      <c r="A51" s="3"/>
      <c r="B51" s="149"/>
      <c r="C51" s="150"/>
      <c r="D51" s="150"/>
      <c r="E51" s="150"/>
      <c r="F51" s="150"/>
      <c r="G51" s="150"/>
      <c r="H51" s="150"/>
      <c r="I51" s="150"/>
      <c r="J51" s="150"/>
      <c r="K51" s="150"/>
      <c r="L51" s="150"/>
      <c r="M51" s="150"/>
      <c r="N51" s="150"/>
      <c r="O51" s="151"/>
      <c r="P51" s="2"/>
    </row>
    <row r="52" spans="1:16" x14ac:dyDescent="0.15">
      <c r="A52" s="3"/>
      <c r="B52" s="149"/>
      <c r="C52" s="150"/>
      <c r="D52" s="150"/>
      <c r="E52" s="150"/>
      <c r="F52" s="150"/>
      <c r="G52" s="150"/>
      <c r="H52" s="150"/>
      <c r="I52" s="150"/>
      <c r="J52" s="150"/>
      <c r="K52" s="150"/>
      <c r="L52" s="150"/>
      <c r="M52" s="150"/>
      <c r="N52" s="150"/>
      <c r="O52" s="151"/>
      <c r="P52" s="2"/>
    </row>
    <row r="53" spans="1:16" x14ac:dyDescent="0.15">
      <c r="A53" s="3"/>
      <c r="B53" s="149"/>
      <c r="C53" s="150"/>
      <c r="D53" s="150"/>
      <c r="E53" s="150"/>
      <c r="F53" s="150"/>
      <c r="G53" s="150"/>
      <c r="H53" s="150"/>
      <c r="I53" s="150"/>
      <c r="J53" s="150"/>
      <c r="K53" s="150"/>
      <c r="L53" s="150"/>
      <c r="M53" s="150"/>
      <c r="N53" s="150"/>
      <c r="O53" s="151"/>
      <c r="P53" s="2"/>
    </row>
    <row r="54" spans="1:16" x14ac:dyDescent="0.15">
      <c r="A54" s="3"/>
      <c r="B54" s="149"/>
      <c r="C54" s="150"/>
      <c r="D54" s="150"/>
      <c r="E54" s="150"/>
      <c r="F54" s="150"/>
      <c r="G54" s="150"/>
      <c r="H54" s="150"/>
      <c r="I54" s="150"/>
      <c r="J54" s="150"/>
      <c r="K54" s="150"/>
      <c r="L54" s="150"/>
      <c r="M54" s="150"/>
      <c r="N54" s="150"/>
      <c r="O54" s="151"/>
      <c r="P54" s="2"/>
    </row>
    <row r="55" spans="1:16" x14ac:dyDescent="0.15">
      <c r="A55" s="3"/>
      <c r="B55" s="149"/>
      <c r="C55" s="150"/>
      <c r="D55" s="150"/>
      <c r="E55" s="150"/>
      <c r="F55" s="150"/>
      <c r="G55" s="150"/>
      <c r="H55" s="150"/>
      <c r="I55" s="150"/>
      <c r="J55" s="150"/>
      <c r="K55" s="150"/>
      <c r="L55" s="150"/>
      <c r="M55" s="150"/>
      <c r="N55" s="150"/>
      <c r="O55" s="151"/>
      <c r="P55" s="2"/>
    </row>
    <row r="56" spans="1:16" x14ac:dyDescent="0.15">
      <c r="A56" s="3"/>
      <c r="B56" s="149"/>
      <c r="C56" s="150"/>
      <c r="D56" s="150"/>
      <c r="E56" s="150"/>
      <c r="F56" s="150"/>
      <c r="G56" s="150"/>
      <c r="H56" s="150"/>
      <c r="I56" s="150"/>
      <c r="J56" s="150"/>
      <c r="K56" s="150"/>
      <c r="L56" s="150"/>
      <c r="M56" s="150"/>
      <c r="N56" s="150"/>
      <c r="O56" s="151"/>
      <c r="P56" s="2"/>
    </row>
    <row r="57" spans="1:16" x14ac:dyDescent="0.15">
      <c r="A57" s="3"/>
      <c r="B57" s="149"/>
      <c r="C57" s="150"/>
      <c r="D57" s="150"/>
      <c r="E57" s="150"/>
      <c r="F57" s="150"/>
      <c r="G57" s="150"/>
      <c r="H57" s="150"/>
      <c r="I57" s="150"/>
      <c r="J57" s="150"/>
      <c r="K57" s="150"/>
      <c r="L57" s="150"/>
      <c r="M57" s="150"/>
      <c r="N57" s="150"/>
      <c r="O57" s="151"/>
      <c r="P57" s="2"/>
    </row>
    <row r="58" spans="1:16" x14ac:dyDescent="0.15">
      <c r="A58" s="3"/>
      <c r="B58" s="149"/>
      <c r="C58" s="150"/>
      <c r="D58" s="150"/>
      <c r="E58" s="150"/>
      <c r="F58" s="150"/>
      <c r="G58" s="150"/>
      <c r="H58" s="150"/>
      <c r="I58" s="150"/>
      <c r="J58" s="150"/>
      <c r="K58" s="150"/>
      <c r="L58" s="150"/>
      <c r="M58" s="150"/>
      <c r="N58" s="150"/>
      <c r="O58" s="151"/>
      <c r="P58" s="2"/>
    </row>
    <row r="59" spans="1:16" x14ac:dyDescent="0.15">
      <c r="A59" s="3"/>
      <c r="B59" s="149"/>
      <c r="C59" s="150"/>
      <c r="D59" s="150"/>
      <c r="E59" s="150"/>
      <c r="F59" s="150"/>
      <c r="G59" s="150"/>
      <c r="H59" s="150"/>
      <c r="I59" s="150"/>
      <c r="J59" s="150"/>
      <c r="K59" s="150"/>
      <c r="L59" s="150"/>
      <c r="M59" s="150"/>
      <c r="N59" s="150"/>
      <c r="O59" s="151"/>
      <c r="P59" s="2"/>
    </row>
    <row r="60" spans="1:16" x14ac:dyDescent="0.15">
      <c r="A60" s="3"/>
      <c r="B60" s="149"/>
      <c r="C60" s="150"/>
      <c r="D60" s="150"/>
      <c r="E60" s="150"/>
      <c r="F60" s="150"/>
      <c r="G60" s="150"/>
      <c r="H60" s="150"/>
      <c r="I60" s="150"/>
      <c r="J60" s="150"/>
      <c r="K60" s="150"/>
      <c r="L60" s="150"/>
      <c r="M60" s="150"/>
      <c r="N60" s="150"/>
      <c r="O60" s="151"/>
      <c r="P60" s="2"/>
    </row>
    <row r="61" spans="1:16" x14ac:dyDescent="0.15">
      <c r="A61" s="3"/>
      <c r="B61" s="149"/>
      <c r="C61" s="150"/>
      <c r="D61" s="150"/>
      <c r="E61" s="150"/>
      <c r="F61" s="150"/>
      <c r="G61" s="150"/>
      <c r="H61" s="150"/>
      <c r="I61" s="150"/>
      <c r="J61" s="150"/>
      <c r="K61" s="150"/>
      <c r="L61" s="150"/>
      <c r="M61" s="150"/>
      <c r="N61" s="150"/>
      <c r="O61" s="151"/>
      <c r="P61" s="2"/>
    </row>
    <row r="62" spans="1:16" x14ac:dyDescent="0.15">
      <c r="A62" s="3"/>
      <c r="B62" s="149"/>
      <c r="C62" s="150"/>
      <c r="D62" s="150"/>
      <c r="E62" s="150"/>
      <c r="F62" s="150"/>
      <c r="G62" s="150"/>
      <c r="H62" s="150"/>
      <c r="I62" s="150"/>
      <c r="J62" s="150"/>
      <c r="K62" s="150"/>
      <c r="L62" s="150"/>
      <c r="M62" s="150"/>
      <c r="N62" s="150"/>
      <c r="O62" s="151"/>
      <c r="P62" s="2"/>
    </row>
    <row r="63" spans="1:16" x14ac:dyDescent="0.15">
      <c r="A63" s="3"/>
      <c r="B63" s="149"/>
      <c r="C63" s="150"/>
      <c r="D63" s="150"/>
      <c r="E63" s="150"/>
      <c r="F63" s="150"/>
      <c r="G63" s="150"/>
      <c r="H63" s="150"/>
      <c r="I63" s="150"/>
      <c r="J63" s="150"/>
      <c r="K63" s="150"/>
      <c r="L63" s="150"/>
      <c r="M63" s="150"/>
      <c r="N63" s="150"/>
      <c r="O63" s="151"/>
      <c r="P63" s="2"/>
    </row>
    <row r="64" spans="1:16" x14ac:dyDescent="0.15">
      <c r="A64" s="3"/>
      <c r="B64" s="149"/>
      <c r="C64" s="150"/>
      <c r="D64" s="150"/>
      <c r="E64" s="150"/>
      <c r="F64" s="150"/>
      <c r="G64" s="150"/>
      <c r="H64" s="150"/>
      <c r="I64" s="150"/>
      <c r="J64" s="150"/>
      <c r="K64" s="150"/>
      <c r="L64" s="150"/>
      <c r="M64" s="150"/>
      <c r="N64" s="150"/>
      <c r="O64" s="151"/>
      <c r="P64" s="2"/>
    </row>
    <row r="65" spans="1:16" x14ac:dyDescent="0.15">
      <c r="A65" s="3"/>
      <c r="B65" s="149"/>
      <c r="C65" s="150"/>
      <c r="D65" s="150"/>
      <c r="E65" s="150"/>
      <c r="F65" s="150"/>
      <c r="G65" s="150"/>
      <c r="H65" s="150"/>
      <c r="I65" s="150"/>
      <c r="J65" s="150"/>
      <c r="K65" s="150"/>
      <c r="L65" s="150"/>
      <c r="M65" s="150"/>
      <c r="N65" s="150"/>
      <c r="O65" s="151"/>
      <c r="P65" s="2"/>
    </row>
    <row r="66" spans="1:16" x14ac:dyDescent="0.15">
      <c r="A66" s="3"/>
      <c r="B66" s="149"/>
      <c r="C66" s="150"/>
      <c r="D66" s="150"/>
      <c r="E66" s="150"/>
      <c r="F66" s="150"/>
      <c r="G66" s="150"/>
      <c r="H66" s="150"/>
      <c r="I66" s="150"/>
      <c r="J66" s="150"/>
      <c r="K66" s="150"/>
      <c r="L66" s="150"/>
      <c r="M66" s="150"/>
      <c r="N66" s="150"/>
      <c r="O66" s="151"/>
      <c r="P66" s="2"/>
    </row>
    <row r="67" spans="1:16" x14ac:dyDescent="0.15">
      <c r="A67" s="3"/>
      <c r="B67" s="149"/>
      <c r="C67" s="150"/>
      <c r="D67" s="150"/>
      <c r="E67" s="150"/>
      <c r="F67" s="150"/>
      <c r="G67" s="150"/>
      <c r="H67" s="150"/>
      <c r="I67" s="150"/>
      <c r="J67" s="150"/>
      <c r="K67" s="150"/>
      <c r="L67" s="150"/>
      <c r="M67" s="150"/>
      <c r="N67" s="150"/>
      <c r="O67" s="151"/>
      <c r="P67" s="2"/>
    </row>
    <row r="68" spans="1:16" x14ac:dyDescent="0.15">
      <c r="A68" s="3"/>
      <c r="B68" s="149"/>
      <c r="C68" s="150"/>
      <c r="D68" s="150"/>
      <c r="E68" s="150"/>
      <c r="F68" s="150"/>
      <c r="G68" s="150"/>
      <c r="H68" s="150"/>
      <c r="I68" s="150"/>
      <c r="J68" s="150"/>
      <c r="K68" s="150"/>
      <c r="L68" s="150"/>
      <c r="M68" s="150"/>
      <c r="N68" s="150"/>
      <c r="O68" s="151"/>
      <c r="P68" s="2"/>
    </row>
    <row r="69" spans="1:16" x14ac:dyDescent="0.15">
      <c r="A69" s="3"/>
      <c r="B69" s="149"/>
      <c r="C69" s="150"/>
      <c r="D69" s="150"/>
      <c r="E69" s="150"/>
      <c r="F69" s="150"/>
      <c r="G69" s="150"/>
      <c r="H69" s="150"/>
      <c r="I69" s="150"/>
      <c r="J69" s="150"/>
      <c r="K69" s="150"/>
      <c r="L69" s="150"/>
      <c r="M69" s="150"/>
      <c r="N69" s="150"/>
      <c r="O69" s="151"/>
      <c r="P69" s="2"/>
    </row>
    <row r="70" spans="1:16" x14ac:dyDescent="0.15">
      <c r="A70" s="3"/>
      <c r="B70" s="149"/>
      <c r="C70" s="150"/>
      <c r="D70" s="150"/>
      <c r="E70" s="150"/>
      <c r="F70" s="150"/>
      <c r="G70" s="150"/>
      <c r="H70" s="150"/>
      <c r="I70" s="150"/>
      <c r="J70" s="150"/>
      <c r="K70" s="150"/>
      <c r="L70" s="150"/>
      <c r="M70" s="150"/>
      <c r="N70" s="150"/>
      <c r="O70" s="151"/>
      <c r="P70" s="2"/>
    </row>
    <row r="71" spans="1:16" x14ac:dyDescent="0.15">
      <c r="A71" s="3"/>
      <c r="B71" s="149"/>
      <c r="C71" s="150"/>
      <c r="D71" s="150"/>
      <c r="E71" s="150"/>
      <c r="F71" s="150"/>
      <c r="G71" s="150"/>
      <c r="H71" s="150"/>
      <c r="I71" s="150"/>
      <c r="J71" s="150"/>
      <c r="K71" s="150"/>
      <c r="L71" s="150"/>
      <c r="M71" s="150"/>
      <c r="N71" s="150"/>
      <c r="O71" s="151"/>
      <c r="P71" s="2"/>
    </row>
    <row r="72" spans="1:16" x14ac:dyDescent="0.15">
      <c r="A72" s="3"/>
      <c r="B72" s="149"/>
      <c r="C72" s="150"/>
      <c r="D72" s="150"/>
      <c r="E72" s="150"/>
      <c r="F72" s="150"/>
      <c r="G72" s="150"/>
      <c r="H72" s="150"/>
      <c r="I72" s="150"/>
      <c r="J72" s="150"/>
      <c r="K72" s="150"/>
      <c r="L72" s="150"/>
      <c r="M72" s="150"/>
      <c r="N72" s="150"/>
      <c r="O72" s="151"/>
      <c r="P72" s="2"/>
    </row>
    <row r="73" spans="1:16" x14ac:dyDescent="0.15">
      <c r="A73" s="3"/>
      <c r="B73" s="149"/>
      <c r="C73" s="150"/>
      <c r="D73" s="150"/>
      <c r="E73" s="150"/>
      <c r="F73" s="150"/>
      <c r="G73" s="150"/>
      <c r="H73" s="150"/>
      <c r="I73" s="150"/>
      <c r="J73" s="150"/>
      <c r="K73" s="150"/>
      <c r="L73" s="150"/>
      <c r="M73" s="150"/>
      <c r="N73" s="150"/>
      <c r="O73" s="151"/>
      <c r="P73" s="2"/>
    </row>
    <row r="74" spans="1:16" ht="140.25" customHeight="1" thickBot="1" x14ac:dyDescent="0.2">
      <c r="A74" s="3"/>
      <c r="B74" s="152"/>
      <c r="C74" s="153"/>
      <c r="D74" s="153"/>
      <c r="E74" s="153"/>
      <c r="F74" s="153"/>
      <c r="G74" s="153"/>
      <c r="H74" s="153"/>
      <c r="I74" s="153"/>
      <c r="J74" s="153"/>
      <c r="K74" s="153"/>
      <c r="L74" s="153"/>
      <c r="M74" s="153"/>
      <c r="N74" s="153"/>
      <c r="O74" s="154"/>
      <c r="P74" s="2"/>
    </row>
    <row r="75" spans="1:16" x14ac:dyDescent="0.15">
      <c r="B75" s="6"/>
      <c r="C75" s="6"/>
      <c r="D75" s="6"/>
      <c r="E75" s="6"/>
      <c r="F75" s="6"/>
      <c r="G75" s="6"/>
      <c r="H75" s="6"/>
      <c r="I75" s="6"/>
      <c r="J75" s="6"/>
      <c r="K75" s="6"/>
      <c r="L75" s="6"/>
      <c r="M75" s="6"/>
      <c r="N75" s="6"/>
      <c r="O75" s="6"/>
    </row>
  </sheetData>
  <sheetProtection algorithmName="SHA-512" hashValue="knIGVH5yQyJpOXQ9Cmv1JHS2NrFUstX8SymdyU43SQMltIQSVp8tHUrf6LhZAk+SQ54vwmLXo4mFXMIB3ItF1Q==" saltValue="ukvgvvu7cPICx5d93SU/aw==" spinCount="100000" sheet="1" objects="1" scenarios="1"/>
  <mergeCells count="3">
    <mergeCell ref="B3:O7"/>
    <mergeCell ref="B10:O25"/>
    <mergeCell ref="B27:O7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4273E-3DA2-424E-86AE-A5E4501E2A12}">
  <sheetPr>
    <tabColor theme="9" tint="0.39997558519241921"/>
    <pageSetUpPr fitToPage="1"/>
  </sheetPr>
  <dimension ref="A1:AL143"/>
  <sheetViews>
    <sheetView zoomScaleNormal="100" workbookViewId="0">
      <selection activeCell="C85" sqref="C85"/>
    </sheetView>
  </sheetViews>
  <sheetFormatPr defaultRowHeight="12.75" x14ac:dyDescent="0.2"/>
  <cols>
    <col min="1" max="1" width="15.125" style="8" customWidth="1"/>
    <col min="2" max="2" width="4.5" style="8" customWidth="1"/>
    <col min="3" max="3" width="46" style="8" customWidth="1"/>
    <col min="4" max="4" width="12.75" style="8" customWidth="1"/>
    <col min="5" max="5" width="12.5" style="10" customWidth="1"/>
    <col min="6" max="6" width="13.875" style="10" customWidth="1"/>
    <col min="7" max="9" width="11.625" style="8" customWidth="1"/>
    <col min="10" max="10" width="41" style="8" customWidth="1"/>
    <col min="11" max="11" width="13.375" style="8" customWidth="1"/>
    <col min="12" max="12" width="13.625" style="8" customWidth="1"/>
    <col min="13" max="14" width="11.625" style="8" customWidth="1"/>
    <col min="15" max="15" width="14.375" style="10" customWidth="1"/>
    <col min="16" max="16" width="9.75" style="11" customWidth="1"/>
    <col min="17" max="17" width="15.5" style="10" customWidth="1"/>
    <col min="18" max="18" width="11.625" style="11" customWidth="1"/>
    <col min="19" max="19" width="21.5" style="11" customWidth="1"/>
    <col min="20" max="20" width="49.625" style="12" customWidth="1"/>
    <col min="21" max="21" width="9" style="8"/>
    <col min="22" max="22" width="17" style="8" bestFit="1" customWidth="1"/>
    <col min="23" max="16384" width="9" style="8"/>
  </cols>
  <sheetData>
    <row r="1" spans="1:38" x14ac:dyDescent="0.2">
      <c r="B1" s="9"/>
      <c r="C1" s="9"/>
      <c r="D1" s="9"/>
      <c r="AI1" s="13" t="s">
        <v>0</v>
      </c>
      <c r="AJ1" s="14">
        <v>0</v>
      </c>
      <c r="AK1" s="15"/>
      <c r="AL1" s="15"/>
    </row>
    <row r="2" spans="1:38" ht="13.5" thickBot="1" x14ac:dyDescent="0.25">
      <c r="B2" s="16"/>
      <c r="C2" s="16"/>
      <c r="D2" s="16"/>
      <c r="E2" s="17"/>
      <c r="F2" s="17"/>
      <c r="G2" s="18"/>
      <c r="H2" s="18"/>
      <c r="I2" s="18"/>
      <c r="J2" s="18"/>
      <c r="K2" s="18"/>
      <c r="L2" s="18"/>
      <c r="M2" s="18"/>
      <c r="N2" s="18"/>
      <c r="O2" s="17"/>
      <c r="P2" s="19"/>
      <c r="Q2" s="17"/>
      <c r="R2" s="19"/>
      <c r="S2" s="19"/>
      <c r="AI2" s="13" t="s">
        <v>1</v>
      </c>
      <c r="AJ2" s="14">
        <v>0.09</v>
      </c>
      <c r="AK2" s="15"/>
      <c r="AL2" s="15"/>
    </row>
    <row r="3" spans="1:38" ht="15.95" customHeight="1" thickTop="1" thickBot="1" x14ac:dyDescent="0.25">
      <c r="A3" s="20"/>
      <c r="B3" s="184" t="s">
        <v>2</v>
      </c>
      <c r="C3" s="185"/>
      <c r="D3" s="185"/>
      <c r="E3" s="185"/>
      <c r="F3" s="185"/>
      <c r="G3" s="185"/>
      <c r="H3" s="185"/>
      <c r="I3" s="185"/>
      <c r="J3" s="185"/>
      <c r="K3" s="185"/>
      <c r="L3" s="185"/>
      <c r="M3" s="185"/>
      <c r="N3" s="185"/>
      <c r="O3" s="185"/>
      <c r="P3" s="186"/>
      <c r="Q3" s="186"/>
      <c r="R3" s="186"/>
      <c r="S3" s="187"/>
      <c r="AI3" s="13"/>
      <c r="AJ3" s="14">
        <v>0.21</v>
      </c>
      <c r="AK3" s="15"/>
      <c r="AL3" s="15"/>
    </row>
    <row r="4" spans="1:38" ht="14.25" thickTop="1" thickBot="1" x14ac:dyDescent="0.25">
      <c r="B4" s="21"/>
      <c r="C4" s="21"/>
      <c r="D4" s="21"/>
      <c r="E4" s="22"/>
      <c r="F4" s="22"/>
      <c r="G4" s="21"/>
      <c r="H4" s="21"/>
      <c r="I4" s="21"/>
      <c r="J4" s="21"/>
      <c r="K4" s="21"/>
      <c r="L4" s="21"/>
      <c r="M4" s="21"/>
      <c r="N4" s="21"/>
      <c r="O4" s="22"/>
      <c r="P4" s="23"/>
      <c r="Q4" s="22"/>
      <c r="R4" s="23"/>
      <c r="S4" s="23"/>
      <c r="AJ4" s="15"/>
      <c r="AK4" s="15"/>
      <c r="AL4" s="15"/>
    </row>
    <row r="5" spans="1:38" ht="15.95" customHeight="1" thickTop="1" x14ac:dyDescent="0.2">
      <c r="A5" s="20"/>
      <c r="B5" s="188" t="s">
        <v>3</v>
      </c>
      <c r="C5" s="189"/>
      <c r="D5" s="189"/>
      <c r="E5" s="189"/>
      <c r="F5" s="189"/>
      <c r="G5" s="189"/>
      <c r="H5" s="189"/>
      <c r="I5" s="189"/>
      <c r="J5" s="189"/>
      <c r="K5" s="189"/>
      <c r="L5" s="189"/>
      <c r="M5" s="189"/>
      <c r="N5" s="189"/>
      <c r="O5" s="189"/>
      <c r="P5" s="189"/>
      <c r="Q5" s="189"/>
      <c r="R5" s="189"/>
      <c r="S5" s="190"/>
      <c r="AK5" s="15"/>
      <c r="AL5" s="15"/>
    </row>
    <row r="6" spans="1:38" ht="17.25" customHeight="1" thickBot="1" x14ac:dyDescent="0.25">
      <c r="A6" s="20"/>
      <c r="B6" s="24"/>
      <c r="C6" s="25"/>
      <c r="D6" s="24"/>
      <c r="E6" s="24"/>
      <c r="F6" s="24"/>
      <c r="G6" s="24"/>
      <c r="H6" s="24"/>
      <c r="I6" s="24"/>
      <c r="J6" s="24"/>
      <c r="K6" s="24"/>
      <c r="L6" s="24"/>
      <c r="M6" s="191"/>
      <c r="N6" s="191"/>
      <c r="O6" s="24"/>
      <c r="P6" s="24"/>
      <c r="Q6" s="24"/>
      <c r="R6" s="24"/>
      <c r="S6" s="24"/>
      <c r="AK6" s="15"/>
      <c r="AL6" s="15"/>
    </row>
    <row r="7" spans="1:38" ht="15" customHeight="1" thickTop="1" x14ac:dyDescent="0.2">
      <c r="A7" s="20"/>
      <c r="B7" s="192" t="s">
        <v>4</v>
      </c>
      <c r="C7" s="193"/>
      <c r="D7" s="193"/>
      <c r="E7" s="193"/>
      <c r="F7" s="193"/>
      <c r="G7" s="193"/>
      <c r="H7" s="193"/>
      <c r="I7" s="193"/>
      <c r="J7" s="193"/>
      <c r="K7" s="193"/>
      <c r="L7" s="193"/>
      <c r="M7" s="193"/>
      <c r="N7" s="193"/>
      <c r="O7" s="193"/>
      <c r="P7" s="193"/>
      <c r="Q7" s="193"/>
      <c r="R7" s="193"/>
      <c r="S7" s="194">
        <f>O7*R7</f>
        <v>0</v>
      </c>
      <c r="T7" s="26"/>
      <c r="AJ7" s="15"/>
      <c r="AK7" s="15"/>
      <c r="AL7" s="15"/>
    </row>
    <row r="8" spans="1:38" ht="70.5" customHeight="1" x14ac:dyDescent="0.2">
      <c r="A8" s="20"/>
      <c r="B8" s="27" t="s">
        <v>5</v>
      </c>
      <c r="C8" s="28" t="s">
        <v>6</v>
      </c>
      <c r="D8" s="29" t="s">
        <v>7</v>
      </c>
      <c r="E8" s="30" t="s">
        <v>8</v>
      </c>
      <c r="F8" s="30" t="s">
        <v>71</v>
      </c>
      <c r="G8" s="29" t="s">
        <v>9</v>
      </c>
      <c r="H8" s="31" t="s">
        <v>10</v>
      </c>
      <c r="I8" s="32" t="s">
        <v>11</v>
      </c>
      <c r="J8" s="29" t="s">
        <v>12</v>
      </c>
      <c r="K8" s="29" t="s">
        <v>13</v>
      </c>
      <c r="L8" s="33" t="s">
        <v>14</v>
      </c>
      <c r="M8" s="97" t="s">
        <v>15</v>
      </c>
      <c r="N8" s="31" t="s">
        <v>16</v>
      </c>
      <c r="O8" s="31" t="s">
        <v>198</v>
      </c>
      <c r="P8" s="31" t="s">
        <v>17</v>
      </c>
      <c r="Q8" s="30" t="s">
        <v>18</v>
      </c>
      <c r="R8" s="30" t="s">
        <v>19</v>
      </c>
      <c r="S8" s="34" t="s">
        <v>201</v>
      </c>
      <c r="T8" s="26"/>
      <c r="AJ8" s="15"/>
      <c r="AK8" s="15"/>
      <c r="AL8" s="15"/>
    </row>
    <row r="9" spans="1:38" ht="15" customHeight="1" x14ac:dyDescent="0.2">
      <c r="A9" s="20"/>
      <c r="B9" s="35">
        <v>1</v>
      </c>
      <c r="C9" s="36" t="s">
        <v>21</v>
      </c>
      <c r="D9" s="37">
        <v>5366212</v>
      </c>
      <c r="E9" s="38" t="s">
        <v>22</v>
      </c>
      <c r="F9" s="38" t="s">
        <v>23</v>
      </c>
      <c r="G9" s="37" t="s">
        <v>0</v>
      </c>
      <c r="H9" s="38" t="s">
        <v>24</v>
      </c>
      <c r="I9" s="100"/>
      <c r="J9" s="100"/>
      <c r="K9" s="98"/>
      <c r="L9" s="101"/>
      <c r="M9" s="39">
        <v>0.88</v>
      </c>
      <c r="N9" s="39">
        <v>1.29</v>
      </c>
      <c r="O9" s="110">
        <v>0</v>
      </c>
      <c r="P9" s="111">
        <v>0</v>
      </c>
      <c r="Q9" s="40" t="e">
        <f t="shared" ref="Q9:Q36" si="0">(O9/L9)*E9</f>
        <v>#DIV/0!</v>
      </c>
      <c r="R9" s="37">
        <v>22044</v>
      </c>
      <c r="S9" s="78" t="e">
        <f>R9*Q9</f>
        <v>#DIV/0!</v>
      </c>
      <c r="T9" s="41" t="e">
        <f>IF(OR(Q9&lt;M9,Q9&gt;N9),"!Ingevulde prijs niet toegestaan!","")</f>
        <v>#DIV/0!</v>
      </c>
      <c r="AJ9" s="15"/>
      <c r="AK9" s="15"/>
      <c r="AL9" s="15"/>
    </row>
    <row r="10" spans="1:38" ht="15" customHeight="1" x14ac:dyDescent="0.2">
      <c r="A10" s="20"/>
      <c r="B10" s="35">
        <v>2</v>
      </c>
      <c r="C10" s="36" t="s">
        <v>25</v>
      </c>
      <c r="D10" s="37">
        <v>4218247</v>
      </c>
      <c r="E10" s="38" t="s">
        <v>22</v>
      </c>
      <c r="F10" s="38" t="s">
        <v>26</v>
      </c>
      <c r="G10" s="37" t="s">
        <v>0</v>
      </c>
      <c r="H10" s="38" t="s">
        <v>27</v>
      </c>
      <c r="I10" s="100"/>
      <c r="J10" s="100"/>
      <c r="K10" s="98"/>
      <c r="L10" s="101"/>
      <c r="M10" s="39">
        <v>0.47</v>
      </c>
      <c r="N10" s="39">
        <v>0.69</v>
      </c>
      <c r="O10" s="110">
        <v>0</v>
      </c>
      <c r="P10" s="111">
        <v>0</v>
      </c>
      <c r="Q10" s="40" t="e">
        <f t="shared" si="0"/>
        <v>#DIV/0!</v>
      </c>
      <c r="R10" s="37">
        <v>14118</v>
      </c>
      <c r="S10" s="78" t="e">
        <f t="shared" ref="S10:S35" si="1">R10*Q10</f>
        <v>#DIV/0!</v>
      </c>
      <c r="T10" s="41" t="e">
        <f t="shared" ref="T10:T36" si="2">IF(OR(Q10&lt;M10,Q10&gt;N10),"!Ingevulde prijs niet toegestaan!","")</f>
        <v>#DIV/0!</v>
      </c>
      <c r="AJ10" s="15"/>
      <c r="AK10" s="15"/>
      <c r="AL10" s="15"/>
    </row>
    <row r="11" spans="1:38" ht="15" customHeight="1" x14ac:dyDescent="0.2">
      <c r="A11" s="20"/>
      <c r="B11" s="35">
        <v>3</v>
      </c>
      <c r="C11" s="36" t="s">
        <v>28</v>
      </c>
      <c r="D11" s="37">
        <v>2848434</v>
      </c>
      <c r="E11" s="38" t="s">
        <v>22</v>
      </c>
      <c r="F11" s="38" t="s">
        <v>26</v>
      </c>
      <c r="G11" s="37" t="s">
        <v>0</v>
      </c>
      <c r="H11" s="38" t="s">
        <v>27</v>
      </c>
      <c r="I11" s="100"/>
      <c r="J11" s="100"/>
      <c r="K11" s="98"/>
      <c r="L11" s="101"/>
      <c r="M11" s="39">
        <v>0.83</v>
      </c>
      <c r="N11" s="39">
        <v>1.22</v>
      </c>
      <c r="O11" s="110">
        <v>0</v>
      </c>
      <c r="P11" s="111">
        <v>0</v>
      </c>
      <c r="Q11" s="40" t="e">
        <f t="shared" si="0"/>
        <v>#DIV/0!</v>
      </c>
      <c r="R11" s="37">
        <v>14045</v>
      </c>
      <c r="S11" s="78" t="e">
        <f t="shared" si="1"/>
        <v>#DIV/0!</v>
      </c>
      <c r="T11" s="41" t="e">
        <f t="shared" si="2"/>
        <v>#DIV/0!</v>
      </c>
      <c r="AJ11" s="15"/>
      <c r="AK11" s="15"/>
      <c r="AL11" s="15"/>
    </row>
    <row r="12" spans="1:38" ht="15" customHeight="1" x14ac:dyDescent="0.2">
      <c r="A12" s="20"/>
      <c r="B12" s="35">
        <v>4</v>
      </c>
      <c r="C12" s="36" t="s">
        <v>29</v>
      </c>
      <c r="D12" s="37">
        <v>4218282</v>
      </c>
      <c r="E12" s="38" t="s">
        <v>22</v>
      </c>
      <c r="F12" s="38" t="s">
        <v>30</v>
      </c>
      <c r="G12" s="37" t="s">
        <v>0</v>
      </c>
      <c r="H12" s="38" t="s">
        <v>27</v>
      </c>
      <c r="I12" s="100"/>
      <c r="J12" s="100"/>
      <c r="K12" s="98"/>
      <c r="L12" s="101"/>
      <c r="M12" s="39">
        <v>0.2</v>
      </c>
      <c r="N12" s="39">
        <v>0.3</v>
      </c>
      <c r="O12" s="110">
        <v>0</v>
      </c>
      <c r="P12" s="111">
        <v>0</v>
      </c>
      <c r="Q12" s="40" t="e">
        <f t="shared" si="0"/>
        <v>#DIV/0!</v>
      </c>
      <c r="R12" s="37">
        <v>13872</v>
      </c>
      <c r="S12" s="78" t="e">
        <f t="shared" si="1"/>
        <v>#DIV/0!</v>
      </c>
      <c r="T12" s="41" t="e">
        <f t="shared" si="2"/>
        <v>#DIV/0!</v>
      </c>
    </row>
    <row r="13" spans="1:38" ht="15" customHeight="1" x14ac:dyDescent="0.2">
      <c r="A13" s="42"/>
      <c r="B13" s="35">
        <v>5</v>
      </c>
      <c r="C13" s="36" t="s">
        <v>31</v>
      </c>
      <c r="D13" s="37">
        <v>316386</v>
      </c>
      <c r="E13" s="38" t="s">
        <v>22</v>
      </c>
      <c r="F13" s="38" t="s">
        <v>23</v>
      </c>
      <c r="G13" s="98"/>
      <c r="H13" s="38" t="s">
        <v>23</v>
      </c>
      <c r="I13" s="102"/>
      <c r="J13" s="100"/>
      <c r="K13" s="98"/>
      <c r="L13" s="101"/>
      <c r="M13" s="39">
        <v>7.0000000000000007E-2</v>
      </c>
      <c r="N13" s="39">
        <v>0.1</v>
      </c>
      <c r="O13" s="110">
        <v>0</v>
      </c>
      <c r="P13" s="111">
        <v>0</v>
      </c>
      <c r="Q13" s="40" t="e">
        <f t="shared" si="0"/>
        <v>#DIV/0!</v>
      </c>
      <c r="R13" s="37">
        <v>13680</v>
      </c>
      <c r="S13" s="78" t="e">
        <f t="shared" si="1"/>
        <v>#DIV/0!</v>
      </c>
      <c r="T13" s="41" t="e">
        <f t="shared" si="2"/>
        <v>#DIV/0!</v>
      </c>
    </row>
    <row r="14" spans="1:38" ht="15" customHeight="1" x14ac:dyDescent="0.2">
      <c r="A14" s="20"/>
      <c r="B14" s="35">
        <v>6</v>
      </c>
      <c r="C14" s="36" t="s">
        <v>32</v>
      </c>
      <c r="D14" s="37">
        <v>10081371</v>
      </c>
      <c r="E14" s="37">
        <v>1</v>
      </c>
      <c r="F14" s="37" t="s">
        <v>33</v>
      </c>
      <c r="G14" s="37" t="s">
        <v>0</v>
      </c>
      <c r="H14" s="38" t="s">
        <v>34</v>
      </c>
      <c r="I14" s="100"/>
      <c r="J14" s="100"/>
      <c r="K14" s="98"/>
      <c r="L14" s="101"/>
      <c r="M14" s="39">
        <v>0.4</v>
      </c>
      <c r="N14" s="39">
        <v>0.57999999999999996</v>
      </c>
      <c r="O14" s="110">
        <v>0</v>
      </c>
      <c r="P14" s="111">
        <v>0</v>
      </c>
      <c r="Q14" s="40" t="e">
        <f t="shared" si="0"/>
        <v>#DIV/0!</v>
      </c>
      <c r="R14" s="37">
        <v>12555</v>
      </c>
      <c r="S14" s="78" t="e">
        <f t="shared" si="1"/>
        <v>#DIV/0!</v>
      </c>
      <c r="T14" s="41" t="e">
        <f t="shared" si="2"/>
        <v>#DIV/0!</v>
      </c>
    </row>
    <row r="15" spans="1:38" ht="15" customHeight="1" x14ac:dyDescent="0.2">
      <c r="A15" s="20"/>
      <c r="B15" s="35">
        <v>7</v>
      </c>
      <c r="C15" s="36" t="s">
        <v>35</v>
      </c>
      <c r="D15" s="37">
        <v>5366201</v>
      </c>
      <c r="E15" s="38" t="s">
        <v>22</v>
      </c>
      <c r="F15" s="38" t="s">
        <v>23</v>
      </c>
      <c r="G15" s="37" t="s">
        <v>0</v>
      </c>
      <c r="H15" s="38" t="s">
        <v>24</v>
      </c>
      <c r="I15" s="100"/>
      <c r="J15" s="100"/>
      <c r="K15" s="98"/>
      <c r="L15" s="101"/>
      <c r="M15" s="39">
        <v>0.28999999999999998</v>
      </c>
      <c r="N15" s="39">
        <v>0.43</v>
      </c>
      <c r="O15" s="110">
        <v>0</v>
      </c>
      <c r="P15" s="111">
        <v>0</v>
      </c>
      <c r="Q15" s="40" t="e">
        <f t="shared" si="0"/>
        <v>#DIV/0!</v>
      </c>
      <c r="R15" s="37">
        <v>11808</v>
      </c>
      <c r="S15" s="78" t="e">
        <f t="shared" si="1"/>
        <v>#DIV/0!</v>
      </c>
      <c r="T15" s="41" t="e">
        <f t="shared" si="2"/>
        <v>#DIV/0!</v>
      </c>
    </row>
    <row r="16" spans="1:38" ht="15" customHeight="1" x14ac:dyDescent="0.2">
      <c r="A16" s="20"/>
      <c r="B16" s="35">
        <v>8</v>
      </c>
      <c r="C16" s="36" t="s">
        <v>36</v>
      </c>
      <c r="D16" s="37">
        <v>125169</v>
      </c>
      <c r="E16" s="38" t="s">
        <v>22</v>
      </c>
      <c r="F16" s="38" t="s">
        <v>23</v>
      </c>
      <c r="G16" s="98"/>
      <c r="H16" s="38" t="s">
        <v>23</v>
      </c>
      <c r="I16" s="102"/>
      <c r="J16" s="100"/>
      <c r="K16" s="98"/>
      <c r="L16" s="101"/>
      <c r="M16" s="39">
        <v>0.09</v>
      </c>
      <c r="N16" s="39">
        <v>0.13</v>
      </c>
      <c r="O16" s="110">
        <v>0</v>
      </c>
      <c r="P16" s="111">
        <v>0</v>
      </c>
      <c r="Q16" s="40" t="e">
        <f t="shared" si="0"/>
        <v>#DIV/0!</v>
      </c>
      <c r="R16" s="37">
        <v>11420</v>
      </c>
      <c r="S16" s="78" t="e">
        <f t="shared" si="1"/>
        <v>#DIV/0!</v>
      </c>
      <c r="T16" s="41" t="e">
        <f t="shared" si="2"/>
        <v>#DIV/0!</v>
      </c>
    </row>
    <row r="17" spans="1:20" ht="15" customHeight="1" x14ac:dyDescent="0.2">
      <c r="A17" s="20"/>
      <c r="B17" s="35">
        <v>9</v>
      </c>
      <c r="C17" s="36" t="s">
        <v>37</v>
      </c>
      <c r="D17" s="37">
        <v>5366245</v>
      </c>
      <c r="E17" s="38" t="s">
        <v>22</v>
      </c>
      <c r="F17" s="38" t="s">
        <v>23</v>
      </c>
      <c r="G17" s="37" t="s">
        <v>0</v>
      </c>
      <c r="H17" s="38" t="s">
        <v>24</v>
      </c>
      <c r="I17" s="100"/>
      <c r="J17" s="100"/>
      <c r="K17" s="98"/>
      <c r="L17" s="101"/>
      <c r="M17" s="39">
        <v>0.35</v>
      </c>
      <c r="N17" s="39">
        <v>0.51</v>
      </c>
      <c r="O17" s="110">
        <v>0</v>
      </c>
      <c r="P17" s="111">
        <v>0</v>
      </c>
      <c r="Q17" s="40" t="e">
        <f t="shared" si="0"/>
        <v>#DIV/0!</v>
      </c>
      <c r="R17" s="37">
        <v>10415</v>
      </c>
      <c r="S17" s="78" t="e">
        <f t="shared" si="1"/>
        <v>#DIV/0!</v>
      </c>
      <c r="T17" s="41" t="e">
        <f t="shared" si="2"/>
        <v>#DIV/0!</v>
      </c>
    </row>
    <row r="18" spans="1:20" ht="15" customHeight="1" x14ac:dyDescent="0.2">
      <c r="A18" s="20"/>
      <c r="B18" s="35">
        <v>10</v>
      </c>
      <c r="C18" s="36" t="s">
        <v>38</v>
      </c>
      <c r="D18" s="37">
        <v>4727474</v>
      </c>
      <c r="E18" s="38" t="s">
        <v>22</v>
      </c>
      <c r="F18" s="38" t="s">
        <v>23</v>
      </c>
      <c r="G18" s="37" t="s">
        <v>0</v>
      </c>
      <c r="H18" s="38" t="s">
        <v>39</v>
      </c>
      <c r="I18" s="100"/>
      <c r="J18" s="100"/>
      <c r="K18" s="98"/>
      <c r="L18" s="101"/>
      <c r="M18" s="39">
        <v>0.41</v>
      </c>
      <c r="N18" s="39">
        <v>0.61</v>
      </c>
      <c r="O18" s="110">
        <v>0</v>
      </c>
      <c r="P18" s="111">
        <v>0</v>
      </c>
      <c r="Q18" s="40" t="e">
        <f t="shared" si="0"/>
        <v>#DIV/0!</v>
      </c>
      <c r="R18" s="37">
        <v>8590</v>
      </c>
      <c r="S18" s="78" t="e">
        <f t="shared" si="1"/>
        <v>#DIV/0!</v>
      </c>
      <c r="T18" s="41" t="e">
        <f t="shared" si="2"/>
        <v>#DIV/0!</v>
      </c>
    </row>
    <row r="19" spans="1:20" ht="15" customHeight="1" x14ac:dyDescent="0.2">
      <c r="A19" s="20"/>
      <c r="B19" s="35">
        <v>11</v>
      </c>
      <c r="C19" s="36" t="s">
        <v>40</v>
      </c>
      <c r="D19" s="37">
        <v>5365732</v>
      </c>
      <c r="E19" s="38" t="s">
        <v>22</v>
      </c>
      <c r="F19" s="38" t="s">
        <v>23</v>
      </c>
      <c r="G19" s="37" t="s">
        <v>0</v>
      </c>
      <c r="H19" s="38" t="s">
        <v>27</v>
      </c>
      <c r="I19" s="100"/>
      <c r="J19" s="100"/>
      <c r="K19" s="98"/>
      <c r="L19" s="101"/>
      <c r="M19" s="39">
        <v>0.44</v>
      </c>
      <c r="N19" s="39">
        <v>0.64</v>
      </c>
      <c r="O19" s="110">
        <v>0</v>
      </c>
      <c r="P19" s="111">
        <v>0</v>
      </c>
      <c r="Q19" s="40" t="e">
        <f t="shared" si="0"/>
        <v>#DIV/0!</v>
      </c>
      <c r="R19" s="37">
        <v>7999</v>
      </c>
      <c r="S19" s="78" t="e">
        <f>R19*Q19</f>
        <v>#DIV/0!</v>
      </c>
      <c r="T19" s="41" t="e">
        <f t="shared" si="2"/>
        <v>#DIV/0!</v>
      </c>
    </row>
    <row r="20" spans="1:20" ht="15" customHeight="1" x14ac:dyDescent="0.2">
      <c r="A20" s="20"/>
      <c r="B20" s="35">
        <v>12</v>
      </c>
      <c r="C20" s="36" t="s">
        <v>41</v>
      </c>
      <c r="D20" s="37">
        <v>109984</v>
      </c>
      <c r="E20" s="38" t="s">
        <v>22</v>
      </c>
      <c r="F20" s="38" t="s">
        <v>42</v>
      </c>
      <c r="G20" s="37" t="s">
        <v>0</v>
      </c>
      <c r="H20" s="38" t="s">
        <v>43</v>
      </c>
      <c r="I20" s="100"/>
      <c r="J20" s="100"/>
      <c r="K20" s="98"/>
      <c r="L20" s="101"/>
      <c r="M20" s="39">
        <v>0.46</v>
      </c>
      <c r="N20" s="39">
        <v>0.67</v>
      </c>
      <c r="O20" s="110">
        <v>0</v>
      </c>
      <c r="P20" s="111">
        <v>0</v>
      </c>
      <c r="Q20" s="40" t="e">
        <f t="shared" si="0"/>
        <v>#DIV/0!</v>
      </c>
      <c r="R20" s="37">
        <v>7894</v>
      </c>
      <c r="S20" s="78" t="e">
        <f t="shared" si="1"/>
        <v>#DIV/0!</v>
      </c>
      <c r="T20" s="41" t="e">
        <f t="shared" si="2"/>
        <v>#DIV/0!</v>
      </c>
    </row>
    <row r="21" spans="1:20" ht="15" customHeight="1" x14ac:dyDescent="0.2">
      <c r="A21" s="43"/>
      <c r="B21" s="35">
        <v>13</v>
      </c>
      <c r="C21" s="44" t="s">
        <v>44</v>
      </c>
      <c r="D21" s="45" t="s">
        <v>45</v>
      </c>
      <c r="E21" s="38" t="s">
        <v>46</v>
      </c>
      <c r="F21" s="38" t="s">
        <v>23</v>
      </c>
      <c r="G21" s="37" t="s">
        <v>0</v>
      </c>
      <c r="H21" s="38" t="s">
        <v>24</v>
      </c>
      <c r="I21" s="100"/>
      <c r="J21" s="100"/>
      <c r="K21" s="98"/>
      <c r="L21" s="101"/>
      <c r="M21" s="39">
        <v>2.08</v>
      </c>
      <c r="N21" s="39">
        <v>3.05</v>
      </c>
      <c r="O21" s="110">
        <v>0</v>
      </c>
      <c r="P21" s="111">
        <v>0</v>
      </c>
      <c r="Q21" s="40" t="e">
        <f t="shared" si="0"/>
        <v>#DIV/0!</v>
      </c>
      <c r="R21" s="37">
        <v>7030</v>
      </c>
      <c r="S21" s="78" t="e">
        <f t="shared" si="1"/>
        <v>#DIV/0!</v>
      </c>
      <c r="T21" s="41" t="e">
        <f t="shared" si="2"/>
        <v>#DIV/0!</v>
      </c>
    </row>
    <row r="22" spans="1:20" ht="15" customHeight="1" x14ac:dyDescent="0.2">
      <c r="A22" s="20"/>
      <c r="B22" s="35">
        <v>14</v>
      </c>
      <c r="C22" s="36" t="s">
        <v>47</v>
      </c>
      <c r="D22" s="37">
        <v>150111</v>
      </c>
      <c r="E22" s="38" t="s">
        <v>22</v>
      </c>
      <c r="F22" s="38" t="s">
        <v>23</v>
      </c>
      <c r="G22" s="98"/>
      <c r="H22" s="38" t="s">
        <v>23</v>
      </c>
      <c r="I22" s="102"/>
      <c r="J22" s="100"/>
      <c r="K22" s="98"/>
      <c r="L22" s="101"/>
      <c r="M22" s="39">
        <v>0.08</v>
      </c>
      <c r="N22" s="39">
        <v>0.11</v>
      </c>
      <c r="O22" s="110">
        <v>0</v>
      </c>
      <c r="P22" s="111">
        <v>0</v>
      </c>
      <c r="Q22" s="40" t="e">
        <f>(O22/L22)*E22</f>
        <v>#DIV/0!</v>
      </c>
      <c r="R22" s="37">
        <v>6230</v>
      </c>
      <c r="S22" s="78" t="e">
        <f t="shared" si="1"/>
        <v>#DIV/0!</v>
      </c>
      <c r="T22" s="41" t="e">
        <f t="shared" si="2"/>
        <v>#DIV/0!</v>
      </c>
    </row>
    <row r="23" spans="1:20" ht="15" customHeight="1" x14ac:dyDescent="0.2">
      <c r="A23" s="20"/>
      <c r="B23" s="35">
        <v>15</v>
      </c>
      <c r="C23" s="36" t="s">
        <v>48</v>
      </c>
      <c r="D23" s="37">
        <v>5030063</v>
      </c>
      <c r="E23" s="38" t="s">
        <v>22</v>
      </c>
      <c r="F23" s="38" t="s">
        <v>23</v>
      </c>
      <c r="G23" s="37" t="s">
        <v>0</v>
      </c>
      <c r="H23" s="38" t="s">
        <v>24</v>
      </c>
      <c r="I23" s="100"/>
      <c r="J23" s="100"/>
      <c r="K23" s="98"/>
      <c r="L23" s="101"/>
      <c r="M23" s="39">
        <v>0.78</v>
      </c>
      <c r="N23" s="39">
        <v>1.1399999999999999</v>
      </c>
      <c r="O23" s="110">
        <v>0</v>
      </c>
      <c r="P23" s="111">
        <v>0</v>
      </c>
      <c r="Q23" s="40" t="e">
        <f t="shared" si="0"/>
        <v>#DIV/0!</v>
      </c>
      <c r="R23" s="37">
        <v>6050</v>
      </c>
      <c r="S23" s="78" t="e">
        <f t="shared" si="1"/>
        <v>#DIV/0!</v>
      </c>
      <c r="T23" s="41" t="e">
        <f t="shared" si="2"/>
        <v>#DIV/0!</v>
      </c>
    </row>
    <row r="24" spans="1:20" ht="15" customHeight="1" x14ac:dyDescent="0.2">
      <c r="A24" s="20"/>
      <c r="B24" s="35">
        <v>16</v>
      </c>
      <c r="C24" s="36" t="s">
        <v>49</v>
      </c>
      <c r="D24" s="37">
        <v>4727485</v>
      </c>
      <c r="E24" s="38" t="s">
        <v>22</v>
      </c>
      <c r="F24" s="38" t="s">
        <v>23</v>
      </c>
      <c r="G24" s="37" t="s">
        <v>0</v>
      </c>
      <c r="H24" s="38" t="s">
        <v>39</v>
      </c>
      <c r="I24" s="100"/>
      <c r="J24" s="100"/>
      <c r="K24" s="98"/>
      <c r="L24" s="101"/>
      <c r="M24" s="39">
        <v>0.41</v>
      </c>
      <c r="N24" s="39">
        <v>0.61</v>
      </c>
      <c r="O24" s="110">
        <v>0</v>
      </c>
      <c r="P24" s="111">
        <v>0</v>
      </c>
      <c r="Q24" s="40" t="e">
        <f t="shared" si="0"/>
        <v>#DIV/0!</v>
      </c>
      <c r="R24" s="37">
        <v>5950</v>
      </c>
      <c r="S24" s="78" t="e">
        <f t="shared" si="1"/>
        <v>#DIV/0!</v>
      </c>
      <c r="T24" s="41" t="e">
        <f t="shared" si="2"/>
        <v>#DIV/0!</v>
      </c>
    </row>
    <row r="25" spans="1:20" ht="15" customHeight="1" x14ac:dyDescent="0.2">
      <c r="A25" s="20"/>
      <c r="B25" s="35">
        <v>17</v>
      </c>
      <c r="C25" s="36" t="s">
        <v>50</v>
      </c>
      <c r="D25" s="37">
        <v>105434</v>
      </c>
      <c r="E25" s="38" t="s">
        <v>22</v>
      </c>
      <c r="F25" s="38" t="s">
        <v>51</v>
      </c>
      <c r="G25" s="47" t="s">
        <v>0</v>
      </c>
      <c r="H25" s="48" t="s">
        <v>27</v>
      </c>
      <c r="I25" s="100"/>
      <c r="J25" s="100"/>
      <c r="K25" s="98"/>
      <c r="L25" s="101"/>
      <c r="M25" s="39">
        <v>0.28000000000000003</v>
      </c>
      <c r="N25" s="39">
        <v>0.41</v>
      </c>
      <c r="O25" s="110">
        <v>0</v>
      </c>
      <c r="P25" s="111">
        <v>0</v>
      </c>
      <c r="Q25" s="40" t="e">
        <f t="shared" si="0"/>
        <v>#DIV/0!</v>
      </c>
      <c r="R25" s="37">
        <v>5400</v>
      </c>
      <c r="S25" s="78" t="e">
        <f t="shared" si="1"/>
        <v>#DIV/0!</v>
      </c>
      <c r="T25" s="41" t="e">
        <f t="shared" si="2"/>
        <v>#DIV/0!</v>
      </c>
    </row>
    <row r="26" spans="1:20" ht="15" customHeight="1" x14ac:dyDescent="0.2">
      <c r="A26" s="20"/>
      <c r="B26" s="35">
        <v>18</v>
      </c>
      <c r="C26" s="36" t="s">
        <v>52</v>
      </c>
      <c r="D26" s="37">
        <v>2797346</v>
      </c>
      <c r="E26" s="38" t="s">
        <v>22</v>
      </c>
      <c r="F26" s="38" t="s">
        <v>53</v>
      </c>
      <c r="G26" s="98"/>
      <c r="H26" s="48" t="s">
        <v>23</v>
      </c>
      <c r="I26" s="102"/>
      <c r="J26" s="100"/>
      <c r="K26" s="98"/>
      <c r="L26" s="101"/>
      <c r="M26" s="39">
        <v>0.52</v>
      </c>
      <c r="N26" s="39">
        <v>0.76</v>
      </c>
      <c r="O26" s="110">
        <v>0</v>
      </c>
      <c r="P26" s="111">
        <v>0</v>
      </c>
      <c r="Q26" s="40" t="e">
        <f t="shared" si="0"/>
        <v>#DIV/0!</v>
      </c>
      <c r="R26" s="37">
        <v>5210</v>
      </c>
      <c r="S26" s="78" t="e">
        <f t="shared" si="1"/>
        <v>#DIV/0!</v>
      </c>
      <c r="T26" s="41" t="e">
        <f t="shared" si="2"/>
        <v>#DIV/0!</v>
      </c>
    </row>
    <row r="27" spans="1:20" ht="13.5" customHeight="1" x14ac:dyDescent="0.2">
      <c r="A27" s="20"/>
      <c r="B27" s="35">
        <v>19</v>
      </c>
      <c r="C27" s="36" t="s">
        <v>54</v>
      </c>
      <c r="D27" s="37">
        <v>3770248</v>
      </c>
      <c r="E27" s="38" t="s">
        <v>22</v>
      </c>
      <c r="F27" s="38" t="s">
        <v>23</v>
      </c>
      <c r="G27" s="98"/>
      <c r="H27" s="38" t="s">
        <v>23</v>
      </c>
      <c r="I27" s="102"/>
      <c r="J27" s="100"/>
      <c r="K27" s="98"/>
      <c r="L27" s="101"/>
      <c r="M27" s="39">
        <v>0.35</v>
      </c>
      <c r="N27" s="39">
        <v>0.52</v>
      </c>
      <c r="O27" s="110">
        <v>0</v>
      </c>
      <c r="P27" s="111">
        <v>0</v>
      </c>
      <c r="Q27" s="40" t="e">
        <f t="shared" si="0"/>
        <v>#DIV/0!</v>
      </c>
      <c r="R27" s="37">
        <v>4785</v>
      </c>
      <c r="S27" s="78" t="e">
        <f t="shared" si="1"/>
        <v>#DIV/0!</v>
      </c>
      <c r="T27" s="41" t="e">
        <f t="shared" si="2"/>
        <v>#DIV/0!</v>
      </c>
    </row>
    <row r="28" spans="1:20" ht="15" customHeight="1" x14ac:dyDescent="0.2">
      <c r="A28" s="20"/>
      <c r="B28" s="35">
        <v>20</v>
      </c>
      <c r="C28" s="36" t="s">
        <v>55</v>
      </c>
      <c r="D28" s="37">
        <v>4218258</v>
      </c>
      <c r="E28" s="38" t="s">
        <v>22</v>
      </c>
      <c r="F28" s="38" t="s">
        <v>30</v>
      </c>
      <c r="G28" s="37" t="s">
        <v>0</v>
      </c>
      <c r="H28" s="38" t="s">
        <v>27</v>
      </c>
      <c r="I28" s="100"/>
      <c r="J28" s="100"/>
      <c r="K28" s="98"/>
      <c r="L28" s="101"/>
      <c r="M28" s="39">
        <v>0.2</v>
      </c>
      <c r="N28" s="39">
        <v>0.3</v>
      </c>
      <c r="O28" s="110">
        <v>0</v>
      </c>
      <c r="P28" s="111">
        <v>0</v>
      </c>
      <c r="Q28" s="40" t="e">
        <f t="shared" si="0"/>
        <v>#DIV/0!</v>
      </c>
      <c r="R28" s="37">
        <v>4094</v>
      </c>
      <c r="S28" s="78" t="e">
        <f t="shared" si="1"/>
        <v>#DIV/0!</v>
      </c>
      <c r="T28" s="41" t="e">
        <f t="shared" si="2"/>
        <v>#DIV/0!</v>
      </c>
    </row>
    <row r="29" spans="1:20" ht="15" customHeight="1" x14ac:dyDescent="0.2">
      <c r="A29" s="20"/>
      <c r="B29" s="35">
        <v>21</v>
      </c>
      <c r="C29" s="36" t="s">
        <v>56</v>
      </c>
      <c r="D29" s="37">
        <v>5030074</v>
      </c>
      <c r="E29" s="38" t="s">
        <v>22</v>
      </c>
      <c r="F29" s="38" t="s">
        <v>23</v>
      </c>
      <c r="G29" s="37" t="s">
        <v>0</v>
      </c>
      <c r="H29" s="38" t="s">
        <v>24</v>
      </c>
      <c r="I29" s="100"/>
      <c r="J29" s="100"/>
      <c r="K29" s="98"/>
      <c r="L29" s="101"/>
      <c r="M29" s="39">
        <v>0.71</v>
      </c>
      <c r="N29" s="39">
        <v>1.05</v>
      </c>
      <c r="O29" s="110">
        <v>0</v>
      </c>
      <c r="P29" s="111">
        <v>0</v>
      </c>
      <c r="Q29" s="40" t="e">
        <f t="shared" si="0"/>
        <v>#DIV/0!</v>
      </c>
      <c r="R29" s="37">
        <v>2980</v>
      </c>
      <c r="S29" s="78" t="e">
        <f t="shared" si="1"/>
        <v>#DIV/0!</v>
      </c>
      <c r="T29" s="41" t="e">
        <f t="shared" si="2"/>
        <v>#DIV/0!</v>
      </c>
    </row>
    <row r="30" spans="1:20" ht="15" customHeight="1" x14ac:dyDescent="0.2">
      <c r="A30" s="20"/>
      <c r="B30" s="35">
        <v>22</v>
      </c>
      <c r="C30" s="36" t="s">
        <v>57</v>
      </c>
      <c r="D30" s="37">
        <v>7391781</v>
      </c>
      <c r="E30" s="38" t="s">
        <v>22</v>
      </c>
      <c r="F30" s="38" t="s">
        <v>23</v>
      </c>
      <c r="G30" s="37" t="s">
        <v>0</v>
      </c>
      <c r="H30" s="38" t="s">
        <v>24</v>
      </c>
      <c r="I30" s="100"/>
      <c r="J30" s="100"/>
      <c r="K30" s="98"/>
      <c r="L30" s="101"/>
      <c r="M30" s="39">
        <v>0.78</v>
      </c>
      <c r="N30" s="39">
        <v>1.1399999999999999</v>
      </c>
      <c r="O30" s="110">
        <v>0</v>
      </c>
      <c r="P30" s="111">
        <v>0</v>
      </c>
      <c r="Q30" s="40" t="e">
        <f t="shared" si="0"/>
        <v>#DIV/0!</v>
      </c>
      <c r="R30" s="37">
        <v>2731</v>
      </c>
      <c r="S30" s="78" t="e">
        <f t="shared" si="1"/>
        <v>#DIV/0!</v>
      </c>
      <c r="T30" s="41" t="e">
        <f t="shared" si="2"/>
        <v>#DIV/0!</v>
      </c>
    </row>
    <row r="31" spans="1:20" ht="15" customHeight="1" x14ac:dyDescent="0.2">
      <c r="A31" s="20"/>
      <c r="B31" s="35">
        <v>23</v>
      </c>
      <c r="C31" s="36" t="s">
        <v>58</v>
      </c>
      <c r="D31" s="37">
        <v>106814</v>
      </c>
      <c r="E31" s="38" t="s">
        <v>22</v>
      </c>
      <c r="F31" s="38" t="s">
        <v>59</v>
      </c>
      <c r="G31" s="37" t="s">
        <v>0</v>
      </c>
      <c r="H31" s="38" t="s">
        <v>27</v>
      </c>
      <c r="I31" s="100"/>
      <c r="J31" s="100"/>
      <c r="K31" s="98"/>
      <c r="L31" s="101"/>
      <c r="M31" s="39">
        <v>2.11</v>
      </c>
      <c r="N31" s="39">
        <v>3.09</v>
      </c>
      <c r="O31" s="110">
        <v>0</v>
      </c>
      <c r="P31" s="111">
        <v>0</v>
      </c>
      <c r="Q31" s="40" t="e">
        <f t="shared" si="0"/>
        <v>#DIV/0!</v>
      </c>
      <c r="R31" s="37">
        <v>2670</v>
      </c>
      <c r="S31" s="78" t="e">
        <f t="shared" si="1"/>
        <v>#DIV/0!</v>
      </c>
      <c r="T31" s="41" t="e">
        <f t="shared" si="2"/>
        <v>#DIV/0!</v>
      </c>
    </row>
    <row r="32" spans="1:20" ht="15" customHeight="1" x14ac:dyDescent="0.2">
      <c r="A32" s="20"/>
      <c r="B32" s="35">
        <v>24</v>
      </c>
      <c r="C32" s="36" t="s">
        <v>60</v>
      </c>
      <c r="D32" s="37">
        <v>5030085</v>
      </c>
      <c r="E32" s="38" t="s">
        <v>22</v>
      </c>
      <c r="F32" s="38" t="s">
        <v>23</v>
      </c>
      <c r="G32" s="37" t="s">
        <v>0</v>
      </c>
      <c r="H32" s="38" t="s">
        <v>24</v>
      </c>
      <c r="I32" s="100"/>
      <c r="J32" s="100"/>
      <c r="K32" s="98"/>
      <c r="L32" s="101"/>
      <c r="M32" s="39">
        <v>0.78</v>
      </c>
      <c r="N32" s="39">
        <v>1.1399999999999999</v>
      </c>
      <c r="O32" s="110">
        <v>0</v>
      </c>
      <c r="P32" s="111">
        <v>0</v>
      </c>
      <c r="Q32" s="40" t="e">
        <f t="shared" si="0"/>
        <v>#DIV/0!</v>
      </c>
      <c r="R32" s="37">
        <v>2370</v>
      </c>
      <c r="S32" s="78" t="e">
        <f>R32*Q32</f>
        <v>#DIV/0!</v>
      </c>
      <c r="T32" s="41" t="e">
        <f t="shared" si="2"/>
        <v>#DIV/0!</v>
      </c>
    </row>
    <row r="33" spans="1:20" ht="15" customHeight="1" x14ac:dyDescent="0.2">
      <c r="A33" s="20"/>
      <c r="B33" s="35">
        <v>25</v>
      </c>
      <c r="C33" s="36" t="s">
        <v>61</v>
      </c>
      <c r="D33" s="37">
        <v>136327</v>
      </c>
      <c r="E33" s="38" t="s">
        <v>62</v>
      </c>
      <c r="F33" s="38" t="s">
        <v>23</v>
      </c>
      <c r="G33" s="98"/>
      <c r="H33" s="38" t="s">
        <v>23</v>
      </c>
      <c r="I33" s="102"/>
      <c r="J33" s="100"/>
      <c r="K33" s="98"/>
      <c r="L33" s="101"/>
      <c r="M33" s="39">
        <v>1.32</v>
      </c>
      <c r="N33" s="39">
        <v>1.94</v>
      </c>
      <c r="O33" s="110">
        <v>0</v>
      </c>
      <c r="P33" s="111">
        <v>0</v>
      </c>
      <c r="Q33" s="40" t="e">
        <f t="shared" si="0"/>
        <v>#DIV/0!</v>
      </c>
      <c r="R33" s="37">
        <v>1421</v>
      </c>
      <c r="S33" s="78" t="e">
        <f t="shared" si="1"/>
        <v>#DIV/0!</v>
      </c>
      <c r="T33" s="41" t="e">
        <f t="shared" si="2"/>
        <v>#DIV/0!</v>
      </c>
    </row>
    <row r="34" spans="1:20" ht="15" customHeight="1" x14ac:dyDescent="0.2">
      <c r="A34" s="20"/>
      <c r="B34" s="35">
        <v>26</v>
      </c>
      <c r="C34" s="36" t="s">
        <v>63</v>
      </c>
      <c r="D34" s="37">
        <v>12953322</v>
      </c>
      <c r="E34" s="38" t="s">
        <v>64</v>
      </c>
      <c r="F34" s="38" t="s">
        <v>65</v>
      </c>
      <c r="G34" s="37" t="s">
        <v>0</v>
      </c>
      <c r="H34" s="38" t="s">
        <v>27</v>
      </c>
      <c r="I34" s="100"/>
      <c r="J34" s="100"/>
      <c r="K34" s="98"/>
      <c r="L34" s="101"/>
      <c r="M34" s="39">
        <v>3.4</v>
      </c>
      <c r="N34" s="39">
        <v>4.9800000000000004</v>
      </c>
      <c r="O34" s="110">
        <v>0</v>
      </c>
      <c r="P34" s="111">
        <v>0</v>
      </c>
      <c r="Q34" s="40" t="e">
        <f t="shared" si="0"/>
        <v>#DIV/0!</v>
      </c>
      <c r="R34" s="37">
        <v>1016</v>
      </c>
      <c r="S34" s="78" t="e">
        <f t="shared" si="1"/>
        <v>#DIV/0!</v>
      </c>
      <c r="T34" s="41" t="e">
        <f t="shared" si="2"/>
        <v>#DIV/0!</v>
      </c>
    </row>
    <row r="35" spans="1:20" ht="15" customHeight="1" x14ac:dyDescent="0.2">
      <c r="A35" s="20"/>
      <c r="B35" s="35">
        <v>27</v>
      </c>
      <c r="C35" s="36" t="s">
        <v>66</v>
      </c>
      <c r="D35" s="37">
        <v>16148793</v>
      </c>
      <c r="E35" s="38" t="s">
        <v>22</v>
      </c>
      <c r="F35" s="38" t="s">
        <v>67</v>
      </c>
      <c r="G35" s="98"/>
      <c r="H35" s="38" t="s">
        <v>23</v>
      </c>
      <c r="I35" s="102"/>
      <c r="J35" s="100"/>
      <c r="K35" s="98"/>
      <c r="L35" s="101"/>
      <c r="M35" s="39">
        <v>2.75</v>
      </c>
      <c r="N35" s="39">
        <v>4.03</v>
      </c>
      <c r="O35" s="110">
        <v>0</v>
      </c>
      <c r="P35" s="111">
        <v>0</v>
      </c>
      <c r="Q35" s="40" t="e">
        <f t="shared" si="0"/>
        <v>#DIV/0!</v>
      </c>
      <c r="R35" s="37">
        <v>674</v>
      </c>
      <c r="S35" s="78" t="e">
        <f t="shared" si="1"/>
        <v>#DIV/0!</v>
      </c>
      <c r="T35" s="41" t="e">
        <f t="shared" si="2"/>
        <v>#DIV/0!</v>
      </c>
    </row>
    <row r="36" spans="1:20" s="18" customFormat="1" ht="15" customHeight="1" thickBot="1" x14ac:dyDescent="0.25">
      <c r="A36" s="49"/>
      <c r="B36" s="50">
        <v>28</v>
      </c>
      <c r="C36" s="51" t="s">
        <v>68</v>
      </c>
      <c r="D36" s="52">
        <v>103517</v>
      </c>
      <c r="E36" s="53" t="s">
        <v>69</v>
      </c>
      <c r="F36" s="54" t="s">
        <v>23</v>
      </c>
      <c r="G36" s="99"/>
      <c r="H36" s="54" t="s">
        <v>23</v>
      </c>
      <c r="I36" s="103"/>
      <c r="J36" s="104"/>
      <c r="K36" s="99"/>
      <c r="L36" s="105"/>
      <c r="M36" s="55">
        <v>0.26</v>
      </c>
      <c r="N36" s="55">
        <v>0.39</v>
      </c>
      <c r="O36" s="112">
        <v>0</v>
      </c>
      <c r="P36" s="113">
        <v>0</v>
      </c>
      <c r="Q36" s="56" t="e">
        <f t="shared" si="0"/>
        <v>#DIV/0!</v>
      </c>
      <c r="R36" s="52">
        <v>459</v>
      </c>
      <c r="S36" s="85" t="e">
        <f>R36*Q36</f>
        <v>#DIV/0!</v>
      </c>
      <c r="T36" s="41" t="e">
        <f t="shared" si="2"/>
        <v>#DIV/0!</v>
      </c>
    </row>
    <row r="37" spans="1:20" s="24" customFormat="1" ht="15" customHeight="1" thickTop="1" thickBot="1" x14ac:dyDescent="0.25">
      <c r="B37" s="57"/>
      <c r="C37" s="58"/>
      <c r="D37" s="59"/>
      <c r="E37" s="60"/>
      <c r="F37" s="61"/>
      <c r="G37" s="59"/>
      <c r="H37" s="59"/>
      <c r="I37" s="95"/>
      <c r="J37" s="59"/>
      <c r="K37" s="59"/>
      <c r="L37" s="59"/>
      <c r="M37" s="62"/>
      <c r="N37" s="62"/>
      <c r="O37" s="63"/>
      <c r="P37" s="61"/>
      <c r="Q37" s="61"/>
      <c r="R37" s="59"/>
      <c r="S37" s="61"/>
      <c r="T37" s="41"/>
    </row>
    <row r="38" spans="1:20" s="24" customFormat="1" ht="15" customHeight="1" thickTop="1" x14ac:dyDescent="0.2">
      <c r="B38" s="161" t="s">
        <v>70</v>
      </c>
      <c r="C38" s="163"/>
      <c r="D38" s="163"/>
      <c r="E38" s="163"/>
      <c r="F38" s="163"/>
      <c r="G38" s="163"/>
      <c r="H38" s="163"/>
      <c r="I38" s="163"/>
      <c r="J38" s="163"/>
      <c r="K38" s="162"/>
      <c r="L38" s="162"/>
      <c r="M38" s="162"/>
      <c r="N38" s="162"/>
      <c r="O38" s="162"/>
      <c r="P38" s="163"/>
      <c r="Q38" s="163"/>
      <c r="R38" s="163"/>
      <c r="S38" s="164">
        <f>O38*R38</f>
        <v>0</v>
      </c>
      <c r="T38" s="41"/>
    </row>
    <row r="39" spans="1:20" s="24" customFormat="1" ht="70.5" customHeight="1" x14ac:dyDescent="0.2">
      <c r="B39" s="64" t="s">
        <v>5</v>
      </c>
      <c r="C39" s="65" t="s">
        <v>6</v>
      </c>
      <c r="D39" s="66" t="s">
        <v>7</v>
      </c>
      <c r="E39" s="67" t="s">
        <v>8</v>
      </c>
      <c r="F39" s="67" t="s">
        <v>71</v>
      </c>
      <c r="G39" s="66" t="s">
        <v>9</v>
      </c>
      <c r="H39" s="68" t="s">
        <v>72</v>
      </c>
      <c r="I39" s="32" t="s">
        <v>11</v>
      </c>
      <c r="J39" s="66" t="s">
        <v>12</v>
      </c>
      <c r="K39" s="69" t="s">
        <v>13</v>
      </c>
      <c r="L39" s="70" t="s">
        <v>193</v>
      </c>
      <c r="M39" s="68" t="s">
        <v>73</v>
      </c>
      <c r="N39" s="68" t="s">
        <v>74</v>
      </c>
      <c r="O39" s="68" t="s">
        <v>197</v>
      </c>
      <c r="P39" s="68" t="s">
        <v>17</v>
      </c>
      <c r="Q39" s="67" t="s">
        <v>18</v>
      </c>
      <c r="R39" s="68" t="s">
        <v>195</v>
      </c>
      <c r="S39" s="71" t="s">
        <v>20</v>
      </c>
      <c r="T39" s="41"/>
    </row>
    <row r="40" spans="1:20" s="24" customFormat="1" ht="15" customHeight="1" x14ac:dyDescent="0.2">
      <c r="B40" s="35">
        <v>1</v>
      </c>
      <c r="C40" s="36" t="s">
        <v>77</v>
      </c>
      <c r="D40" s="37">
        <v>4727508</v>
      </c>
      <c r="E40" s="46">
        <v>1</v>
      </c>
      <c r="F40" s="46" t="s">
        <v>23</v>
      </c>
      <c r="G40" s="37" t="s">
        <v>0</v>
      </c>
      <c r="H40" s="38" t="s">
        <v>39</v>
      </c>
      <c r="I40" s="100"/>
      <c r="J40" s="100"/>
      <c r="K40" s="98"/>
      <c r="L40" s="98"/>
      <c r="M40" s="39">
        <v>0.41</v>
      </c>
      <c r="N40" s="39">
        <v>0.61</v>
      </c>
      <c r="O40" s="106">
        <v>0</v>
      </c>
      <c r="P40" s="107">
        <v>0</v>
      </c>
      <c r="Q40" s="40" t="e">
        <f t="shared" ref="Q40:Q71" si="3">(O40/L40)*E40</f>
        <v>#DIV/0!</v>
      </c>
      <c r="R40" s="37">
        <v>4220</v>
      </c>
      <c r="S40" s="78" t="e">
        <f>R40*Q40</f>
        <v>#DIV/0!</v>
      </c>
      <c r="T40" s="41" t="e">
        <f>IF(OR(Q40&lt;M40,Q40&gt;N40),"!Ingevulde prijs niet toegestaan!","")</f>
        <v>#DIV/0!</v>
      </c>
    </row>
    <row r="41" spans="1:20" s="24" customFormat="1" ht="15" customHeight="1" x14ac:dyDescent="0.2">
      <c r="B41" s="35">
        <v>2</v>
      </c>
      <c r="C41" s="36" t="s">
        <v>78</v>
      </c>
      <c r="D41" s="37">
        <v>4727496</v>
      </c>
      <c r="E41" s="46">
        <v>1</v>
      </c>
      <c r="F41" s="46" t="s">
        <v>23</v>
      </c>
      <c r="G41" s="37" t="s">
        <v>0</v>
      </c>
      <c r="H41" s="38" t="s">
        <v>39</v>
      </c>
      <c r="I41" s="100"/>
      <c r="J41" s="100"/>
      <c r="K41" s="98"/>
      <c r="L41" s="98"/>
      <c r="M41" s="39">
        <v>0.41</v>
      </c>
      <c r="N41" s="39">
        <v>0.61</v>
      </c>
      <c r="O41" s="106">
        <v>0</v>
      </c>
      <c r="P41" s="107">
        <v>0</v>
      </c>
      <c r="Q41" s="40" t="e">
        <f t="shared" si="3"/>
        <v>#DIV/0!</v>
      </c>
      <c r="R41" s="37">
        <v>3165</v>
      </c>
      <c r="S41" s="78" t="e">
        <f t="shared" ref="S41:S104" si="4">R41*Q41</f>
        <v>#DIV/0!</v>
      </c>
      <c r="T41" s="41" t="e">
        <f t="shared" ref="T41:T103" si="5">IF(OR(Q41&lt;M41,Q41&gt;N41),"!Ingevulde prijs niet toegestaan!","")</f>
        <v>#DIV/0!</v>
      </c>
    </row>
    <row r="42" spans="1:20" s="24" customFormat="1" ht="15" customHeight="1" x14ac:dyDescent="0.2">
      <c r="B42" s="35">
        <v>3</v>
      </c>
      <c r="C42" s="36" t="s">
        <v>79</v>
      </c>
      <c r="D42" s="37">
        <v>4557487</v>
      </c>
      <c r="E42" s="46">
        <v>1</v>
      </c>
      <c r="F42" s="46" t="s">
        <v>80</v>
      </c>
      <c r="G42" s="37" t="s">
        <v>0</v>
      </c>
      <c r="H42" s="38" t="s">
        <v>81</v>
      </c>
      <c r="I42" s="100"/>
      <c r="J42" s="100"/>
      <c r="K42" s="98"/>
      <c r="L42" s="98"/>
      <c r="M42" s="39">
        <v>0.41</v>
      </c>
      <c r="N42" s="39">
        <v>0.61</v>
      </c>
      <c r="O42" s="106">
        <v>0</v>
      </c>
      <c r="P42" s="107">
        <v>0</v>
      </c>
      <c r="Q42" s="40" t="e">
        <f t="shared" si="3"/>
        <v>#DIV/0!</v>
      </c>
      <c r="R42" s="37">
        <v>2690</v>
      </c>
      <c r="S42" s="78" t="e">
        <f t="shared" si="4"/>
        <v>#DIV/0!</v>
      </c>
      <c r="T42" s="41" t="e">
        <f t="shared" si="5"/>
        <v>#DIV/0!</v>
      </c>
    </row>
    <row r="43" spans="1:20" s="24" customFormat="1" ht="15" customHeight="1" x14ac:dyDescent="0.2">
      <c r="B43" s="35">
        <v>4</v>
      </c>
      <c r="C43" s="36" t="s">
        <v>82</v>
      </c>
      <c r="D43" s="37">
        <v>110341</v>
      </c>
      <c r="E43" s="46">
        <v>1</v>
      </c>
      <c r="F43" s="46" t="s">
        <v>83</v>
      </c>
      <c r="G43" s="37" t="s">
        <v>0</v>
      </c>
      <c r="H43" s="38" t="s">
        <v>39</v>
      </c>
      <c r="I43" s="100"/>
      <c r="J43" s="100"/>
      <c r="K43" s="98"/>
      <c r="L43" s="98"/>
      <c r="M43" s="39">
        <v>0.38</v>
      </c>
      <c r="N43" s="39">
        <v>0.56000000000000005</v>
      </c>
      <c r="O43" s="106">
        <v>0</v>
      </c>
      <c r="P43" s="107">
        <v>0</v>
      </c>
      <c r="Q43" s="40" t="e">
        <f t="shared" si="3"/>
        <v>#DIV/0!</v>
      </c>
      <c r="R43" s="37">
        <v>2343</v>
      </c>
      <c r="S43" s="78" t="e">
        <f t="shared" si="4"/>
        <v>#DIV/0!</v>
      </c>
      <c r="T43" s="41" t="e">
        <f t="shared" si="5"/>
        <v>#DIV/0!</v>
      </c>
    </row>
    <row r="44" spans="1:20" s="24" customFormat="1" ht="15" customHeight="1" x14ac:dyDescent="0.2">
      <c r="B44" s="35">
        <v>5</v>
      </c>
      <c r="C44" s="36" t="s">
        <v>84</v>
      </c>
      <c r="D44" s="37">
        <v>139418</v>
      </c>
      <c r="E44" s="46">
        <v>1</v>
      </c>
      <c r="F44" s="46" t="s">
        <v>85</v>
      </c>
      <c r="G44" s="98"/>
      <c r="H44" s="38" t="s">
        <v>23</v>
      </c>
      <c r="I44" s="102"/>
      <c r="J44" s="100"/>
      <c r="K44" s="98"/>
      <c r="L44" s="98"/>
      <c r="M44" s="39">
        <v>0.14000000000000001</v>
      </c>
      <c r="N44" s="39">
        <v>0.2</v>
      </c>
      <c r="O44" s="106">
        <v>0</v>
      </c>
      <c r="P44" s="107">
        <v>0</v>
      </c>
      <c r="Q44" s="40" t="e">
        <f t="shared" si="3"/>
        <v>#DIV/0!</v>
      </c>
      <c r="R44" s="37">
        <v>1664</v>
      </c>
      <c r="S44" s="78" t="e">
        <f t="shared" si="4"/>
        <v>#DIV/0!</v>
      </c>
      <c r="T44" s="41" t="e">
        <f t="shared" si="5"/>
        <v>#DIV/0!</v>
      </c>
    </row>
    <row r="45" spans="1:20" s="24" customFormat="1" ht="15" customHeight="1" x14ac:dyDescent="0.2">
      <c r="B45" s="35">
        <v>6</v>
      </c>
      <c r="C45" s="36" t="s">
        <v>86</v>
      </c>
      <c r="D45" s="37">
        <v>1068181</v>
      </c>
      <c r="E45" s="46">
        <v>1</v>
      </c>
      <c r="F45" s="46" t="s">
        <v>87</v>
      </c>
      <c r="G45" s="98"/>
      <c r="H45" s="38" t="s">
        <v>23</v>
      </c>
      <c r="I45" s="102"/>
      <c r="J45" s="100"/>
      <c r="K45" s="98"/>
      <c r="L45" s="98"/>
      <c r="M45" s="39">
        <v>2.68</v>
      </c>
      <c r="N45" s="39">
        <v>3.93</v>
      </c>
      <c r="O45" s="106">
        <v>0</v>
      </c>
      <c r="P45" s="107">
        <v>0</v>
      </c>
      <c r="Q45" s="40" t="e">
        <f t="shared" si="3"/>
        <v>#DIV/0!</v>
      </c>
      <c r="R45" s="37">
        <v>1616</v>
      </c>
      <c r="S45" s="78" t="e">
        <f t="shared" si="4"/>
        <v>#DIV/0!</v>
      </c>
      <c r="T45" s="41" t="e">
        <f t="shared" si="5"/>
        <v>#DIV/0!</v>
      </c>
    </row>
    <row r="46" spans="1:20" s="24" customFormat="1" ht="15" customHeight="1" x14ac:dyDescent="0.2">
      <c r="B46" s="35">
        <v>7</v>
      </c>
      <c r="C46" s="36" t="s">
        <v>88</v>
      </c>
      <c r="D46" s="37">
        <v>1949595</v>
      </c>
      <c r="E46" s="46">
        <v>1</v>
      </c>
      <c r="F46" s="46" t="s">
        <v>23</v>
      </c>
      <c r="G46" s="98"/>
      <c r="H46" s="38" t="s">
        <v>23</v>
      </c>
      <c r="I46" s="102"/>
      <c r="J46" s="100"/>
      <c r="K46" s="98"/>
      <c r="L46" s="98"/>
      <c r="M46" s="39">
        <v>1.65</v>
      </c>
      <c r="N46" s="39">
        <v>2.42</v>
      </c>
      <c r="O46" s="106">
        <v>0</v>
      </c>
      <c r="P46" s="107">
        <v>0</v>
      </c>
      <c r="Q46" s="40" t="e">
        <f t="shared" si="3"/>
        <v>#DIV/0!</v>
      </c>
      <c r="R46" s="37">
        <v>1288</v>
      </c>
      <c r="S46" s="78" t="e">
        <f t="shared" si="4"/>
        <v>#DIV/0!</v>
      </c>
      <c r="T46" s="41" t="e">
        <f t="shared" si="5"/>
        <v>#DIV/0!</v>
      </c>
    </row>
    <row r="47" spans="1:20" s="24" customFormat="1" ht="15" customHeight="1" x14ac:dyDescent="0.2">
      <c r="B47" s="35">
        <v>8</v>
      </c>
      <c r="C47" s="36" t="s">
        <v>89</v>
      </c>
      <c r="D47" s="37">
        <v>12953311</v>
      </c>
      <c r="E47" s="46">
        <v>12</v>
      </c>
      <c r="F47" s="46" t="s">
        <v>65</v>
      </c>
      <c r="G47" s="37" t="s">
        <v>0</v>
      </c>
      <c r="H47" s="38" t="s">
        <v>27</v>
      </c>
      <c r="I47" s="100"/>
      <c r="J47" s="100"/>
      <c r="K47" s="98"/>
      <c r="L47" s="98"/>
      <c r="M47" s="39">
        <v>1.91</v>
      </c>
      <c r="N47" s="39">
        <v>2.81</v>
      </c>
      <c r="O47" s="106">
        <v>0</v>
      </c>
      <c r="P47" s="107">
        <v>0</v>
      </c>
      <c r="Q47" s="40" t="e">
        <f t="shared" si="3"/>
        <v>#DIV/0!</v>
      </c>
      <c r="R47" s="37">
        <v>1133</v>
      </c>
      <c r="S47" s="78" t="e">
        <f t="shared" si="4"/>
        <v>#DIV/0!</v>
      </c>
      <c r="T47" s="41" t="e">
        <f t="shared" si="5"/>
        <v>#DIV/0!</v>
      </c>
    </row>
    <row r="48" spans="1:20" s="24" customFormat="1" ht="15" customHeight="1" x14ac:dyDescent="0.2">
      <c r="B48" s="35">
        <v>9</v>
      </c>
      <c r="C48" s="36" t="s">
        <v>90</v>
      </c>
      <c r="D48" s="37">
        <v>2519153</v>
      </c>
      <c r="E48" s="46">
        <v>1</v>
      </c>
      <c r="F48" s="46" t="s">
        <v>91</v>
      </c>
      <c r="G48" s="37" t="s">
        <v>0</v>
      </c>
      <c r="H48" s="38" t="s">
        <v>39</v>
      </c>
      <c r="I48" s="100"/>
      <c r="J48" s="100"/>
      <c r="K48" s="98"/>
      <c r="L48" s="98"/>
      <c r="M48" s="39">
        <v>0.18</v>
      </c>
      <c r="N48" s="39">
        <v>0.26</v>
      </c>
      <c r="O48" s="106">
        <v>0</v>
      </c>
      <c r="P48" s="107">
        <v>0</v>
      </c>
      <c r="Q48" s="40" t="e">
        <f t="shared" si="3"/>
        <v>#DIV/0!</v>
      </c>
      <c r="R48" s="37">
        <v>1104</v>
      </c>
      <c r="S48" s="78" t="e">
        <f t="shared" si="4"/>
        <v>#DIV/0!</v>
      </c>
      <c r="T48" s="41" t="e">
        <f t="shared" si="5"/>
        <v>#DIV/0!</v>
      </c>
    </row>
    <row r="49" spans="2:20" s="24" customFormat="1" ht="15" customHeight="1" x14ac:dyDescent="0.2">
      <c r="B49" s="35">
        <v>10</v>
      </c>
      <c r="C49" s="36" t="s">
        <v>92</v>
      </c>
      <c r="D49" s="37">
        <v>17164922</v>
      </c>
      <c r="E49" s="46">
        <v>1</v>
      </c>
      <c r="F49" s="46" t="s">
        <v>93</v>
      </c>
      <c r="G49" s="98"/>
      <c r="H49" s="38" t="s">
        <v>23</v>
      </c>
      <c r="I49" s="102"/>
      <c r="J49" s="100"/>
      <c r="K49" s="98"/>
      <c r="L49" s="98"/>
      <c r="M49" s="39">
        <v>3.02</v>
      </c>
      <c r="N49" s="39">
        <v>4.42</v>
      </c>
      <c r="O49" s="106">
        <v>0</v>
      </c>
      <c r="P49" s="107">
        <v>0</v>
      </c>
      <c r="Q49" s="40" t="e">
        <f t="shared" si="3"/>
        <v>#DIV/0!</v>
      </c>
      <c r="R49" s="37">
        <v>1096</v>
      </c>
      <c r="S49" s="78" t="e">
        <f t="shared" si="4"/>
        <v>#DIV/0!</v>
      </c>
      <c r="T49" s="41" t="e">
        <f t="shared" si="5"/>
        <v>#DIV/0!</v>
      </c>
    </row>
    <row r="50" spans="2:20" s="24" customFormat="1" ht="15" customHeight="1" x14ac:dyDescent="0.2">
      <c r="B50" s="35">
        <v>11</v>
      </c>
      <c r="C50" s="36" t="s">
        <v>94</v>
      </c>
      <c r="D50" s="37">
        <v>316488</v>
      </c>
      <c r="E50" s="46">
        <v>1</v>
      </c>
      <c r="F50" s="46" t="s">
        <v>23</v>
      </c>
      <c r="G50" s="98"/>
      <c r="H50" s="38" t="s">
        <v>23</v>
      </c>
      <c r="I50" s="102"/>
      <c r="J50" s="100"/>
      <c r="K50" s="98"/>
      <c r="L50" s="98"/>
      <c r="M50" s="39">
        <v>7.0000000000000007E-2</v>
      </c>
      <c r="N50" s="39">
        <v>0.1</v>
      </c>
      <c r="O50" s="106">
        <v>0</v>
      </c>
      <c r="P50" s="107">
        <v>0</v>
      </c>
      <c r="Q50" s="40" t="e">
        <f t="shared" si="3"/>
        <v>#DIV/0!</v>
      </c>
      <c r="R50" s="37">
        <v>1010</v>
      </c>
      <c r="S50" s="78" t="e">
        <f t="shared" si="4"/>
        <v>#DIV/0!</v>
      </c>
      <c r="T50" s="41" t="e">
        <f t="shared" si="5"/>
        <v>#DIV/0!</v>
      </c>
    </row>
    <row r="51" spans="2:20" s="24" customFormat="1" ht="15" customHeight="1" x14ac:dyDescent="0.2">
      <c r="B51" s="35">
        <v>12</v>
      </c>
      <c r="C51" s="36" t="s">
        <v>95</v>
      </c>
      <c r="D51" s="37">
        <v>5002534</v>
      </c>
      <c r="E51" s="46">
        <v>1000</v>
      </c>
      <c r="F51" s="46" t="s">
        <v>23</v>
      </c>
      <c r="G51" s="98"/>
      <c r="H51" s="38" t="s">
        <v>23</v>
      </c>
      <c r="I51" s="102"/>
      <c r="J51" s="100"/>
      <c r="K51" s="98"/>
      <c r="L51" s="98"/>
      <c r="M51" s="39">
        <v>0.09</v>
      </c>
      <c r="N51" s="39">
        <v>0.13</v>
      </c>
      <c r="O51" s="106">
        <v>0</v>
      </c>
      <c r="P51" s="107">
        <v>0</v>
      </c>
      <c r="Q51" s="40" t="e">
        <f t="shared" si="3"/>
        <v>#DIV/0!</v>
      </c>
      <c r="R51" s="37">
        <v>762</v>
      </c>
      <c r="S51" s="78" t="e">
        <f t="shared" si="4"/>
        <v>#DIV/0!</v>
      </c>
      <c r="T51" s="41" t="e">
        <f t="shared" si="5"/>
        <v>#DIV/0!</v>
      </c>
    </row>
    <row r="52" spans="2:20" s="24" customFormat="1" ht="15" customHeight="1" x14ac:dyDescent="0.2">
      <c r="B52" s="35">
        <v>13</v>
      </c>
      <c r="C52" s="36" t="s">
        <v>96</v>
      </c>
      <c r="D52" s="37">
        <v>173267</v>
      </c>
      <c r="E52" s="46">
        <v>1</v>
      </c>
      <c r="F52" s="46" t="s">
        <v>23</v>
      </c>
      <c r="G52" s="37" t="s">
        <v>0</v>
      </c>
      <c r="H52" s="38" t="s">
        <v>27</v>
      </c>
      <c r="I52" s="100"/>
      <c r="J52" s="100"/>
      <c r="K52" s="98"/>
      <c r="L52" s="98"/>
      <c r="M52" s="39">
        <v>0.52</v>
      </c>
      <c r="N52" s="39">
        <v>0.76</v>
      </c>
      <c r="O52" s="106">
        <v>0</v>
      </c>
      <c r="P52" s="107">
        <v>0</v>
      </c>
      <c r="Q52" s="40" t="e">
        <f t="shared" si="3"/>
        <v>#DIV/0!</v>
      </c>
      <c r="R52" s="37">
        <v>682</v>
      </c>
      <c r="S52" s="78" t="e">
        <f t="shared" si="4"/>
        <v>#DIV/0!</v>
      </c>
      <c r="T52" s="41" t="e">
        <f t="shared" si="5"/>
        <v>#DIV/0!</v>
      </c>
    </row>
    <row r="53" spans="2:20" s="24" customFormat="1" ht="15" customHeight="1" x14ac:dyDescent="0.2">
      <c r="B53" s="35">
        <v>14</v>
      </c>
      <c r="C53" s="36" t="s">
        <v>97</v>
      </c>
      <c r="D53" s="37">
        <v>12654762</v>
      </c>
      <c r="E53" s="46">
        <v>1</v>
      </c>
      <c r="F53" s="46" t="s">
        <v>23</v>
      </c>
      <c r="G53" s="98"/>
      <c r="H53" s="38" t="s">
        <v>23</v>
      </c>
      <c r="I53" s="102"/>
      <c r="J53" s="100"/>
      <c r="K53" s="98"/>
      <c r="L53" s="98"/>
      <c r="M53" s="39">
        <v>1.3</v>
      </c>
      <c r="N53" s="39">
        <v>1.9</v>
      </c>
      <c r="O53" s="106">
        <v>0</v>
      </c>
      <c r="P53" s="107">
        <v>0</v>
      </c>
      <c r="Q53" s="40" t="e">
        <f t="shared" si="3"/>
        <v>#DIV/0!</v>
      </c>
      <c r="R53" s="37">
        <v>660</v>
      </c>
      <c r="S53" s="78" t="e">
        <f t="shared" si="4"/>
        <v>#DIV/0!</v>
      </c>
      <c r="T53" s="41" t="e">
        <f t="shared" si="5"/>
        <v>#DIV/0!</v>
      </c>
    </row>
    <row r="54" spans="2:20" s="24" customFormat="1" ht="15" customHeight="1" x14ac:dyDescent="0.2">
      <c r="B54" s="35">
        <v>15</v>
      </c>
      <c r="C54" s="36" t="s">
        <v>98</v>
      </c>
      <c r="D54" s="37">
        <v>3343391</v>
      </c>
      <c r="E54" s="46">
        <v>1</v>
      </c>
      <c r="F54" s="46" t="s">
        <v>23</v>
      </c>
      <c r="G54" s="98"/>
      <c r="H54" s="38" t="s">
        <v>23</v>
      </c>
      <c r="I54" s="102"/>
      <c r="J54" s="100"/>
      <c r="K54" s="98"/>
      <c r="L54" s="98"/>
      <c r="M54" s="39">
        <v>2.91</v>
      </c>
      <c r="N54" s="39">
        <v>4.2699999999999996</v>
      </c>
      <c r="O54" s="106">
        <v>0</v>
      </c>
      <c r="P54" s="107">
        <v>0</v>
      </c>
      <c r="Q54" s="40" t="e">
        <f t="shared" si="3"/>
        <v>#DIV/0!</v>
      </c>
      <c r="R54" s="37">
        <v>631</v>
      </c>
      <c r="S54" s="78" t="e">
        <f t="shared" si="4"/>
        <v>#DIV/0!</v>
      </c>
      <c r="T54" s="41" t="e">
        <f t="shared" si="5"/>
        <v>#DIV/0!</v>
      </c>
    </row>
    <row r="55" spans="2:20" s="24" customFormat="1" ht="15" customHeight="1" x14ac:dyDescent="0.2">
      <c r="B55" s="35">
        <v>16</v>
      </c>
      <c r="C55" s="36" t="s">
        <v>99</v>
      </c>
      <c r="D55" s="37">
        <v>118154</v>
      </c>
      <c r="E55" s="46">
        <v>1</v>
      </c>
      <c r="F55" s="46" t="s">
        <v>23</v>
      </c>
      <c r="G55" s="37" t="s">
        <v>0</v>
      </c>
      <c r="H55" s="38" t="s">
        <v>39</v>
      </c>
      <c r="I55" s="100"/>
      <c r="J55" s="100"/>
      <c r="K55" s="98"/>
      <c r="L55" s="98"/>
      <c r="M55" s="39">
        <v>0.8</v>
      </c>
      <c r="N55" s="39">
        <v>1.18</v>
      </c>
      <c r="O55" s="106">
        <v>0</v>
      </c>
      <c r="P55" s="107">
        <v>0</v>
      </c>
      <c r="Q55" s="40" t="e">
        <f t="shared" si="3"/>
        <v>#DIV/0!</v>
      </c>
      <c r="R55" s="37">
        <v>608</v>
      </c>
      <c r="S55" s="78" t="e">
        <f t="shared" si="4"/>
        <v>#DIV/0!</v>
      </c>
      <c r="T55" s="41" t="e">
        <f t="shared" si="5"/>
        <v>#DIV/0!</v>
      </c>
    </row>
    <row r="56" spans="2:20" s="24" customFormat="1" ht="15" customHeight="1" x14ac:dyDescent="0.2">
      <c r="B56" s="35">
        <v>17</v>
      </c>
      <c r="C56" s="36" t="s">
        <v>100</v>
      </c>
      <c r="D56" s="37">
        <v>109767</v>
      </c>
      <c r="E56" s="46">
        <v>100</v>
      </c>
      <c r="F56" s="46" t="s">
        <v>23</v>
      </c>
      <c r="G56" s="98"/>
      <c r="H56" s="38" t="s">
        <v>23</v>
      </c>
      <c r="I56" s="102"/>
      <c r="J56" s="100"/>
      <c r="K56" s="98"/>
      <c r="L56" s="98"/>
      <c r="M56" s="39">
        <v>0.65</v>
      </c>
      <c r="N56" s="39">
        <v>0.95</v>
      </c>
      <c r="O56" s="106">
        <v>0</v>
      </c>
      <c r="P56" s="107">
        <v>0</v>
      </c>
      <c r="Q56" s="40" t="e">
        <f t="shared" si="3"/>
        <v>#DIV/0!</v>
      </c>
      <c r="R56" s="37">
        <v>583</v>
      </c>
      <c r="S56" s="78" t="e">
        <f t="shared" si="4"/>
        <v>#DIV/0!</v>
      </c>
      <c r="T56" s="41" t="e">
        <f t="shared" si="5"/>
        <v>#DIV/0!</v>
      </c>
    </row>
    <row r="57" spans="2:20" s="24" customFormat="1" ht="15" customHeight="1" x14ac:dyDescent="0.2">
      <c r="B57" s="35">
        <v>18</v>
      </c>
      <c r="C57" s="36" t="s">
        <v>101</v>
      </c>
      <c r="D57" s="37">
        <v>216995</v>
      </c>
      <c r="E57" s="46">
        <v>100</v>
      </c>
      <c r="F57" s="46" t="s">
        <v>23</v>
      </c>
      <c r="G57" s="98"/>
      <c r="H57" s="38" t="s">
        <v>23</v>
      </c>
      <c r="I57" s="102"/>
      <c r="J57" s="100"/>
      <c r="K57" s="98"/>
      <c r="L57" s="98"/>
      <c r="M57" s="39">
        <v>0.18</v>
      </c>
      <c r="N57" s="39">
        <v>0.26</v>
      </c>
      <c r="O57" s="106">
        <v>0</v>
      </c>
      <c r="P57" s="107">
        <v>0</v>
      </c>
      <c r="Q57" s="40" t="e">
        <f t="shared" si="3"/>
        <v>#DIV/0!</v>
      </c>
      <c r="R57" s="37">
        <v>575</v>
      </c>
      <c r="S57" s="78" t="e">
        <f t="shared" si="4"/>
        <v>#DIV/0!</v>
      </c>
      <c r="T57" s="41" t="e">
        <f t="shared" si="5"/>
        <v>#DIV/0!</v>
      </c>
    </row>
    <row r="58" spans="2:20" s="24" customFormat="1" ht="15" customHeight="1" x14ac:dyDescent="0.2">
      <c r="B58" s="35">
        <v>19</v>
      </c>
      <c r="C58" s="36" t="s">
        <v>102</v>
      </c>
      <c r="D58" s="37">
        <v>118462</v>
      </c>
      <c r="E58" s="46">
        <v>10</v>
      </c>
      <c r="F58" s="46" t="s">
        <v>23</v>
      </c>
      <c r="G58" s="98"/>
      <c r="H58" s="38" t="s">
        <v>23</v>
      </c>
      <c r="I58" s="102"/>
      <c r="J58" s="100"/>
      <c r="K58" s="98"/>
      <c r="L58" s="98"/>
      <c r="M58" s="39">
        <v>0.33</v>
      </c>
      <c r="N58" s="39">
        <v>0.48</v>
      </c>
      <c r="O58" s="106">
        <v>0</v>
      </c>
      <c r="P58" s="107">
        <v>0</v>
      </c>
      <c r="Q58" s="40" t="e">
        <f t="shared" si="3"/>
        <v>#DIV/0!</v>
      </c>
      <c r="R58" s="37">
        <v>475</v>
      </c>
      <c r="S58" s="78" t="e">
        <f t="shared" si="4"/>
        <v>#DIV/0!</v>
      </c>
      <c r="T58" s="41" t="e">
        <f t="shared" si="5"/>
        <v>#DIV/0!</v>
      </c>
    </row>
    <row r="59" spans="2:20" s="24" customFormat="1" ht="15" customHeight="1" x14ac:dyDescent="0.2">
      <c r="B59" s="35">
        <v>20</v>
      </c>
      <c r="C59" s="36" t="s">
        <v>103</v>
      </c>
      <c r="D59" s="37">
        <v>103687</v>
      </c>
      <c r="E59" s="46">
        <v>12</v>
      </c>
      <c r="F59" s="46" t="s">
        <v>51</v>
      </c>
      <c r="G59" s="37" t="s">
        <v>0</v>
      </c>
      <c r="H59" s="38" t="s">
        <v>27</v>
      </c>
      <c r="I59" s="100"/>
      <c r="J59" s="100"/>
      <c r="K59" s="98"/>
      <c r="L59" s="98"/>
      <c r="M59" s="39">
        <v>0.5</v>
      </c>
      <c r="N59" s="39">
        <v>0.74</v>
      </c>
      <c r="O59" s="106">
        <v>0</v>
      </c>
      <c r="P59" s="107">
        <v>0</v>
      </c>
      <c r="Q59" s="40" t="e">
        <f t="shared" si="3"/>
        <v>#DIV/0!</v>
      </c>
      <c r="R59" s="37">
        <v>467</v>
      </c>
      <c r="S59" s="78" t="e">
        <f t="shared" si="4"/>
        <v>#DIV/0!</v>
      </c>
      <c r="T59" s="41" t="e">
        <f t="shared" si="5"/>
        <v>#DIV/0!</v>
      </c>
    </row>
    <row r="60" spans="2:20" s="24" customFormat="1" ht="15" customHeight="1" x14ac:dyDescent="0.2">
      <c r="B60" s="35">
        <v>21</v>
      </c>
      <c r="C60" s="36" t="s">
        <v>104</v>
      </c>
      <c r="D60" s="37">
        <v>114526</v>
      </c>
      <c r="E60" s="46">
        <v>1</v>
      </c>
      <c r="F60" s="46" t="s">
        <v>23</v>
      </c>
      <c r="G60" s="37" t="s">
        <v>0</v>
      </c>
      <c r="H60" s="38" t="s">
        <v>105</v>
      </c>
      <c r="I60" s="100"/>
      <c r="J60" s="100"/>
      <c r="K60" s="98"/>
      <c r="L60" s="98"/>
      <c r="M60" s="39">
        <v>1.34</v>
      </c>
      <c r="N60" s="39">
        <v>1.96</v>
      </c>
      <c r="O60" s="106">
        <v>0</v>
      </c>
      <c r="P60" s="107">
        <v>0</v>
      </c>
      <c r="Q60" s="40" t="e">
        <f t="shared" si="3"/>
        <v>#DIV/0!</v>
      </c>
      <c r="R60" s="37">
        <v>426</v>
      </c>
      <c r="S60" s="78" t="e">
        <f t="shared" si="4"/>
        <v>#DIV/0!</v>
      </c>
      <c r="T60" s="41" t="e">
        <f t="shared" si="5"/>
        <v>#DIV/0!</v>
      </c>
    </row>
    <row r="61" spans="2:20" s="24" customFormat="1" ht="15" customHeight="1" x14ac:dyDescent="0.2">
      <c r="B61" s="35">
        <v>22</v>
      </c>
      <c r="C61" s="36" t="s">
        <v>106</v>
      </c>
      <c r="D61" s="37">
        <v>3116853</v>
      </c>
      <c r="E61" s="46">
        <v>1</v>
      </c>
      <c r="F61" s="46" t="s">
        <v>107</v>
      </c>
      <c r="G61" s="37" t="s">
        <v>0</v>
      </c>
      <c r="H61" s="38" t="s">
        <v>108</v>
      </c>
      <c r="I61" s="100"/>
      <c r="J61" s="100"/>
      <c r="K61" s="98"/>
      <c r="L61" s="98"/>
      <c r="M61" s="39">
        <v>0.28999999999999998</v>
      </c>
      <c r="N61" s="39">
        <v>0.42</v>
      </c>
      <c r="O61" s="106">
        <v>0</v>
      </c>
      <c r="P61" s="107">
        <v>0</v>
      </c>
      <c r="Q61" s="40" t="e">
        <f t="shared" si="3"/>
        <v>#DIV/0!</v>
      </c>
      <c r="R61" s="37">
        <v>425</v>
      </c>
      <c r="S61" s="78" t="e">
        <f t="shared" si="4"/>
        <v>#DIV/0!</v>
      </c>
      <c r="T61" s="41" t="e">
        <f t="shared" si="5"/>
        <v>#DIV/0!</v>
      </c>
    </row>
    <row r="62" spans="2:20" s="24" customFormat="1" ht="15" customHeight="1" x14ac:dyDescent="0.2">
      <c r="B62" s="35">
        <v>23</v>
      </c>
      <c r="C62" s="36" t="s">
        <v>109</v>
      </c>
      <c r="D62" s="37">
        <v>1491536</v>
      </c>
      <c r="E62" s="46">
        <v>1</v>
      </c>
      <c r="F62" s="46" t="s">
        <v>110</v>
      </c>
      <c r="G62" s="37" t="s">
        <v>0</v>
      </c>
      <c r="H62" s="38" t="s">
        <v>27</v>
      </c>
      <c r="I62" s="100"/>
      <c r="J62" s="100"/>
      <c r="K62" s="98"/>
      <c r="L62" s="98"/>
      <c r="M62" s="39">
        <v>0.63</v>
      </c>
      <c r="N62" s="39">
        <v>0.92</v>
      </c>
      <c r="O62" s="106">
        <v>0</v>
      </c>
      <c r="P62" s="107">
        <v>0</v>
      </c>
      <c r="Q62" s="40" t="e">
        <f t="shared" si="3"/>
        <v>#DIV/0!</v>
      </c>
      <c r="R62" s="37">
        <v>400</v>
      </c>
      <c r="S62" s="78" t="e">
        <f t="shared" si="4"/>
        <v>#DIV/0!</v>
      </c>
      <c r="T62" s="41" t="e">
        <f t="shared" si="5"/>
        <v>#DIV/0!</v>
      </c>
    </row>
    <row r="63" spans="2:20" s="24" customFormat="1" ht="15" customHeight="1" x14ac:dyDescent="0.2">
      <c r="B63" s="35">
        <v>24</v>
      </c>
      <c r="C63" s="36" t="s">
        <v>111</v>
      </c>
      <c r="D63" s="37">
        <v>3772655</v>
      </c>
      <c r="E63" s="46">
        <v>1</v>
      </c>
      <c r="F63" s="46" t="s">
        <v>23</v>
      </c>
      <c r="G63" s="98"/>
      <c r="H63" s="38" t="s">
        <v>23</v>
      </c>
      <c r="I63" s="102"/>
      <c r="J63" s="100"/>
      <c r="K63" s="98"/>
      <c r="L63" s="98"/>
      <c r="M63" s="39">
        <v>2.23</v>
      </c>
      <c r="N63" s="39">
        <v>3.27</v>
      </c>
      <c r="O63" s="106">
        <v>0</v>
      </c>
      <c r="P63" s="107">
        <v>0</v>
      </c>
      <c r="Q63" s="40" t="e">
        <f t="shared" si="3"/>
        <v>#DIV/0!</v>
      </c>
      <c r="R63" s="37">
        <v>374</v>
      </c>
      <c r="S63" s="78" t="e">
        <f t="shared" si="4"/>
        <v>#DIV/0!</v>
      </c>
      <c r="T63" s="41" t="e">
        <f t="shared" si="5"/>
        <v>#DIV/0!</v>
      </c>
    </row>
    <row r="64" spans="2:20" s="24" customFormat="1" ht="15" customHeight="1" x14ac:dyDescent="0.2">
      <c r="B64" s="35">
        <v>25</v>
      </c>
      <c r="C64" s="36" t="s">
        <v>112</v>
      </c>
      <c r="D64" s="37">
        <v>118143</v>
      </c>
      <c r="E64" s="46">
        <v>1</v>
      </c>
      <c r="F64" s="46" t="s">
        <v>23</v>
      </c>
      <c r="G64" s="37" t="s">
        <v>0</v>
      </c>
      <c r="H64" s="38" t="s">
        <v>39</v>
      </c>
      <c r="I64" s="100"/>
      <c r="J64" s="100"/>
      <c r="K64" s="98"/>
      <c r="L64" s="98"/>
      <c r="M64" s="39">
        <v>0.8</v>
      </c>
      <c r="N64" s="39">
        <v>1.18</v>
      </c>
      <c r="O64" s="106">
        <v>0</v>
      </c>
      <c r="P64" s="107">
        <v>0</v>
      </c>
      <c r="Q64" s="40" t="e">
        <f t="shared" si="3"/>
        <v>#DIV/0!</v>
      </c>
      <c r="R64" s="37">
        <v>333</v>
      </c>
      <c r="S64" s="78" t="e">
        <f t="shared" si="4"/>
        <v>#DIV/0!</v>
      </c>
      <c r="T64" s="41" t="e">
        <f t="shared" si="5"/>
        <v>#DIV/0!</v>
      </c>
    </row>
    <row r="65" spans="2:21" s="24" customFormat="1" ht="15" customHeight="1" x14ac:dyDescent="0.2">
      <c r="B65" s="35">
        <v>26</v>
      </c>
      <c r="C65" s="36" t="s">
        <v>113</v>
      </c>
      <c r="D65" s="37">
        <v>318166</v>
      </c>
      <c r="E65" s="46">
        <v>100</v>
      </c>
      <c r="F65" s="46" t="s">
        <v>23</v>
      </c>
      <c r="G65" s="98"/>
      <c r="H65" s="38" t="s">
        <v>23</v>
      </c>
      <c r="I65" s="102"/>
      <c r="J65" s="100"/>
      <c r="K65" s="98"/>
      <c r="L65" s="98"/>
      <c r="M65" s="39">
        <v>2.48</v>
      </c>
      <c r="N65" s="39">
        <v>3.64</v>
      </c>
      <c r="O65" s="106">
        <v>0</v>
      </c>
      <c r="P65" s="107">
        <v>0</v>
      </c>
      <c r="Q65" s="40" t="e">
        <f t="shared" si="3"/>
        <v>#DIV/0!</v>
      </c>
      <c r="R65" s="37">
        <v>294</v>
      </c>
      <c r="S65" s="78" t="e">
        <f t="shared" si="4"/>
        <v>#DIV/0!</v>
      </c>
      <c r="T65" s="41" t="e">
        <f t="shared" si="5"/>
        <v>#DIV/0!</v>
      </c>
    </row>
    <row r="66" spans="2:21" s="24" customFormat="1" ht="15" customHeight="1" x14ac:dyDescent="0.2">
      <c r="B66" s="35">
        <v>27</v>
      </c>
      <c r="C66" s="36" t="s">
        <v>114</v>
      </c>
      <c r="D66" s="37">
        <v>11060089</v>
      </c>
      <c r="E66" s="46">
        <v>24</v>
      </c>
      <c r="F66" s="46" t="s">
        <v>115</v>
      </c>
      <c r="G66" s="98"/>
      <c r="H66" s="38" t="s">
        <v>23</v>
      </c>
      <c r="I66" s="102"/>
      <c r="J66" s="100"/>
      <c r="K66" s="98"/>
      <c r="L66" s="98"/>
      <c r="M66" s="39">
        <v>3.71</v>
      </c>
      <c r="N66" s="39">
        <v>5.43</v>
      </c>
      <c r="O66" s="106">
        <v>0</v>
      </c>
      <c r="P66" s="107">
        <v>0</v>
      </c>
      <c r="Q66" s="40" t="e">
        <f t="shared" si="3"/>
        <v>#DIV/0!</v>
      </c>
      <c r="R66" s="37">
        <v>284</v>
      </c>
      <c r="S66" s="78" t="e">
        <f t="shared" si="4"/>
        <v>#DIV/0!</v>
      </c>
      <c r="T66" s="41" t="e">
        <f t="shared" si="5"/>
        <v>#DIV/0!</v>
      </c>
    </row>
    <row r="67" spans="2:21" s="24" customFormat="1" ht="15" customHeight="1" x14ac:dyDescent="0.2">
      <c r="B67" s="35">
        <v>28</v>
      </c>
      <c r="C67" s="36" t="s">
        <v>116</v>
      </c>
      <c r="D67" s="37">
        <v>3365204</v>
      </c>
      <c r="E67" s="46">
        <v>1</v>
      </c>
      <c r="F67" s="46" t="s">
        <v>23</v>
      </c>
      <c r="G67" s="98"/>
      <c r="H67" s="38" t="s">
        <v>23</v>
      </c>
      <c r="I67" s="102"/>
      <c r="J67" s="100"/>
      <c r="K67" s="98"/>
      <c r="L67" s="98"/>
      <c r="M67" s="39">
        <v>0.43</v>
      </c>
      <c r="N67" s="39">
        <v>0.63</v>
      </c>
      <c r="O67" s="106">
        <v>0</v>
      </c>
      <c r="P67" s="107">
        <v>0</v>
      </c>
      <c r="Q67" s="40" t="e">
        <f t="shared" si="3"/>
        <v>#DIV/0!</v>
      </c>
      <c r="R67" s="37">
        <v>281</v>
      </c>
      <c r="S67" s="78" t="e">
        <f t="shared" si="4"/>
        <v>#DIV/0!</v>
      </c>
      <c r="T67" s="41" t="e">
        <f t="shared" si="5"/>
        <v>#DIV/0!</v>
      </c>
    </row>
    <row r="68" spans="2:21" s="24" customFormat="1" ht="15" customHeight="1" x14ac:dyDescent="0.2">
      <c r="B68" s="35">
        <v>29</v>
      </c>
      <c r="C68" s="36" t="s">
        <v>117</v>
      </c>
      <c r="D68" s="37">
        <v>6474768</v>
      </c>
      <c r="E68" s="46">
        <v>1</v>
      </c>
      <c r="F68" s="46" t="s">
        <v>23</v>
      </c>
      <c r="G68" s="98"/>
      <c r="H68" s="38" t="s">
        <v>23</v>
      </c>
      <c r="I68" s="102"/>
      <c r="J68" s="100"/>
      <c r="K68" s="98"/>
      <c r="L68" s="98"/>
      <c r="M68" s="39">
        <v>3.38</v>
      </c>
      <c r="N68" s="39">
        <v>4.95</v>
      </c>
      <c r="O68" s="106">
        <v>0</v>
      </c>
      <c r="P68" s="107">
        <v>0</v>
      </c>
      <c r="Q68" s="40" t="e">
        <f t="shared" si="3"/>
        <v>#DIV/0!</v>
      </c>
      <c r="R68" s="37">
        <v>256</v>
      </c>
      <c r="S68" s="78" t="e">
        <f t="shared" si="4"/>
        <v>#DIV/0!</v>
      </c>
      <c r="T68" s="41" t="e">
        <f t="shared" si="5"/>
        <v>#DIV/0!</v>
      </c>
      <c r="U68" s="72"/>
    </row>
    <row r="69" spans="2:21" s="24" customFormat="1" ht="15" customHeight="1" x14ac:dyDescent="0.2">
      <c r="B69" s="35">
        <v>30</v>
      </c>
      <c r="C69" s="36" t="s">
        <v>118</v>
      </c>
      <c r="D69" s="37">
        <v>12105765</v>
      </c>
      <c r="E69" s="46">
        <v>1</v>
      </c>
      <c r="F69" s="46" t="s">
        <v>119</v>
      </c>
      <c r="G69" s="98"/>
      <c r="H69" s="38" t="s">
        <v>23</v>
      </c>
      <c r="I69" s="102"/>
      <c r="J69" s="100"/>
      <c r="K69" s="98"/>
      <c r="L69" s="98"/>
      <c r="M69" s="39">
        <v>2.92</v>
      </c>
      <c r="N69" s="39">
        <v>4.28</v>
      </c>
      <c r="O69" s="106">
        <v>0</v>
      </c>
      <c r="P69" s="107">
        <v>0</v>
      </c>
      <c r="Q69" s="40" t="e">
        <f t="shared" si="3"/>
        <v>#DIV/0!</v>
      </c>
      <c r="R69" s="37">
        <v>251</v>
      </c>
      <c r="S69" s="78" t="e">
        <f t="shared" si="4"/>
        <v>#DIV/0!</v>
      </c>
      <c r="T69" s="41" t="e">
        <f t="shared" si="5"/>
        <v>#DIV/0!</v>
      </c>
    </row>
    <row r="70" spans="2:21" s="24" customFormat="1" ht="15" customHeight="1" x14ac:dyDescent="0.2">
      <c r="B70" s="35">
        <v>31</v>
      </c>
      <c r="C70" s="36" t="s">
        <v>120</v>
      </c>
      <c r="D70" s="37">
        <v>121565</v>
      </c>
      <c r="E70" s="46">
        <v>100</v>
      </c>
      <c r="F70" s="46" t="s">
        <v>23</v>
      </c>
      <c r="G70" s="98"/>
      <c r="H70" s="38" t="s">
        <v>23</v>
      </c>
      <c r="I70" s="102"/>
      <c r="J70" s="100"/>
      <c r="K70" s="98"/>
      <c r="L70" s="98"/>
      <c r="M70" s="39">
        <v>1.7</v>
      </c>
      <c r="N70" s="39">
        <v>2.5</v>
      </c>
      <c r="O70" s="106">
        <v>0</v>
      </c>
      <c r="P70" s="107">
        <v>0</v>
      </c>
      <c r="Q70" s="40" t="e">
        <f t="shared" si="3"/>
        <v>#DIV/0!</v>
      </c>
      <c r="R70" s="37">
        <v>242</v>
      </c>
      <c r="S70" s="78" t="e">
        <f t="shared" si="4"/>
        <v>#DIV/0!</v>
      </c>
      <c r="T70" s="41" t="e">
        <f t="shared" si="5"/>
        <v>#DIV/0!</v>
      </c>
    </row>
    <row r="71" spans="2:21" s="24" customFormat="1" ht="15" customHeight="1" x14ac:dyDescent="0.2">
      <c r="B71" s="35">
        <v>32</v>
      </c>
      <c r="C71" s="36" t="s">
        <v>121</v>
      </c>
      <c r="D71" s="37">
        <v>4218236</v>
      </c>
      <c r="E71" s="46">
        <v>1</v>
      </c>
      <c r="F71" s="46" t="s">
        <v>51</v>
      </c>
      <c r="G71" s="37" t="s">
        <v>0</v>
      </c>
      <c r="H71" s="38" t="s">
        <v>27</v>
      </c>
      <c r="I71" s="100"/>
      <c r="J71" s="100"/>
      <c r="K71" s="98"/>
      <c r="L71" s="98"/>
      <c r="M71" s="39">
        <v>3.35</v>
      </c>
      <c r="N71" s="39">
        <v>4.92</v>
      </c>
      <c r="O71" s="106">
        <v>0</v>
      </c>
      <c r="P71" s="107">
        <v>0</v>
      </c>
      <c r="Q71" s="40" t="e">
        <f t="shared" si="3"/>
        <v>#DIV/0!</v>
      </c>
      <c r="R71" s="37">
        <v>239</v>
      </c>
      <c r="S71" s="78" t="e">
        <f t="shared" si="4"/>
        <v>#DIV/0!</v>
      </c>
      <c r="T71" s="41" t="e">
        <f t="shared" si="5"/>
        <v>#DIV/0!</v>
      </c>
    </row>
    <row r="72" spans="2:21" s="24" customFormat="1" ht="15" customHeight="1" x14ac:dyDescent="0.2">
      <c r="B72" s="35">
        <v>33</v>
      </c>
      <c r="C72" s="36" t="s">
        <v>122</v>
      </c>
      <c r="D72" s="37">
        <v>161778</v>
      </c>
      <c r="E72" s="46">
        <v>12</v>
      </c>
      <c r="F72" s="46" t="s">
        <v>23</v>
      </c>
      <c r="G72" s="98"/>
      <c r="H72" s="38" t="s">
        <v>23</v>
      </c>
      <c r="I72" s="102"/>
      <c r="J72" s="100"/>
      <c r="K72" s="98"/>
      <c r="L72" s="98"/>
      <c r="M72" s="39">
        <v>0.41</v>
      </c>
      <c r="N72" s="39">
        <v>0.61</v>
      </c>
      <c r="O72" s="106">
        <v>0</v>
      </c>
      <c r="P72" s="107">
        <v>0</v>
      </c>
      <c r="Q72" s="40" t="e">
        <f t="shared" ref="Q72:Q103" si="6">(O72/L72)*E72</f>
        <v>#DIV/0!</v>
      </c>
      <c r="R72" s="37">
        <v>238</v>
      </c>
      <c r="S72" s="78" t="e">
        <f t="shared" si="4"/>
        <v>#DIV/0!</v>
      </c>
      <c r="T72" s="41" t="e">
        <f t="shared" si="5"/>
        <v>#DIV/0!</v>
      </c>
    </row>
    <row r="73" spans="2:21" s="24" customFormat="1" ht="15" customHeight="1" x14ac:dyDescent="0.2">
      <c r="B73" s="35">
        <v>34</v>
      </c>
      <c r="C73" s="36" t="s">
        <v>123</v>
      </c>
      <c r="D73" s="37">
        <v>3779614</v>
      </c>
      <c r="E73" s="46">
        <v>1</v>
      </c>
      <c r="F73" s="46" t="s">
        <v>23</v>
      </c>
      <c r="G73" s="98"/>
      <c r="H73" s="38" t="s">
        <v>23</v>
      </c>
      <c r="I73" s="102"/>
      <c r="J73" s="100"/>
      <c r="K73" s="98"/>
      <c r="L73" s="98"/>
      <c r="M73" s="39">
        <v>0.14000000000000001</v>
      </c>
      <c r="N73" s="39">
        <v>0.2</v>
      </c>
      <c r="O73" s="106">
        <v>0</v>
      </c>
      <c r="P73" s="107">
        <v>0</v>
      </c>
      <c r="Q73" s="40" t="e">
        <f t="shared" si="6"/>
        <v>#DIV/0!</v>
      </c>
      <c r="R73" s="37">
        <v>234</v>
      </c>
      <c r="S73" s="78" t="e">
        <f t="shared" si="4"/>
        <v>#DIV/0!</v>
      </c>
      <c r="T73" s="41" t="e">
        <f t="shared" si="5"/>
        <v>#DIV/0!</v>
      </c>
    </row>
    <row r="74" spans="2:21" s="24" customFormat="1" ht="15" customHeight="1" x14ac:dyDescent="0.2">
      <c r="B74" s="35">
        <v>35</v>
      </c>
      <c r="C74" s="36" t="s">
        <v>124</v>
      </c>
      <c r="D74" s="37">
        <v>130806</v>
      </c>
      <c r="E74" s="46">
        <v>1</v>
      </c>
      <c r="F74" s="46" t="s">
        <v>23</v>
      </c>
      <c r="G74" s="98"/>
      <c r="H74" s="38" t="s">
        <v>23</v>
      </c>
      <c r="I74" s="102"/>
      <c r="J74" s="100"/>
      <c r="K74" s="98"/>
      <c r="L74" s="98"/>
      <c r="M74" s="39">
        <v>0.38</v>
      </c>
      <c r="N74" s="39">
        <v>0.56000000000000005</v>
      </c>
      <c r="O74" s="106">
        <v>0</v>
      </c>
      <c r="P74" s="107">
        <v>0</v>
      </c>
      <c r="Q74" s="40" t="e">
        <f t="shared" si="6"/>
        <v>#DIV/0!</v>
      </c>
      <c r="R74" s="37">
        <v>233</v>
      </c>
      <c r="S74" s="78" t="e">
        <f t="shared" si="4"/>
        <v>#DIV/0!</v>
      </c>
      <c r="T74" s="41" t="e">
        <f t="shared" si="5"/>
        <v>#DIV/0!</v>
      </c>
    </row>
    <row r="75" spans="2:21" s="24" customFormat="1" ht="15" customHeight="1" x14ac:dyDescent="0.2">
      <c r="B75" s="35">
        <v>36</v>
      </c>
      <c r="C75" s="36" t="s">
        <v>125</v>
      </c>
      <c r="D75" s="37">
        <v>2515489</v>
      </c>
      <c r="E75" s="46">
        <v>6</v>
      </c>
      <c r="F75" s="46" t="s">
        <v>51</v>
      </c>
      <c r="G75" s="37" t="s">
        <v>0</v>
      </c>
      <c r="H75" s="38" t="s">
        <v>27</v>
      </c>
      <c r="I75" s="100"/>
      <c r="J75" s="100"/>
      <c r="K75" s="98"/>
      <c r="L75" s="98"/>
      <c r="M75" s="39">
        <v>0.77</v>
      </c>
      <c r="N75" s="39">
        <v>1.1299999999999999</v>
      </c>
      <c r="O75" s="106">
        <v>0</v>
      </c>
      <c r="P75" s="107">
        <v>0</v>
      </c>
      <c r="Q75" s="40" t="e">
        <f t="shared" si="6"/>
        <v>#DIV/0!</v>
      </c>
      <c r="R75" s="37">
        <v>214</v>
      </c>
      <c r="S75" s="78" t="e">
        <f t="shared" si="4"/>
        <v>#DIV/0!</v>
      </c>
      <c r="T75" s="41" t="e">
        <f t="shared" si="5"/>
        <v>#DIV/0!</v>
      </c>
    </row>
    <row r="76" spans="2:21" s="24" customFormat="1" ht="15" customHeight="1" x14ac:dyDescent="0.2">
      <c r="B76" s="35">
        <v>37</v>
      </c>
      <c r="C76" s="36" t="s">
        <v>126</v>
      </c>
      <c r="D76" s="37">
        <v>130008</v>
      </c>
      <c r="E76" s="46">
        <v>1</v>
      </c>
      <c r="F76" s="46" t="s">
        <v>23</v>
      </c>
      <c r="G76" s="98"/>
      <c r="H76" s="38" t="s">
        <v>23</v>
      </c>
      <c r="I76" s="102"/>
      <c r="J76" s="100"/>
      <c r="K76" s="98"/>
      <c r="L76" s="98"/>
      <c r="M76" s="39">
        <v>0.27</v>
      </c>
      <c r="N76" s="39">
        <v>0.4</v>
      </c>
      <c r="O76" s="106">
        <v>0</v>
      </c>
      <c r="P76" s="107">
        <v>0</v>
      </c>
      <c r="Q76" s="40" t="e">
        <f t="shared" si="6"/>
        <v>#DIV/0!</v>
      </c>
      <c r="R76" s="37">
        <v>180</v>
      </c>
      <c r="S76" s="78" t="e">
        <f t="shared" si="4"/>
        <v>#DIV/0!</v>
      </c>
      <c r="T76" s="41" t="e">
        <f t="shared" si="5"/>
        <v>#DIV/0!</v>
      </c>
    </row>
    <row r="77" spans="2:21" s="24" customFormat="1" ht="15" customHeight="1" x14ac:dyDescent="0.2">
      <c r="B77" s="35">
        <v>38</v>
      </c>
      <c r="C77" s="36" t="s">
        <v>127</v>
      </c>
      <c r="D77" s="37">
        <v>134582</v>
      </c>
      <c r="E77" s="46">
        <v>12</v>
      </c>
      <c r="F77" s="46" t="s">
        <v>23</v>
      </c>
      <c r="G77" s="98"/>
      <c r="H77" s="38" t="s">
        <v>23</v>
      </c>
      <c r="I77" s="102"/>
      <c r="J77" s="100"/>
      <c r="K77" s="98"/>
      <c r="L77" s="98"/>
      <c r="M77" s="39">
        <v>0.24</v>
      </c>
      <c r="N77" s="39">
        <v>0.35</v>
      </c>
      <c r="O77" s="106">
        <v>0</v>
      </c>
      <c r="P77" s="107">
        <v>0</v>
      </c>
      <c r="Q77" s="40" t="e">
        <f t="shared" si="6"/>
        <v>#DIV/0!</v>
      </c>
      <c r="R77" s="37">
        <v>180</v>
      </c>
      <c r="S77" s="78" t="e">
        <f t="shared" si="4"/>
        <v>#DIV/0!</v>
      </c>
      <c r="T77" s="41" t="e">
        <f t="shared" si="5"/>
        <v>#DIV/0!</v>
      </c>
    </row>
    <row r="78" spans="2:21" s="24" customFormat="1" ht="15" customHeight="1" x14ac:dyDescent="0.2">
      <c r="B78" s="35">
        <v>39</v>
      </c>
      <c r="C78" s="36" t="s">
        <v>128</v>
      </c>
      <c r="D78" s="37">
        <v>173256</v>
      </c>
      <c r="E78" s="46">
        <v>1</v>
      </c>
      <c r="F78" s="46" t="s">
        <v>23</v>
      </c>
      <c r="G78" s="37" t="s">
        <v>0</v>
      </c>
      <c r="H78" s="38" t="s">
        <v>27</v>
      </c>
      <c r="I78" s="100"/>
      <c r="J78" s="100"/>
      <c r="K78" s="98"/>
      <c r="L78" s="98"/>
      <c r="M78" s="39">
        <v>0.52</v>
      </c>
      <c r="N78" s="39">
        <v>0.76</v>
      </c>
      <c r="O78" s="106">
        <v>0</v>
      </c>
      <c r="P78" s="107">
        <v>0</v>
      </c>
      <c r="Q78" s="40" t="e">
        <f t="shared" si="6"/>
        <v>#DIV/0!</v>
      </c>
      <c r="R78" s="37">
        <v>180</v>
      </c>
      <c r="S78" s="78" t="e">
        <f t="shared" si="4"/>
        <v>#DIV/0!</v>
      </c>
      <c r="T78" s="41" t="e">
        <f t="shared" si="5"/>
        <v>#DIV/0!</v>
      </c>
    </row>
    <row r="79" spans="2:21" s="24" customFormat="1" ht="15" customHeight="1" x14ac:dyDescent="0.2">
      <c r="B79" s="35">
        <v>40</v>
      </c>
      <c r="C79" s="36" t="s">
        <v>129</v>
      </c>
      <c r="D79" s="37">
        <v>122331</v>
      </c>
      <c r="E79" s="46">
        <v>500</v>
      </c>
      <c r="F79" s="46" t="s">
        <v>23</v>
      </c>
      <c r="G79" s="37" t="s">
        <v>0</v>
      </c>
      <c r="H79" s="38" t="s">
        <v>34</v>
      </c>
      <c r="I79" s="100"/>
      <c r="J79" s="100"/>
      <c r="K79" s="98"/>
      <c r="L79" s="98"/>
      <c r="M79" s="39">
        <v>2.9</v>
      </c>
      <c r="N79" s="39">
        <v>4.25</v>
      </c>
      <c r="O79" s="106">
        <v>0</v>
      </c>
      <c r="P79" s="107">
        <v>0</v>
      </c>
      <c r="Q79" s="40" t="e">
        <f t="shared" si="6"/>
        <v>#DIV/0!</v>
      </c>
      <c r="R79" s="37">
        <v>175</v>
      </c>
      <c r="S79" s="78" t="e">
        <f t="shared" si="4"/>
        <v>#DIV/0!</v>
      </c>
      <c r="T79" s="41" t="e">
        <f t="shared" si="5"/>
        <v>#DIV/0!</v>
      </c>
    </row>
    <row r="80" spans="2:21" s="24" customFormat="1" ht="15" customHeight="1" x14ac:dyDescent="0.2">
      <c r="B80" s="35">
        <v>41</v>
      </c>
      <c r="C80" s="36" t="s">
        <v>130</v>
      </c>
      <c r="D80" s="37">
        <v>3534265</v>
      </c>
      <c r="E80" s="46">
        <v>1</v>
      </c>
      <c r="F80" s="46" t="s">
        <v>131</v>
      </c>
      <c r="G80" s="37" t="s">
        <v>0</v>
      </c>
      <c r="H80" s="38" t="s">
        <v>39</v>
      </c>
      <c r="I80" s="100"/>
      <c r="J80" s="100"/>
      <c r="K80" s="98"/>
      <c r="L80" s="98"/>
      <c r="M80" s="39">
        <v>0.59</v>
      </c>
      <c r="N80" s="39">
        <v>0.87</v>
      </c>
      <c r="O80" s="106">
        <v>0</v>
      </c>
      <c r="P80" s="107">
        <v>0</v>
      </c>
      <c r="Q80" s="40" t="e">
        <f t="shared" si="6"/>
        <v>#DIV/0!</v>
      </c>
      <c r="R80" s="37">
        <v>171</v>
      </c>
      <c r="S80" s="78" t="e">
        <f t="shared" si="4"/>
        <v>#DIV/0!</v>
      </c>
      <c r="T80" s="41" t="e">
        <f t="shared" si="5"/>
        <v>#DIV/0!</v>
      </c>
    </row>
    <row r="81" spans="2:20" s="24" customFormat="1" ht="15" customHeight="1" x14ac:dyDescent="0.2">
      <c r="B81" s="35">
        <v>42</v>
      </c>
      <c r="C81" s="36" t="s">
        <v>132</v>
      </c>
      <c r="D81" s="37">
        <v>16583034</v>
      </c>
      <c r="E81" s="46">
        <v>1</v>
      </c>
      <c r="F81" s="46" t="s">
        <v>133</v>
      </c>
      <c r="G81" s="98"/>
      <c r="H81" s="38" t="s">
        <v>23</v>
      </c>
      <c r="I81" s="102"/>
      <c r="J81" s="100"/>
      <c r="K81" s="98"/>
      <c r="L81" s="98"/>
      <c r="M81" s="39">
        <v>5.26</v>
      </c>
      <c r="N81" s="39">
        <v>7.71</v>
      </c>
      <c r="O81" s="106">
        <v>0</v>
      </c>
      <c r="P81" s="107">
        <v>0</v>
      </c>
      <c r="Q81" s="40" t="e">
        <f t="shared" si="6"/>
        <v>#DIV/0!</v>
      </c>
      <c r="R81" s="37">
        <v>163</v>
      </c>
      <c r="S81" s="78" t="e">
        <f t="shared" si="4"/>
        <v>#DIV/0!</v>
      </c>
      <c r="T81" s="41" t="e">
        <f t="shared" si="5"/>
        <v>#DIV/0!</v>
      </c>
    </row>
    <row r="82" spans="2:20" s="24" customFormat="1" ht="15" customHeight="1" x14ac:dyDescent="0.2">
      <c r="B82" s="35">
        <v>43</v>
      </c>
      <c r="C82" s="36" t="s">
        <v>134</v>
      </c>
      <c r="D82" s="37">
        <v>122284</v>
      </c>
      <c r="E82" s="46">
        <v>500</v>
      </c>
      <c r="F82" s="46" t="s">
        <v>23</v>
      </c>
      <c r="G82" s="37" t="s">
        <v>0</v>
      </c>
      <c r="H82" s="38" t="s">
        <v>34</v>
      </c>
      <c r="I82" s="100"/>
      <c r="J82" s="100"/>
      <c r="K82" s="98"/>
      <c r="L82" s="98"/>
      <c r="M82" s="39">
        <v>2.9</v>
      </c>
      <c r="N82" s="39">
        <v>4.25</v>
      </c>
      <c r="O82" s="106">
        <v>0</v>
      </c>
      <c r="P82" s="107">
        <v>0</v>
      </c>
      <c r="Q82" s="40" t="e">
        <f t="shared" si="6"/>
        <v>#DIV/0!</v>
      </c>
      <c r="R82" s="37">
        <v>157</v>
      </c>
      <c r="S82" s="78" t="e">
        <f t="shared" si="4"/>
        <v>#DIV/0!</v>
      </c>
      <c r="T82" s="41" t="e">
        <f t="shared" si="5"/>
        <v>#DIV/0!</v>
      </c>
    </row>
    <row r="83" spans="2:20" s="24" customFormat="1" ht="15" customHeight="1" x14ac:dyDescent="0.2">
      <c r="B83" s="35">
        <v>44</v>
      </c>
      <c r="C83" s="36" t="s">
        <v>135</v>
      </c>
      <c r="D83" s="37">
        <v>5999891</v>
      </c>
      <c r="E83" s="46">
        <v>1</v>
      </c>
      <c r="F83" s="46" t="s">
        <v>136</v>
      </c>
      <c r="G83" s="37" t="s">
        <v>0</v>
      </c>
      <c r="H83" s="38" t="s">
        <v>34</v>
      </c>
      <c r="I83" s="100"/>
      <c r="J83" s="100"/>
      <c r="K83" s="98"/>
      <c r="L83" s="98"/>
      <c r="M83" s="39">
        <v>0.98</v>
      </c>
      <c r="N83" s="39">
        <v>1.44</v>
      </c>
      <c r="O83" s="106">
        <v>0</v>
      </c>
      <c r="P83" s="107">
        <v>0</v>
      </c>
      <c r="Q83" s="40" t="e">
        <f t="shared" si="6"/>
        <v>#DIV/0!</v>
      </c>
      <c r="R83" s="37">
        <v>155</v>
      </c>
      <c r="S83" s="78" t="e">
        <f t="shared" si="4"/>
        <v>#DIV/0!</v>
      </c>
      <c r="T83" s="41" t="e">
        <f t="shared" si="5"/>
        <v>#DIV/0!</v>
      </c>
    </row>
    <row r="84" spans="2:20" s="24" customFormat="1" ht="15" customHeight="1" x14ac:dyDescent="0.2">
      <c r="B84" s="35">
        <v>45</v>
      </c>
      <c r="C84" s="36" t="s">
        <v>137</v>
      </c>
      <c r="D84" s="37">
        <v>3337264</v>
      </c>
      <c r="E84" s="46">
        <v>1</v>
      </c>
      <c r="F84" s="46" t="s">
        <v>23</v>
      </c>
      <c r="G84" s="98"/>
      <c r="H84" s="38" t="s">
        <v>23</v>
      </c>
      <c r="I84" s="102"/>
      <c r="J84" s="100"/>
      <c r="K84" s="98"/>
      <c r="L84" s="98"/>
      <c r="M84" s="39">
        <v>5.72</v>
      </c>
      <c r="N84" s="39">
        <v>8.3800000000000008</v>
      </c>
      <c r="O84" s="106">
        <v>0</v>
      </c>
      <c r="P84" s="107">
        <v>0</v>
      </c>
      <c r="Q84" s="40" t="e">
        <f t="shared" si="6"/>
        <v>#DIV/0!</v>
      </c>
      <c r="R84" s="37">
        <v>144</v>
      </c>
      <c r="S84" s="78" t="e">
        <f t="shared" si="4"/>
        <v>#DIV/0!</v>
      </c>
      <c r="T84" s="41" t="e">
        <f t="shared" si="5"/>
        <v>#DIV/0!</v>
      </c>
    </row>
    <row r="85" spans="2:20" s="24" customFormat="1" ht="15" customHeight="1" x14ac:dyDescent="0.2">
      <c r="B85" s="35">
        <v>46</v>
      </c>
      <c r="C85" s="36" t="s">
        <v>138</v>
      </c>
      <c r="D85" s="37">
        <v>8095385</v>
      </c>
      <c r="E85" s="46">
        <v>20</v>
      </c>
      <c r="F85" s="46" t="s">
        <v>23</v>
      </c>
      <c r="G85" s="37" t="s">
        <v>0</v>
      </c>
      <c r="H85" s="38" t="s">
        <v>139</v>
      </c>
      <c r="I85" s="100"/>
      <c r="J85" s="100"/>
      <c r="K85" s="98"/>
      <c r="L85" s="98"/>
      <c r="M85" s="39">
        <v>8.3699999999999992</v>
      </c>
      <c r="N85" s="39">
        <v>12.28</v>
      </c>
      <c r="O85" s="106">
        <v>0</v>
      </c>
      <c r="P85" s="107">
        <v>0</v>
      </c>
      <c r="Q85" s="40" t="e">
        <f t="shared" si="6"/>
        <v>#DIV/0!</v>
      </c>
      <c r="R85" s="37">
        <v>144</v>
      </c>
      <c r="S85" s="78" t="e">
        <f t="shared" si="4"/>
        <v>#DIV/0!</v>
      </c>
      <c r="T85" s="41" t="e">
        <f t="shared" si="5"/>
        <v>#DIV/0!</v>
      </c>
    </row>
    <row r="86" spans="2:20" s="24" customFormat="1" ht="15" customHeight="1" x14ac:dyDescent="0.2">
      <c r="B86" s="35">
        <v>47</v>
      </c>
      <c r="C86" s="36" t="s">
        <v>140</v>
      </c>
      <c r="D86" s="37">
        <v>6463885</v>
      </c>
      <c r="E86" s="46">
        <v>10</v>
      </c>
      <c r="F86" s="46" t="s">
        <v>23</v>
      </c>
      <c r="G86" s="98"/>
      <c r="H86" s="38" t="s">
        <v>23</v>
      </c>
      <c r="I86" s="102"/>
      <c r="J86" s="100"/>
      <c r="K86" s="98"/>
      <c r="L86" s="98"/>
      <c r="M86" s="39">
        <v>21.97</v>
      </c>
      <c r="N86" s="39">
        <v>32.22</v>
      </c>
      <c r="O86" s="106">
        <v>0</v>
      </c>
      <c r="P86" s="107">
        <v>0</v>
      </c>
      <c r="Q86" s="40" t="e">
        <f t="shared" si="6"/>
        <v>#DIV/0!</v>
      </c>
      <c r="R86" s="37">
        <v>141</v>
      </c>
      <c r="S86" s="78" t="e">
        <f t="shared" si="4"/>
        <v>#DIV/0!</v>
      </c>
      <c r="T86" s="41" t="e">
        <f t="shared" si="5"/>
        <v>#DIV/0!</v>
      </c>
    </row>
    <row r="87" spans="2:20" s="24" customFormat="1" ht="15" customHeight="1" x14ac:dyDescent="0.2">
      <c r="B87" s="35">
        <v>48</v>
      </c>
      <c r="C87" s="36" t="s">
        <v>141</v>
      </c>
      <c r="D87" s="37">
        <v>3335837</v>
      </c>
      <c r="E87" s="46">
        <v>1</v>
      </c>
      <c r="F87" s="46" t="s">
        <v>23</v>
      </c>
      <c r="G87" s="98"/>
      <c r="H87" s="38" t="s">
        <v>23</v>
      </c>
      <c r="I87" s="102"/>
      <c r="J87" s="100"/>
      <c r="K87" s="98"/>
      <c r="L87" s="98"/>
      <c r="M87" s="39">
        <v>2.6</v>
      </c>
      <c r="N87" s="39">
        <v>3.82</v>
      </c>
      <c r="O87" s="106">
        <v>0</v>
      </c>
      <c r="P87" s="107">
        <v>0</v>
      </c>
      <c r="Q87" s="40" t="e">
        <f t="shared" si="6"/>
        <v>#DIV/0!</v>
      </c>
      <c r="R87" s="37">
        <v>131</v>
      </c>
      <c r="S87" s="78" t="e">
        <f t="shared" si="4"/>
        <v>#DIV/0!</v>
      </c>
      <c r="T87" s="41" t="e">
        <f t="shared" si="5"/>
        <v>#DIV/0!</v>
      </c>
    </row>
    <row r="88" spans="2:20" s="24" customFormat="1" ht="15" customHeight="1" x14ac:dyDescent="0.2">
      <c r="B88" s="35">
        <v>49</v>
      </c>
      <c r="C88" s="36" t="s">
        <v>142</v>
      </c>
      <c r="D88" s="37">
        <v>7246288</v>
      </c>
      <c r="E88" s="46">
        <v>1</v>
      </c>
      <c r="F88" s="46" t="s">
        <v>23</v>
      </c>
      <c r="G88" s="98"/>
      <c r="H88" s="38" t="s">
        <v>23</v>
      </c>
      <c r="I88" s="102"/>
      <c r="J88" s="100"/>
      <c r="K88" s="98"/>
      <c r="L88" s="98"/>
      <c r="M88" s="39">
        <v>12.77</v>
      </c>
      <c r="N88" s="39">
        <v>18.72</v>
      </c>
      <c r="O88" s="106">
        <v>0</v>
      </c>
      <c r="P88" s="107">
        <v>0</v>
      </c>
      <c r="Q88" s="40" t="e">
        <f t="shared" si="6"/>
        <v>#DIV/0!</v>
      </c>
      <c r="R88" s="37">
        <v>124</v>
      </c>
      <c r="S88" s="78" t="e">
        <f t="shared" si="4"/>
        <v>#DIV/0!</v>
      </c>
      <c r="T88" s="41" t="e">
        <f t="shared" si="5"/>
        <v>#DIV/0!</v>
      </c>
    </row>
    <row r="89" spans="2:20" s="24" customFormat="1" ht="15" customHeight="1" x14ac:dyDescent="0.2">
      <c r="B89" s="35">
        <v>50</v>
      </c>
      <c r="C89" s="36" t="s">
        <v>143</v>
      </c>
      <c r="D89" s="37">
        <v>160809</v>
      </c>
      <c r="E89" s="46">
        <v>1</v>
      </c>
      <c r="F89" s="46" t="s">
        <v>33</v>
      </c>
      <c r="G89" s="37" t="s">
        <v>0</v>
      </c>
      <c r="H89" s="38" t="s">
        <v>144</v>
      </c>
      <c r="I89" s="100"/>
      <c r="J89" s="100"/>
      <c r="K89" s="98"/>
      <c r="L89" s="98"/>
      <c r="M89" s="39">
        <v>1.26</v>
      </c>
      <c r="N89" s="39">
        <v>1.85</v>
      </c>
      <c r="O89" s="106">
        <v>0</v>
      </c>
      <c r="P89" s="107">
        <v>0</v>
      </c>
      <c r="Q89" s="40" t="e">
        <f t="shared" si="6"/>
        <v>#DIV/0!</v>
      </c>
      <c r="R89" s="37">
        <v>120</v>
      </c>
      <c r="S89" s="78" t="e">
        <f t="shared" si="4"/>
        <v>#DIV/0!</v>
      </c>
      <c r="T89" s="41" t="e">
        <f t="shared" si="5"/>
        <v>#DIV/0!</v>
      </c>
    </row>
    <row r="90" spans="2:20" s="24" customFormat="1" ht="15" customHeight="1" x14ac:dyDescent="0.2">
      <c r="B90" s="35">
        <v>51</v>
      </c>
      <c r="C90" s="36" t="s">
        <v>145</v>
      </c>
      <c r="D90" s="37">
        <v>130841</v>
      </c>
      <c r="E90" s="46">
        <v>1</v>
      </c>
      <c r="F90" s="46" t="s">
        <v>23</v>
      </c>
      <c r="G90" s="98"/>
      <c r="H90" s="38" t="s">
        <v>23</v>
      </c>
      <c r="I90" s="102"/>
      <c r="J90" s="100"/>
      <c r="K90" s="98"/>
      <c r="L90" s="98"/>
      <c r="M90" s="39">
        <v>0.38</v>
      </c>
      <c r="N90" s="39">
        <v>0.56000000000000005</v>
      </c>
      <c r="O90" s="106">
        <v>0</v>
      </c>
      <c r="P90" s="107">
        <v>0</v>
      </c>
      <c r="Q90" s="40" t="e">
        <f t="shared" si="6"/>
        <v>#DIV/0!</v>
      </c>
      <c r="R90" s="37">
        <v>114</v>
      </c>
      <c r="S90" s="78" t="e">
        <f t="shared" si="4"/>
        <v>#DIV/0!</v>
      </c>
      <c r="T90" s="41" t="e">
        <f t="shared" si="5"/>
        <v>#DIV/0!</v>
      </c>
    </row>
    <row r="91" spans="2:20" s="24" customFormat="1" ht="15" customHeight="1" x14ac:dyDescent="0.2">
      <c r="B91" s="35">
        <v>52</v>
      </c>
      <c r="C91" s="36" t="s">
        <v>146</v>
      </c>
      <c r="D91" s="37">
        <v>7216786</v>
      </c>
      <c r="E91" s="46">
        <v>1</v>
      </c>
      <c r="F91" s="46" t="s">
        <v>26</v>
      </c>
      <c r="G91" s="37" t="s">
        <v>0</v>
      </c>
      <c r="H91" s="38" t="s">
        <v>27</v>
      </c>
      <c r="I91" s="100"/>
      <c r="J91" s="100"/>
      <c r="K91" s="98"/>
      <c r="L91" s="98"/>
      <c r="M91" s="39">
        <v>3.05</v>
      </c>
      <c r="N91" s="39">
        <v>4.47</v>
      </c>
      <c r="O91" s="106">
        <v>0</v>
      </c>
      <c r="P91" s="107">
        <v>0</v>
      </c>
      <c r="Q91" s="40" t="e">
        <f t="shared" si="6"/>
        <v>#DIV/0!</v>
      </c>
      <c r="R91" s="37">
        <v>110</v>
      </c>
      <c r="S91" s="78" t="e">
        <f t="shared" si="4"/>
        <v>#DIV/0!</v>
      </c>
      <c r="T91" s="41" t="e">
        <f t="shared" si="5"/>
        <v>#DIV/0!</v>
      </c>
    </row>
    <row r="92" spans="2:20" s="24" customFormat="1" ht="15" customHeight="1" x14ac:dyDescent="0.2">
      <c r="B92" s="35">
        <v>53</v>
      </c>
      <c r="C92" s="36" t="s">
        <v>147</v>
      </c>
      <c r="D92" s="37">
        <v>5366176</v>
      </c>
      <c r="E92" s="46">
        <v>1</v>
      </c>
      <c r="F92" s="46" t="s">
        <v>23</v>
      </c>
      <c r="G92" s="37" t="s">
        <v>0</v>
      </c>
      <c r="H92" s="38" t="s">
        <v>24</v>
      </c>
      <c r="I92" s="100"/>
      <c r="J92" s="100"/>
      <c r="K92" s="98"/>
      <c r="L92" s="98"/>
      <c r="M92" s="39">
        <v>0.28999999999999998</v>
      </c>
      <c r="N92" s="39">
        <v>0.43</v>
      </c>
      <c r="O92" s="106">
        <v>0</v>
      </c>
      <c r="P92" s="107">
        <v>0</v>
      </c>
      <c r="Q92" s="40" t="e">
        <f t="shared" si="6"/>
        <v>#DIV/0!</v>
      </c>
      <c r="R92" s="37">
        <v>105</v>
      </c>
      <c r="S92" s="78" t="e">
        <f t="shared" si="4"/>
        <v>#DIV/0!</v>
      </c>
      <c r="T92" s="41" t="e">
        <f t="shared" si="5"/>
        <v>#DIV/0!</v>
      </c>
    </row>
    <row r="93" spans="2:20" s="24" customFormat="1" ht="15" customHeight="1" x14ac:dyDescent="0.2">
      <c r="B93" s="35">
        <v>54</v>
      </c>
      <c r="C93" s="36" t="s">
        <v>148</v>
      </c>
      <c r="D93" s="37">
        <v>2520647</v>
      </c>
      <c r="E93" s="46">
        <v>1</v>
      </c>
      <c r="F93" s="46" t="s">
        <v>23</v>
      </c>
      <c r="G93" s="98"/>
      <c r="H93" s="38" t="s">
        <v>23</v>
      </c>
      <c r="I93" s="102"/>
      <c r="J93" s="100"/>
      <c r="K93" s="98"/>
      <c r="L93" s="98"/>
      <c r="M93" s="39">
        <v>5.45</v>
      </c>
      <c r="N93" s="39">
        <v>8</v>
      </c>
      <c r="O93" s="106">
        <v>0</v>
      </c>
      <c r="P93" s="107">
        <v>0</v>
      </c>
      <c r="Q93" s="40" t="e">
        <f t="shared" si="6"/>
        <v>#DIV/0!</v>
      </c>
      <c r="R93" s="37">
        <v>100</v>
      </c>
      <c r="S93" s="78" t="e">
        <f t="shared" si="4"/>
        <v>#DIV/0!</v>
      </c>
      <c r="T93" s="41" t="e">
        <f t="shared" si="5"/>
        <v>#DIV/0!</v>
      </c>
    </row>
    <row r="94" spans="2:20" s="24" customFormat="1" ht="15" customHeight="1" x14ac:dyDescent="0.2">
      <c r="B94" s="35">
        <v>55</v>
      </c>
      <c r="C94" s="36" t="s">
        <v>149</v>
      </c>
      <c r="D94" s="37">
        <v>123094</v>
      </c>
      <c r="E94" s="46">
        <v>1</v>
      </c>
      <c r="F94" s="46" t="s">
        <v>23</v>
      </c>
      <c r="G94" s="98"/>
      <c r="H94" s="38" t="s">
        <v>23</v>
      </c>
      <c r="I94" s="102"/>
      <c r="J94" s="100"/>
      <c r="K94" s="98"/>
      <c r="L94" s="98"/>
      <c r="M94" s="39">
        <v>1.47</v>
      </c>
      <c r="N94" s="39">
        <v>2.16</v>
      </c>
      <c r="O94" s="106">
        <v>0</v>
      </c>
      <c r="P94" s="107">
        <v>0</v>
      </c>
      <c r="Q94" s="40" t="e">
        <f t="shared" si="6"/>
        <v>#DIV/0!</v>
      </c>
      <c r="R94" s="37">
        <v>100</v>
      </c>
      <c r="S94" s="78" t="e">
        <f t="shared" si="4"/>
        <v>#DIV/0!</v>
      </c>
      <c r="T94" s="41" t="e">
        <f t="shared" si="5"/>
        <v>#DIV/0!</v>
      </c>
    </row>
    <row r="95" spans="2:20" s="24" customFormat="1" ht="15" customHeight="1" x14ac:dyDescent="0.2">
      <c r="B95" s="35">
        <v>56</v>
      </c>
      <c r="C95" s="36" t="s">
        <v>150</v>
      </c>
      <c r="D95" s="37">
        <v>148033</v>
      </c>
      <c r="E95" s="46">
        <v>1</v>
      </c>
      <c r="F95" s="46" t="s">
        <v>23</v>
      </c>
      <c r="G95" s="98"/>
      <c r="H95" s="38" t="s">
        <v>23</v>
      </c>
      <c r="I95" s="102"/>
      <c r="J95" s="100"/>
      <c r="K95" s="98"/>
      <c r="L95" s="98"/>
      <c r="M95" s="39">
        <v>1.44</v>
      </c>
      <c r="N95" s="39">
        <v>2.11</v>
      </c>
      <c r="O95" s="106">
        <v>0</v>
      </c>
      <c r="P95" s="107">
        <v>0</v>
      </c>
      <c r="Q95" s="40" t="e">
        <f t="shared" si="6"/>
        <v>#DIV/0!</v>
      </c>
      <c r="R95" s="37">
        <v>100</v>
      </c>
      <c r="S95" s="78" t="e">
        <f t="shared" si="4"/>
        <v>#DIV/0!</v>
      </c>
      <c r="T95" s="41" t="e">
        <f t="shared" si="5"/>
        <v>#DIV/0!</v>
      </c>
    </row>
    <row r="96" spans="2:20" s="24" customFormat="1" ht="15" customHeight="1" x14ac:dyDescent="0.2">
      <c r="B96" s="35">
        <v>57</v>
      </c>
      <c r="C96" s="36" t="s">
        <v>151</v>
      </c>
      <c r="D96" s="37">
        <v>5018788</v>
      </c>
      <c r="E96" s="46">
        <v>1</v>
      </c>
      <c r="F96" s="46" t="s">
        <v>23</v>
      </c>
      <c r="G96" s="37" t="s">
        <v>0</v>
      </c>
      <c r="H96" s="38" t="s">
        <v>27</v>
      </c>
      <c r="I96" s="100"/>
      <c r="J96" s="100"/>
      <c r="K96" s="98"/>
      <c r="L96" s="98"/>
      <c r="M96" s="39">
        <v>1.34</v>
      </c>
      <c r="N96" s="39">
        <v>1.96</v>
      </c>
      <c r="O96" s="106">
        <v>0</v>
      </c>
      <c r="P96" s="107">
        <v>0</v>
      </c>
      <c r="Q96" s="40" t="e">
        <f t="shared" si="6"/>
        <v>#DIV/0!</v>
      </c>
      <c r="R96" s="37">
        <v>100</v>
      </c>
      <c r="S96" s="78" t="e">
        <f t="shared" si="4"/>
        <v>#DIV/0!</v>
      </c>
      <c r="T96" s="41" t="e">
        <f t="shared" si="5"/>
        <v>#DIV/0!</v>
      </c>
    </row>
    <row r="97" spans="2:20" s="24" customFormat="1" ht="15" customHeight="1" x14ac:dyDescent="0.2">
      <c r="B97" s="35">
        <v>58</v>
      </c>
      <c r="C97" s="36" t="s">
        <v>152</v>
      </c>
      <c r="D97" s="37">
        <v>161791</v>
      </c>
      <c r="E97" s="46">
        <v>12</v>
      </c>
      <c r="F97" s="46" t="s">
        <v>23</v>
      </c>
      <c r="G97" s="98"/>
      <c r="H97" s="38" t="s">
        <v>23</v>
      </c>
      <c r="I97" s="102"/>
      <c r="J97" s="100"/>
      <c r="K97" s="98"/>
      <c r="L97" s="98"/>
      <c r="M97" s="39">
        <v>1.04</v>
      </c>
      <c r="N97" s="39">
        <v>1.53</v>
      </c>
      <c r="O97" s="106">
        <v>0</v>
      </c>
      <c r="P97" s="107">
        <v>0</v>
      </c>
      <c r="Q97" s="40" t="e">
        <f t="shared" si="6"/>
        <v>#DIV/0!</v>
      </c>
      <c r="R97" s="37">
        <v>96</v>
      </c>
      <c r="S97" s="78" t="e">
        <f t="shared" si="4"/>
        <v>#DIV/0!</v>
      </c>
      <c r="T97" s="41" t="e">
        <f t="shared" si="5"/>
        <v>#DIV/0!</v>
      </c>
    </row>
    <row r="98" spans="2:20" s="24" customFormat="1" ht="15" customHeight="1" x14ac:dyDescent="0.2">
      <c r="B98" s="35">
        <v>59</v>
      </c>
      <c r="C98" s="36" t="s">
        <v>153</v>
      </c>
      <c r="D98" s="37">
        <v>144861</v>
      </c>
      <c r="E98" s="46">
        <v>100</v>
      </c>
      <c r="F98" s="46" t="s">
        <v>154</v>
      </c>
      <c r="G98" s="37" t="s">
        <v>0</v>
      </c>
      <c r="H98" s="38" t="s">
        <v>27</v>
      </c>
      <c r="I98" s="100"/>
      <c r="J98" s="100"/>
      <c r="K98" s="98"/>
      <c r="L98" s="98"/>
      <c r="M98" s="39">
        <v>17.170000000000002</v>
      </c>
      <c r="N98" s="39">
        <v>25.18</v>
      </c>
      <c r="O98" s="106">
        <v>0</v>
      </c>
      <c r="P98" s="107">
        <v>0</v>
      </c>
      <c r="Q98" s="40" t="e">
        <f t="shared" si="6"/>
        <v>#DIV/0!</v>
      </c>
      <c r="R98" s="37">
        <v>94</v>
      </c>
      <c r="S98" s="78" t="e">
        <f t="shared" si="4"/>
        <v>#DIV/0!</v>
      </c>
      <c r="T98" s="41" t="e">
        <f t="shared" si="5"/>
        <v>#DIV/0!</v>
      </c>
    </row>
    <row r="99" spans="2:20" s="24" customFormat="1" ht="15" customHeight="1" x14ac:dyDescent="0.2">
      <c r="B99" s="35">
        <v>60</v>
      </c>
      <c r="C99" s="36" t="s">
        <v>155</v>
      </c>
      <c r="D99" s="37">
        <v>12652127</v>
      </c>
      <c r="E99" s="46">
        <v>1</v>
      </c>
      <c r="F99" s="46" t="s">
        <v>23</v>
      </c>
      <c r="G99" s="98"/>
      <c r="H99" s="38" t="s">
        <v>23</v>
      </c>
      <c r="I99" s="102"/>
      <c r="J99" s="100"/>
      <c r="K99" s="98"/>
      <c r="L99" s="98"/>
      <c r="M99" s="39">
        <v>1.97</v>
      </c>
      <c r="N99" s="39">
        <v>2.89</v>
      </c>
      <c r="O99" s="106">
        <v>0</v>
      </c>
      <c r="P99" s="107">
        <v>0</v>
      </c>
      <c r="Q99" s="40" t="e">
        <f t="shared" si="6"/>
        <v>#DIV/0!</v>
      </c>
      <c r="R99" s="37">
        <v>92</v>
      </c>
      <c r="S99" s="78" t="e">
        <f t="shared" si="4"/>
        <v>#DIV/0!</v>
      </c>
      <c r="T99" s="41" t="e">
        <f t="shared" si="5"/>
        <v>#DIV/0!</v>
      </c>
    </row>
    <row r="100" spans="2:20" s="24" customFormat="1" ht="15" customHeight="1" x14ac:dyDescent="0.2">
      <c r="B100" s="35">
        <v>61</v>
      </c>
      <c r="C100" s="36" t="s">
        <v>156</v>
      </c>
      <c r="D100" s="37">
        <v>5003446</v>
      </c>
      <c r="E100" s="46">
        <v>1</v>
      </c>
      <c r="F100" s="46" t="s">
        <v>23</v>
      </c>
      <c r="G100" s="98"/>
      <c r="H100" s="38" t="s">
        <v>23</v>
      </c>
      <c r="I100" s="102"/>
      <c r="J100" s="100"/>
      <c r="K100" s="98"/>
      <c r="L100" s="98"/>
      <c r="M100" s="39">
        <v>1.34</v>
      </c>
      <c r="N100" s="39">
        <v>1.97</v>
      </c>
      <c r="O100" s="106">
        <v>0</v>
      </c>
      <c r="P100" s="107">
        <v>0</v>
      </c>
      <c r="Q100" s="40" t="e">
        <f t="shared" si="6"/>
        <v>#DIV/0!</v>
      </c>
      <c r="R100" s="37">
        <v>90</v>
      </c>
      <c r="S100" s="78" t="e">
        <f t="shared" si="4"/>
        <v>#DIV/0!</v>
      </c>
      <c r="T100" s="41" t="e">
        <f t="shared" si="5"/>
        <v>#DIV/0!</v>
      </c>
    </row>
    <row r="101" spans="2:20" s="24" customFormat="1" ht="15" customHeight="1" x14ac:dyDescent="0.2">
      <c r="B101" s="35">
        <v>62</v>
      </c>
      <c r="C101" s="36" t="s">
        <v>157</v>
      </c>
      <c r="D101" s="37">
        <v>3337173</v>
      </c>
      <c r="E101" s="46">
        <v>1</v>
      </c>
      <c r="F101" s="46" t="s">
        <v>23</v>
      </c>
      <c r="G101" s="98"/>
      <c r="H101" s="38" t="s">
        <v>23</v>
      </c>
      <c r="I101" s="102"/>
      <c r="J101" s="100"/>
      <c r="K101" s="98"/>
      <c r="L101" s="98"/>
      <c r="M101" s="39">
        <v>15.62</v>
      </c>
      <c r="N101" s="39">
        <v>22.91</v>
      </c>
      <c r="O101" s="106">
        <v>0</v>
      </c>
      <c r="P101" s="107">
        <v>0</v>
      </c>
      <c r="Q101" s="40" t="e">
        <f t="shared" si="6"/>
        <v>#DIV/0!</v>
      </c>
      <c r="R101" s="37">
        <v>88</v>
      </c>
      <c r="S101" s="78" t="e">
        <f t="shared" si="4"/>
        <v>#DIV/0!</v>
      </c>
      <c r="T101" s="41" t="e">
        <f t="shared" si="5"/>
        <v>#DIV/0!</v>
      </c>
    </row>
    <row r="102" spans="2:20" s="24" customFormat="1" ht="15" customHeight="1" x14ac:dyDescent="0.2">
      <c r="B102" s="35">
        <v>63</v>
      </c>
      <c r="C102" s="36" t="s">
        <v>158</v>
      </c>
      <c r="D102" s="37">
        <v>11546762</v>
      </c>
      <c r="E102" s="46">
        <v>1</v>
      </c>
      <c r="F102" s="46" t="s">
        <v>23</v>
      </c>
      <c r="G102" s="98"/>
      <c r="H102" s="38" t="s">
        <v>23</v>
      </c>
      <c r="I102" s="102"/>
      <c r="J102" s="100"/>
      <c r="K102" s="98"/>
      <c r="L102" s="98"/>
      <c r="M102" s="39">
        <v>9.3699999999999992</v>
      </c>
      <c r="N102" s="39">
        <v>13.74</v>
      </c>
      <c r="O102" s="106">
        <v>0</v>
      </c>
      <c r="P102" s="107">
        <v>0</v>
      </c>
      <c r="Q102" s="40" t="e">
        <f t="shared" si="6"/>
        <v>#DIV/0!</v>
      </c>
      <c r="R102" s="37">
        <v>88</v>
      </c>
      <c r="S102" s="78" t="e">
        <f t="shared" si="4"/>
        <v>#DIV/0!</v>
      </c>
      <c r="T102" s="41" t="e">
        <f t="shared" si="5"/>
        <v>#DIV/0!</v>
      </c>
    </row>
    <row r="103" spans="2:20" s="24" customFormat="1" ht="15" customHeight="1" x14ac:dyDescent="0.2">
      <c r="B103" s="35">
        <v>64</v>
      </c>
      <c r="C103" s="36" t="s">
        <v>159</v>
      </c>
      <c r="D103" s="37">
        <v>15649992</v>
      </c>
      <c r="E103" s="46">
        <v>1</v>
      </c>
      <c r="F103" s="46" t="s">
        <v>160</v>
      </c>
      <c r="G103" s="37" t="s">
        <v>0</v>
      </c>
      <c r="H103" s="38" t="s">
        <v>27</v>
      </c>
      <c r="I103" s="100"/>
      <c r="J103" s="100"/>
      <c r="K103" s="98"/>
      <c r="L103" s="98"/>
      <c r="M103" s="39">
        <v>10.82</v>
      </c>
      <c r="N103" s="39">
        <v>15.87</v>
      </c>
      <c r="O103" s="106">
        <v>0</v>
      </c>
      <c r="P103" s="107">
        <v>0</v>
      </c>
      <c r="Q103" s="40" t="e">
        <f t="shared" si="6"/>
        <v>#DIV/0!</v>
      </c>
      <c r="R103" s="37">
        <v>86</v>
      </c>
      <c r="S103" s="78" t="e">
        <f t="shared" si="4"/>
        <v>#DIV/0!</v>
      </c>
      <c r="T103" s="41" t="e">
        <f t="shared" si="5"/>
        <v>#DIV/0!</v>
      </c>
    </row>
    <row r="104" spans="2:20" s="24" customFormat="1" ht="15" customHeight="1" x14ac:dyDescent="0.2">
      <c r="B104" s="35">
        <v>65</v>
      </c>
      <c r="C104" s="36" t="s">
        <v>161</v>
      </c>
      <c r="D104" s="37">
        <v>7372353</v>
      </c>
      <c r="E104" s="46">
        <v>1</v>
      </c>
      <c r="F104" s="46" t="s">
        <v>23</v>
      </c>
      <c r="G104" s="98"/>
      <c r="H104" s="38" t="s">
        <v>23</v>
      </c>
      <c r="I104" s="102"/>
      <c r="J104" s="100"/>
      <c r="K104" s="98"/>
      <c r="L104" s="98"/>
      <c r="M104" s="39">
        <v>0.5</v>
      </c>
      <c r="N104" s="39">
        <v>0.74</v>
      </c>
      <c r="O104" s="106">
        <v>0</v>
      </c>
      <c r="P104" s="107">
        <v>0</v>
      </c>
      <c r="Q104" s="40" t="e">
        <f t="shared" ref="Q104:Q113" si="7">(O104/L104)*E104</f>
        <v>#DIV/0!</v>
      </c>
      <c r="R104" s="37">
        <v>85</v>
      </c>
      <c r="S104" s="78" t="e">
        <f t="shared" si="4"/>
        <v>#DIV/0!</v>
      </c>
      <c r="T104" s="41" t="e">
        <f t="shared" ref="T104:T113" si="8">IF(OR(Q104&lt;M104,Q104&gt;N104),"!Ingevulde prijs niet toegestaan!","")</f>
        <v>#DIV/0!</v>
      </c>
    </row>
    <row r="105" spans="2:20" s="24" customFormat="1" ht="15" customHeight="1" x14ac:dyDescent="0.2">
      <c r="B105" s="35">
        <v>66</v>
      </c>
      <c r="C105" s="36" t="s">
        <v>162</v>
      </c>
      <c r="D105" s="37">
        <v>185155</v>
      </c>
      <c r="E105" s="46">
        <v>1</v>
      </c>
      <c r="F105" s="46" t="s">
        <v>163</v>
      </c>
      <c r="G105" s="98"/>
      <c r="H105" s="38" t="s">
        <v>23</v>
      </c>
      <c r="I105" s="102"/>
      <c r="J105" s="100"/>
      <c r="K105" s="98"/>
      <c r="L105" s="98"/>
      <c r="M105" s="39">
        <v>19.13</v>
      </c>
      <c r="N105" s="39">
        <v>28.05</v>
      </c>
      <c r="O105" s="106">
        <v>0</v>
      </c>
      <c r="P105" s="107">
        <v>0</v>
      </c>
      <c r="Q105" s="40" t="e">
        <f t="shared" si="7"/>
        <v>#DIV/0!</v>
      </c>
      <c r="R105" s="37">
        <v>82</v>
      </c>
      <c r="S105" s="78" t="e">
        <f t="shared" ref="S105:S113" si="9">R105*Q105</f>
        <v>#DIV/0!</v>
      </c>
      <c r="T105" s="41" t="e">
        <f t="shared" si="8"/>
        <v>#DIV/0!</v>
      </c>
    </row>
    <row r="106" spans="2:20" s="24" customFormat="1" ht="15" customHeight="1" x14ac:dyDescent="0.2">
      <c r="B106" s="35">
        <v>67</v>
      </c>
      <c r="C106" s="36" t="s">
        <v>164</v>
      </c>
      <c r="D106" s="37">
        <v>3118861</v>
      </c>
      <c r="E106" s="46">
        <v>1</v>
      </c>
      <c r="F106" s="46" t="s">
        <v>23</v>
      </c>
      <c r="G106" s="98"/>
      <c r="H106" s="38" t="s">
        <v>23</v>
      </c>
      <c r="I106" s="102"/>
      <c r="J106" s="100"/>
      <c r="K106" s="98"/>
      <c r="L106" s="98"/>
      <c r="M106" s="39">
        <v>0.95</v>
      </c>
      <c r="N106" s="39">
        <v>1.39</v>
      </c>
      <c r="O106" s="106">
        <v>0</v>
      </c>
      <c r="P106" s="107">
        <v>0</v>
      </c>
      <c r="Q106" s="40" t="e">
        <f t="shared" si="7"/>
        <v>#DIV/0!</v>
      </c>
      <c r="R106" s="37">
        <v>80</v>
      </c>
      <c r="S106" s="78" t="e">
        <f t="shared" si="9"/>
        <v>#DIV/0!</v>
      </c>
      <c r="T106" s="41" t="e">
        <f t="shared" si="8"/>
        <v>#DIV/0!</v>
      </c>
    </row>
    <row r="107" spans="2:20" s="24" customFormat="1" ht="15" customHeight="1" x14ac:dyDescent="0.2">
      <c r="B107" s="35">
        <v>68</v>
      </c>
      <c r="C107" s="36" t="s">
        <v>165</v>
      </c>
      <c r="D107" s="37">
        <v>7198588</v>
      </c>
      <c r="E107" s="46">
        <v>1</v>
      </c>
      <c r="F107" s="46" t="s">
        <v>23</v>
      </c>
      <c r="G107" s="98"/>
      <c r="H107" s="38" t="s">
        <v>23</v>
      </c>
      <c r="I107" s="102"/>
      <c r="J107" s="100"/>
      <c r="K107" s="98"/>
      <c r="L107" s="98"/>
      <c r="M107" s="39">
        <v>4.18</v>
      </c>
      <c r="N107" s="39">
        <v>6.13</v>
      </c>
      <c r="O107" s="106">
        <v>0</v>
      </c>
      <c r="P107" s="107">
        <v>0</v>
      </c>
      <c r="Q107" s="40" t="e">
        <f t="shared" si="7"/>
        <v>#DIV/0!</v>
      </c>
      <c r="R107" s="37">
        <v>80</v>
      </c>
      <c r="S107" s="78" t="e">
        <f t="shared" si="9"/>
        <v>#DIV/0!</v>
      </c>
      <c r="T107" s="41" t="e">
        <f t="shared" si="8"/>
        <v>#DIV/0!</v>
      </c>
    </row>
    <row r="108" spans="2:20" s="24" customFormat="1" ht="15" customHeight="1" x14ac:dyDescent="0.2">
      <c r="B108" s="35">
        <v>69</v>
      </c>
      <c r="C108" s="36" t="s">
        <v>166</v>
      </c>
      <c r="D108" s="37">
        <v>184799</v>
      </c>
      <c r="E108" s="46">
        <v>1</v>
      </c>
      <c r="F108" s="46" t="s">
        <v>115</v>
      </c>
      <c r="G108" s="98"/>
      <c r="H108" s="38" t="s">
        <v>23</v>
      </c>
      <c r="I108" s="102"/>
      <c r="J108" s="100"/>
      <c r="K108" s="98"/>
      <c r="L108" s="98"/>
      <c r="M108" s="39">
        <v>2.31</v>
      </c>
      <c r="N108" s="39">
        <v>3.39</v>
      </c>
      <c r="O108" s="106">
        <v>0</v>
      </c>
      <c r="P108" s="107">
        <v>0</v>
      </c>
      <c r="Q108" s="40" t="e">
        <f t="shared" si="7"/>
        <v>#DIV/0!</v>
      </c>
      <c r="R108" s="37">
        <v>67</v>
      </c>
      <c r="S108" s="78" t="e">
        <f t="shared" si="9"/>
        <v>#DIV/0!</v>
      </c>
      <c r="T108" s="41" t="e">
        <f t="shared" si="8"/>
        <v>#DIV/0!</v>
      </c>
    </row>
    <row r="109" spans="2:20" s="24" customFormat="1" ht="15" customHeight="1" x14ac:dyDescent="0.2">
      <c r="B109" s="35">
        <v>70</v>
      </c>
      <c r="C109" s="36" t="s">
        <v>167</v>
      </c>
      <c r="D109" s="37">
        <v>10195317</v>
      </c>
      <c r="E109" s="46">
        <v>1</v>
      </c>
      <c r="F109" s="46" t="s">
        <v>136</v>
      </c>
      <c r="G109" s="37" t="s">
        <v>0</v>
      </c>
      <c r="H109" s="38" t="s">
        <v>34</v>
      </c>
      <c r="I109" s="100"/>
      <c r="J109" s="100"/>
      <c r="K109" s="98"/>
      <c r="L109" s="98"/>
      <c r="M109" s="39">
        <v>2.33</v>
      </c>
      <c r="N109" s="39">
        <v>3.42</v>
      </c>
      <c r="O109" s="106">
        <v>0</v>
      </c>
      <c r="P109" s="107">
        <v>0</v>
      </c>
      <c r="Q109" s="40" t="e">
        <f t="shared" si="7"/>
        <v>#DIV/0!</v>
      </c>
      <c r="R109" s="37">
        <v>67</v>
      </c>
      <c r="S109" s="78" t="e">
        <f t="shared" si="9"/>
        <v>#DIV/0!</v>
      </c>
      <c r="T109" s="41" t="e">
        <f t="shared" si="8"/>
        <v>#DIV/0!</v>
      </c>
    </row>
    <row r="110" spans="2:20" s="24" customFormat="1" ht="15" customHeight="1" x14ac:dyDescent="0.2">
      <c r="B110" s="35">
        <v>71</v>
      </c>
      <c r="C110" s="36" t="s">
        <v>168</v>
      </c>
      <c r="D110" s="37">
        <v>104145</v>
      </c>
      <c r="E110" s="46">
        <v>50</v>
      </c>
      <c r="F110" s="46" t="s">
        <v>23</v>
      </c>
      <c r="G110" s="98"/>
      <c r="H110" s="38" t="s">
        <v>23</v>
      </c>
      <c r="I110" s="102"/>
      <c r="J110" s="100"/>
      <c r="K110" s="98"/>
      <c r="L110" s="98"/>
      <c r="M110" s="39">
        <v>10.79</v>
      </c>
      <c r="N110" s="39">
        <v>15.82</v>
      </c>
      <c r="O110" s="106">
        <v>0</v>
      </c>
      <c r="P110" s="107">
        <v>0</v>
      </c>
      <c r="Q110" s="40" t="e">
        <f t="shared" si="7"/>
        <v>#DIV/0!</v>
      </c>
      <c r="R110" s="37">
        <v>66</v>
      </c>
      <c r="S110" s="78" t="e">
        <f t="shared" si="9"/>
        <v>#DIV/0!</v>
      </c>
      <c r="T110" s="41" t="e">
        <f t="shared" si="8"/>
        <v>#DIV/0!</v>
      </c>
    </row>
    <row r="111" spans="2:20" s="24" customFormat="1" ht="15" customHeight="1" x14ac:dyDescent="0.2">
      <c r="B111" s="35">
        <v>72</v>
      </c>
      <c r="C111" s="36" t="s">
        <v>169</v>
      </c>
      <c r="D111" s="37">
        <v>8095419</v>
      </c>
      <c r="E111" s="46">
        <v>20</v>
      </c>
      <c r="F111" s="46" t="s">
        <v>23</v>
      </c>
      <c r="G111" s="37" t="s">
        <v>0</v>
      </c>
      <c r="H111" s="38" t="s">
        <v>139</v>
      </c>
      <c r="I111" s="100"/>
      <c r="J111" s="100"/>
      <c r="K111" s="98"/>
      <c r="L111" s="98"/>
      <c r="M111" s="39">
        <v>8.3699999999999992</v>
      </c>
      <c r="N111" s="39">
        <v>12.28</v>
      </c>
      <c r="O111" s="106">
        <v>0</v>
      </c>
      <c r="P111" s="107">
        <v>0</v>
      </c>
      <c r="Q111" s="40" t="e">
        <f t="shared" si="7"/>
        <v>#DIV/0!</v>
      </c>
      <c r="R111" s="37">
        <v>66</v>
      </c>
      <c r="S111" s="78" t="e">
        <f t="shared" si="9"/>
        <v>#DIV/0!</v>
      </c>
      <c r="T111" s="41" t="e">
        <f t="shared" si="8"/>
        <v>#DIV/0!</v>
      </c>
    </row>
    <row r="112" spans="2:20" s="24" customFormat="1" ht="15" customHeight="1" x14ac:dyDescent="0.2">
      <c r="B112" s="35">
        <v>73</v>
      </c>
      <c r="C112" s="36" t="s">
        <v>143</v>
      </c>
      <c r="D112" s="37">
        <v>160809</v>
      </c>
      <c r="E112" s="46">
        <v>1</v>
      </c>
      <c r="F112" s="46" t="s">
        <v>33</v>
      </c>
      <c r="G112" s="37" t="s">
        <v>0</v>
      </c>
      <c r="H112" s="38" t="s">
        <v>144</v>
      </c>
      <c r="I112" s="100"/>
      <c r="J112" s="100"/>
      <c r="K112" s="98"/>
      <c r="L112" s="98"/>
      <c r="M112" s="39">
        <v>1.26</v>
      </c>
      <c r="N112" s="39">
        <v>1.85</v>
      </c>
      <c r="O112" s="106">
        <v>0</v>
      </c>
      <c r="P112" s="107">
        <v>0</v>
      </c>
      <c r="Q112" s="40" t="e">
        <f t="shared" si="7"/>
        <v>#DIV/0!</v>
      </c>
      <c r="R112" s="37">
        <v>60</v>
      </c>
      <c r="S112" s="78" t="e">
        <f t="shared" si="9"/>
        <v>#DIV/0!</v>
      </c>
      <c r="T112" s="41" t="e">
        <f t="shared" si="8"/>
        <v>#DIV/0!</v>
      </c>
    </row>
    <row r="113" spans="2:22" s="24" customFormat="1" ht="15" customHeight="1" thickBot="1" x14ac:dyDescent="0.25">
      <c r="B113" s="50">
        <v>74</v>
      </c>
      <c r="C113" s="73" t="s">
        <v>40</v>
      </c>
      <c r="D113" s="52">
        <v>5365732</v>
      </c>
      <c r="E113" s="74">
        <v>1</v>
      </c>
      <c r="F113" s="74" t="s">
        <v>23</v>
      </c>
      <c r="G113" s="52" t="s">
        <v>0</v>
      </c>
      <c r="H113" s="54" t="s">
        <v>27</v>
      </c>
      <c r="I113" s="104"/>
      <c r="J113" s="104"/>
      <c r="K113" s="99"/>
      <c r="L113" s="99"/>
      <c r="M113" s="55">
        <v>0.44</v>
      </c>
      <c r="N113" s="55">
        <v>0.64</v>
      </c>
      <c r="O113" s="108">
        <v>0</v>
      </c>
      <c r="P113" s="109">
        <v>0</v>
      </c>
      <c r="Q113" s="56" t="e">
        <f t="shared" si="7"/>
        <v>#DIV/0!</v>
      </c>
      <c r="R113" s="52">
        <v>60</v>
      </c>
      <c r="S113" s="85" t="e">
        <f t="shared" si="9"/>
        <v>#DIV/0!</v>
      </c>
      <c r="T113" s="41" t="e">
        <f t="shared" si="8"/>
        <v>#DIV/0!</v>
      </c>
    </row>
    <row r="114" spans="2:22" s="24" customFormat="1" ht="15" customHeight="1" thickTop="1" thickBot="1" x14ac:dyDescent="0.25">
      <c r="B114" s="57"/>
      <c r="C114" s="58"/>
      <c r="D114" s="59"/>
      <c r="E114" s="61"/>
      <c r="F114" s="61"/>
      <c r="G114" s="59"/>
      <c r="H114" s="59"/>
      <c r="I114" s="59"/>
      <c r="J114" s="59"/>
      <c r="K114" s="59"/>
      <c r="L114" s="59"/>
      <c r="M114" s="62"/>
      <c r="N114" s="62"/>
      <c r="O114" s="63"/>
      <c r="P114" s="61"/>
      <c r="Q114" s="61"/>
      <c r="R114" s="59"/>
      <c r="S114" s="61"/>
      <c r="T114" s="41"/>
    </row>
    <row r="115" spans="2:22" s="24" customFormat="1" ht="15" customHeight="1" thickTop="1" x14ac:dyDescent="0.2">
      <c r="B115" s="161" t="s">
        <v>170</v>
      </c>
      <c r="C115" s="163"/>
      <c r="D115" s="163"/>
      <c r="E115" s="163"/>
      <c r="F115" s="163"/>
      <c r="G115" s="163"/>
      <c r="H115" s="163"/>
      <c r="I115" s="163"/>
      <c r="J115" s="163"/>
      <c r="K115" s="162"/>
      <c r="L115" s="162"/>
      <c r="M115" s="162"/>
      <c r="N115" s="162"/>
      <c r="O115" s="162"/>
      <c r="P115" s="163"/>
      <c r="Q115" s="163"/>
      <c r="R115" s="163"/>
      <c r="S115" s="164">
        <f>O115*R115</f>
        <v>0</v>
      </c>
      <c r="T115" s="41"/>
    </row>
    <row r="116" spans="2:22" s="24" customFormat="1" ht="70.5" customHeight="1" x14ac:dyDescent="0.2">
      <c r="B116" s="64" t="s">
        <v>5</v>
      </c>
      <c r="C116" s="75" t="s">
        <v>171</v>
      </c>
      <c r="D116" s="66" t="s">
        <v>7</v>
      </c>
      <c r="E116" s="67" t="s">
        <v>8</v>
      </c>
      <c r="F116" s="67" t="s">
        <v>172</v>
      </c>
      <c r="G116" s="195" t="s">
        <v>173</v>
      </c>
      <c r="H116" s="195"/>
      <c r="I116" s="195"/>
      <c r="J116" s="196"/>
      <c r="K116" s="66" t="s">
        <v>13</v>
      </c>
      <c r="L116" s="76" t="s">
        <v>193</v>
      </c>
      <c r="M116" s="68" t="s">
        <v>73</v>
      </c>
      <c r="N116" s="68" t="s">
        <v>74</v>
      </c>
      <c r="O116" s="68" t="s">
        <v>197</v>
      </c>
      <c r="P116" s="68" t="s">
        <v>17</v>
      </c>
      <c r="Q116" s="67" t="s">
        <v>18</v>
      </c>
      <c r="R116" s="68" t="s">
        <v>195</v>
      </c>
      <c r="S116" s="71" t="s">
        <v>20</v>
      </c>
      <c r="T116" s="41" t="str">
        <f t="shared" ref="T116:T129" si="10">IF(OR(Q116&lt;M116,Q116&gt;N116),"!Ingevulde prijs niet toegestaan!","")</f>
        <v>!Ingevulde prijs niet toegestaan!</v>
      </c>
    </row>
    <row r="117" spans="2:22" s="24" customFormat="1" ht="15" customHeight="1" x14ac:dyDescent="0.2">
      <c r="B117" s="35">
        <v>1</v>
      </c>
      <c r="C117" s="77" t="s">
        <v>174</v>
      </c>
      <c r="D117" s="46" t="s">
        <v>23</v>
      </c>
      <c r="E117" s="46">
        <v>200</v>
      </c>
      <c r="F117" s="46" t="s">
        <v>23</v>
      </c>
      <c r="G117" s="182" t="s">
        <v>202</v>
      </c>
      <c r="H117" s="182"/>
      <c r="I117" s="182"/>
      <c r="J117" s="183"/>
      <c r="K117" s="98"/>
      <c r="L117" s="98"/>
      <c r="M117" s="39">
        <v>117.17</v>
      </c>
      <c r="N117" s="39">
        <v>171.85</v>
      </c>
      <c r="O117" s="106">
        <v>0</v>
      </c>
      <c r="P117" s="107">
        <v>0</v>
      </c>
      <c r="Q117" s="201" t="e">
        <f>(O117/L117)*E117</f>
        <v>#DIV/0!</v>
      </c>
      <c r="R117" s="37">
        <v>55</v>
      </c>
      <c r="S117" s="78" t="e">
        <f>R117*Q117</f>
        <v>#DIV/0!</v>
      </c>
      <c r="T117" s="41" t="e">
        <f t="shared" si="10"/>
        <v>#DIV/0!</v>
      </c>
    </row>
    <row r="118" spans="2:22" s="24" customFormat="1" ht="15" customHeight="1" x14ac:dyDescent="0.2">
      <c r="B118" s="35">
        <v>2</v>
      </c>
      <c r="C118" s="77" t="s">
        <v>175</v>
      </c>
      <c r="D118" s="46" t="s">
        <v>23</v>
      </c>
      <c r="E118" s="46">
        <v>100</v>
      </c>
      <c r="F118" s="46">
        <v>22</v>
      </c>
      <c r="G118" s="182" t="s">
        <v>202</v>
      </c>
      <c r="H118" s="182"/>
      <c r="I118" s="182"/>
      <c r="J118" s="183"/>
      <c r="K118" s="98"/>
      <c r="L118" s="98"/>
      <c r="M118" s="39">
        <v>11.63</v>
      </c>
      <c r="N118" s="39">
        <v>17.05</v>
      </c>
      <c r="O118" s="106">
        <v>0</v>
      </c>
      <c r="P118" s="107">
        <v>0</v>
      </c>
      <c r="Q118" s="40" t="e">
        <f>(O118/L118)*E118</f>
        <v>#DIV/0!</v>
      </c>
      <c r="R118" s="37">
        <v>350</v>
      </c>
      <c r="S118" s="78" t="e">
        <f t="shared" ref="S118:S120" si="11">R118*Q118</f>
        <v>#DIV/0!</v>
      </c>
      <c r="T118" s="41" t="e">
        <f t="shared" si="10"/>
        <v>#DIV/0!</v>
      </c>
    </row>
    <row r="119" spans="2:22" s="24" customFormat="1" ht="15" customHeight="1" x14ac:dyDescent="0.2">
      <c r="B119" s="35">
        <v>3</v>
      </c>
      <c r="C119" s="77" t="s">
        <v>176</v>
      </c>
      <c r="D119" s="46" t="s">
        <v>23</v>
      </c>
      <c r="E119" s="46">
        <v>1</v>
      </c>
      <c r="F119" s="46">
        <v>250</v>
      </c>
      <c r="G119" s="182" t="s">
        <v>202</v>
      </c>
      <c r="H119" s="182"/>
      <c r="I119" s="182"/>
      <c r="J119" s="183"/>
      <c r="K119" s="98"/>
      <c r="L119" s="98"/>
      <c r="M119" s="39">
        <v>5</v>
      </c>
      <c r="N119" s="39">
        <v>7.33</v>
      </c>
      <c r="O119" s="106">
        <v>0</v>
      </c>
      <c r="P119" s="107">
        <v>0</v>
      </c>
      <c r="Q119" s="40" t="e">
        <f>(O119/L119)*E119</f>
        <v>#DIV/0!</v>
      </c>
      <c r="R119" s="37">
        <v>10</v>
      </c>
      <c r="S119" s="78" t="e">
        <f t="shared" si="11"/>
        <v>#DIV/0!</v>
      </c>
      <c r="T119" s="41" t="e">
        <f t="shared" si="10"/>
        <v>#DIV/0!</v>
      </c>
      <c r="V119" s="79"/>
    </row>
    <row r="120" spans="2:22" s="24" customFormat="1" ht="15" customHeight="1" thickBot="1" x14ac:dyDescent="0.25">
      <c r="B120" s="50">
        <v>4</v>
      </c>
      <c r="C120" s="80" t="s">
        <v>177</v>
      </c>
      <c r="D120" s="74" t="s">
        <v>23</v>
      </c>
      <c r="E120" s="74">
        <v>250</v>
      </c>
      <c r="F120" s="74">
        <v>1</v>
      </c>
      <c r="G120" s="179" t="s">
        <v>202</v>
      </c>
      <c r="H120" s="180"/>
      <c r="I120" s="180"/>
      <c r="J120" s="181"/>
      <c r="K120" s="99"/>
      <c r="L120" s="99"/>
      <c r="M120" s="55">
        <v>20.53</v>
      </c>
      <c r="N120" s="55">
        <v>30.11</v>
      </c>
      <c r="O120" s="108">
        <v>0</v>
      </c>
      <c r="P120" s="109">
        <v>0</v>
      </c>
      <c r="Q120" s="56" t="e">
        <f>(O120/L120)*E120</f>
        <v>#DIV/0!</v>
      </c>
      <c r="R120" s="52">
        <v>10</v>
      </c>
      <c r="S120" s="85" t="e">
        <f t="shared" si="11"/>
        <v>#DIV/0!</v>
      </c>
      <c r="T120" s="41" t="e">
        <f t="shared" si="10"/>
        <v>#DIV/0!</v>
      </c>
    </row>
    <row r="121" spans="2:22" s="24" customFormat="1" ht="15" customHeight="1" thickTop="1" thickBot="1" x14ac:dyDescent="0.25">
      <c r="T121" s="41"/>
    </row>
    <row r="122" spans="2:22" s="24" customFormat="1" ht="15" customHeight="1" thickTop="1" x14ac:dyDescent="0.2">
      <c r="B122" s="161" t="s">
        <v>178</v>
      </c>
      <c r="C122" s="162"/>
      <c r="D122" s="162"/>
      <c r="E122" s="162"/>
      <c r="F122" s="162"/>
      <c r="G122" s="162"/>
      <c r="H122" s="162"/>
      <c r="I122" s="162"/>
      <c r="J122" s="162"/>
      <c r="K122" s="162"/>
      <c r="L122" s="162"/>
      <c r="M122" s="162"/>
      <c r="N122" s="162"/>
      <c r="O122" s="162"/>
      <c r="P122" s="163"/>
      <c r="Q122" s="162"/>
      <c r="R122" s="162"/>
      <c r="S122" s="164">
        <f>O122*R122</f>
        <v>0</v>
      </c>
      <c r="T122" s="41"/>
    </row>
    <row r="123" spans="2:22" s="24" customFormat="1" ht="48" customHeight="1" x14ac:dyDescent="0.2">
      <c r="B123" s="64" t="s">
        <v>5</v>
      </c>
      <c r="C123" s="165" t="s">
        <v>199</v>
      </c>
      <c r="D123" s="166"/>
      <c r="E123" s="166"/>
      <c r="F123" s="166"/>
      <c r="G123" s="166"/>
      <c r="H123" s="166"/>
      <c r="I123" s="166"/>
      <c r="J123" s="166"/>
      <c r="K123" s="166"/>
      <c r="L123" s="167"/>
      <c r="M123" s="96" t="s">
        <v>73</v>
      </c>
      <c r="N123" s="68" t="s">
        <v>74</v>
      </c>
      <c r="O123" s="68" t="s">
        <v>204</v>
      </c>
      <c r="P123" s="81" t="s">
        <v>17</v>
      </c>
      <c r="Q123" s="170" t="s">
        <v>76</v>
      </c>
      <c r="R123" s="171"/>
      <c r="S123" s="82" t="s">
        <v>20</v>
      </c>
      <c r="T123" s="41"/>
    </row>
    <row r="124" spans="2:22" s="24" customFormat="1" ht="15" customHeight="1" x14ac:dyDescent="0.2">
      <c r="B124" s="35">
        <v>1</v>
      </c>
      <c r="C124" s="168" t="s">
        <v>179</v>
      </c>
      <c r="D124" s="169"/>
      <c r="E124" s="169"/>
      <c r="F124" s="169"/>
      <c r="G124" s="169"/>
      <c r="H124" s="169"/>
      <c r="I124" s="169"/>
      <c r="J124" s="169"/>
      <c r="K124" s="169"/>
      <c r="L124" s="169"/>
      <c r="M124" s="39">
        <v>0</v>
      </c>
      <c r="N124" s="39">
        <v>5</v>
      </c>
      <c r="O124" s="106">
        <v>0</v>
      </c>
      <c r="P124" s="114">
        <v>0</v>
      </c>
      <c r="Q124" s="172">
        <v>624</v>
      </c>
      <c r="R124" s="173"/>
      <c r="S124" s="78">
        <f>Q124*O124</f>
        <v>0</v>
      </c>
      <c r="T124" s="9"/>
    </row>
    <row r="125" spans="2:22" s="24" customFormat="1" ht="15" customHeight="1" x14ac:dyDescent="0.2">
      <c r="B125" s="35">
        <v>2</v>
      </c>
      <c r="C125" s="168" t="s">
        <v>180</v>
      </c>
      <c r="D125" s="169"/>
      <c r="E125" s="169"/>
      <c r="F125" s="169"/>
      <c r="G125" s="169"/>
      <c r="H125" s="169"/>
      <c r="I125" s="169"/>
      <c r="J125" s="169"/>
      <c r="K125" s="169"/>
      <c r="L125" s="169"/>
      <c r="M125" s="39">
        <v>7.46</v>
      </c>
      <c r="N125" s="39">
        <v>10.95</v>
      </c>
      <c r="O125" s="106">
        <v>0</v>
      </c>
      <c r="P125" s="114">
        <v>0</v>
      </c>
      <c r="Q125" s="174">
        <v>2600</v>
      </c>
      <c r="R125" s="175"/>
      <c r="S125" s="78">
        <f>Q125*O125</f>
        <v>0</v>
      </c>
      <c r="T125" s="9"/>
    </row>
    <row r="126" spans="2:22" s="24" customFormat="1" ht="27" customHeight="1" x14ac:dyDescent="0.2">
      <c r="B126" s="64" t="s">
        <v>5</v>
      </c>
      <c r="C126" s="165" t="s">
        <v>181</v>
      </c>
      <c r="D126" s="166"/>
      <c r="E126" s="166"/>
      <c r="F126" s="166"/>
      <c r="G126" s="166"/>
      <c r="H126" s="166"/>
      <c r="I126" s="166"/>
      <c r="J126" s="166"/>
      <c r="K126" s="166"/>
      <c r="L126" s="166"/>
      <c r="M126" s="68" t="s">
        <v>73</v>
      </c>
      <c r="N126" s="68" t="s">
        <v>74</v>
      </c>
      <c r="O126" s="68" t="s">
        <v>75</v>
      </c>
      <c r="P126" s="81" t="s">
        <v>17</v>
      </c>
      <c r="Q126" s="170" t="s">
        <v>76</v>
      </c>
      <c r="R126" s="176"/>
      <c r="S126" s="71" t="s">
        <v>20</v>
      </c>
      <c r="T126" s="41"/>
    </row>
    <row r="127" spans="2:22" s="24" customFormat="1" ht="15" customHeight="1" x14ac:dyDescent="0.2">
      <c r="B127" s="35">
        <v>1</v>
      </c>
      <c r="C127" s="168" t="s">
        <v>182</v>
      </c>
      <c r="D127" s="169"/>
      <c r="E127" s="169"/>
      <c r="F127" s="169"/>
      <c r="G127" s="169"/>
      <c r="H127" s="169"/>
      <c r="I127" s="169"/>
      <c r="J127" s="169"/>
      <c r="K127" s="169"/>
      <c r="L127" s="169"/>
      <c r="M127" s="39" t="s">
        <v>23</v>
      </c>
      <c r="N127" s="39" t="s">
        <v>23</v>
      </c>
      <c r="O127" s="40">
        <v>0</v>
      </c>
      <c r="P127" s="83">
        <v>0.21</v>
      </c>
      <c r="Q127" s="174" t="s">
        <v>23</v>
      </c>
      <c r="R127" s="175"/>
      <c r="S127" s="78">
        <v>0</v>
      </c>
      <c r="T127" s="41"/>
    </row>
    <row r="128" spans="2:22" s="24" customFormat="1" ht="15" customHeight="1" thickBot="1" x14ac:dyDescent="0.25">
      <c r="B128" s="50">
        <v>2</v>
      </c>
      <c r="C128" s="157" t="s">
        <v>183</v>
      </c>
      <c r="D128" s="158"/>
      <c r="E128" s="158"/>
      <c r="F128" s="158"/>
      <c r="G128" s="158"/>
      <c r="H128" s="158"/>
      <c r="I128" s="158"/>
      <c r="J128" s="158"/>
      <c r="K128" s="158"/>
      <c r="L128" s="158"/>
      <c r="M128" s="55" t="s">
        <v>23</v>
      </c>
      <c r="N128" s="55" t="s">
        <v>23</v>
      </c>
      <c r="O128" s="56">
        <v>0</v>
      </c>
      <c r="P128" s="84">
        <v>0.21</v>
      </c>
      <c r="Q128" s="177" t="s">
        <v>23</v>
      </c>
      <c r="R128" s="178"/>
      <c r="S128" s="85">
        <v>0</v>
      </c>
      <c r="T128" s="41"/>
    </row>
    <row r="129" spans="1:20" ht="14.25" thickTop="1" thickBot="1" x14ac:dyDescent="0.25">
      <c r="A129" s="20"/>
      <c r="B129" s="86"/>
      <c r="C129" s="86"/>
      <c r="D129" s="86"/>
      <c r="E129" s="86"/>
      <c r="F129" s="86"/>
      <c r="G129" s="86"/>
      <c r="H129" s="86"/>
      <c r="I129" s="86"/>
      <c r="J129" s="86"/>
      <c r="K129" s="86"/>
      <c r="L129" s="86"/>
      <c r="M129" s="86"/>
      <c r="N129" s="86"/>
      <c r="O129" s="86"/>
      <c r="P129" s="86"/>
      <c r="Q129" s="87"/>
      <c r="R129" s="87"/>
      <c r="S129" s="86"/>
      <c r="T129" s="41" t="str">
        <f t="shared" si="10"/>
        <v/>
      </c>
    </row>
    <row r="130" spans="1:20" ht="15" customHeight="1" thickTop="1" thickBot="1" x14ac:dyDescent="0.25">
      <c r="A130" s="20"/>
      <c r="B130" s="159" t="s">
        <v>192</v>
      </c>
      <c r="C130" s="160"/>
      <c r="D130" s="160"/>
      <c r="E130" s="160"/>
      <c r="F130" s="160"/>
      <c r="G130" s="160"/>
      <c r="H130" s="160"/>
      <c r="I130" s="160"/>
      <c r="J130" s="160"/>
      <c r="K130" s="160"/>
      <c r="L130" s="160"/>
      <c r="M130" s="160"/>
      <c r="N130" s="160"/>
      <c r="O130" s="160"/>
      <c r="P130" s="160"/>
      <c r="Q130" s="160"/>
      <c r="R130" s="160"/>
      <c r="S130" s="88" t="e">
        <f>(SUM(S9:S36))+SUM(S40:S113)+SUM(S117:S120)+SUM(S124:S125)</f>
        <v>#DIV/0!</v>
      </c>
      <c r="T130" s="41"/>
    </row>
    <row r="131" spans="1:20" s="89" customFormat="1" ht="14.25" thickTop="1" thickBot="1" x14ac:dyDescent="0.25">
      <c r="B131" s="122"/>
      <c r="C131" s="122"/>
      <c r="D131" s="122"/>
      <c r="E131" s="115"/>
      <c r="F131" s="115"/>
      <c r="G131" s="122"/>
      <c r="H131" s="122"/>
      <c r="I131" s="122"/>
      <c r="J131" s="122"/>
      <c r="K131" s="122"/>
      <c r="L131" s="122"/>
      <c r="M131" s="116"/>
      <c r="N131" s="116"/>
      <c r="O131" s="117"/>
      <c r="P131" s="118"/>
      <c r="Q131" s="115"/>
      <c r="R131" s="118"/>
      <c r="S131" s="118"/>
      <c r="T131" s="119"/>
    </row>
    <row r="132" spans="1:20" s="89" customFormat="1" ht="15" customHeight="1" thickBot="1" x14ac:dyDescent="0.25">
      <c r="A132" s="92"/>
      <c r="B132" s="155" t="s">
        <v>203</v>
      </c>
      <c r="C132" s="156"/>
      <c r="D132" s="156"/>
      <c r="E132" s="121">
        <v>0</v>
      </c>
      <c r="F132" s="123"/>
      <c r="G132" s="122"/>
      <c r="H132" s="122"/>
      <c r="I132" s="24"/>
      <c r="J132" s="24"/>
      <c r="K132" s="24"/>
      <c r="L132" s="122"/>
      <c r="M132" s="116"/>
      <c r="N132" s="116"/>
      <c r="O132" s="117"/>
      <c r="P132" s="118"/>
      <c r="Q132" s="115"/>
      <c r="R132" s="118"/>
      <c r="S132" s="118"/>
      <c r="T132" s="119"/>
    </row>
    <row r="133" spans="1:20" s="89" customFormat="1" x14ac:dyDescent="0.2">
      <c r="B133" s="122"/>
      <c r="C133" s="122"/>
      <c r="D133" s="24"/>
      <c r="E133" s="115"/>
      <c r="F133" s="115"/>
      <c r="G133" s="122"/>
      <c r="H133" s="122"/>
      <c r="I133" s="24"/>
      <c r="J133" s="24"/>
      <c r="K133" s="24"/>
      <c r="L133" s="122"/>
      <c r="M133" s="116"/>
      <c r="N133" s="116"/>
      <c r="O133" s="117"/>
      <c r="P133" s="118"/>
      <c r="Q133" s="115"/>
      <c r="R133" s="118"/>
      <c r="S133" s="118"/>
      <c r="T133" s="119"/>
    </row>
    <row r="134" spans="1:20" s="89" customFormat="1" x14ac:dyDescent="0.2">
      <c r="B134" s="124" t="s">
        <v>184</v>
      </c>
      <c r="C134" s="124" t="s">
        <v>185</v>
      </c>
      <c r="D134" s="125"/>
      <c r="E134" s="90"/>
      <c r="F134" s="90"/>
      <c r="G134" s="91"/>
      <c r="H134" s="91"/>
      <c r="I134" s="24"/>
      <c r="J134" s="126"/>
      <c r="K134" s="24"/>
      <c r="O134" s="90"/>
      <c r="P134" s="120"/>
      <c r="Q134" s="90"/>
      <c r="R134" s="120"/>
      <c r="S134" s="120"/>
      <c r="T134" s="119"/>
    </row>
    <row r="135" spans="1:20" s="89" customFormat="1" x14ac:dyDescent="0.2">
      <c r="B135" s="127" t="s">
        <v>186</v>
      </c>
      <c r="C135" s="127" t="s">
        <v>187</v>
      </c>
      <c r="D135" s="125"/>
      <c r="E135" s="90"/>
      <c r="F135" s="90"/>
      <c r="I135" s="24"/>
      <c r="J135" s="126"/>
      <c r="K135" s="126"/>
      <c r="O135" s="90"/>
      <c r="P135" s="120"/>
      <c r="Q135" s="90"/>
      <c r="R135" s="120"/>
      <c r="S135" s="120"/>
      <c r="T135" s="119"/>
    </row>
    <row r="136" spans="1:20" x14ac:dyDescent="0.2">
      <c r="K136" s="126"/>
      <c r="L136" s="18"/>
    </row>
    <row r="137" spans="1:20" x14ac:dyDescent="0.2">
      <c r="B137" s="18"/>
      <c r="C137" s="18"/>
      <c r="D137" s="18"/>
      <c r="G137" s="18"/>
      <c r="H137" s="18"/>
      <c r="I137" s="18"/>
      <c r="J137" s="18"/>
      <c r="K137" s="18"/>
      <c r="L137" s="18"/>
      <c r="M137" s="89"/>
      <c r="N137" s="89"/>
      <c r="O137" s="90"/>
    </row>
    <row r="138" spans="1:20" x14ac:dyDescent="0.2">
      <c r="M138" s="89"/>
      <c r="N138" s="91"/>
      <c r="O138" s="90"/>
    </row>
    <row r="139" spans="1:20" x14ac:dyDescent="0.2">
      <c r="M139" s="92"/>
      <c r="N139" s="93"/>
      <c r="O139" s="94"/>
    </row>
    <row r="140" spans="1:20" x14ac:dyDescent="0.2">
      <c r="M140" s="92"/>
      <c r="N140" s="24"/>
      <c r="O140" s="94"/>
    </row>
    <row r="141" spans="1:20" x14ac:dyDescent="0.2">
      <c r="M141" s="92"/>
      <c r="N141" s="24"/>
      <c r="O141" s="94"/>
    </row>
    <row r="142" spans="1:20" x14ac:dyDescent="0.2">
      <c r="M142" s="92"/>
      <c r="N142" s="24"/>
      <c r="O142" s="94"/>
    </row>
    <row r="143" spans="1:20" x14ac:dyDescent="0.2">
      <c r="M143" s="89"/>
      <c r="N143" s="89"/>
      <c r="O143" s="90"/>
    </row>
  </sheetData>
  <sheetProtection algorithmName="SHA-512" hashValue="JzoI+p039VeCOnvHfpXHEEDPZoZ3Weg6y3iP0pr8Y+r5tV0VSHvLtS3hFXhzte/+lF11Nzw0COn/3wzS56g9EQ==" saltValue="rlVtBz2wl7HNhmYRbLRNaQ==" spinCount="100000" sheet="1" objects="1" scenarios="1"/>
  <mergeCells count="27">
    <mergeCell ref="G120:J120"/>
    <mergeCell ref="G119:J119"/>
    <mergeCell ref="G118:J118"/>
    <mergeCell ref="B3:O3"/>
    <mergeCell ref="P3:S3"/>
    <mergeCell ref="B5:S5"/>
    <mergeCell ref="M6:N6"/>
    <mergeCell ref="B7:S7"/>
    <mergeCell ref="B38:S38"/>
    <mergeCell ref="B115:S115"/>
    <mergeCell ref="G116:J116"/>
    <mergeCell ref="G117:J117"/>
    <mergeCell ref="B132:D132"/>
    <mergeCell ref="C128:L128"/>
    <mergeCell ref="B130:R130"/>
    <mergeCell ref="B122:S122"/>
    <mergeCell ref="C123:L123"/>
    <mergeCell ref="C124:L124"/>
    <mergeCell ref="C125:L125"/>
    <mergeCell ref="C126:L126"/>
    <mergeCell ref="C127:L127"/>
    <mergeCell ref="Q123:R123"/>
    <mergeCell ref="Q124:R124"/>
    <mergeCell ref="Q125:R125"/>
    <mergeCell ref="Q126:R126"/>
    <mergeCell ref="Q127:R127"/>
    <mergeCell ref="Q128:R128"/>
  </mergeCells>
  <conditionalFormatting sqref="I13">
    <cfRule type="expression" dxfId="28" priority="23">
      <formula>G13="ja"</formula>
    </cfRule>
  </conditionalFormatting>
  <conditionalFormatting sqref="I16">
    <cfRule type="expression" dxfId="27" priority="77">
      <formula>G16="ja"</formula>
    </cfRule>
  </conditionalFormatting>
  <conditionalFormatting sqref="I22">
    <cfRule type="expression" dxfId="26" priority="75">
      <formula>G22="ja"</formula>
    </cfRule>
  </conditionalFormatting>
  <conditionalFormatting sqref="I26:I27">
    <cfRule type="expression" dxfId="25" priority="22">
      <formula>G26="ja"</formula>
    </cfRule>
  </conditionalFormatting>
  <conditionalFormatting sqref="I33">
    <cfRule type="expression" dxfId="24" priority="21">
      <formula>G33="ja"</formula>
    </cfRule>
  </conditionalFormatting>
  <conditionalFormatting sqref="I35:I36">
    <cfRule type="expression" dxfId="23" priority="20">
      <formula>G35="ja"</formula>
    </cfRule>
  </conditionalFormatting>
  <conditionalFormatting sqref="I44:I46">
    <cfRule type="expression" dxfId="22" priority="19">
      <formula>G44="ja"</formula>
    </cfRule>
  </conditionalFormatting>
  <conditionalFormatting sqref="I49:I51">
    <cfRule type="expression" dxfId="21" priority="18">
      <formula>G49="ja"</formula>
    </cfRule>
  </conditionalFormatting>
  <conditionalFormatting sqref="I53:I54">
    <cfRule type="expression" dxfId="20" priority="17">
      <formula>G53="ja"</formula>
    </cfRule>
  </conditionalFormatting>
  <conditionalFormatting sqref="I56:I58">
    <cfRule type="expression" dxfId="19" priority="14">
      <formula>G56="ja"</formula>
    </cfRule>
  </conditionalFormatting>
  <conditionalFormatting sqref="I63">
    <cfRule type="expression" dxfId="18" priority="13">
      <formula>G63="ja"</formula>
    </cfRule>
  </conditionalFormatting>
  <conditionalFormatting sqref="I65:I70">
    <cfRule type="expression" dxfId="17" priority="12">
      <formula>G65="ja"</formula>
    </cfRule>
  </conditionalFormatting>
  <conditionalFormatting sqref="I72:I74">
    <cfRule type="expression" dxfId="16" priority="11">
      <formula>G72="ja"</formula>
    </cfRule>
  </conditionalFormatting>
  <conditionalFormatting sqref="I76:I77">
    <cfRule type="expression" dxfId="15" priority="10">
      <formula>G76="ja"</formula>
    </cfRule>
  </conditionalFormatting>
  <conditionalFormatting sqref="I81">
    <cfRule type="expression" dxfId="14" priority="9">
      <formula>G81="ja"</formula>
    </cfRule>
  </conditionalFormatting>
  <conditionalFormatting sqref="I84">
    <cfRule type="expression" dxfId="13" priority="8">
      <formula>G84="ja"</formula>
    </cfRule>
  </conditionalFormatting>
  <conditionalFormatting sqref="I86:I88">
    <cfRule type="expression" dxfId="12" priority="7">
      <formula>G86="ja"</formula>
    </cfRule>
  </conditionalFormatting>
  <conditionalFormatting sqref="I90">
    <cfRule type="expression" dxfId="11" priority="6">
      <formula>G90="ja"</formula>
    </cfRule>
  </conditionalFormatting>
  <conditionalFormatting sqref="I93:I95">
    <cfRule type="expression" dxfId="10" priority="5">
      <formula>G93="ja"</formula>
    </cfRule>
  </conditionalFormatting>
  <conditionalFormatting sqref="I97">
    <cfRule type="expression" dxfId="9" priority="4">
      <formula>G97="ja"</formula>
    </cfRule>
  </conditionalFormatting>
  <conditionalFormatting sqref="I99:I102">
    <cfRule type="expression" dxfId="8" priority="3">
      <formula>G99="ja"</formula>
    </cfRule>
  </conditionalFormatting>
  <conditionalFormatting sqref="I104:I108">
    <cfRule type="expression" dxfId="7" priority="2">
      <formula>G104="ja"</formula>
    </cfRule>
  </conditionalFormatting>
  <conditionalFormatting sqref="I110">
    <cfRule type="expression" dxfId="6" priority="1">
      <formula>G110="ja"</formula>
    </cfRule>
  </conditionalFormatting>
  <conditionalFormatting sqref="T9:T36">
    <cfRule type="expression" dxfId="5" priority="81">
      <formula>T9="!Ingevulde prijs niet toegestaan!"</formula>
    </cfRule>
  </conditionalFormatting>
  <conditionalFormatting sqref="T9:T130">
    <cfRule type="expression" dxfId="4" priority="84">
      <formula>FALSE</formula>
    </cfRule>
  </conditionalFormatting>
  <conditionalFormatting sqref="T40:T113">
    <cfRule type="expression" dxfId="3" priority="32">
      <formula>T40="!Ingevulde prijs niet toegestaan!"</formula>
    </cfRule>
  </conditionalFormatting>
  <conditionalFormatting sqref="T117:T120">
    <cfRule type="expression" dxfId="2" priority="31">
      <formula>T117="!Ingevulde prijs niet toegestaan!"</formula>
    </cfRule>
  </conditionalFormatting>
  <conditionalFormatting sqref="T124:T125">
    <cfRule type="expression" dxfId="1" priority="30">
      <formula>T124="!Ingevulde prijs niet toegestaan!"</formula>
    </cfRule>
  </conditionalFormatting>
  <conditionalFormatting sqref="T130">
    <cfRule type="expression" dxfId="0" priority="29">
      <formula>T130="!Ingevulde prijs niet toegestaan!"</formula>
    </cfRule>
  </conditionalFormatting>
  <dataValidations count="5">
    <dataValidation type="list" allowBlank="1" showInputMessage="1" showErrorMessage="1" sqref="G35:G36 G65:G70 G110 G104:G108 G99:G102 G97 G93:G95 G90 G86:G88 G84 G81 G76:G77 G72:G74 G63 G56:G58 G53:G54 G49:G51 G44:G46 G16 G22 G26:G27 G33 G13" xr:uid="{EE088B9A-4A74-4470-8409-7C79BA4B8F49}">
      <formula1>$AI$1:$AI$2</formula1>
    </dataValidation>
    <dataValidation type="list" allowBlank="1" showInputMessage="1" showErrorMessage="1" sqref="P40:P115 P127:P129 P124:P125 P6:P7 P117:P120 P122 P9:P38" xr:uid="{BBB8E463-987C-4F0B-B812-74D89C670825}">
      <formula1>$AJ$1:$AJ$3</formula1>
    </dataValidation>
    <dataValidation type="decimal" allowBlank="1" showInputMessage="1" showErrorMessage="1" sqref="E124:E125 O124:O125" xr:uid="{44307A61-212E-4C7E-9E3D-576656DF846E}">
      <formula1>C124</formula1>
      <formula2>D124</formula2>
    </dataValidation>
    <dataValidation type="decimal" allowBlank="1" showInputMessage="1" showErrorMessage="1" sqref="F124:F125" xr:uid="{DC6DEE0F-01F8-42D0-8F56-AEBB3E26BAF2}">
      <formula1>E124</formula1>
      <formula2>#REF!</formula2>
    </dataValidation>
    <dataValidation type="whole" operator="greaterThanOrEqual" allowBlank="1" showInputMessage="1" showErrorMessage="1" sqref="E132" xr:uid="{BF074FC8-FDA8-47B7-ADFA-D8FB008EC8EB}">
      <formula1>2</formula1>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60AED-AA65-4242-8384-AE237BDA62E9}">
  <sheetPr>
    <tabColor theme="8" tint="0.79998168889431442"/>
  </sheetPr>
  <dimension ref="C3:AA37"/>
  <sheetViews>
    <sheetView zoomScaleNormal="100" workbookViewId="0">
      <selection activeCell="E10" sqref="E10"/>
    </sheetView>
  </sheetViews>
  <sheetFormatPr defaultRowHeight="11.25" x14ac:dyDescent="0.15"/>
  <cols>
    <col min="1" max="2" width="9" style="128"/>
    <col min="3" max="3" width="1.875" style="128" customWidth="1"/>
    <col min="4" max="4" width="38.5" style="128" customWidth="1"/>
    <col min="5" max="5" width="18.125" style="128" customWidth="1"/>
    <col min="6" max="25" width="9" style="128"/>
    <col min="26" max="26" width="19.125" style="128" customWidth="1"/>
    <col min="27" max="16384" width="9" style="128"/>
  </cols>
  <sheetData>
    <row r="3" spans="3:27" x14ac:dyDescent="0.15">
      <c r="C3" s="141" t="s">
        <v>200</v>
      </c>
      <c r="D3" s="141"/>
      <c r="E3" s="141"/>
      <c r="F3" s="141"/>
      <c r="G3" s="141"/>
      <c r="H3" s="141"/>
      <c r="I3" s="141"/>
      <c r="J3" s="141"/>
      <c r="K3" s="141"/>
      <c r="L3" s="141"/>
      <c r="M3" s="141"/>
      <c r="N3" s="141"/>
      <c r="O3" s="141"/>
      <c r="P3" s="141"/>
    </row>
    <row r="4" spans="3:27" x14ac:dyDescent="0.15">
      <c r="C4" s="141"/>
      <c r="D4" s="141"/>
      <c r="E4" s="141"/>
      <c r="F4" s="141"/>
      <c r="G4" s="141"/>
      <c r="H4" s="141"/>
      <c r="I4" s="141"/>
      <c r="J4" s="141"/>
      <c r="K4" s="141"/>
      <c r="L4" s="141"/>
      <c r="M4" s="141"/>
      <c r="N4" s="141"/>
      <c r="O4" s="141"/>
      <c r="P4" s="141"/>
    </row>
    <row r="5" spans="3:27" x14ac:dyDescent="0.15">
      <c r="C5" s="141"/>
      <c r="D5" s="141"/>
      <c r="E5" s="141"/>
      <c r="F5" s="141"/>
      <c r="G5" s="141"/>
      <c r="H5" s="141"/>
      <c r="I5" s="141"/>
      <c r="J5" s="141"/>
      <c r="K5" s="141"/>
      <c r="L5" s="141"/>
      <c r="M5" s="141"/>
      <c r="N5" s="141"/>
      <c r="O5" s="141"/>
      <c r="P5" s="141"/>
      <c r="Z5" s="129" t="s">
        <v>188</v>
      </c>
      <c r="AA5" s="129" t="s">
        <v>189</v>
      </c>
    </row>
    <row r="6" spans="3:27" ht="12" x14ac:dyDescent="0.15">
      <c r="C6" s="141"/>
      <c r="D6" s="141"/>
      <c r="E6" s="141"/>
      <c r="F6" s="141"/>
      <c r="G6" s="141"/>
      <c r="H6" s="141"/>
      <c r="I6" s="141"/>
      <c r="J6" s="141"/>
      <c r="K6" s="141"/>
      <c r="L6" s="141"/>
      <c r="M6" s="141"/>
      <c r="N6" s="141"/>
      <c r="O6" s="141"/>
      <c r="P6" s="141"/>
      <c r="Z6" s="130">
        <v>285000</v>
      </c>
      <c r="AA6" s="131">
        <v>0</v>
      </c>
    </row>
    <row r="7" spans="3:27" ht="12" x14ac:dyDescent="0.15">
      <c r="C7" s="141"/>
      <c r="D7" s="141"/>
      <c r="E7" s="141"/>
      <c r="F7" s="141"/>
      <c r="G7" s="141"/>
      <c r="H7" s="141"/>
      <c r="I7" s="141"/>
      <c r="J7" s="141"/>
      <c r="K7" s="141"/>
      <c r="L7" s="141"/>
      <c r="M7" s="141"/>
      <c r="N7" s="141"/>
      <c r="O7" s="141"/>
      <c r="P7" s="141"/>
      <c r="Z7" s="130">
        <v>195000</v>
      </c>
      <c r="AA7" s="131">
        <v>600</v>
      </c>
    </row>
    <row r="9" spans="3:27" ht="12" thickBot="1" x14ac:dyDescent="0.2">
      <c r="C9" s="132"/>
      <c r="D9" s="132"/>
      <c r="E9" s="132"/>
      <c r="F9" s="132"/>
      <c r="G9" s="132"/>
      <c r="H9" s="132"/>
      <c r="I9" s="132"/>
      <c r="J9" s="132"/>
      <c r="K9" s="132"/>
      <c r="L9" s="132"/>
      <c r="M9" s="132"/>
      <c r="N9" s="132"/>
      <c r="O9" s="132"/>
      <c r="P9" s="132"/>
    </row>
    <row r="10" spans="3:27" ht="17.25" customHeight="1" thickTop="1" x14ac:dyDescent="0.15">
      <c r="C10" s="197" t="s">
        <v>190</v>
      </c>
      <c r="D10" s="198"/>
      <c r="E10" s="133" t="e">
        <f>'2. Prijzen'!S130</f>
        <v>#DIV/0!</v>
      </c>
      <c r="F10" s="132"/>
      <c r="G10" s="132"/>
      <c r="H10" s="132"/>
      <c r="I10" s="132"/>
      <c r="J10" s="132"/>
      <c r="K10" s="132"/>
      <c r="L10" s="132"/>
      <c r="M10" s="132"/>
      <c r="N10" s="132"/>
      <c r="O10" s="132"/>
      <c r="P10" s="132"/>
    </row>
    <row r="11" spans="3:27" ht="15" customHeight="1" thickBot="1" x14ac:dyDescent="0.2">
      <c r="C11" s="199" t="s">
        <v>191</v>
      </c>
      <c r="D11" s="200"/>
      <c r="E11" s="134" t="e">
        <f>MAX(0,MIN(600,(285000-E10)*(600/(285000-195000))))</f>
        <v>#DIV/0!</v>
      </c>
      <c r="F11" s="132"/>
      <c r="G11" s="132"/>
      <c r="H11" s="132"/>
      <c r="I11" s="132"/>
      <c r="J11" s="132"/>
      <c r="K11" s="132"/>
      <c r="L11" s="132"/>
      <c r="M11" s="132"/>
      <c r="N11" s="132"/>
      <c r="O11" s="132"/>
      <c r="P11" s="132"/>
    </row>
    <row r="12" spans="3:27" ht="12.75" thickTop="1" x14ac:dyDescent="0.15">
      <c r="C12" s="132"/>
      <c r="D12" s="135"/>
      <c r="E12" s="136"/>
      <c r="F12" s="132"/>
      <c r="G12" s="132"/>
      <c r="H12" s="132"/>
      <c r="I12" s="132"/>
      <c r="J12" s="132"/>
      <c r="K12" s="132"/>
      <c r="L12" s="132"/>
      <c r="M12" s="132"/>
      <c r="N12" s="132"/>
      <c r="O12" s="132"/>
      <c r="P12" s="132"/>
    </row>
    <row r="13" spans="3:27" ht="12" x14ac:dyDescent="0.15">
      <c r="C13" s="132"/>
      <c r="D13" s="135"/>
      <c r="E13" s="136"/>
      <c r="F13" s="132"/>
      <c r="G13" s="132"/>
      <c r="H13" s="132"/>
      <c r="I13" s="132"/>
      <c r="J13" s="132"/>
      <c r="K13" s="132"/>
      <c r="L13" s="132"/>
      <c r="M13" s="132"/>
      <c r="N13" s="132"/>
      <c r="O13" s="132"/>
      <c r="P13" s="132"/>
    </row>
    <row r="14" spans="3:27" x14ac:dyDescent="0.15">
      <c r="C14" s="132"/>
      <c r="D14" s="132"/>
      <c r="E14" s="132"/>
      <c r="F14" s="132"/>
      <c r="G14" s="132"/>
      <c r="H14" s="132"/>
      <c r="I14" s="132"/>
      <c r="J14" s="132"/>
      <c r="K14" s="132"/>
      <c r="L14" s="132"/>
      <c r="M14" s="132"/>
      <c r="N14" s="132"/>
      <c r="O14" s="132"/>
      <c r="P14" s="132"/>
    </row>
    <row r="15" spans="3:27" x14ac:dyDescent="0.15">
      <c r="C15" s="132"/>
      <c r="E15" s="132"/>
      <c r="F15" s="132"/>
      <c r="G15" s="132"/>
      <c r="H15" s="132"/>
      <c r="I15" s="132"/>
      <c r="J15" s="132"/>
      <c r="K15" s="132"/>
      <c r="L15" s="132"/>
      <c r="M15" s="132"/>
      <c r="N15" s="132"/>
      <c r="O15" s="132"/>
      <c r="P15" s="132"/>
    </row>
    <row r="16" spans="3:27" x14ac:dyDescent="0.15">
      <c r="C16" s="132"/>
      <c r="D16" s="132"/>
      <c r="E16" s="132"/>
      <c r="F16" s="132"/>
      <c r="G16" s="132"/>
      <c r="H16" s="132"/>
      <c r="I16" s="132"/>
      <c r="J16" s="132"/>
      <c r="K16" s="132"/>
      <c r="L16" s="132"/>
      <c r="M16" s="132"/>
      <c r="N16" s="132"/>
      <c r="O16" s="132"/>
      <c r="P16" s="132"/>
    </row>
    <row r="17" spans="3:16" x14ac:dyDescent="0.15">
      <c r="C17" s="132"/>
      <c r="E17" s="132"/>
      <c r="F17" s="132"/>
      <c r="G17" s="132"/>
      <c r="H17" s="132"/>
      <c r="I17" s="132"/>
      <c r="J17" s="132"/>
      <c r="K17" s="132"/>
      <c r="L17" s="132"/>
      <c r="M17" s="132"/>
      <c r="N17" s="132"/>
      <c r="O17" s="132"/>
      <c r="P17" s="132"/>
    </row>
    <row r="18" spans="3:16" x14ac:dyDescent="0.15">
      <c r="C18" s="132"/>
      <c r="E18" s="132"/>
      <c r="F18" s="132"/>
      <c r="G18" s="132"/>
      <c r="H18" s="132"/>
      <c r="I18" s="132"/>
      <c r="J18" s="132"/>
      <c r="K18" s="132"/>
      <c r="L18" s="132"/>
      <c r="M18" s="132"/>
      <c r="N18" s="132"/>
      <c r="O18" s="132"/>
      <c r="P18" s="132"/>
    </row>
    <row r="19" spans="3:16" x14ac:dyDescent="0.15">
      <c r="C19" s="132"/>
      <c r="E19" s="132"/>
      <c r="F19" s="132"/>
      <c r="G19" s="132"/>
      <c r="H19" s="132"/>
      <c r="I19" s="132"/>
      <c r="J19" s="132"/>
      <c r="K19" s="132"/>
      <c r="L19" s="132"/>
      <c r="M19" s="132"/>
      <c r="N19" s="132"/>
      <c r="O19" s="132"/>
      <c r="P19" s="132"/>
    </row>
    <row r="20" spans="3:16" x14ac:dyDescent="0.15">
      <c r="C20" s="132"/>
      <c r="E20" s="132"/>
      <c r="F20" s="132"/>
      <c r="G20" s="132"/>
      <c r="H20" s="132"/>
      <c r="I20" s="132"/>
      <c r="J20" s="132"/>
      <c r="K20" s="132"/>
      <c r="L20" s="132"/>
      <c r="M20" s="132"/>
      <c r="N20" s="132"/>
      <c r="O20" s="132"/>
      <c r="P20" s="132"/>
    </row>
    <row r="21" spans="3:16" x14ac:dyDescent="0.15">
      <c r="C21" s="132"/>
      <c r="E21" s="132"/>
      <c r="F21" s="132"/>
      <c r="G21" s="132"/>
      <c r="H21" s="132"/>
      <c r="I21" s="132"/>
      <c r="J21" s="132"/>
      <c r="K21" s="132"/>
      <c r="L21" s="132"/>
      <c r="M21" s="132"/>
      <c r="N21" s="132"/>
      <c r="O21" s="132"/>
      <c r="P21" s="132"/>
    </row>
    <row r="22" spans="3:16" x14ac:dyDescent="0.15">
      <c r="C22" s="132"/>
      <c r="E22" s="132"/>
      <c r="F22" s="132"/>
      <c r="G22" s="132"/>
      <c r="H22" s="132"/>
      <c r="I22" s="132"/>
      <c r="J22" s="132"/>
      <c r="K22" s="132"/>
      <c r="L22" s="132"/>
      <c r="M22" s="132"/>
      <c r="N22" s="132"/>
      <c r="O22" s="132"/>
      <c r="P22" s="132"/>
    </row>
    <row r="23" spans="3:16" x14ac:dyDescent="0.15">
      <c r="C23" s="132"/>
      <c r="D23" s="132"/>
      <c r="E23" s="132"/>
      <c r="F23" s="132"/>
      <c r="G23" s="132"/>
      <c r="H23" s="132"/>
      <c r="I23" s="132"/>
      <c r="J23" s="132"/>
      <c r="K23" s="132"/>
      <c r="L23" s="132"/>
      <c r="M23" s="132"/>
      <c r="N23" s="132"/>
      <c r="O23" s="132"/>
      <c r="P23" s="132"/>
    </row>
    <row r="24" spans="3:16" x14ac:dyDescent="0.15">
      <c r="C24" s="132"/>
      <c r="D24" s="132"/>
      <c r="E24" s="132"/>
      <c r="F24" s="132"/>
      <c r="G24" s="132"/>
      <c r="H24" s="132"/>
      <c r="I24" s="132"/>
      <c r="J24" s="132"/>
      <c r="K24" s="132"/>
      <c r="L24" s="132"/>
      <c r="M24" s="132"/>
      <c r="N24" s="132"/>
      <c r="O24" s="132"/>
      <c r="P24" s="132"/>
    </row>
    <row r="25" spans="3:16" x14ac:dyDescent="0.15">
      <c r="C25" s="132"/>
      <c r="D25" s="132"/>
      <c r="E25" s="132"/>
      <c r="F25" s="132"/>
      <c r="G25" s="132"/>
      <c r="H25" s="132"/>
      <c r="I25" s="132"/>
      <c r="J25" s="132"/>
      <c r="K25" s="132"/>
      <c r="L25" s="132"/>
      <c r="M25" s="132"/>
      <c r="N25" s="132"/>
      <c r="O25" s="132"/>
      <c r="P25" s="132"/>
    </row>
    <row r="26" spans="3:16" x14ac:dyDescent="0.15">
      <c r="C26" s="132"/>
      <c r="D26" s="132"/>
      <c r="E26" s="132"/>
      <c r="F26" s="132"/>
      <c r="G26" s="132"/>
      <c r="H26" s="132"/>
      <c r="I26" s="132"/>
      <c r="J26" s="132"/>
      <c r="K26" s="132"/>
      <c r="L26" s="132"/>
      <c r="M26" s="132"/>
      <c r="N26" s="132"/>
      <c r="O26" s="132"/>
      <c r="P26" s="132"/>
    </row>
    <row r="27" spans="3:16" x14ac:dyDescent="0.15">
      <c r="C27" s="132"/>
      <c r="D27" s="132"/>
      <c r="E27" s="132"/>
      <c r="F27" s="132"/>
      <c r="G27" s="132"/>
      <c r="H27" s="132"/>
      <c r="I27" s="132"/>
      <c r="J27" s="132"/>
      <c r="K27" s="132"/>
      <c r="L27" s="132"/>
      <c r="M27" s="132"/>
      <c r="N27" s="132"/>
      <c r="O27" s="132"/>
      <c r="P27" s="132"/>
    </row>
    <row r="28" spans="3:16" x14ac:dyDescent="0.15">
      <c r="C28" s="132"/>
      <c r="D28" s="132"/>
      <c r="E28" s="132"/>
      <c r="F28" s="132"/>
      <c r="G28" s="132"/>
      <c r="H28" s="132"/>
      <c r="I28" s="132"/>
      <c r="J28" s="132"/>
      <c r="K28" s="132"/>
      <c r="L28" s="132"/>
      <c r="M28" s="132"/>
      <c r="N28" s="132"/>
      <c r="O28" s="132"/>
      <c r="P28" s="132"/>
    </row>
    <row r="29" spans="3:16" x14ac:dyDescent="0.15">
      <c r="C29" s="132"/>
      <c r="D29" s="132"/>
      <c r="E29" s="132"/>
      <c r="F29" s="132"/>
      <c r="G29" s="132"/>
      <c r="H29" s="132"/>
      <c r="I29" s="132"/>
      <c r="J29" s="132"/>
      <c r="K29" s="132"/>
      <c r="L29" s="132"/>
      <c r="M29" s="132"/>
      <c r="N29" s="132"/>
      <c r="O29" s="132"/>
      <c r="P29" s="132"/>
    </row>
    <row r="30" spans="3:16" x14ac:dyDescent="0.15">
      <c r="C30" s="132"/>
      <c r="D30" s="132"/>
      <c r="E30" s="132"/>
      <c r="F30" s="132"/>
      <c r="G30" s="132"/>
      <c r="H30" s="132"/>
      <c r="I30" s="132"/>
      <c r="J30" s="132"/>
      <c r="K30" s="132"/>
      <c r="L30" s="132"/>
      <c r="M30" s="132"/>
      <c r="N30" s="132"/>
      <c r="O30" s="132"/>
      <c r="P30" s="132"/>
    </row>
    <row r="31" spans="3:16" x14ac:dyDescent="0.15">
      <c r="C31" s="132"/>
      <c r="D31" s="132"/>
      <c r="E31" s="132"/>
      <c r="F31" s="132"/>
      <c r="G31" s="132"/>
      <c r="H31" s="132"/>
      <c r="I31" s="132"/>
      <c r="J31" s="132"/>
      <c r="K31" s="132"/>
      <c r="L31" s="132"/>
      <c r="M31" s="132"/>
      <c r="N31" s="132"/>
      <c r="O31" s="132"/>
      <c r="P31" s="132"/>
    </row>
    <row r="32" spans="3:16" x14ac:dyDescent="0.15">
      <c r="C32" s="132"/>
      <c r="D32" s="132"/>
      <c r="E32" s="132"/>
      <c r="F32" s="132"/>
      <c r="G32" s="132"/>
      <c r="H32" s="132"/>
      <c r="I32" s="132"/>
      <c r="J32" s="132"/>
      <c r="K32" s="132"/>
      <c r="L32" s="132"/>
      <c r="M32" s="132"/>
      <c r="N32" s="132"/>
      <c r="O32" s="132"/>
      <c r="P32" s="132"/>
    </row>
    <row r="33" spans="3:16" x14ac:dyDescent="0.15">
      <c r="C33" s="132"/>
      <c r="D33" s="132"/>
      <c r="E33" s="132"/>
      <c r="F33" s="132"/>
      <c r="G33" s="132"/>
      <c r="H33" s="132"/>
      <c r="I33" s="132"/>
      <c r="J33" s="132"/>
      <c r="K33" s="132"/>
      <c r="L33" s="132"/>
      <c r="M33" s="132"/>
      <c r="N33" s="132"/>
      <c r="O33" s="132"/>
      <c r="P33" s="132"/>
    </row>
    <row r="34" spans="3:16" x14ac:dyDescent="0.15">
      <c r="C34" s="132"/>
      <c r="D34" s="132"/>
      <c r="E34" s="132"/>
      <c r="F34" s="132"/>
      <c r="G34" s="132"/>
      <c r="H34" s="132"/>
      <c r="I34" s="132"/>
      <c r="J34" s="132"/>
      <c r="K34" s="132"/>
      <c r="L34" s="132"/>
      <c r="M34" s="132"/>
      <c r="N34" s="132"/>
      <c r="O34" s="132"/>
      <c r="P34" s="132"/>
    </row>
    <row r="35" spans="3:16" x14ac:dyDescent="0.15">
      <c r="C35" s="132"/>
      <c r="D35" s="132"/>
      <c r="E35" s="132"/>
      <c r="F35" s="132"/>
      <c r="G35" s="132"/>
      <c r="H35" s="132"/>
      <c r="I35" s="132"/>
      <c r="J35" s="132"/>
      <c r="K35" s="132"/>
      <c r="L35" s="132"/>
      <c r="M35" s="132"/>
      <c r="N35" s="132"/>
      <c r="O35" s="132"/>
      <c r="P35" s="132"/>
    </row>
    <row r="36" spans="3:16" x14ac:dyDescent="0.15">
      <c r="C36" s="132"/>
      <c r="D36" s="132"/>
      <c r="E36" s="132"/>
      <c r="F36" s="132"/>
      <c r="G36" s="132"/>
      <c r="H36" s="132"/>
      <c r="I36" s="132"/>
      <c r="J36" s="132"/>
      <c r="K36" s="132"/>
      <c r="L36" s="132"/>
      <c r="M36" s="132"/>
      <c r="N36" s="132"/>
      <c r="O36" s="132"/>
      <c r="P36" s="132"/>
    </row>
    <row r="37" spans="3:16" x14ac:dyDescent="0.15">
      <c r="C37" s="132"/>
      <c r="D37" s="132"/>
      <c r="E37" s="132"/>
      <c r="F37" s="132"/>
      <c r="G37" s="132"/>
      <c r="H37" s="132"/>
      <c r="I37" s="132"/>
      <c r="J37" s="132"/>
      <c r="K37" s="132"/>
      <c r="L37" s="132"/>
      <c r="M37" s="132"/>
      <c r="N37" s="132"/>
      <c r="O37" s="132"/>
      <c r="P37" s="132"/>
    </row>
  </sheetData>
  <sheetProtection algorithmName="SHA-512" hashValue="HTeSMzzBgdqf6ZFYXFM5xGGUysDTcOUqtzQ1xOJEAal0rNOZ+j+jTfT46I6R7AMoXguZnGlgij12fmTM18RI/w==" saltValue="uq9ZBDaYNFS7v/KWSA7ymg==" spinCount="100000" sheet="1" objects="1" scenarios="1"/>
  <mergeCells count="3">
    <mergeCell ref="C3:P7"/>
    <mergeCell ref="C10:D10"/>
    <mergeCell ref="C11:D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ecadf510-6fd9-4589-915b-e40c5db06ce5" ContentTypeId="0x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c892affd-9aea-4100-a63a-0b29159ee2f9"/>
    <ds:schemaRef ds:uri="5976950d-f5c8-4a84-b442-8b9faad1e7e2"/>
  </ds:schemaRefs>
</ds:datastoreItem>
</file>

<file path=customXml/itemProps2.xml><?xml version="1.0" encoding="utf-8"?>
<ds:datastoreItem xmlns:ds="http://schemas.openxmlformats.org/officeDocument/2006/customXml" ds:itemID="{9938E0DC-7339-4DD3-9A7D-09B0F52239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2509CF-BE73-4076-B1A9-4B5EC51643F0}">
  <ds:schemaRefs>
    <ds:schemaRef ds:uri="Microsoft.SharePoint.Taxonomy.ContentTypeSync"/>
  </ds:schemaRefs>
</ds:datastoreItem>
</file>

<file path=customXml/itemProps4.xml><?xml version="1.0" encoding="utf-8"?>
<ds:datastoreItem xmlns:ds="http://schemas.openxmlformats.org/officeDocument/2006/customXml" ds:itemID="{38243C65-73CA-4191-B005-DD40B44870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 &amp; voorwaarden </vt:lpstr>
      <vt:lpstr>2. Prijzen</vt:lpstr>
      <vt:lpstr>Score Inschrijver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Korte, Virginie (V.A.J.M.)</cp:lastModifiedBy>
  <cp:revision/>
  <dcterms:created xsi:type="dcterms:W3CDTF">2020-12-29T16:21:12Z</dcterms:created>
  <dcterms:modified xsi:type="dcterms:W3CDTF">2025-05-01T07:21:28Z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