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buas.sharepoint.com/sites/EAKerst-enRelatiegeschenken/Shared Documents/EA Relatiegeschenken 2025/3. Nota van inlichtingen/"/>
    </mc:Choice>
  </mc:AlternateContent>
  <xr:revisionPtr revIDLastSave="224" documentId="8_{2973D9DE-BAE0-4D7A-925B-990E4774BA8C}" xr6:coauthVersionLast="47" xr6:coauthVersionMax="47" xr10:uidLastSave="{8F2F1A99-CA9C-4443-810E-456B99CC32F0}"/>
  <bookViews>
    <workbookView xWindow="25350" yWindow="0" windowWidth="26325" windowHeight="20985" xr2:uid="{18D2B9C5-2F4C-469D-858F-E99579B16B3B}"/>
  </bookViews>
  <sheets>
    <sheet name="Blad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6" i="1"/>
  <c r="E57" i="1"/>
  <c r="E54" i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4" i="1"/>
  <c r="E4" i="1" s="1"/>
  <c r="E61" i="1" l="1"/>
</calcChain>
</file>

<file path=xl/sharedStrings.xml><?xml version="1.0" encoding="utf-8"?>
<sst xmlns="http://schemas.openxmlformats.org/spreadsheetml/2006/main" count="67" uniqueCount="66">
  <si>
    <t>Bijlage 6 Huidige voorraad</t>
  </si>
  <si>
    <t xml:space="preserve">Voorraad: 12/06/2025 </t>
  </si>
  <si>
    <t>Voorraad: 22/09/2025 (NVI1)</t>
  </si>
  <si>
    <t>Artikel</t>
  </si>
  <si>
    <t>Stock All</t>
  </si>
  <si>
    <t>Verkoopprijs (incl BTW)</t>
  </si>
  <si>
    <t>Subtotaal</t>
  </si>
  <si>
    <t>SKU</t>
  </si>
  <si>
    <t>Hooded Sweater Breda University Oranje S</t>
  </si>
  <si>
    <t>Hooded Sweater Breda University Oranje M</t>
  </si>
  <si>
    <t>Hooded Sweater Breda University Oranje L</t>
  </si>
  <si>
    <t>Hooded Sweater Breda University Oranje XL</t>
  </si>
  <si>
    <t>T-Shirt Heren Breda University Navy S</t>
  </si>
  <si>
    <t>T-Shirt Heren Breda University Navy M</t>
  </si>
  <si>
    <t>T-Shirt Heren Breda University Navy L</t>
  </si>
  <si>
    <t>T-shirt Heren Breda University Oranje S</t>
  </si>
  <si>
    <t>T-shirt Heren Breda University Oranje M</t>
  </si>
  <si>
    <t>T-shirt Heren Breda University Oranje XL</t>
  </si>
  <si>
    <t>Balpen Breda University 50 stuks</t>
  </si>
  <si>
    <t>Hooded Sweater Breda University Dames Grijs XL</t>
  </si>
  <si>
    <t>T-Shirt Heren Breda University Navy XXL</t>
  </si>
  <si>
    <t>T-shirt Heren Breda University Oranje XXL</t>
  </si>
  <si>
    <t>Hooded Sweater Breda University Oranje XXL</t>
  </si>
  <si>
    <t>Paraplu BUas</t>
  </si>
  <si>
    <t>Join the Pipe Waterfles BUas</t>
  </si>
  <si>
    <t>Gerecycled Notitieboek A5 BUas</t>
  </si>
  <si>
    <t>Circulair Waterglas BUas</t>
  </si>
  <si>
    <t>Schoudertas BUas Oranje 10 stuks</t>
  </si>
  <si>
    <t>Schoudertas Fairtrade BUas Naturel 10 stuks</t>
  </si>
  <si>
    <t>Lanyard BUas Oranje 10 stuks</t>
  </si>
  <si>
    <t>Afstudeerhoed BUas 10 stuks</t>
  </si>
  <si>
    <t>Webcamcover BUas 10 stuks</t>
  </si>
  <si>
    <t>Bagagelabel BUas 10 stuks</t>
  </si>
  <si>
    <t>Zonnebril BUas 10 stuks</t>
  </si>
  <si>
    <t>Cap BUas Navy</t>
  </si>
  <si>
    <t>To Go Beker Gerecycled BUas</t>
  </si>
  <si>
    <t>Luxe Notitieboek A5 BUas</t>
  </si>
  <si>
    <t>Skyline Breda Voor aan de muur</t>
  </si>
  <si>
    <t>Stadsplattegrond Breda Ingelijst</t>
  </si>
  <si>
    <t>Serveerplank Bamboe BUas</t>
  </si>
  <si>
    <t>Circulaire Waterglazen BUas set 4 stuks</t>
  </si>
  <si>
    <t>Tony Chocolonely Karamel Zeezout BUas</t>
  </si>
  <si>
    <t>Graduation Star mousserende wijn Buas - doos 6 flessen</t>
  </si>
  <si>
    <t>Hooded Sweater Circulair Breda University Navy S</t>
  </si>
  <si>
    <t>Hooded Sweater Circulair Breda University Navy M</t>
  </si>
  <si>
    <t>Hooded Sweater Circulair Breda University Navy L</t>
  </si>
  <si>
    <t>Hooded Sweater Circulair Breda University Navy XL</t>
  </si>
  <si>
    <t>Rompertje BUas Navy 6-9 maanden</t>
  </si>
  <si>
    <t>Hooded Sweater Baby BUas Navy 12-18 maanden</t>
  </si>
  <si>
    <t>Sokken BUas-36-40</t>
  </si>
  <si>
    <t>Sokken BUas-41-46</t>
  </si>
  <si>
    <t>Postman Bag Gerecycled BUas</t>
  </si>
  <si>
    <t>Parker Gift Set Buas</t>
  </si>
  <si>
    <t>Ronde hals sweater BUas - Navy - S</t>
  </si>
  <si>
    <t>Ronde hals sweater BUas - Navy - M</t>
  </si>
  <si>
    <t>Ronde hals sweater BUas - Navy - L</t>
  </si>
  <si>
    <t>Ronde hals sweater BUas Navy-XL</t>
  </si>
  <si>
    <t>Ronde hals sweater BUas Navy-XXL</t>
  </si>
  <si>
    <t>Hooded Sweater Circulair Breda University Navy XXL</t>
  </si>
  <si>
    <t>Donatie Bijenfonds met bijenhotel BUas</t>
  </si>
  <si>
    <t>Laptoprugzak BUas</t>
  </si>
  <si>
    <t>Stroopwafelblik BUas Breda</t>
  </si>
  <si>
    <t xml:space="preserve">Totaal verkoopprijs, voorraad: 12/06/2025 </t>
  </si>
  <si>
    <t>Incl BTW</t>
  </si>
  <si>
    <t>Totaal verkoopprijs, voorraad: 22/09/2025</t>
  </si>
  <si>
    <t>Totale netto inkoopwaarde: € 15.912,-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</si>
</sst>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sz val="12"/>
      <color theme="1"/>
      <name val="Open sans"/>
    </font>
    <font>
      <sz val="9"/>
      <color rgb="FFFF0000"/>
      <name val="Open Sans"/>
      <family val="2"/>
    </font>
    <font>
      <b/>
      <sz val="9"/>
      <color rgb="FFFF000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oussaint.j\Downloads\Vooraad%20BUas%20Merchandise%2022-9-2025%20-%20aantallen.xlsx" TargetMode="External"/><Relationship Id="rId1" Type="http://schemas.openxmlformats.org/officeDocument/2006/relationships/externalLinkPath" Target="file:///C:\Users\toussaint.j\Downloads\Vooraad%20BUas%20Merchandise%2022-9-2025%20-%20aantall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B1" t="str">
            <v>Description</v>
          </cell>
          <cell r="C1" t="str">
            <v>Stock All</v>
          </cell>
        </row>
        <row r="2">
          <cell r="B2" t="str">
            <v>Hooded Sweater Breda University Oranje S</v>
          </cell>
          <cell r="C2">
            <v>11</v>
          </cell>
        </row>
        <row r="3">
          <cell r="B3" t="str">
            <v>Hooded Sweater Breda University Oranje M</v>
          </cell>
          <cell r="C3">
            <v>10</v>
          </cell>
        </row>
        <row r="4">
          <cell r="B4" t="str">
            <v>Hooded Sweater Breda University Oranje L</v>
          </cell>
          <cell r="C4">
            <v>11</v>
          </cell>
        </row>
        <row r="5">
          <cell r="B5" t="str">
            <v>Hooded Sweater Breda University Oranje XL</v>
          </cell>
          <cell r="C5">
            <v>14</v>
          </cell>
        </row>
        <row r="6">
          <cell r="B6" t="str">
            <v>T-Shirt Heren Breda University Navy S</v>
          </cell>
          <cell r="C6">
            <v>38</v>
          </cell>
        </row>
        <row r="7">
          <cell r="B7" t="str">
            <v>T-Shirt Heren Breda University Navy M</v>
          </cell>
          <cell r="C7">
            <v>2</v>
          </cell>
        </row>
        <row r="8">
          <cell r="B8" t="str">
            <v>T-Shirt Heren Breda University Navy L</v>
          </cell>
          <cell r="C8">
            <v>13</v>
          </cell>
        </row>
        <row r="9">
          <cell r="B9" t="str">
            <v>T-shirt Heren Breda University Oranje S</v>
          </cell>
          <cell r="C9">
            <v>26</v>
          </cell>
        </row>
        <row r="10">
          <cell r="B10" t="str">
            <v>T-shirt Heren Breda University Oranje M</v>
          </cell>
          <cell r="C10">
            <v>9</v>
          </cell>
        </row>
        <row r="11">
          <cell r="B11" t="str">
            <v>T-shirt Heren Breda University Oranje XL</v>
          </cell>
          <cell r="C11">
            <v>26</v>
          </cell>
        </row>
        <row r="12">
          <cell r="B12" t="str">
            <v>Balpen Breda University 50 stuks</v>
          </cell>
          <cell r="C12">
            <v>43</v>
          </cell>
        </row>
        <row r="13">
          <cell r="B13" t="str">
            <v>Hooded Sweater Breda University Dames Grijs XL</v>
          </cell>
          <cell r="C13">
            <v>24</v>
          </cell>
        </row>
        <row r="14">
          <cell r="B14" t="str">
            <v>T-Shirt Heren Breda University Navy XXL</v>
          </cell>
          <cell r="C14">
            <v>14</v>
          </cell>
        </row>
        <row r="15">
          <cell r="B15" t="str">
            <v>T-shirt Heren Breda University Oranje XXL</v>
          </cell>
          <cell r="C15">
            <v>23</v>
          </cell>
        </row>
        <row r="16">
          <cell r="B16" t="str">
            <v>Hooded Sweater Breda University Oranje XXL</v>
          </cell>
          <cell r="C16">
            <v>10</v>
          </cell>
        </row>
        <row r="17">
          <cell r="B17" t="str">
            <v>Paraplu BUas</v>
          </cell>
          <cell r="C17">
            <v>64</v>
          </cell>
        </row>
        <row r="18">
          <cell r="B18" t="str">
            <v>Join the Pipe Waterfles BUas</v>
          </cell>
          <cell r="C18">
            <v>164</v>
          </cell>
        </row>
        <row r="19">
          <cell r="B19" t="str">
            <v>Gerecycled Notitieboek A5 BUas</v>
          </cell>
          <cell r="C19">
            <v>215</v>
          </cell>
        </row>
        <row r="20">
          <cell r="B20" t="str">
            <v>Circulair Waterglas BUas</v>
          </cell>
          <cell r="C20">
            <v>3</v>
          </cell>
        </row>
        <row r="21">
          <cell r="B21" t="str">
            <v>Schoudertas BUas Oranje 10 stuks</v>
          </cell>
          <cell r="C21">
            <v>37</v>
          </cell>
        </row>
        <row r="22">
          <cell r="B22" t="str">
            <v>Schoudertas Fairtrade BUas Naturel 10 stuks</v>
          </cell>
          <cell r="C22">
            <v>35</v>
          </cell>
        </row>
        <row r="23">
          <cell r="B23" t="str">
            <v>Lanyard BUas Oranje 10 stuks</v>
          </cell>
          <cell r="C23">
            <v>44</v>
          </cell>
        </row>
        <row r="24">
          <cell r="B24" t="str">
            <v>Afstudeerhoed BUas 10 stuks</v>
          </cell>
          <cell r="C24">
            <v>19</v>
          </cell>
        </row>
        <row r="25">
          <cell r="B25" t="str">
            <v>Webcamcover BUas 10 stuks</v>
          </cell>
          <cell r="C25">
            <v>30</v>
          </cell>
        </row>
        <row r="26">
          <cell r="B26" t="str">
            <v>Bagagelabel BUas 10 stuks</v>
          </cell>
          <cell r="C26">
            <v>41</v>
          </cell>
        </row>
        <row r="27">
          <cell r="B27" t="str">
            <v>Zonnebril BUas 10 stuks</v>
          </cell>
          <cell r="C27">
            <v>48</v>
          </cell>
        </row>
        <row r="28">
          <cell r="B28" t="str">
            <v>Cap BUas Navy</v>
          </cell>
          <cell r="C28">
            <v>43</v>
          </cell>
        </row>
        <row r="29">
          <cell r="B29" t="str">
            <v>To Go Beker Gerecycled BUas</v>
          </cell>
          <cell r="C29">
            <v>78</v>
          </cell>
        </row>
        <row r="30">
          <cell r="B30" t="str">
            <v>Luxe Notitieboek A5 BUas</v>
          </cell>
          <cell r="C30">
            <v>16</v>
          </cell>
        </row>
        <row r="31">
          <cell r="B31" t="str">
            <v>Skyline Breda Voor aan de muur</v>
          </cell>
          <cell r="C31">
            <v>5</v>
          </cell>
        </row>
        <row r="32">
          <cell r="B32" t="str">
            <v>Stadsplattegrond Breda Ingelijst</v>
          </cell>
          <cell r="C32">
            <v>5</v>
          </cell>
        </row>
        <row r="33">
          <cell r="B33" t="str">
            <v>Serveerplank Bamboe BUas</v>
          </cell>
          <cell r="C33">
            <v>45</v>
          </cell>
        </row>
        <row r="34">
          <cell r="B34" t="str">
            <v>Circulaire Waterglazen BUas set 4 stuks</v>
          </cell>
          <cell r="C34">
            <v>15</v>
          </cell>
        </row>
        <row r="35">
          <cell r="B35" t="str">
            <v>Tony Chocolonely Karamel Zeezout BUas</v>
          </cell>
          <cell r="C35">
            <v>92</v>
          </cell>
        </row>
        <row r="36">
          <cell r="B36" t="str">
            <v>Graduation Star mousserende wijn Buas - doos 6 flessen</v>
          </cell>
          <cell r="C36">
            <v>18</v>
          </cell>
        </row>
        <row r="37">
          <cell r="B37" t="str">
            <v>Hooded Sweater Circulair Breda University Navy S</v>
          </cell>
          <cell r="C37">
            <v>104</v>
          </cell>
        </row>
        <row r="38">
          <cell r="B38" t="str">
            <v>Hooded Sweater Circulair Breda University Navy M</v>
          </cell>
          <cell r="C38">
            <v>124</v>
          </cell>
        </row>
        <row r="39">
          <cell r="B39" t="str">
            <v>Hooded Sweater Circulair Breda University Navy L</v>
          </cell>
          <cell r="C39">
            <v>6</v>
          </cell>
        </row>
        <row r="40">
          <cell r="B40" t="str">
            <v>Hooded Sweater Circulair Breda University Navy XL</v>
          </cell>
          <cell r="C40">
            <v>8</v>
          </cell>
        </row>
        <row r="41">
          <cell r="B41" t="str">
            <v>Hooded Sweater Circulair Breda University Navy XXL</v>
          </cell>
          <cell r="C41">
            <v>3</v>
          </cell>
        </row>
        <row r="42">
          <cell r="B42" t="str">
            <v>Rompertje BUas Navy 6-9 maanden</v>
          </cell>
          <cell r="C42">
            <v>3</v>
          </cell>
        </row>
        <row r="43">
          <cell r="B43" t="str">
            <v>Hooded Sweater Baby BUas Navy 12-18 maanden</v>
          </cell>
          <cell r="C43">
            <v>7</v>
          </cell>
        </row>
        <row r="44">
          <cell r="B44" t="str">
            <v>Sokken BUas-36-40</v>
          </cell>
          <cell r="C44">
            <v>96</v>
          </cell>
        </row>
        <row r="45">
          <cell r="B45" t="str">
            <v>Sokken BUas-41-46</v>
          </cell>
          <cell r="C45">
            <v>116</v>
          </cell>
        </row>
        <row r="46">
          <cell r="B46" t="str">
            <v>Postman Bag Gerecycled BUas</v>
          </cell>
          <cell r="C46">
            <v>12</v>
          </cell>
        </row>
        <row r="47">
          <cell r="B47" t="str">
            <v>Parker Gift Set Buas</v>
          </cell>
          <cell r="C47">
            <v>54</v>
          </cell>
        </row>
        <row r="48">
          <cell r="B48" t="str">
            <v>Donatie Bijenfonds met bijenhotel BUas</v>
          </cell>
          <cell r="C48">
            <v>20</v>
          </cell>
        </row>
        <row r="49">
          <cell r="B49" t="str">
            <v>Honing BUas</v>
          </cell>
          <cell r="C49">
            <v>98</v>
          </cell>
        </row>
        <row r="50">
          <cell r="B50" t="str">
            <v>Ronde hals sweater BUas - Navy - S</v>
          </cell>
          <cell r="C50">
            <v>10</v>
          </cell>
        </row>
        <row r="51">
          <cell r="B51" t="str">
            <v>Ronde hals sweater BUas - Navy - M</v>
          </cell>
          <cell r="C51">
            <v>10</v>
          </cell>
        </row>
        <row r="52">
          <cell r="B52" t="str">
            <v>Ronde hals sweater BUas - Navy - L</v>
          </cell>
          <cell r="C52">
            <v>9</v>
          </cell>
        </row>
        <row r="53">
          <cell r="B53" t="str">
            <v>Ronde hals sweater BUas Navy-XL</v>
          </cell>
          <cell r="C53">
            <v>8</v>
          </cell>
        </row>
        <row r="54">
          <cell r="B54" t="str">
            <v>Ronde hals sweater BUas Navy-XXL</v>
          </cell>
          <cell r="C54">
            <v>2</v>
          </cell>
        </row>
        <row r="55">
          <cell r="B55" t="str">
            <v>Laptoprugzak BUas</v>
          </cell>
          <cell r="C55">
            <v>8</v>
          </cell>
        </row>
        <row r="56">
          <cell r="B56" t="str">
            <v>Stroopwafelblik BUas Breda</v>
          </cell>
          <cell r="C56">
            <v>40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D3AF-89CE-4232-828A-53E648D7DB84}">
  <dimension ref="A1:G66"/>
  <sheetViews>
    <sheetView tabSelected="1" zoomScale="115" zoomScaleNormal="115" workbookViewId="0">
      <selection activeCell="A36" sqref="A36"/>
    </sheetView>
  </sheetViews>
  <sheetFormatPr defaultColWidth="9.140625" defaultRowHeight="15" customHeight="1" x14ac:dyDescent="0.25"/>
  <cols>
    <col min="1" max="1" width="47.28515625" style="2" bestFit="1" customWidth="1"/>
    <col min="2" max="2" width="35.85546875" style="1" customWidth="1"/>
    <col min="3" max="3" width="24.42578125" style="7" bestFit="1" customWidth="1"/>
    <col min="4" max="4" width="21.140625" style="2" bestFit="1" customWidth="1"/>
    <col min="5" max="5" width="17" style="2" customWidth="1"/>
    <col min="6" max="6" width="46.5703125" style="2" bestFit="1" customWidth="1"/>
    <col min="7" max="7" width="26" style="2" customWidth="1"/>
    <col min="8" max="8" width="9.28515625" style="2" bestFit="1" customWidth="1"/>
    <col min="9" max="9" width="10.28515625" style="2" bestFit="1" customWidth="1"/>
    <col min="10" max="10" width="12.140625" style="2" bestFit="1" customWidth="1"/>
    <col min="11" max="16384" width="9.140625" style="2"/>
  </cols>
  <sheetData>
    <row r="1" spans="1:6" s="4" customFormat="1" ht="21" x14ac:dyDescent="0.25">
      <c r="A1" s="16" t="s">
        <v>0</v>
      </c>
      <c r="B1" s="9" t="s">
        <v>1</v>
      </c>
      <c r="C1" s="8" t="s">
        <v>2</v>
      </c>
      <c r="D1" s="9"/>
      <c r="E1" s="9"/>
      <c r="F1" s="9"/>
    </row>
    <row r="2" spans="1:6" ht="15" customHeight="1" x14ac:dyDescent="0.25">
      <c r="A2" s="9"/>
      <c r="B2" s="11"/>
      <c r="D2" s="9"/>
      <c r="E2" s="9"/>
      <c r="F2" s="9"/>
    </row>
    <row r="3" spans="1:6" s="3" customFormat="1" ht="15" customHeight="1" x14ac:dyDescent="0.25">
      <c r="A3" s="12" t="s">
        <v>3</v>
      </c>
      <c r="B3" s="12" t="s">
        <v>4</v>
      </c>
      <c r="C3" s="6"/>
      <c r="D3" s="12" t="s">
        <v>5</v>
      </c>
      <c r="E3" s="6" t="s">
        <v>6</v>
      </c>
      <c r="F3" s="13" t="s">
        <v>7</v>
      </c>
    </row>
    <row r="4" spans="1:6" ht="15" customHeight="1" x14ac:dyDescent="0.25">
      <c r="A4" s="9" t="s">
        <v>8</v>
      </c>
      <c r="B4" s="9">
        <v>11</v>
      </c>
      <c r="C4" s="5">
        <f>VLOOKUP(A4,[1]Blad1!$B:$C,2,0)</f>
        <v>11</v>
      </c>
      <c r="D4" s="20">
        <v>29.95</v>
      </c>
      <c r="E4" s="10">
        <f>C4*D4</f>
        <v>329.45</v>
      </c>
      <c r="F4" s="15">
        <v>8718235006729</v>
      </c>
    </row>
    <row r="5" spans="1:6" ht="15" customHeight="1" x14ac:dyDescent="0.25">
      <c r="A5" s="9" t="s">
        <v>9</v>
      </c>
      <c r="B5" s="9">
        <v>10</v>
      </c>
      <c r="C5" s="5">
        <f>VLOOKUP(A5,[1]Blad1!$B:$C,2,0)</f>
        <v>10</v>
      </c>
      <c r="D5" s="20">
        <v>29.95</v>
      </c>
      <c r="E5" s="10">
        <f t="shared" ref="E5:E52" si="0">C5*D5</f>
        <v>299.5</v>
      </c>
      <c r="F5" s="15">
        <v>8718235006736</v>
      </c>
    </row>
    <row r="6" spans="1:6" ht="15" customHeight="1" x14ac:dyDescent="0.25">
      <c r="A6" s="9" t="s">
        <v>10</v>
      </c>
      <c r="B6" s="9">
        <v>11</v>
      </c>
      <c r="C6" s="5">
        <f>VLOOKUP(A6,[1]Blad1!$B:$C,2,0)</f>
        <v>11</v>
      </c>
      <c r="D6" s="20">
        <v>29.95</v>
      </c>
      <c r="E6" s="10">
        <f t="shared" si="0"/>
        <v>329.45</v>
      </c>
      <c r="F6" s="15">
        <v>8718235006743</v>
      </c>
    </row>
    <row r="7" spans="1:6" ht="15" customHeight="1" x14ac:dyDescent="0.25">
      <c r="A7" s="9" t="s">
        <v>11</v>
      </c>
      <c r="B7" s="9">
        <v>14</v>
      </c>
      <c r="C7" s="5">
        <f>VLOOKUP(A7,[1]Blad1!$B:$C,2,0)</f>
        <v>14</v>
      </c>
      <c r="D7" s="20">
        <v>29.95</v>
      </c>
      <c r="E7" s="10">
        <f t="shared" si="0"/>
        <v>419.3</v>
      </c>
      <c r="F7" s="15">
        <v>8718235006750</v>
      </c>
    </row>
    <row r="8" spans="1:6" ht="15" customHeight="1" x14ac:dyDescent="0.25">
      <c r="A8" s="9" t="s">
        <v>12</v>
      </c>
      <c r="B8" s="9">
        <v>38</v>
      </c>
      <c r="C8" s="5">
        <f>VLOOKUP(A8,[1]Blad1!$B:$C,2,0)</f>
        <v>38</v>
      </c>
      <c r="D8" s="20">
        <v>12.95</v>
      </c>
      <c r="E8" s="10">
        <f t="shared" si="0"/>
        <v>492.09999999999997</v>
      </c>
      <c r="F8" s="15">
        <v>8718235006767</v>
      </c>
    </row>
    <row r="9" spans="1:6" ht="15" customHeight="1" x14ac:dyDescent="0.25">
      <c r="A9" s="9" t="s">
        <v>13</v>
      </c>
      <c r="B9" s="9">
        <v>2</v>
      </c>
      <c r="C9" s="5">
        <f>VLOOKUP(A9,[1]Blad1!$B:$C,2,0)</f>
        <v>2</v>
      </c>
      <c r="D9" s="20">
        <v>12.95</v>
      </c>
      <c r="E9" s="10">
        <f t="shared" si="0"/>
        <v>25.9</v>
      </c>
      <c r="F9" s="15">
        <v>8718235006774</v>
      </c>
    </row>
    <row r="10" spans="1:6" ht="15" customHeight="1" x14ac:dyDescent="0.25">
      <c r="A10" s="9" t="s">
        <v>14</v>
      </c>
      <c r="B10" s="9">
        <v>19</v>
      </c>
      <c r="C10" s="5">
        <f>VLOOKUP(A10,[1]Blad1!$B:$C,2,0)</f>
        <v>13</v>
      </c>
      <c r="D10" s="20">
        <v>12.95</v>
      </c>
      <c r="E10" s="10">
        <f t="shared" si="0"/>
        <v>168.35</v>
      </c>
      <c r="F10" s="15">
        <v>8718235006781</v>
      </c>
    </row>
    <row r="11" spans="1:6" ht="15" customHeight="1" x14ac:dyDescent="0.25">
      <c r="A11" s="9" t="s">
        <v>15</v>
      </c>
      <c r="B11" s="9">
        <v>26</v>
      </c>
      <c r="C11" s="5">
        <f>VLOOKUP(A11,[1]Blad1!$B:$C,2,0)</f>
        <v>26</v>
      </c>
      <c r="D11" s="20">
        <v>12.95</v>
      </c>
      <c r="E11" s="10">
        <f t="shared" si="0"/>
        <v>336.7</v>
      </c>
      <c r="F11" s="15">
        <v>8718235006804</v>
      </c>
    </row>
    <row r="12" spans="1:6" ht="15" customHeight="1" x14ac:dyDescent="0.25">
      <c r="A12" s="9" t="s">
        <v>16</v>
      </c>
      <c r="B12" s="9">
        <v>34</v>
      </c>
      <c r="C12" s="5">
        <f>VLOOKUP(A12,[1]Blad1!$B:$C,2,0)</f>
        <v>9</v>
      </c>
      <c r="D12" s="20">
        <v>12.95</v>
      </c>
      <c r="E12" s="10">
        <f t="shared" si="0"/>
        <v>116.55</v>
      </c>
      <c r="F12" s="15">
        <v>8718235006811</v>
      </c>
    </row>
    <row r="13" spans="1:6" ht="15" customHeight="1" x14ac:dyDescent="0.25">
      <c r="A13" s="9" t="s">
        <v>17</v>
      </c>
      <c r="B13" s="9">
        <v>26</v>
      </c>
      <c r="C13" s="5">
        <f>VLOOKUP(A13,[1]Blad1!$B:$C,2,0)</f>
        <v>26</v>
      </c>
      <c r="D13" s="20">
        <v>12.95</v>
      </c>
      <c r="E13" s="10">
        <f t="shared" si="0"/>
        <v>336.7</v>
      </c>
      <c r="F13" s="15">
        <v>8718235006835</v>
      </c>
    </row>
    <row r="14" spans="1:6" ht="15" customHeight="1" x14ac:dyDescent="0.25">
      <c r="A14" s="9" t="s">
        <v>18</v>
      </c>
      <c r="B14" s="9">
        <v>4</v>
      </c>
      <c r="C14" s="5">
        <f>VLOOKUP(A14,[1]Blad1!$B:$C,2,0)</f>
        <v>43</v>
      </c>
      <c r="D14" s="20">
        <v>28.5</v>
      </c>
      <c r="E14" s="10">
        <f t="shared" si="0"/>
        <v>1225.5</v>
      </c>
      <c r="F14" s="15">
        <v>8718235007634</v>
      </c>
    </row>
    <row r="15" spans="1:6" ht="15" customHeight="1" x14ac:dyDescent="0.25">
      <c r="A15" s="9" t="s">
        <v>19</v>
      </c>
      <c r="B15" s="9">
        <v>24</v>
      </c>
      <c r="C15" s="5">
        <f>VLOOKUP(A15,[1]Blad1!$B:$C,2,0)</f>
        <v>24</v>
      </c>
      <c r="D15" s="20">
        <v>32.65</v>
      </c>
      <c r="E15" s="10">
        <f t="shared" si="0"/>
        <v>783.59999999999991</v>
      </c>
      <c r="F15" s="15">
        <v>8718235007726</v>
      </c>
    </row>
    <row r="16" spans="1:6" ht="15" customHeight="1" x14ac:dyDescent="0.25">
      <c r="A16" s="9" t="s">
        <v>20</v>
      </c>
      <c r="B16" s="9">
        <v>14</v>
      </c>
      <c r="C16" s="5">
        <f>VLOOKUP(A16,[1]Blad1!$B:$C,2,0)</f>
        <v>14</v>
      </c>
      <c r="D16" s="20">
        <v>12.95</v>
      </c>
      <c r="E16" s="10">
        <f t="shared" si="0"/>
        <v>181.29999999999998</v>
      </c>
      <c r="F16" s="15">
        <v>8718235008099</v>
      </c>
    </row>
    <row r="17" spans="1:6" ht="15" customHeight="1" x14ac:dyDescent="0.25">
      <c r="A17" s="9" t="s">
        <v>21</v>
      </c>
      <c r="B17" s="9">
        <v>23</v>
      </c>
      <c r="C17" s="5">
        <f>VLOOKUP(A17,[1]Blad1!$B:$C,2,0)</f>
        <v>23</v>
      </c>
      <c r="D17" s="20">
        <v>12.95</v>
      </c>
      <c r="E17" s="10">
        <f t="shared" si="0"/>
        <v>297.84999999999997</v>
      </c>
      <c r="F17" s="15">
        <v>8718235008112</v>
      </c>
    </row>
    <row r="18" spans="1:6" ht="15" customHeight="1" x14ac:dyDescent="0.25">
      <c r="A18" s="9" t="s">
        <v>22</v>
      </c>
      <c r="B18" s="9">
        <v>10</v>
      </c>
      <c r="C18" s="5">
        <f>VLOOKUP(A18,[1]Blad1!$B:$C,2,0)</f>
        <v>10</v>
      </c>
      <c r="D18" s="20">
        <v>29.95</v>
      </c>
      <c r="E18" s="10">
        <f t="shared" si="0"/>
        <v>299.5</v>
      </c>
      <c r="F18" s="15">
        <v>8718235018128</v>
      </c>
    </row>
    <row r="19" spans="1:6" ht="15" customHeight="1" x14ac:dyDescent="0.25">
      <c r="A19" s="9" t="s">
        <v>23</v>
      </c>
      <c r="B19" s="9">
        <v>65</v>
      </c>
      <c r="C19" s="5">
        <f>VLOOKUP(A19,[1]Blad1!$B:$C,2,0)</f>
        <v>64</v>
      </c>
      <c r="D19" s="20">
        <v>9.99</v>
      </c>
      <c r="E19" s="10">
        <f t="shared" si="0"/>
        <v>639.36</v>
      </c>
      <c r="F19" s="15">
        <v>8718235022446</v>
      </c>
    </row>
    <row r="20" spans="1:6" ht="15" customHeight="1" x14ac:dyDescent="0.25">
      <c r="A20" s="9" t="s">
        <v>24</v>
      </c>
      <c r="B20" s="9">
        <v>191</v>
      </c>
      <c r="C20" s="5">
        <f>VLOOKUP(A20,[1]Blad1!$B:$C,2,0)</f>
        <v>164</v>
      </c>
      <c r="D20" s="20">
        <v>8.5</v>
      </c>
      <c r="E20" s="10">
        <f t="shared" si="0"/>
        <v>1394</v>
      </c>
      <c r="F20" s="15">
        <v>8718235022460</v>
      </c>
    </row>
    <row r="21" spans="1:6" ht="15" customHeight="1" x14ac:dyDescent="0.25">
      <c r="A21" s="9" t="s">
        <v>25</v>
      </c>
      <c r="B21" s="9">
        <v>278</v>
      </c>
      <c r="C21" s="5">
        <f>VLOOKUP(A21,[1]Blad1!$B:$C,2,0)</f>
        <v>215</v>
      </c>
      <c r="D21" s="20">
        <v>6.85</v>
      </c>
      <c r="E21" s="10">
        <f t="shared" si="0"/>
        <v>1472.75</v>
      </c>
      <c r="F21" s="15">
        <v>8718235022477</v>
      </c>
    </row>
    <row r="22" spans="1:6" ht="15" customHeight="1" x14ac:dyDescent="0.25">
      <c r="A22" s="9" t="s">
        <v>26</v>
      </c>
      <c r="B22" s="9">
        <v>3</v>
      </c>
      <c r="C22" s="5">
        <f>VLOOKUP(A22,[1]Blad1!$B:$C,2,0)</f>
        <v>3</v>
      </c>
      <c r="D22" s="20">
        <v>9.9499999999999993</v>
      </c>
      <c r="E22" s="10">
        <f t="shared" si="0"/>
        <v>29.849999999999998</v>
      </c>
      <c r="F22" s="15">
        <v>8718235022484</v>
      </c>
    </row>
    <row r="23" spans="1:6" ht="15" customHeight="1" x14ac:dyDescent="0.25">
      <c r="A23" s="9" t="s">
        <v>27</v>
      </c>
      <c r="B23" s="9">
        <v>50</v>
      </c>
      <c r="C23" s="5">
        <f>VLOOKUP(A23,[1]Blad1!$B:$C,2,0)</f>
        <v>37</v>
      </c>
      <c r="D23" s="20">
        <v>14.4</v>
      </c>
      <c r="E23" s="10">
        <f t="shared" si="0"/>
        <v>532.80000000000007</v>
      </c>
      <c r="F23" s="15">
        <v>8718235022507</v>
      </c>
    </row>
    <row r="24" spans="1:6" ht="15" customHeight="1" x14ac:dyDescent="0.25">
      <c r="A24" s="9" t="s">
        <v>28</v>
      </c>
      <c r="B24" s="9">
        <v>36</v>
      </c>
      <c r="C24" s="5">
        <f>VLOOKUP(A24,[1]Blad1!$B:$C,2,0)</f>
        <v>35</v>
      </c>
      <c r="D24" s="20">
        <v>19.899999999999999</v>
      </c>
      <c r="E24" s="10">
        <f t="shared" si="0"/>
        <v>696.5</v>
      </c>
      <c r="F24" s="15">
        <v>8718235022514</v>
      </c>
    </row>
    <row r="25" spans="1:6" ht="15" customHeight="1" x14ac:dyDescent="0.25">
      <c r="A25" s="19" t="s">
        <v>29</v>
      </c>
      <c r="B25" s="9">
        <v>46</v>
      </c>
      <c r="C25" s="5">
        <f>VLOOKUP(A25,[1]Blad1!$B:$C,2,0)</f>
        <v>44</v>
      </c>
      <c r="D25" s="20">
        <v>12.5</v>
      </c>
      <c r="E25" s="10">
        <f t="shared" si="0"/>
        <v>550</v>
      </c>
      <c r="F25" s="15">
        <v>8718235022521</v>
      </c>
    </row>
    <row r="26" spans="1:6" ht="15" customHeight="1" x14ac:dyDescent="0.25">
      <c r="A26" s="19" t="s">
        <v>30</v>
      </c>
      <c r="B26" s="9">
        <v>24</v>
      </c>
      <c r="C26" s="5">
        <f>VLOOKUP(A26,[1]Blad1!$B:$C,2,0)</f>
        <v>19</v>
      </c>
      <c r="D26" s="20">
        <v>43</v>
      </c>
      <c r="E26" s="10">
        <f t="shared" si="0"/>
        <v>817</v>
      </c>
      <c r="F26" s="15">
        <v>8718235022538</v>
      </c>
    </row>
    <row r="27" spans="1:6" ht="15" customHeight="1" x14ac:dyDescent="0.25">
      <c r="A27" s="19" t="s">
        <v>31</v>
      </c>
      <c r="B27" s="9">
        <v>30</v>
      </c>
      <c r="C27" s="5">
        <f>VLOOKUP(A27,[1]Blad1!$B:$C,2,0)</f>
        <v>30</v>
      </c>
      <c r="D27" s="20">
        <v>7.5</v>
      </c>
      <c r="E27" s="10">
        <f t="shared" si="0"/>
        <v>225</v>
      </c>
      <c r="F27" s="15">
        <v>8718235022569</v>
      </c>
    </row>
    <row r="28" spans="1:6" ht="15" customHeight="1" x14ac:dyDescent="0.25">
      <c r="A28" s="19" t="s">
        <v>32</v>
      </c>
      <c r="B28" s="9">
        <v>45</v>
      </c>
      <c r="C28" s="5">
        <f>VLOOKUP(A28,[1]Blad1!$B:$C,2,0)</f>
        <v>41</v>
      </c>
      <c r="D28" s="20">
        <v>15</v>
      </c>
      <c r="E28" s="10">
        <f t="shared" si="0"/>
        <v>615</v>
      </c>
      <c r="F28" s="15">
        <v>8718235022576</v>
      </c>
    </row>
    <row r="29" spans="1:6" ht="15" customHeight="1" x14ac:dyDescent="0.25">
      <c r="A29" s="19" t="s">
        <v>33</v>
      </c>
      <c r="B29" s="9">
        <v>48</v>
      </c>
      <c r="C29" s="5">
        <f>VLOOKUP(A29,[1]Blad1!$B:$C,2,0)</f>
        <v>48</v>
      </c>
      <c r="D29" s="20">
        <v>11.9</v>
      </c>
      <c r="E29" s="10">
        <f t="shared" si="0"/>
        <v>571.20000000000005</v>
      </c>
      <c r="F29" s="15">
        <v>8718235022583</v>
      </c>
    </row>
    <row r="30" spans="1:6" ht="15" customHeight="1" x14ac:dyDescent="0.25">
      <c r="A30" s="19" t="s">
        <v>34</v>
      </c>
      <c r="B30" s="9">
        <v>44</v>
      </c>
      <c r="C30" s="5">
        <f>VLOOKUP(A30,[1]Blad1!$B:$C,2,0)</f>
        <v>43</v>
      </c>
      <c r="D30" s="20">
        <v>12.95</v>
      </c>
      <c r="E30" s="10">
        <f t="shared" si="0"/>
        <v>556.85</v>
      </c>
      <c r="F30" s="15">
        <v>8718235022620</v>
      </c>
    </row>
    <row r="31" spans="1:6" ht="15" customHeight="1" x14ac:dyDescent="0.25">
      <c r="A31" s="19" t="s">
        <v>35</v>
      </c>
      <c r="B31" s="9">
        <v>13</v>
      </c>
      <c r="C31" s="5">
        <f>VLOOKUP(A31,[1]Blad1!$B:$C,2,0)</f>
        <v>78</v>
      </c>
      <c r="D31" s="20">
        <v>7.95</v>
      </c>
      <c r="E31" s="10">
        <f t="shared" si="0"/>
        <v>620.1</v>
      </c>
      <c r="F31" s="15">
        <v>8718235022637</v>
      </c>
    </row>
    <row r="32" spans="1:6" ht="15" customHeight="1" x14ac:dyDescent="0.25">
      <c r="A32" s="19" t="s">
        <v>36</v>
      </c>
      <c r="B32" s="9">
        <v>23</v>
      </c>
      <c r="C32" s="5">
        <f>VLOOKUP(A32,[1]Blad1!$B:$C,2,0)</f>
        <v>16</v>
      </c>
      <c r="D32" s="20">
        <v>9.9499999999999993</v>
      </c>
      <c r="E32" s="10">
        <f t="shared" si="0"/>
        <v>159.19999999999999</v>
      </c>
      <c r="F32" s="15">
        <v>8718235022651</v>
      </c>
    </row>
    <row r="33" spans="1:7" ht="15" customHeight="1" x14ac:dyDescent="0.25">
      <c r="A33" s="19" t="s">
        <v>37</v>
      </c>
      <c r="B33" s="9">
        <v>6</v>
      </c>
      <c r="C33" s="5">
        <f>VLOOKUP(A33,[1]Blad1!$B:$C,2,0)</f>
        <v>5</v>
      </c>
      <c r="D33" s="20">
        <v>29.95</v>
      </c>
      <c r="E33" s="10">
        <f t="shared" si="0"/>
        <v>149.75</v>
      </c>
      <c r="F33" s="15">
        <v>8718235022675</v>
      </c>
    </row>
    <row r="34" spans="1:7" ht="15" customHeight="1" x14ac:dyDescent="0.25">
      <c r="A34" s="9" t="s">
        <v>38</v>
      </c>
      <c r="B34" s="9">
        <v>5</v>
      </c>
      <c r="C34" s="5">
        <f>VLOOKUP(A34,[1]Blad1!$B:$C,2,0)</f>
        <v>5</v>
      </c>
      <c r="D34" s="20">
        <v>39.950000000000003</v>
      </c>
      <c r="E34" s="10">
        <f t="shared" si="0"/>
        <v>199.75</v>
      </c>
      <c r="F34" s="15">
        <v>8718235022682</v>
      </c>
    </row>
    <row r="35" spans="1:7" ht="15" customHeight="1" x14ac:dyDescent="0.25">
      <c r="A35" s="9" t="s">
        <v>39</v>
      </c>
      <c r="B35" s="9">
        <v>45</v>
      </c>
      <c r="C35" s="5">
        <f>VLOOKUP(A35,[1]Blad1!$B:$C,2,0)</f>
        <v>45</v>
      </c>
      <c r="D35" s="20">
        <v>29.95</v>
      </c>
      <c r="E35" s="10">
        <f t="shared" si="0"/>
        <v>1347.75</v>
      </c>
      <c r="F35" s="15">
        <v>8718235022699</v>
      </c>
    </row>
    <row r="36" spans="1:7" ht="15" customHeight="1" x14ac:dyDescent="0.25">
      <c r="A36" s="9" t="s">
        <v>40</v>
      </c>
      <c r="B36" s="9">
        <v>18</v>
      </c>
      <c r="C36" s="5">
        <f>VLOOKUP(A36,[1]Blad1!$B:$C,2,0)</f>
        <v>15</v>
      </c>
      <c r="D36" s="20">
        <v>34.950000000000003</v>
      </c>
      <c r="E36" s="10">
        <f t="shared" si="0"/>
        <v>524.25</v>
      </c>
      <c r="F36" s="15">
        <v>8718235022705</v>
      </c>
    </row>
    <row r="37" spans="1:7" ht="15" customHeight="1" x14ac:dyDescent="0.25">
      <c r="A37" s="9" t="s">
        <v>41</v>
      </c>
      <c r="B37" s="9">
        <v>110</v>
      </c>
      <c r="C37" s="5">
        <f>VLOOKUP(A37,[1]Blad1!$B:$C,2,0)</f>
        <v>92</v>
      </c>
      <c r="D37" s="14">
        <v>5.95</v>
      </c>
      <c r="E37" s="10">
        <f t="shared" si="0"/>
        <v>547.4</v>
      </c>
      <c r="F37" s="15">
        <v>8718235022712</v>
      </c>
    </row>
    <row r="38" spans="1:7" ht="15" customHeight="1" x14ac:dyDescent="0.25">
      <c r="A38" s="9" t="s">
        <v>42</v>
      </c>
      <c r="B38" s="9">
        <v>21</v>
      </c>
      <c r="C38" s="5">
        <f>VLOOKUP(A38,[1]Blad1!$B:$C,2,0)</f>
        <v>18</v>
      </c>
      <c r="D38" s="14">
        <v>57</v>
      </c>
      <c r="E38" s="10">
        <f t="shared" si="0"/>
        <v>1026</v>
      </c>
      <c r="F38" s="15">
        <v>8718235023412</v>
      </c>
      <c r="G38" s="9"/>
    </row>
    <row r="39" spans="1:7" ht="15" customHeight="1" x14ac:dyDescent="0.25">
      <c r="A39" s="9" t="s">
        <v>43</v>
      </c>
      <c r="B39" s="9">
        <v>105</v>
      </c>
      <c r="C39" s="5">
        <f>VLOOKUP(A39,[1]Blad1!$B:$C,2,0)</f>
        <v>104</v>
      </c>
      <c r="D39" s="20">
        <v>32.65</v>
      </c>
      <c r="E39" s="10">
        <f t="shared" si="0"/>
        <v>3395.6</v>
      </c>
      <c r="F39" s="15">
        <v>8718235024075</v>
      </c>
      <c r="G39" s="9"/>
    </row>
    <row r="40" spans="1:7" ht="15" customHeight="1" x14ac:dyDescent="0.25">
      <c r="A40" s="9" t="s">
        <v>44</v>
      </c>
      <c r="B40" s="9">
        <v>126</v>
      </c>
      <c r="C40" s="5">
        <f>VLOOKUP(A40,[1]Blad1!$B:$C,2,0)</f>
        <v>124</v>
      </c>
      <c r="D40" s="20">
        <v>32.65</v>
      </c>
      <c r="E40" s="10">
        <f t="shared" si="0"/>
        <v>4048.6</v>
      </c>
      <c r="F40" s="15">
        <v>8718235024082</v>
      </c>
      <c r="G40" s="9"/>
    </row>
    <row r="41" spans="1:7" ht="15" customHeight="1" x14ac:dyDescent="0.25">
      <c r="A41" s="9" t="s">
        <v>45</v>
      </c>
      <c r="B41" s="9">
        <v>6</v>
      </c>
      <c r="C41" s="5">
        <f>VLOOKUP(A41,[1]Blad1!$B:$C,2,0)</f>
        <v>6</v>
      </c>
      <c r="D41" s="20">
        <v>32.65</v>
      </c>
      <c r="E41" s="10">
        <f t="shared" si="0"/>
        <v>195.89999999999998</v>
      </c>
      <c r="F41" s="15">
        <v>8718235024099</v>
      </c>
      <c r="G41" s="9"/>
    </row>
    <row r="42" spans="1:7" ht="15" customHeight="1" x14ac:dyDescent="0.25">
      <c r="A42" s="9" t="s">
        <v>46</v>
      </c>
      <c r="B42" s="9">
        <v>8</v>
      </c>
      <c r="C42" s="5">
        <f>VLOOKUP(A42,[1]Blad1!$B:$C,2,0)</f>
        <v>8</v>
      </c>
      <c r="D42" s="20">
        <v>32.65</v>
      </c>
      <c r="E42" s="10">
        <f t="shared" si="0"/>
        <v>261.2</v>
      </c>
      <c r="F42" s="15">
        <v>8718235024105</v>
      </c>
      <c r="G42" s="9"/>
    </row>
    <row r="43" spans="1:7" ht="15" customHeight="1" x14ac:dyDescent="0.25">
      <c r="A43" s="9" t="s">
        <v>47</v>
      </c>
      <c r="B43" s="9">
        <v>6</v>
      </c>
      <c r="C43" s="5">
        <f>VLOOKUP(A43,[1]Blad1!$B:$C,2,0)</f>
        <v>3</v>
      </c>
      <c r="D43" s="14">
        <v>12.95</v>
      </c>
      <c r="E43" s="10">
        <f t="shared" si="0"/>
        <v>38.849999999999994</v>
      </c>
      <c r="F43" s="15">
        <v>8718235026086</v>
      </c>
      <c r="G43" s="9"/>
    </row>
    <row r="44" spans="1:7" ht="15" customHeight="1" x14ac:dyDescent="0.25">
      <c r="A44" s="9" t="s">
        <v>48</v>
      </c>
      <c r="B44" s="9">
        <v>8</v>
      </c>
      <c r="C44" s="5">
        <f>VLOOKUP(A44,[1]Blad1!$B:$C,2,0)</f>
        <v>7</v>
      </c>
      <c r="D44" s="14">
        <v>24.95</v>
      </c>
      <c r="E44" s="10">
        <f t="shared" si="0"/>
        <v>174.65</v>
      </c>
      <c r="F44" s="15">
        <v>8718235026093</v>
      </c>
      <c r="G44" s="9"/>
    </row>
    <row r="45" spans="1:7" ht="15" customHeight="1" x14ac:dyDescent="0.25">
      <c r="A45" s="9" t="s">
        <v>49</v>
      </c>
      <c r="B45" s="9">
        <v>96</v>
      </c>
      <c r="C45" s="5">
        <f>VLOOKUP(A45,[1]Blad1!$B:$C,2,0)</f>
        <v>96</v>
      </c>
      <c r="D45" s="14">
        <v>9.9499999999999993</v>
      </c>
      <c r="E45" s="10">
        <f t="shared" si="0"/>
        <v>955.19999999999993</v>
      </c>
      <c r="F45" s="15">
        <v>8718235026161</v>
      </c>
      <c r="G45" s="9"/>
    </row>
    <row r="46" spans="1:7" ht="15" customHeight="1" x14ac:dyDescent="0.25">
      <c r="A46" s="9" t="s">
        <v>50</v>
      </c>
      <c r="B46" s="9">
        <v>116</v>
      </c>
      <c r="C46" s="5">
        <f>VLOOKUP(A46,[1]Blad1!$B:$C,2,0)</f>
        <v>116</v>
      </c>
      <c r="D46" s="14">
        <v>9.9499999999999993</v>
      </c>
      <c r="E46" s="10">
        <f t="shared" si="0"/>
        <v>1154.1999999999998</v>
      </c>
      <c r="F46" s="15">
        <v>8718235026178</v>
      </c>
      <c r="G46" s="9"/>
    </row>
    <row r="47" spans="1:7" ht="15" customHeight="1" x14ac:dyDescent="0.25">
      <c r="A47" s="9" t="s">
        <v>51</v>
      </c>
      <c r="B47" s="9">
        <v>12</v>
      </c>
      <c r="C47" s="5">
        <f>VLOOKUP(A47,[1]Blad1!$B:$C,2,0)</f>
        <v>12</v>
      </c>
      <c r="D47" s="14">
        <v>39.950000000000003</v>
      </c>
      <c r="E47" s="10">
        <f t="shared" si="0"/>
        <v>479.40000000000003</v>
      </c>
      <c r="F47" s="15">
        <v>8718235028059</v>
      </c>
      <c r="G47" s="9"/>
    </row>
    <row r="48" spans="1:7" ht="15" customHeight="1" x14ac:dyDescent="0.25">
      <c r="A48" s="9" t="s">
        <v>52</v>
      </c>
      <c r="B48" s="9">
        <v>54</v>
      </c>
      <c r="C48" s="5">
        <f>VLOOKUP(A48,[1]Blad1!$B:$C,2,0)</f>
        <v>54</v>
      </c>
      <c r="D48" s="14">
        <v>30.95</v>
      </c>
      <c r="E48" s="10">
        <f t="shared" si="0"/>
        <v>1671.3</v>
      </c>
      <c r="F48" s="15">
        <v>8718235028981</v>
      </c>
      <c r="G48" s="9"/>
    </row>
    <row r="49" spans="1:7" ht="15" customHeight="1" x14ac:dyDescent="0.25">
      <c r="A49" s="9" t="s">
        <v>53</v>
      </c>
      <c r="B49" s="9">
        <v>11</v>
      </c>
      <c r="C49" s="5">
        <f>VLOOKUP(A49,[1]Blad1!$B:$C,2,0)</f>
        <v>10</v>
      </c>
      <c r="D49" s="14">
        <v>25</v>
      </c>
      <c r="E49" s="10">
        <f t="shared" si="0"/>
        <v>250</v>
      </c>
      <c r="F49" s="15">
        <v>8718235034159</v>
      </c>
      <c r="G49" s="9"/>
    </row>
    <row r="50" spans="1:7" ht="15" customHeight="1" x14ac:dyDescent="0.25">
      <c r="A50" s="9" t="s">
        <v>54</v>
      </c>
      <c r="B50" s="9">
        <v>12</v>
      </c>
      <c r="C50" s="5">
        <f>VLOOKUP(A50,[1]Blad1!$B:$C,2,0)</f>
        <v>10</v>
      </c>
      <c r="D50" s="14">
        <v>25</v>
      </c>
      <c r="E50" s="10">
        <f t="shared" si="0"/>
        <v>250</v>
      </c>
      <c r="F50" s="15">
        <v>8718235034166</v>
      </c>
      <c r="G50" s="9"/>
    </row>
    <row r="51" spans="1:7" ht="15" customHeight="1" x14ac:dyDescent="0.25">
      <c r="A51" s="9" t="s">
        <v>55</v>
      </c>
      <c r="B51" s="9">
        <v>16</v>
      </c>
      <c r="C51" s="5">
        <f>VLOOKUP(A51,[1]Blad1!$B:$C,2,0)</f>
        <v>9</v>
      </c>
      <c r="D51" s="14">
        <v>25</v>
      </c>
      <c r="E51" s="10">
        <f t="shared" si="0"/>
        <v>225</v>
      </c>
      <c r="F51" s="15">
        <v>8718235034173</v>
      </c>
      <c r="G51" s="9"/>
    </row>
    <row r="52" spans="1:7" ht="15" customHeight="1" x14ac:dyDescent="0.25">
      <c r="A52" s="9" t="s">
        <v>56</v>
      </c>
      <c r="B52" s="9">
        <v>8</v>
      </c>
      <c r="C52" s="5">
        <f>VLOOKUP(A52,[1]Blad1!$B:$C,2,0)</f>
        <v>8</v>
      </c>
      <c r="D52" s="14">
        <v>25</v>
      </c>
      <c r="E52" s="10">
        <f t="shared" si="0"/>
        <v>200</v>
      </c>
      <c r="F52" s="15">
        <v>8718235034180</v>
      </c>
      <c r="G52" s="9"/>
    </row>
    <row r="53" spans="1:7" ht="15" customHeight="1" x14ac:dyDescent="0.25">
      <c r="A53" s="9" t="s">
        <v>57</v>
      </c>
      <c r="B53" s="9">
        <v>2</v>
      </c>
      <c r="C53" s="5">
        <f>VLOOKUP(A53,[1]Blad1!$B:$C,2,0)</f>
        <v>2</v>
      </c>
      <c r="D53" s="14">
        <v>25</v>
      </c>
      <c r="E53" s="10">
        <f>C53*D53</f>
        <v>50</v>
      </c>
      <c r="F53" s="15">
        <v>8718235034197</v>
      </c>
      <c r="G53" s="9"/>
    </row>
    <row r="54" spans="1:7" ht="15" customHeight="1" x14ac:dyDescent="0.3">
      <c r="A54" s="18" t="s">
        <v>58</v>
      </c>
      <c r="B54" s="5">
        <v>0</v>
      </c>
      <c r="C54" s="18">
        <v>3</v>
      </c>
      <c r="D54" s="10">
        <v>32.65</v>
      </c>
      <c r="E54" s="10">
        <f>C54*D54</f>
        <v>97.949999999999989</v>
      </c>
      <c r="F54" s="17">
        <v>8718235024112</v>
      </c>
      <c r="G54" s="9"/>
    </row>
    <row r="55" spans="1:7" ht="15" customHeight="1" x14ac:dyDescent="0.3">
      <c r="A55" s="18" t="s">
        <v>59</v>
      </c>
      <c r="B55" s="5">
        <v>0</v>
      </c>
      <c r="C55" s="18">
        <v>20</v>
      </c>
      <c r="D55" s="10">
        <v>17.95</v>
      </c>
      <c r="E55" s="10">
        <f>C55*D55</f>
        <v>359</v>
      </c>
      <c r="F55" s="17">
        <v>8718235030830</v>
      </c>
      <c r="G55" s="9"/>
    </row>
    <row r="56" spans="1:7" ht="15" customHeight="1" x14ac:dyDescent="0.3">
      <c r="A56" s="18" t="s">
        <v>60</v>
      </c>
      <c r="B56" s="5">
        <v>0</v>
      </c>
      <c r="C56" s="18">
        <v>8</v>
      </c>
      <c r="D56" s="10">
        <v>25</v>
      </c>
      <c r="E56" s="10">
        <f>C56*D56</f>
        <v>200</v>
      </c>
      <c r="F56" s="17">
        <v>8718235034203</v>
      </c>
      <c r="G56" s="9"/>
    </row>
    <row r="57" spans="1:7" ht="15" customHeight="1" x14ac:dyDescent="0.3">
      <c r="A57" s="18" t="s">
        <v>61</v>
      </c>
      <c r="B57" s="5">
        <v>0</v>
      </c>
      <c r="C57" s="18">
        <v>40</v>
      </c>
      <c r="D57" s="10">
        <v>7.95</v>
      </c>
      <c r="E57" s="10">
        <f>C57*D57</f>
        <v>318</v>
      </c>
      <c r="F57" s="17">
        <v>8718235035514</v>
      </c>
      <c r="G57" s="9"/>
    </row>
    <row r="58" spans="1:7" ht="15" customHeight="1" x14ac:dyDescent="0.25">
      <c r="A58" s="9"/>
      <c r="B58" s="9"/>
      <c r="C58" s="5"/>
      <c r="D58" s="14"/>
      <c r="E58" s="14"/>
      <c r="F58" s="15"/>
      <c r="G58" s="9"/>
    </row>
    <row r="59" spans="1:7" ht="15" customHeight="1" x14ac:dyDescent="0.25">
      <c r="A59" s="9"/>
      <c r="B59" s="9"/>
      <c r="C59" s="5"/>
      <c r="D59" s="14"/>
      <c r="E59" s="14"/>
      <c r="F59" s="15"/>
      <c r="G59" s="9"/>
    </row>
    <row r="60" spans="1:7" ht="15" customHeight="1" x14ac:dyDescent="0.25">
      <c r="A60" s="9"/>
      <c r="B60" s="9" t="s">
        <v>62</v>
      </c>
      <c r="C60" s="5"/>
      <c r="D60" s="9" t="s">
        <v>63</v>
      </c>
      <c r="E60" s="14">
        <v>32524.75</v>
      </c>
      <c r="F60" s="9"/>
      <c r="G60" s="9"/>
    </row>
    <row r="61" spans="1:7" ht="15" customHeight="1" x14ac:dyDescent="0.25">
      <c r="A61" s="9"/>
      <c r="B61" s="5" t="s">
        <v>64</v>
      </c>
      <c r="D61" s="5" t="s">
        <v>63</v>
      </c>
      <c r="E61" s="10">
        <f>SUM(E4:E57)</f>
        <v>32641.110000000004</v>
      </c>
      <c r="F61" s="8" t="s">
        <v>65</v>
      </c>
      <c r="G61" s="9"/>
    </row>
    <row r="62" spans="1:7" ht="15" customHeight="1" x14ac:dyDescent="0.25">
      <c r="A62" s="9"/>
      <c r="B62" s="11"/>
      <c r="D62" s="9"/>
      <c r="E62" s="9"/>
      <c r="F62" s="9"/>
      <c r="G62" s="9"/>
    </row>
    <row r="63" spans="1:7" ht="15" customHeight="1" x14ac:dyDescent="0.25">
      <c r="A63" s="9"/>
      <c r="B63" s="11"/>
      <c r="D63" s="9"/>
      <c r="E63" s="9"/>
      <c r="F63" s="9"/>
      <c r="G63" s="9"/>
    </row>
    <row r="64" spans="1:7" ht="15" customHeight="1" x14ac:dyDescent="0.25">
      <c r="A64" s="9"/>
      <c r="B64" s="11"/>
      <c r="D64" s="9"/>
      <c r="E64" s="9"/>
      <c r="F64" s="9"/>
      <c r="G64" s="9"/>
    </row>
    <row r="65" spans="1:6" ht="15" customHeight="1" x14ac:dyDescent="0.25">
      <c r="A65" s="9"/>
      <c r="B65" s="11"/>
      <c r="D65" s="9"/>
      <c r="E65" s="9"/>
      <c r="F65" s="9"/>
    </row>
    <row r="66" spans="1:6" ht="15" customHeight="1" x14ac:dyDescent="0.25">
      <c r="A66" s="9"/>
      <c r="B66" s="11"/>
      <c r="D66" s="9"/>
      <c r="E66" s="9"/>
      <c r="F66" s="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C7C156F27CF45B48777E036029DC1" ma:contentTypeVersion="14" ma:contentTypeDescription="Create a new document." ma:contentTypeScope="" ma:versionID="dbb4820a2813e65376c1165f43076696">
  <xsd:schema xmlns:xsd="http://www.w3.org/2001/XMLSchema" xmlns:xs="http://www.w3.org/2001/XMLSchema" xmlns:p="http://schemas.microsoft.com/office/2006/metadata/properties" xmlns:ns2="494671e9-d84e-4208-adab-9c27586a405e" xmlns:ns3="7a199c71-258b-4a4c-b750-16c4cedcfc89" targetNamespace="http://schemas.microsoft.com/office/2006/metadata/properties" ma:root="true" ma:fieldsID="ac8fdb3238f871a9c1e304ad35726ab9" ns2:_="" ns3:_="">
    <xsd:import namespace="494671e9-d84e-4208-adab-9c27586a405e"/>
    <xsd:import namespace="7a199c71-258b-4a4c-b750-16c4cedcfc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671e9-d84e-4208-adab-9c27586a4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65a90ea-d0e7-4aae-8ef9-9f5dd1eb65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99c71-258b-4a4c-b750-16c4cedcfc8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be0339-8d13-48af-ab87-52359fd63d27}" ma:internalName="TaxCatchAll" ma:showField="CatchAllData" ma:web="7a199c71-258b-4a4c-b750-16c4cedcf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4671e9-d84e-4208-adab-9c27586a405e">
      <Terms xmlns="http://schemas.microsoft.com/office/infopath/2007/PartnerControls"/>
    </lcf76f155ced4ddcb4097134ff3c332f>
    <TaxCatchAll xmlns="7a199c71-258b-4a4c-b750-16c4cedcfc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B515E3-6888-4626-9B02-1710EFF03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4671e9-d84e-4208-adab-9c27586a405e"/>
    <ds:schemaRef ds:uri="7a199c71-258b-4a4c-b750-16c4cedcf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95BDE-86AB-426F-9CB0-087B4FA4C68F}">
  <ds:schemaRefs>
    <ds:schemaRef ds:uri="http://purl.org/dc/elements/1.1/"/>
    <ds:schemaRef ds:uri="7a199c71-258b-4a4c-b750-16c4cedcfc8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494671e9-d84e-4208-adab-9c27586a40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6FBF7D-0CE6-4A1A-80B3-FC528BF04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Marnix de Vries</dc:creator>
  <cp:keywords/>
  <dc:description/>
  <cp:lastModifiedBy>Toussaint, Janneke</cp:lastModifiedBy>
  <cp:revision/>
  <dcterms:created xsi:type="dcterms:W3CDTF">2021-10-08T15:54:45Z</dcterms:created>
  <dcterms:modified xsi:type="dcterms:W3CDTF">2025-09-25T12:46:48Z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0x0101004B2C7C156F27CF45B48777E036029DC1</vt:lpwstr>
  </property>
  <property fmtid="{D5CDD505-2E9C-101B-9397-08002B2CF9AE}" pid="3" name="MediaServiceImageTags">
    <vt:lpwstr/>
  </property>
</Properties>
</file>