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wellinghoff\Downloads\Tech installaties bedrijfsgevoelige installaties\"/>
    </mc:Choice>
  </mc:AlternateContent>
  <xr:revisionPtr revIDLastSave="0" documentId="8_{2DC53D25-6C0F-450F-8D5C-3D6A3C0F365E}" xr6:coauthVersionLast="47" xr6:coauthVersionMax="47" xr10:uidLastSave="{00000000-0000-0000-0000-000000000000}"/>
  <bookViews>
    <workbookView xWindow="57480" yWindow="-120" windowWidth="29040" windowHeight="15840" activeTab="2" xr2:uid="{19D15A8F-9B1E-424D-BB71-1218B78A72CB}"/>
  </bookViews>
  <sheets>
    <sheet name="Bijlage 5 Preventief" sheetId="6" r:id="rId1"/>
    <sheet name="Bijlage 6 correctief" sheetId="5" r:id="rId2"/>
    <sheet name="Bijlage 7 Totaal Prijzenblad" sheetId="7" r:id="rId3"/>
  </sheets>
  <definedNames>
    <definedName name="_xlnm.Print_Area" localSheetId="1">'Bijlage 6 correctief'!$A$1:$H$21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F17" i="5"/>
  <c r="H17" i="5"/>
  <c r="D16" i="5"/>
  <c r="F16" i="5"/>
  <c r="H16" i="5"/>
  <c r="B10" i="7"/>
  <c r="B22" i="6"/>
  <c r="B21" i="6"/>
  <c r="C48" i="5"/>
  <c r="C51" i="5" s="1"/>
  <c r="C44" i="5"/>
  <c r="C42" i="5"/>
  <c r="C41" i="5"/>
  <c r="C25" i="5"/>
  <c r="C37" i="5"/>
  <c r="C33" i="5"/>
  <c r="C29" i="5"/>
  <c r="H13" i="5"/>
  <c r="C32" i="5" s="1"/>
  <c r="H14" i="5"/>
  <c r="C36" i="5" s="1"/>
  <c r="H15" i="5"/>
  <c r="C40" i="5" s="1"/>
  <c r="H12" i="5"/>
  <c r="C28" i="5" s="1"/>
  <c r="F13" i="5"/>
  <c r="C31" i="5" s="1"/>
  <c r="F14" i="5"/>
  <c r="C35" i="5" s="1"/>
  <c r="F15" i="5"/>
  <c r="C39" i="5" s="1"/>
  <c r="F12" i="5"/>
  <c r="C27" i="5" s="1"/>
  <c r="D13" i="5"/>
  <c r="C30" i="5" s="1"/>
  <c r="D14" i="5"/>
  <c r="C34" i="5" s="1"/>
  <c r="D15" i="5"/>
  <c r="C38" i="5" s="1"/>
  <c r="D12" i="5"/>
  <c r="C26" i="5" s="1"/>
  <c r="C45" i="5" l="1"/>
  <c r="C53" i="5" s="1"/>
  <c r="B11" i="7" s="1"/>
  <c r="B13" i="7" s="1"/>
  <c r="B14" i="7"/>
</calcChain>
</file>

<file path=xl/sharedStrings.xml><?xml version="1.0" encoding="utf-8"?>
<sst xmlns="http://schemas.openxmlformats.org/spreadsheetml/2006/main" count="108" uniqueCount="87">
  <si>
    <t>Bijlage 5 Inschrijfformulier BEDRAG preventief onderhoud W- en E- INSTALLATIES</t>
  </si>
  <si>
    <t>Betreffende het jaarbredrag voor preventieve onderhoud van de werktuigkundige en elektrotechnische installaties voor de periode</t>
  </si>
  <si>
    <t>2026 t/m 2029 conform Aanbestedingsleidraad Waterschap Limburg met zaaknummer 2025-Z3191 inclusief alle</t>
  </si>
  <si>
    <t xml:space="preserve">bijbehorende bijlagen. </t>
  </si>
  <si>
    <t>Aanbesteding op:</t>
  </si>
  <si>
    <t>(Datum)</t>
  </si>
  <si>
    <t>De ondergetekende:</t>
  </si>
  <si>
    <t>(Firma)</t>
  </si>
  <si>
    <t xml:space="preserve">Gevestigd te: </t>
  </si>
  <si>
    <t>(Vestigingsplaats)</t>
  </si>
  <si>
    <t>Verbindt zich door ondertekening dezes, overeenkomstig de voorwaarden van de aanbesteding, tot</t>
  </si>
  <si>
    <r>
      <t xml:space="preserve">het aannemen van het werk voor de </t>
    </r>
    <r>
      <rPr>
        <b/>
        <sz val="11"/>
        <color theme="1"/>
        <rFont val="Calibri"/>
        <family val="2"/>
        <scheme val="minor"/>
      </rPr>
      <t>JAARLIJKSE</t>
    </r>
    <r>
      <rPr>
        <sz val="11"/>
        <color theme="1"/>
        <rFont val="Calibri"/>
        <family val="2"/>
        <scheme val="minor"/>
      </rPr>
      <t xml:space="preserve"> bedrag excl. b.t.w. van:</t>
    </r>
  </si>
  <si>
    <t>Jaarbedrag excl BTW</t>
  </si>
  <si>
    <t>Zegge:</t>
  </si>
  <si>
    <t>Verschuldigde BTW (21%)</t>
  </si>
  <si>
    <t>Totaal incl. BTW</t>
  </si>
  <si>
    <t>Gedaan te:</t>
  </si>
  <si>
    <t>(Plaats)</t>
  </si>
  <si>
    <t>Handtekening</t>
  </si>
  <si>
    <t>(Handtekening)</t>
  </si>
  <si>
    <t>grijs gearceerde cellen allen in te vullen door opdrachtnemer</t>
  </si>
  <si>
    <t>Bijlage 6 Inschrijfformulier BEDRAG Correctief- en storings- onderhoud</t>
  </si>
  <si>
    <t>Functionaris/toeslagen</t>
  </si>
  <si>
    <t>Normale werkuren/werkdagen</t>
  </si>
  <si>
    <t>1e twee uren aansluitend aan normale</t>
  </si>
  <si>
    <t>avonduren</t>
  </si>
  <si>
    <t>zon- en erkende feestagen uren</t>
  </si>
  <si>
    <t>8.00-17.00 uur</t>
  </si>
  <si>
    <t>werkuren/werkdagen van 17.00 uur- 19.00 uur</t>
  </si>
  <si>
    <t>werkuren/werkdagen van 19.00 uur- 8.00 uur en zaterdaguren</t>
  </si>
  <si>
    <t>van 00.00 uur- 24.00 uur</t>
  </si>
  <si>
    <t>uurtarief in € (euro)</t>
  </si>
  <si>
    <t>toeslag op uurtarief Normale werkuren/werkdagen</t>
  </si>
  <si>
    <t>in % (percentage)</t>
  </si>
  <si>
    <t xml:space="preserve">Uurtarieven Correctief - en storingsonderhoud inclusief sociale lasten, reisuren/-kosten, verblijfkosten, Winst &amp; Risico en andere toeslagen </t>
  </si>
  <si>
    <t>A</t>
  </si>
  <si>
    <t>B</t>
  </si>
  <si>
    <t>C</t>
  </si>
  <si>
    <t>D</t>
  </si>
  <si>
    <t>Service monteur W-installatie</t>
  </si>
  <si>
    <t>Service technicus W-installatie</t>
  </si>
  <si>
    <t>Service monteur E-installatie</t>
  </si>
  <si>
    <t>Service technicus E-installatie</t>
  </si>
  <si>
    <t>Werkvoorbereider/Engineer W- en E-installaties</t>
  </si>
  <si>
    <t>Contractmanager</t>
  </si>
  <si>
    <t>Voorrijkosten/servicekosten</t>
  </si>
  <si>
    <t>bedrag per melding in € (euro)</t>
  </si>
  <si>
    <t>Voorrijkosten/servicekosten per melding</t>
  </si>
  <si>
    <t>Toeslagen</t>
  </si>
  <si>
    <t>toeslag in %</t>
  </si>
  <si>
    <t>Toeslag materialen inclusief Winst &amp; Risico materialen</t>
  </si>
  <si>
    <t>WEGING KOSTEN CORRECTIEF- EN STORINGSONDERHOUD</t>
  </si>
  <si>
    <t>Weging uurkosten</t>
  </si>
  <si>
    <t>weging aantal uren op jaarbasis</t>
  </si>
  <si>
    <t>kosten</t>
  </si>
  <si>
    <t>Servicemonteur W-installatie (kolom A)</t>
  </si>
  <si>
    <t>Servicemonteur W-installatie (kolom B)</t>
  </si>
  <si>
    <t>Servicemonteur W-installatie (kolom C)</t>
  </si>
  <si>
    <t>Servicemonteur W-installatie (kolom D)</t>
  </si>
  <si>
    <t>Servicetechnicus W-installatie (kolom A)</t>
  </si>
  <si>
    <t>Servicetechnicus W-installatie (kolom B)</t>
  </si>
  <si>
    <t>Servicetechnicus W-installatie (kolom C)</t>
  </si>
  <si>
    <t>Servicetechnicus W-installatie (kolom D)</t>
  </si>
  <si>
    <t>Servicemonteur E-installatie (kolom A)</t>
  </si>
  <si>
    <t>Servicemonteur E-installatie (kolom B)</t>
  </si>
  <si>
    <t>Servicemonteur E-installatie (kolom C)</t>
  </si>
  <si>
    <t>Servicemonteur E-installatie (kolom D)</t>
  </si>
  <si>
    <t>Servicetechnicus E-installatie (kolom A)</t>
  </si>
  <si>
    <t>Servicetechnicus E-installatie (kolom B)</t>
  </si>
  <si>
    <t>Servicetechnicus E-installatie (kolom C)</t>
  </si>
  <si>
    <t>Servicetechnicus E-installatie (kolom D)</t>
  </si>
  <si>
    <t>aantal op jaarbasis</t>
  </si>
  <si>
    <t>Voorijkosten/servicekosten per melding</t>
  </si>
  <si>
    <t>subtotaal gewogen uurkosten correctief en storingsonderhoud</t>
  </si>
  <si>
    <t xml:space="preserve">Gewogen fictieve kosten materiaal </t>
  </si>
  <si>
    <t>Gewogen fictieve materiaalkosten excl. toeslagen en Winst &amp; Risico materiaalkosten</t>
  </si>
  <si>
    <t>Gewogen fictieve materiaalkosten incl. toeslagen en Winst &amp; Risico materiaalkosten</t>
  </si>
  <si>
    <t>Gewogen fictieve kosten onderaanneming</t>
  </si>
  <si>
    <t>Gewogen fictieve onderaannemingskosten incl. toeslag en Winst &amp; Risico</t>
  </si>
  <si>
    <t>Subtotaal gewogen fictieve materiaal en onderaannemingskosten incl. toeslag materiaal en incl. Winst &amp; Risico</t>
  </si>
  <si>
    <t>Bedrag weging correctief- en storingsonderhoud</t>
  </si>
  <si>
    <t>bedragen zijn excl.  BTW</t>
  </si>
  <si>
    <t>prijspeil 2026</t>
  </si>
  <si>
    <t>Bijlage 5 Preventief onderhoud</t>
  </si>
  <si>
    <t>Bijlage 6 Correctief- en storingsonderhoud</t>
  </si>
  <si>
    <t>Totaal bedrag inschrijfprijs</t>
  </si>
  <si>
    <t xml:space="preserve">Bijlage 7 Totaal Prijzenblad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</si>
</sst>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0" borderId="11" xfId="0" applyBorder="1"/>
    <xf numFmtId="0" fontId="0" fillId="2" borderId="10" xfId="0" applyFill="1" applyBorder="1"/>
    <xf numFmtId="0" fontId="0" fillId="0" borderId="9" xfId="0" applyBorder="1"/>
    <xf numFmtId="0" fontId="0" fillId="0" borderId="12" xfId="0" applyBorder="1"/>
    <xf numFmtId="0" fontId="0" fillId="2" borderId="4" xfId="0" applyFill="1" applyBorder="1"/>
    <xf numFmtId="0" fontId="0" fillId="2" borderId="6" xfId="0" applyFill="1" applyBorder="1"/>
    <xf numFmtId="0" fontId="1" fillId="2" borderId="1" xfId="0" applyFont="1" applyFill="1" applyBorder="1"/>
    <xf numFmtId="0" fontId="0" fillId="0" borderId="13" xfId="0" applyBorder="1"/>
    <xf numFmtId="164" fontId="0" fillId="0" borderId="12" xfId="0" applyNumberFormat="1" applyBorder="1"/>
    <xf numFmtId="0" fontId="0" fillId="0" borderId="17" xfId="0" applyBorder="1"/>
    <xf numFmtId="0" fontId="0" fillId="0" borderId="4" xfId="0" applyBorder="1"/>
    <xf numFmtId="0" fontId="0" fillId="0" borderId="23" xfId="0" applyBorder="1"/>
    <xf numFmtId="164" fontId="0" fillId="0" borderId="17" xfId="0" applyNumberFormat="1" applyBorder="1"/>
    <xf numFmtId="0" fontId="0" fillId="3" borderId="19" xfId="0" applyFill="1" applyBorder="1" applyAlignment="1">
      <alignment horizontal="center"/>
    </xf>
    <xf numFmtId="0" fontId="0" fillId="0" borderId="5" xfId="0" applyBorder="1"/>
    <xf numFmtId="0" fontId="1" fillId="3" borderId="19" xfId="0" applyFont="1" applyFill="1" applyBorder="1"/>
    <xf numFmtId="0" fontId="0" fillId="0" borderId="22" xfId="0" applyBorder="1"/>
    <xf numFmtId="0" fontId="0" fillId="0" borderId="0" xfId="0" applyAlignment="1">
      <alignment vertical="center"/>
    </xf>
    <xf numFmtId="164" fontId="0" fillId="0" borderId="0" xfId="0" applyNumberFormat="1"/>
    <xf numFmtId="164" fontId="1" fillId="0" borderId="0" xfId="0" applyNumberFormat="1" applyFont="1"/>
    <xf numFmtId="164" fontId="0" fillId="0" borderId="13" xfId="0" applyNumberForma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9" xfId="0" applyFont="1" applyFill="1" applyBorder="1" applyAlignment="1">
      <alignment horizontal="center"/>
    </xf>
    <xf numFmtId="0" fontId="1" fillId="2" borderId="10" xfId="0" applyFont="1" applyFill="1" applyBorder="1"/>
    <xf numFmtId="0" fontId="2" fillId="3" borderId="21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1" fillId="4" borderId="21" xfId="0" applyFont="1" applyFill="1" applyBorder="1"/>
    <xf numFmtId="0" fontId="0" fillId="4" borderId="24" xfId="0" applyFill="1" applyBorder="1"/>
    <xf numFmtId="164" fontId="1" fillId="4" borderId="20" xfId="0" applyNumberFormat="1" applyFont="1" applyFill="1" applyBorder="1"/>
    <xf numFmtId="0" fontId="0" fillId="4" borderId="21" xfId="0" applyFill="1" applyBorder="1"/>
    <xf numFmtId="0" fontId="1" fillId="2" borderId="9" xfId="0" applyFont="1" applyFill="1" applyBorder="1"/>
    <xf numFmtId="0" fontId="0" fillId="0" borderId="12" xfId="0" applyBorder="1" applyAlignment="1">
      <alignment vertical="center"/>
    </xf>
    <xf numFmtId="0" fontId="0" fillId="0" borderId="15" xfId="0" applyBorder="1"/>
    <xf numFmtId="0" fontId="1" fillId="3" borderId="21" xfId="0" applyFont="1" applyFill="1" applyBorder="1"/>
    <xf numFmtId="164" fontId="0" fillId="0" borderId="25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4" borderId="19" xfId="0" applyNumberFormat="1" applyFont="1" applyFill="1" applyBorder="1"/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2" xfId="0" applyNumberForma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5" borderId="25" xfId="0" applyNumberFormat="1" applyFill="1" applyBorder="1" applyAlignment="1" applyProtection="1">
      <alignment horizontal="center"/>
      <protection locked="0"/>
    </xf>
    <xf numFmtId="9" fontId="0" fillId="5" borderId="26" xfId="0" applyNumberFormat="1" applyFill="1" applyBorder="1" applyAlignment="1" applyProtection="1">
      <alignment horizontal="center"/>
      <protection locked="0"/>
    </xf>
    <xf numFmtId="9" fontId="0" fillId="5" borderId="25" xfId="0" applyNumberFormat="1" applyFill="1" applyBorder="1" applyAlignment="1" applyProtection="1">
      <alignment horizontal="center"/>
      <protection locked="0"/>
    </xf>
    <xf numFmtId="164" fontId="0" fillId="5" borderId="12" xfId="0" applyNumberFormat="1" applyFill="1" applyBorder="1" applyAlignment="1" applyProtection="1">
      <alignment horizontal="center"/>
      <protection locked="0"/>
    </xf>
    <xf numFmtId="9" fontId="0" fillId="5" borderId="18" xfId="0" applyNumberFormat="1" applyFill="1" applyBorder="1" applyAlignment="1" applyProtection="1">
      <alignment horizontal="center"/>
      <protection locked="0"/>
    </xf>
    <xf numFmtId="9" fontId="0" fillId="5" borderId="12" xfId="0" applyNumberFormat="1" applyFill="1" applyBorder="1" applyAlignment="1" applyProtection="1">
      <alignment horizontal="center"/>
      <protection locked="0"/>
    </xf>
    <xf numFmtId="9" fontId="0" fillId="5" borderId="27" xfId="0" applyNumberFormat="1" applyFill="1" applyBorder="1" applyAlignment="1" applyProtection="1">
      <alignment horizontal="center"/>
      <protection locked="0"/>
    </xf>
    <xf numFmtId="9" fontId="0" fillId="5" borderId="22" xfId="0" applyNumberForma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 applyProtection="1">
      <alignment horizontal="center"/>
      <protection locked="0"/>
    </xf>
    <xf numFmtId="9" fontId="0" fillId="5" borderId="17" xfId="0" applyNumberFormat="1" applyFill="1" applyBorder="1" applyAlignment="1" applyProtection="1">
      <alignment horizontal="center"/>
      <protection locked="0"/>
    </xf>
    <xf numFmtId="164" fontId="0" fillId="5" borderId="13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4" fillId="5" borderId="19" xfId="0" applyFont="1" applyFill="1" applyBorder="1"/>
    <xf numFmtId="164" fontId="3" fillId="0" borderId="22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28" xfId="0" applyBorder="1"/>
    <xf numFmtId="0" fontId="0" fillId="0" borderId="26" xfId="0" applyBorder="1"/>
    <xf numFmtId="14" fontId="0" fillId="5" borderId="17" xfId="0" applyNumberFormat="1" applyFill="1" applyBorder="1" applyAlignment="1" applyProtection="1">
      <alignment horizontal="right"/>
      <protection locked="0"/>
    </xf>
    <xf numFmtId="9" fontId="0" fillId="0" borderId="4" xfId="0" applyNumberFormat="1" applyBorder="1" applyAlignment="1">
      <alignment horizontal="left"/>
    </xf>
    <xf numFmtId="49" fontId="0" fillId="5" borderId="12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164" fontId="0" fillId="0" borderId="1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30" xfId="0" applyBorder="1"/>
    <xf numFmtId="49" fontId="0" fillId="0" borderId="18" xfId="0" applyNumberFormat="1" applyBorder="1"/>
    <xf numFmtId="164" fontId="1" fillId="3" borderId="19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5" borderId="12" xfId="0" applyNumberFormat="1" applyFill="1" applyBorder="1" applyAlignment="1" applyProtection="1">
      <alignment horizontal="right"/>
      <protection locked="0"/>
    </xf>
    <xf numFmtId="0" fontId="4" fillId="5" borderId="4" xfId="0" applyFont="1" applyFill="1" applyBorder="1"/>
    <xf numFmtId="0" fontId="0" fillId="0" borderId="6" xfId="0" applyBorder="1"/>
    <xf numFmtId="0" fontId="0" fillId="0" borderId="8" xfId="0" applyBorder="1"/>
    <xf numFmtId="44" fontId="0" fillId="0" borderId="12" xfId="1" applyFont="1" applyBorder="1" applyAlignment="1">
      <alignment horizontal="left"/>
    </xf>
    <xf numFmtId="44" fontId="0" fillId="0" borderId="12" xfId="1" applyFont="1" applyBorder="1"/>
    <xf numFmtId="0" fontId="0" fillId="0" borderId="31" xfId="0" applyBorder="1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164" fontId="0" fillId="0" borderId="4" xfId="0" applyNumberFormat="1" applyBorder="1"/>
    <xf numFmtId="44" fontId="0" fillId="5" borderId="19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9" fontId="0" fillId="6" borderId="30" xfId="0" applyNumberFormat="1" applyFill="1" applyBorder="1" applyAlignment="1" applyProtection="1">
      <alignment horizontal="center"/>
      <protection locked="0"/>
    </xf>
    <xf numFmtId="49" fontId="0" fillId="6" borderId="18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58CA-BCC4-4170-B26D-355EC9D605B9}">
  <dimension ref="A1:K31"/>
  <sheetViews>
    <sheetView workbookViewId="0">
      <selection activeCell="B21" sqref="B21"/>
    </sheetView>
  </sheetViews>
  <sheetFormatPr defaultRowHeight="14.4" x14ac:dyDescent="0.3"/>
  <cols>
    <col min="1" max="1" width="98.88671875" customWidth="1"/>
    <col min="2" max="2" width="29.6640625" bestFit="1" customWidth="1"/>
    <col min="3" max="3" width="19.33203125" customWidth="1"/>
  </cols>
  <sheetData>
    <row r="1" spans="1:11" ht="15" customHeight="1" x14ac:dyDescent="0.3">
      <c r="A1" s="96" t="s">
        <v>0</v>
      </c>
      <c r="B1" s="97"/>
      <c r="C1" s="67"/>
    </row>
    <row r="2" spans="1:11" ht="15" customHeight="1" x14ac:dyDescent="0.3">
      <c r="A2" s="98"/>
      <c r="B2" s="99"/>
      <c r="C2" s="67"/>
    </row>
    <row r="3" spans="1:11" ht="15" customHeight="1" x14ac:dyDescent="0.3">
      <c r="A3" s="98"/>
      <c r="B3" s="99"/>
      <c r="C3" s="67"/>
    </row>
    <row r="4" spans="1:11" ht="15" thickBot="1" x14ac:dyDescent="0.35">
      <c r="A4" s="100"/>
      <c r="B4" s="101"/>
      <c r="C4" s="67"/>
    </row>
    <row r="5" spans="1:11" x14ac:dyDescent="0.3">
      <c r="A5" s="10"/>
      <c r="B5" s="91"/>
      <c r="C5" s="14"/>
    </row>
    <row r="6" spans="1:11" x14ac:dyDescent="0.3">
      <c r="A6" s="8" t="s">
        <v>1</v>
      </c>
      <c r="B6" s="92"/>
      <c r="C6" s="14"/>
      <c r="D6" s="1"/>
      <c r="E6" s="1"/>
      <c r="F6" s="1"/>
      <c r="G6" s="1"/>
      <c r="H6" s="1"/>
      <c r="I6" s="1"/>
      <c r="J6" s="1"/>
      <c r="K6" s="1"/>
    </row>
    <row r="7" spans="1:11" x14ac:dyDescent="0.3">
      <c r="A7" s="8" t="s">
        <v>2</v>
      </c>
      <c r="B7" s="92"/>
      <c r="C7" s="14"/>
    </row>
    <row r="8" spans="1:11" x14ac:dyDescent="0.3">
      <c r="A8" s="8" t="s">
        <v>3</v>
      </c>
      <c r="B8" s="92"/>
      <c r="C8" s="14"/>
    </row>
    <row r="9" spans="1:11" ht="15" thickBot="1" x14ac:dyDescent="0.35">
      <c r="A9" s="9"/>
      <c r="B9" s="93"/>
      <c r="C9" s="14"/>
    </row>
    <row r="10" spans="1:11" x14ac:dyDescent="0.3">
      <c r="A10" s="68"/>
      <c r="B10" s="69"/>
      <c r="C10" s="14"/>
    </row>
    <row r="11" spans="1:11" x14ac:dyDescent="0.3">
      <c r="A11" s="13" t="s">
        <v>4</v>
      </c>
      <c r="B11" s="70"/>
      <c r="C11" s="71" t="s">
        <v>5</v>
      </c>
    </row>
    <row r="12" spans="1:11" x14ac:dyDescent="0.3">
      <c r="A12" s="7" t="s">
        <v>6</v>
      </c>
      <c r="B12" s="72"/>
      <c r="C12" s="71" t="s">
        <v>7</v>
      </c>
    </row>
    <row r="13" spans="1:11" x14ac:dyDescent="0.3">
      <c r="A13" s="7" t="s">
        <v>8</v>
      </c>
      <c r="B13" s="72"/>
      <c r="C13" s="71" t="s">
        <v>9</v>
      </c>
    </row>
    <row r="14" spans="1:11" x14ac:dyDescent="0.3">
      <c r="A14" s="73"/>
      <c r="B14" s="74"/>
      <c r="C14" s="75"/>
    </row>
    <row r="15" spans="1:11" ht="15" thickBot="1" x14ac:dyDescent="0.35">
      <c r="A15" s="73" t="s">
        <v>10</v>
      </c>
      <c r="B15" s="90"/>
      <c r="C15" s="75"/>
    </row>
    <row r="16" spans="1:11" ht="15" thickBot="1" x14ac:dyDescent="0.35">
      <c r="A16" s="13" t="s">
        <v>11</v>
      </c>
      <c r="B16" s="95">
        <v>0</v>
      </c>
      <c r="C16" s="75" t="s">
        <v>12</v>
      </c>
    </row>
    <row r="17" spans="1:3" x14ac:dyDescent="0.3">
      <c r="A17" s="14"/>
      <c r="B17" s="18"/>
      <c r="C17" s="14"/>
    </row>
    <row r="18" spans="1:3" x14ac:dyDescent="0.3">
      <c r="A18" s="76" t="s">
        <v>13</v>
      </c>
      <c r="B18" s="77"/>
      <c r="C18" s="14"/>
    </row>
    <row r="19" spans="1:3" x14ac:dyDescent="0.3">
      <c r="A19" s="102"/>
      <c r="B19" s="103"/>
      <c r="C19" s="14"/>
    </row>
    <row r="20" spans="1:3" x14ac:dyDescent="0.3">
      <c r="A20" s="14"/>
      <c r="B20" s="18"/>
      <c r="C20" s="14"/>
    </row>
    <row r="21" spans="1:3" x14ac:dyDescent="0.3">
      <c r="A21" s="83" t="s">
        <v>14</v>
      </c>
      <c r="B21" s="88">
        <f>B16*0.21</f>
        <v>0</v>
      </c>
      <c r="C21" s="14"/>
    </row>
    <row r="22" spans="1:3" x14ac:dyDescent="0.3">
      <c r="A22" s="7" t="s">
        <v>15</v>
      </c>
      <c r="B22" s="89">
        <f>B16*1.21</f>
        <v>0</v>
      </c>
      <c r="C22" s="79"/>
    </row>
    <row r="23" spans="1:3" x14ac:dyDescent="0.3">
      <c r="A23" s="14"/>
      <c r="B23" s="18"/>
    </row>
    <row r="24" spans="1:3" x14ac:dyDescent="0.3">
      <c r="A24" s="76" t="s">
        <v>13</v>
      </c>
      <c r="B24" s="80"/>
    </row>
    <row r="25" spans="1:3" x14ac:dyDescent="0.3">
      <c r="A25" s="102"/>
      <c r="B25" s="103"/>
    </row>
    <row r="26" spans="1:3" x14ac:dyDescent="0.3">
      <c r="A26" s="81"/>
      <c r="B26" s="82"/>
    </row>
    <row r="27" spans="1:3" x14ac:dyDescent="0.3">
      <c r="A27" s="83" t="s">
        <v>16</v>
      </c>
      <c r="B27" s="72"/>
      <c r="C27" t="s">
        <v>17</v>
      </c>
    </row>
    <row r="28" spans="1:3" ht="80.25" customHeight="1" x14ac:dyDescent="0.3">
      <c r="A28" s="7" t="s">
        <v>18</v>
      </c>
      <c r="B28" s="84"/>
      <c r="C28" t="s">
        <v>19</v>
      </c>
    </row>
    <row r="29" spans="1:3" x14ac:dyDescent="0.3">
      <c r="A29" s="14"/>
      <c r="B29" s="18"/>
    </row>
    <row r="30" spans="1:3" x14ac:dyDescent="0.3">
      <c r="A30" s="85" t="s">
        <v>20</v>
      </c>
      <c r="B30" s="18"/>
    </row>
    <row r="31" spans="1:3" ht="15" thickBot="1" x14ac:dyDescent="0.35">
      <c r="A31" s="86"/>
      <c r="B31" s="87"/>
    </row>
  </sheetData>
  <sheetProtection algorithmName="SHA-512" hashValue="XGigbVQr+PLf9cqoC0AwLEl994dy93zD4NNSDn7ZyHuTH02fbftRw1CD8hXw327f7YUV2TC5zfOKduREGB1DyA==" saltValue="yE2JgZniJloj2SFKJITI2g==" spinCount="100000" sheet="1" objects="1" scenarios="1"/>
  <mergeCells count="3">
    <mergeCell ref="A1:B4"/>
    <mergeCell ref="A19:B19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1EF6-50EC-4511-9715-90018CEF3A24}">
  <sheetPr>
    <pageSetUpPr fitToPage="1"/>
  </sheetPr>
  <dimension ref="A1:P57"/>
  <sheetViews>
    <sheetView topLeftCell="A21" zoomScale="110" zoomScaleNormal="110" workbookViewId="0">
      <selection activeCell="B39" sqref="B39"/>
    </sheetView>
  </sheetViews>
  <sheetFormatPr defaultColWidth="9.109375" defaultRowHeight="14.4" x14ac:dyDescent="0.3"/>
  <cols>
    <col min="1" max="1" width="124.88671875" bestFit="1" customWidth="1"/>
    <col min="2" max="2" width="29.6640625" bestFit="1" customWidth="1"/>
    <col min="3" max="3" width="49.44140625" bestFit="1" customWidth="1"/>
    <col min="4" max="4" width="10.33203125" bestFit="1" customWidth="1"/>
    <col min="5" max="5" width="56.88671875" bestFit="1" customWidth="1"/>
    <col min="6" max="6" width="8.109375" bestFit="1" customWidth="1"/>
    <col min="7" max="7" width="47.5546875" bestFit="1" customWidth="1"/>
    <col min="8" max="8" width="8.109375" bestFit="1" customWidth="1"/>
  </cols>
  <sheetData>
    <row r="1" spans="1:16" ht="15" customHeight="1" x14ac:dyDescent="0.3">
      <c r="A1" s="104" t="s">
        <v>21</v>
      </c>
      <c r="B1" s="105"/>
      <c r="C1" s="105"/>
      <c r="D1" s="105"/>
      <c r="E1" s="105"/>
      <c r="F1" s="105"/>
      <c r="G1" s="105"/>
      <c r="H1" s="106"/>
    </row>
    <row r="2" spans="1:16" ht="15" customHeight="1" x14ac:dyDescent="0.3">
      <c r="A2" s="107"/>
      <c r="B2" s="108"/>
      <c r="C2" s="108"/>
      <c r="D2" s="108"/>
      <c r="E2" s="108"/>
      <c r="F2" s="108"/>
      <c r="G2" s="108"/>
      <c r="H2" s="109"/>
    </row>
    <row r="3" spans="1:16" ht="15" customHeight="1" x14ac:dyDescent="0.3">
      <c r="A3" s="107"/>
      <c r="B3" s="108"/>
      <c r="C3" s="108"/>
      <c r="D3" s="108"/>
      <c r="E3" s="108"/>
      <c r="F3" s="108"/>
      <c r="G3" s="108"/>
      <c r="H3" s="109"/>
    </row>
    <row r="4" spans="1:16" ht="15.75" customHeight="1" thickBot="1" x14ac:dyDescent="0.35">
      <c r="A4" s="110"/>
      <c r="B4" s="111"/>
      <c r="C4" s="111"/>
      <c r="D4" s="111"/>
      <c r="E4" s="111"/>
      <c r="F4" s="111"/>
      <c r="G4" s="111"/>
      <c r="H4" s="112"/>
    </row>
    <row r="5" spans="1:16" x14ac:dyDescent="0.3">
      <c r="A5" s="10" t="s">
        <v>22</v>
      </c>
      <c r="B5" s="2"/>
      <c r="C5" s="2"/>
      <c r="D5" s="2"/>
      <c r="E5" s="2"/>
      <c r="F5" s="2"/>
      <c r="G5" s="2"/>
      <c r="H5" s="2"/>
    </row>
    <row r="6" spans="1:16" x14ac:dyDescent="0.3">
      <c r="A6" s="8"/>
      <c r="B6" s="3" t="s">
        <v>23</v>
      </c>
      <c r="C6" s="3" t="s">
        <v>24</v>
      </c>
      <c r="D6" s="3"/>
      <c r="E6" s="3" t="s">
        <v>25</v>
      </c>
      <c r="F6" s="3"/>
      <c r="G6" s="3" t="s">
        <v>26</v>
      </c>
      <c r="H6" s="3"/>
      <c r="I6" s="1"/>
      <c r="J6" s="1"/>
      <c r="K6" s="1"/>
      <c r="L6" s="1"/>
      <c r="M6" s="1"/>
      <c r="N6" s="1"/>
      <c r="O6" s="1"/>
      <c r="P6" s="1"/>
    </row>
    <row r="7" spans="1:16" x14ac:dyDescent="0.3">
      <c r="A7" s="8"/>
      <c r="B7" s="3" t="s">
        <v>27</v>
      </c>
      <c r="C7" s="3" t="s">
        <v>28</v>
      </c>
      <c r="D7" s="3"/>
      <c r="E7" s="3" t="s">
        <v>29</v>
      </c>
      <c r="F7" s="3"/>
      <c r="G7" s="3" t="s">
        <v>30</v>
      </c>
      <c r="H7" s="3"/>
    </row>
    <row r="8" spans="1:16" x14ac:dyDescent="0.3">
      <c r="A8" s="8"/>
      <c r="B8" s="3" t="s">
        <v>31</v>
      </c>
      <c r="C8" s="3" t="s">
        <v>32</v>
      </c>
      <c r="D8" s="3"/>
      <c r="E8" s="3" t="s">
        <v>32</v>
      </c>
      <c r="F8" s="3"/>
      <c r="G8" s="3" t="s">
        <v>32</v>
      </c>
      <c r="H8" s="3"/>
    </row>
    <row r="9" spans="1:16" ht="15" thickBot="1" x14ac:dyDescent="0.35">
      <c r="A9" s="9"/>
      <c r="B9" s="5"/>
      <c r="C9" s="5" t="s">
        <v>33</v>
      </c>
      <c r="D9" s="5"/>
      <c r="E9" s="5" t="s">
        <v>33</v>
      </c>
      <c r="F9" s="5"/>
      <c r="G9" s="5" t="s">
        <v>33</v>
      </c>
      <c r="H9" s="5"/>
    </row>
    <row r="10" spans="1:16" ht="15" thickBot="1" x14ac:dyDescent="0.35">
      <c r="A10" s="4"/>
      <c r="B10" s="11"/>
      <c r="C10" s="11"/>
      <c r="D10" s="11"/>
      <c r="E10" s="11"/>
      <c r="F10" s="11"/>
      <c r="G10" s="11"/>
      <c r="H10" s="11"/>
    </row>
    <row r="11" spans="1:16" ht="15" thickBot="1" x14ac:dyDescent="0.35">
      <c r="A11" s="19" t="s">
        <v>34</v>
      </c>
      <c r="B11" s="28" t="s">
        <v>35</v>
      </c>
      <c r="C11" s="17"/>
      <c r="D11" s="28" t="s">
        <v>36</v>
      </c>
      <c r="E11" s="17"/>
      <c r="F11" s="28" t="s">
        <v>37</v>
      </c>
      <c r="G11" s="17"/>
      <c r="H11" s="17" t="s">
        <v>38</v>
      </c>
    </row>
    <row r="12" spans="1:16" x14ac:dyDescent="0.3">
      <c r="A12" s="13" t="s">
        <v>39</v>
      </c>
      <c r="B12" s="50">
        <v>0</v>
      </c>
      <c r="C12" s="51"/>
      <c r="D12" s="40">
        <f>B12+(C12*B12)</f>
        <v>0</v>
      </c>
      <c r="E12" s="52"/>
      <c r="F12" s="40">
        <f>B12+(E12*B12)</f>
        <v>0</v>
      </c>
      <c r="G12" s="52"/>
      <c r="H12" s="40">
        <f>B12+(G12*B12)</f>
        <v>0</v>
      </c>
    </row>
    <row r="13" spans="1:16" x14ac:dyDescent="0.3">
      <c r="A13" s="7" t="s">
        <v>40</v>
      </c>
      <c r="B13" s="53">
        <v>0</v>
      </c>
      <c r="C13" s="54"/>
      <c r="D13" s="41">
        <f t="shared" ref="D13:D17" si="0">B13+(C13*B13)</f>
        <v>0</v>
      </c>
      <c r="E13" s="55"/>
      <c r="F13" s="41">
        <f t="shared" ref="F13:F17" si="1">B13+(E13*B13)</f>
        <v>0</v>
      </c>
      <c r="G13" s="55"/>
      <c r="H13" s="41">
        <f t="shared" ref="H13:H17" si="2">B13+(G13*B13)</f>
        <v>0</v>
      </c>
    </row>
    <row r="14" spans="1:16" x14ac:dyDescent="0.3">
      <c r="A14" s="7" t="s">
        <v>41</v>
      </c>
      <c r="B14" s="53">
        <v>0</v>
      </c>
      <c r="C14" s="54"/>
      <c r="D14" s="41">
        <f t="shared" si="0"/>
        <v>0</v>
      </c>
      <c r="E14" s="55"/>
      <c r="F14" s="41">
        <f t="shared" si="1"/>
        <v>0</v>
      </c>
      <c r="G14" s="55"/>
      <c r="H14" s="41">
        <f t="shared" si="2"/>
        <v>0</v>
      </c>
    </row>
    <row r="15" spans="1:16" ht="15" thickBot="1" x14ac:dyDescent="0.35">
      <c r="A15" s="7" t="s">
        <v>42</v>
      </c>
      <c r="B15" s="53">
        <v>0</v>
      </c>
      <c r="C15" s="56"/>
      <c r="D15" s="45">
        <f t="shared" si="0"/>
        <v>0</v>
      </c>
      <c r="E15" s="57"/>
      <c r="F15" s="45">
        <f t="shared" si="1"/>
        <v>0</v>
      </c>
      <c r="G15" s="57"/>
      <c r="H15" s="45">
        <f t="shared" si="2"/>
        <v>0</v>
      </c>
    </row>
    <row r="16" spans="1:16" x14ac:dyDescent="0.3">
      <c r="A16" s="7" t="s">
        <v>43</v>
      </c>
      <c r="B16" s="53">
        <v>0</v>
      </c>
      <c r="C16" s="43"/>
      <c r="D16" s="44">
        <f t="shared" si="0"/>
        <v>0</v>
      </c>
      <c r="E16" s="43"/>
      <c r="F16" s="44">
        <f t="shared" si="1"/>
        <v>0</v>
      </c>
      <c r="G16" s="43"/>
      <c r="H16" s="44">
        <f t="shared" si="2"/>
        <v>0</v>
      </c>
    </row>
    <row r="17" spans="1:8" ht="15" thickBot="1" x14ac:dyDescent="0.35">
      <c r="A17" s="15" t="s">
        <v>44</v>
      </c>
      <c r="B17" s="60">
        <v>0</v>
      </c>
      <c r="C17" s="43"/>
      <c r="D17" s="44">
        <f t="shared" si="0"/>
        <v>0</v>
      </c>
      <c r="E17" s="43"/>
      <c r="F17" s="44">
        <f t="shared" si="1"/>
        <v>0</v>
      </c>
      <c r="G17" s="43"/>
      <c r="H17" s="44">
        <f t="shared" si="2"/>
        <v>0</v>
      </c>
    </row>
    <row r="18" spans="1:8" ht="15" thickBot="1" x14ac:dyDescent="0.35">
      <c r="A18" s="39" t="s">
        <v>45</v>
      </c>
      <c r="B18" s="61" t="s">
        <v>46</v>
      </c>
      <c r="C18" s="43"/>
      <c r="D18" s="44"/>
      <c r="E18" s="43"/>
      <c r="F18" s="44"/>
      <c r="G18" s="43"/>
      <c r="H18" s="44"/>
    </row>
    <row r="19" spans="1:8" ht="15" thickBot="1" x14ac:dyDescent="0.35">
      <c r="A19" s="11" t="s">
        <v>47</v>
      </c>
      <c r="B19" s="58">
        <v>0</v>
      </c>
      <c r="C19" s="1"/>
      <c r="D19" s="1"/>
      <c r="E19" s="1"/>
      <c r="F19" s="1"/>
      <c r="G19" s="1"/>
      <c r="H19" s="1"/>
    </row>
    <row r="20" spans="1:8" ht="15" thickBot="1" x14ac:dyDescent="0.35">
      <c r="A20" s="39" t="s">
        <v>48</v>
      </c>
      <c r="B20" s="61" t="s">
        <v>49</v>
      </c>
      <c r="C20" s="1"/>
      <c r="D20" s="1"/>
      <c r="E20" s="1"/>
      <c r="F20" s="1"/>
      <c r="G20" s="1"/>
      <c r="H20" s="1"/>
    </row>
    <row r="21" spans="1:8" x14ac:dyDescent="0.3">
      <c r="A21" s="38" t="s">
        <v>50</v>
      </c>
      <c r="B21" s="59">
        <v>0</v>
      </c>
      <c r="C21" s="1"/>
      <c r="D21" s="1"/>
      <c r="E21" s="1"/>
      <c r="F21" s="1"/>
      <c r="G21" s="1"/>
      <c r="H21" s="1"/>
    </row>
    <row r="22" spans="1:8" ht="15" thickBot="1" x14ac:dyDescent="0.35"/>
    <row r="23" spans="1:8" ht="34.200000000000003" thickBot="1" x14ac:dyDescent="0.35">
      <c r="A23" s="30" t="s">
        <v>51</v>
      </c>
      <c r="B23" s="30"/>
      <c r="C23" s="31"/>
      <c r="D23" s="21"/>
      <c r="E23" s="21"/>
      <c r="F23" s="21"/>
      <c r="G23" s="21"/>
      <c r="H23" s="21"/>
    </row>
    <row r="24" spans="1:8" ht="15" thickBot="1" x14ac:dyDescent="0.35">
      <c r="A24" s="36" t="s">
        <v>52</v>
      </c>
      <c r="B24" s="26" t="s">
        <v>53</v>
      </c>
      <c r="C24" s="29" t="s">
        <v>54</v>
      </c>
      <c r="D24" s="21"/>
      <c r="E24" s="21"/>
      <c r="F24" s="21"/>
      <c r="G24" s="21"/>
      <c r="H24" s="21"/>
    </row>
    <row r="25" spans="1:8" x14ac:dyDescent="0.3">
      <c r="A25" s="37" t="s">
        <v>55</v>
      </c>
      <c r="B25" s="46">
        <v>50</v>
      </c>
      <c r="C25" s="16">
        <f>B25*B12</f>
        <v>0</v>
      </c>
      <c r="D25" s="21"/>
      <c r="E25" s="21"/>
      <c r="F25" s="21"/>
      <c r="G25" s="21"/>
      <c r="H25" s="21"/>
    </row>
    <row r="26" spans="1:8" x14ac:dyDescent="0.3">
      <c r="A26" s="7" t="s">
        <v>56</v>
      </c>
      <c r="B26" s="46">
        <v>20</v>
      </c>
      <c r="C26" s="16">
        <f>B26*D12</f>
        <v>0</v>
      </c>
    </row>
    <row r="27" spans="1:8" x14ac:dyDescent="0.3">
      <c r="A27" s="7" t="s">
        <v>57</v>
      </c>
      <c r="B27" s="47">
        <v>10</v>
      </c>
      <c r="C27" s="12">
        <f>F12*B27</f>
        <v>0</v>
      </c>
    </row>
    <row r="28" spans="1:8" x14ac:dyDescent="0.3">
      <c r="A28" s="7" t="s">
        <v>58</v>
      </c>
      <c r="B28" s="47">
        <v>10</v>
      </c>
      <c r="C28" s="12">
        <f>H12*B28</f>
        <v>0</v>
      </c>
    </row>
    <row r="29" spans="1:8" x14ac:dyDescent="0.3">
      <c r="A29" s="7" t="s">
        <v>59</v>
      </c>
      <c r="B29" s="47">
        <v>70</v>
      </c>
      <c r="C29" s="12">
        <f>B13*B29</f>
        <v>0</v>
      </c>
    </row>
    <row r="30" spans="1:8" x14ac:dyDescent="0.3">
      <c r="A30" s="7" t="s">
        <v>60</v>
      </c>
      <c r="B30" s="47">
        <v>30</v>
      </c>
      <c r="C30" s="12">
        <f>D13*B30</f>
        <v>0</v>
      </c>
    </row>
    <row r="31" spans="1:8" x14ac:dyDescent="0.3">
      <c r="A31" s="7" t="s">
        <v>61</v>
      </c>
      <c r="B31" s="47">
        <v>20</v>
      </c>
      <c r="C31" s="12">
        <f>F13*B31</f>
        <v>0</v>
      </c>
    </row>
    <row r="32" spans="1:8" x14ac:dyDescent="0.3">
      <c r="A32" s="7" t="s">
        <v>62</v>
      </c>
      <c r="B32" s="47">
        <v>10</v>
      </c>
      <c r="C32" s="12">
        <f>H13*B32</f>
        <v>0</v>
      </c>
    </row>
    <row r="33" spans="1:4" x14ac:dyDescent="0.3">
      <c r="A33" s="7" t="s">
        <v>63</v>
      </c>
      <c r="B33" s="47">
        <v>36</v>
      </c>
      <c r="C33" s="12">
        <f>B33*B14</f>
        <v>0</v>
      </c>
    </row>
    <row r="34" spans="1:4" x14ac:dyDescent="0.3">
      <c r="A34" s="7" t="s">
        <v>64</v>
      </c>
      <c r="B34" s="47">
        <v>10</v>
      </c>
      <c r="C34" s="12">
        <f>B34*D14</f>
        <v>0</v>
      </c>
    </row>
    <row r="35" spans="1:4" x14ac:dyDescent="0.3">
      <c r="A35" s="7" t="s">
        <v>65</v>
      </c>
      <c r="B35" s="47">
        <v>10</v>
      </c>
      <c r="C35" s="12">
        <f>B35*F14</f>
        <v>0</v>
      </c>
    </row>
    <row r="36" spans="1:4" x14ac:dyDescent="0.3">
      <c r="A36" s="7" t="s">
        <v>66</v>
      </c>
      <c r="B36" s="47">
        <v>10</v>
      </c>
      <c r="C36" s="12">
        <f>B36*H14</f>
        <v>0</v>
      </c>
    </row>
    <row r="37" spans="1:4" x14ac:dyDescent="0.3">
      <c r="A37" s="7" t="s">
        <v>67</v>
      </c>
      <c r="B37" s="47">
        <v>24</v>
      </c>
      <c r="C37" s="12">
        <f>B15*B37</f>
        <v>0</v>
      </c>
    </row>
    <row r="38" spans="1:4" x14ac:dyDescent="0.3">
      <c r="A38" s="7" t="s">
        <v>68</v>
      </c>
      <c r="B38" s="47">
        <v>8</v>
      </c>
      <c r="C38" s="12">
        <f>B38*D15</f>
        <v>0</v>
      </c>
    </row>
    <row r="39" spans="1:4" x14ac:dyDescent="0.3">
      <c r="A39" s="7" t="s">
        <v>69</v>
      </c>
      <c r="B39" s="47">
        <v>8</v>
      </c>
      <c r="C39" s="12">
        <f>B39*F15</f>
        <v>0</v>
      </c>
    </row>
    <row r="40" spans="1:4" x14ac:dyDescent="0.3">
      <c r="A40" s="7" t="s">
        <v>70</v>
      </c>
      <c r="B40" s="47">
        <v>4</v>
      </c>
      <c r="C40" s="12">
        <f>B40*H15</f>
        <v>0</v>
      </c>
    </row>
    <row r="41" spans="1:4" x14ac:dyDescent="0.3">
      <c r="A41" s="7" t="s">
        <v>43</v>
      </c>
      <c r="B41" s="47">
        <v>40</v>
      </c>
      <c r="C41" s="12">
        <f>B41*B16</f>
        <v>0</v>
      </c>
    </row>
    <row r="42" spans="1:4" x14ac:dyDescent="0.3">
      <c r="A42" s="7" t="s">
        <v>44</v>
      </c>
      <c r="B42" s="47">
        <v>16</v>
      </c>
      <c r="C42" s="12">
        <f>B42*B17</f>
        <v>0</v>
      </c>
    </row>
    <row r="43" spans="1:4" ht="15" thickBot="1" x14ac:dyDescent="0.35">
      <c r="A43" s="11"/>
      <c r="B43" s="26" t="s">
        <v>71</v>
      </c>
      <c r="C43" s="29" t="s">
        <v>54</v>
      </c>
    </row>
    <row r="44" spans="1:4" ht="15" thickBot="1" x14ac:dyDescent="0.35">
      <c r="A44" s="20" t="s">
        <v>72</v>
      </c>
      <c r="B44" s="48">
        <v>30</v>
      </c>
      <c r="C44" s="24">
        <f>B44*B19</f>
        <v>0</v>
      </c>
    </row>
    <row r="45" spans="1:4" ht="15" thickBot="1" x14ac:dyDescent="0.35">
      <c r="A45" s="35" t="s">
        <v>73</v>
      </c>
      <c r="B45" s="33"/>
      <c r="C45" s="34">
        <f>SUM(C24:C44)</f>
        <v>0</v>
      </c>
    </row>
    <row r="46" spans="1:4" ht="15" thickBot="1" x14ac:dyDescent="0.35">
      <c r="A46" s="25" t="s">
        <v>74</v>
      </c>
      <c r="B46" s="26"/>
      <c r="C46" s="27"/>
    </row>
    <row r="47" spans="1:4" x14ac:dyDescent="0.3">
      <c r="A47" s="6" t="s">
        <v>75</v>
      </c>
      <c r="B47" s="49">
        <v>15000</v>
      </c>
      <c r="C47" s="63"/>
      <c r="D47" s="22"/>
    </row>
    <row r="48" spans="1:4" ht="15" thickBot="1" x14ac:dyDescent="0.35">
      <c r="A48" s="20" t="s">
        <v>76</v>
      </c>
      <c r="B48" s="65"/>
      <c r="C48" s="66">
        <f>B47+(B21*B47)</f>
        <v>15000</v>
      </c>
      <c r="D48" s="22"/>
    </row>
    <row r="49" spans="1:4" ht="15" thickBot="1" x14ac:dyDescent="0.35">
      <c r="A49" s="113" t="s">
        <v>77</v>
      </c>
      <c r="B49" s="114"/>
      <c r="C49" s="115"/>
      <c r="D49" s="22"/>
    </row>
    <row r="50" spans="1:4" ht="15" thickBot="1" x14ac:dyDescent="0.35">
      <c r="A50" s="116" t="s">
        <v>78</v>
      </c>
      <c r="B50" s="117"/>
      <c r="C50" s="62">
        <v>5000</v>
      </c>
      <c r="D50" s="22"/>
    </row>
    <row r="51" spans="1:4" ht="15" thickBot="1" x14ac:dyDescent="0.35">
      <c r="A51" s="33" t="s">
        <v>79</v>
      </c>
      <c r="B51" s="33"/>
      <c r="C51" s="34">
        <f>C50+C48</f>
        <v>20000</v>
      </c>
      <c r="D51" s="23"/>
    </row>
    <row r="52" spans="1:4" ht="15" thickBot="1" x14ac:dyDescent="0.35">
      <c r="A52" s="14"/>
      <c r="C52" s="18"/>
    </row>
    <row r="53" spans="1:4" ht="15" thickBot="1" x14ac:dyDescent="0.35">
      <c r="A53" s="32" t="s">
        <v>80</v>
      </c>
      <c r="B53" s="33"/>
      <c r="C53" s="42">
        <f>C51+C45</f>
        <v>20000</v>
      </c>
      <c r="D53" s="22"/>
    </row>
    <row r="54" spans="1:4" ht="15" thickBot="1" x14ac:dyDescent="0.35"/>
    <row r="55" spans="1:4" ht="15" thickBot="1" x14ac:dyDescent="0.35">
      <c r="A55" s="64" t="s">
        <v>20</v>
      </c>
    </row>
    <row r="56" spans="1:4" x14ac:dyDescent="0.3">
      <c r="A56" t="s">
        <v>81</v>
      </c>
    </row>
    <row r="57" spans="1:4" x14ac:dyDescent="0.3">
      <c r="A57" t="s">
        <v>82</v>
      </c>
    </row>
  </sheetData>
  <sheetProtection algorithmName="SHA-512" hashValue="HLv/WUJ/y8Jcj0nFu/s9vj0TNhk9PKm7bnBw0zAZVl9djwCuy1DvHtLsCM/kwAv2lh31wUM/dKmp/RgiOU+E9Q==" saltValue="AZOpn+DvnmOM0sVso6IXrQ==" spinCount="100000" sheet="1" objects="1" scenarios="1"/>
  <mergeCells count="3">
    <mergeCell ref="A1:H4"/>
    <mergeCell ref="A49:C49"/>
    <mergeCell ref="A50:B50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562E-058A-47C2-BE76-1BAB0D626532}">
  <dimension ref="A1:C20"/>
  <sheetViews>
    <sheetView tabSelected="1" workbookViewId="0">
      <selection activeCell="A16" sqref="A16"/>
    </sheetView>
  </sheetViews>
  <sheetFormatPr defaultRowHeight="14.4" x14ac:dyDescent="0.3"/>
  <cols>
    <col min="1" max="1" width="120.5546875" customWidth="1"/>
    <col min="2" max="2" width="29.6640625" bestFit="1" customWidth="1"/>
    <col min="3" max="3" width="19.33203125" customWidth="1"/>
  </cols>
  <sheetData>
    <row r="1" spans="1:3" ht="15" customHeight="1" x14ac:dyDescent="0.3">
      <c r="A1" s="118" t="s">
        <v>86</v>
      </c>
      <c r="B1" s="119"/>
      <c r="C1" s="67"/>
    </row>
    <row r="2" spans="1:3" ht="15" customHeight="1" x14ac:dyDescent="0.3">
      <c r="A2" s="120"/>
      <c r="B2" s="121"/>
      <c r="C2" s="67"/>
    </row>
    <row r="3" spans="1:3" ht="15" customHeight="1" x14ac:dyDescent="0.3">
      <c r="A3" s="120"/>
      <c r="B3" s="121"/>
      <c r="C3" s="67"/>
    </row>
    <row r="4" spans="1:3" ht="15" thickBot="1" x14ac:dyDescent="0.35">
      <c r="A4" s="122"/>
      <c r="B4" s="123"/>
      <c r="C4" s="67"/>
    </row>
    <row r="5" spans="1:3" x14ac:dyDescent="0.3">
      <c r="A5" s="68"/>
      <c r="B5" s="69"/>
      <c r="C5" s="14"/>
    </row>
    <row r="6" spans="1:3" x14ac:dyDescent="0.3">
      <c r="A6" s="13" t="s">
        <v>4</v>
      </c>
      <c r="B6" s="70"/>
      <c r="C6" s="71" t="s">
        <v>5</v>
      </c>
    </row>
    <row r="7" spans="1:3" x14ac:dyDescent="0.3">
      <c r="A7" s="7" t="s">
        <v>6</v>
      </c>
      <c r="B7" s="72"/>
      <c r="C7" s="71" t="s">
        <v>7</v>
      </c>
    </row>
    <row r="8" spans="1:3" x14ac:dyDescent="0.3">
      <c r="A8" s="7" t="s">
        <v>8</v>
      </c>
      <c r="B8" s="72"/>
      <c r="C8" s="71" t="s">
        <v>9</v>
      </c>
    </row>
    <row r="9" spans="1:3" x14ac:dyDescent="0.3">
      <c r="A9" s="73"/>
      <c r="B9" s="74"/>
      <c r="C9" s="75"/>
    </row>
    <row r="10" spans="1:3" x14ac:dyDescent="0.3">
      <c r="A10" s="7" t="s">
        <v>83</v>
      </c>
      <c r="B10" s="89">
        <f>'Bijlage 5 Preventief'!B16</f>
        <v>0</v>
      </c>
      <c r="C10" s="75"/>
    </row>
    <row r="11" spans="1:3" x14ac:dyDescent="0.3">
      <c r="A11" s="7" t="s">
        <v>84</v>
      </c>
      <c r="B11" s="89">
        <f>'Bijlage 6 correctief'!C53</f>
        <v>20000</v>
      </c>
      <c r="C11" s="75"/>
    </row>
    <row r="12" spans="1:3" ht="15" thickBot="1" x14ac:dyDescent="0.35">
      <c r="A12" s="14"/>
      <c r="B12" s="18"/>
      <c r="C12" s="14"/>
    </row>
    <row r="13" spans="1:3" ht="33.75" customHeight="1" thickBot="1" x14ac:dyDescent="0.35">
      <c r="A13" s="19" t="s">
        <v>85</v>
      </c>
      <c r="B13" s="78">
        <f>SUM(B10:B12)</f>
        <v>20000</v>
      </c>
      <c r="C13" s="14"/>
    </row>
    <row r="14" spans="1:3" x14ac:dyDescent="0.3">
      <c r="A14" s="14" t="s">
        <v>15</v>
      </c>
      <c r="B14" s="94">
        <f>B13*1.21</f>
        <v>24200</v>
      </c>
      <c r="C14" s="79"/>
    </row>
    <row r="15" spans="1:3" x14ac:dyDescent="0.3">
      <c r="A15" s="14"/>
      <c r="B15" s="18"/>
    </row>
    <row r="16" spans="1:3" x14ac:dyDescent="0.3">
      <c r="A16" s="83" t="s">
        <v>16</v>
      </c>
      <c r="B16" s="72"/>
      <c r="C16" t="s">
        <v>17</v>
      </c>
    </row>
    <row r="17" spans="1:3" ht="59.25" customHeight="1" x14ac:dyDescent="0.3">
      <c r="A17" s="7" t="s">
        <v>18</v>
      </c>
      <c r="B17" s="84"/>
      <c r="C17" t="s">
        <v>19</v>
      </c>
    </row>
    <row r="18" spans="1:3" x14ac:dyDescent="0.3">
      <c r="A18" s="14"/>
      <c r="B18" s="18"/>
    </row>
    <row r="19" spans="1:3" x14ac:dyDescent="0.3">
      <c r="A19" s="85" t="s">
        <v>20</v>
      </c>
      <c r="B19" s="18"/>
    </row>
    <row r="20" spans="1:3" ht="15" thickBot="1" x14ac:dyDescent="0.35">
      <c r="A20" s="86"/>
      <c r="B20" s="87"/>
    </row>
  </sheetData>
  <sheetProtection algorithmName="SHA-512" hashValue="l6daYejAnYmE/UpkpW3d6m3DiGmmjhj3Rmc8nfDKcrDeIr+NAsgW7kKyt/tp4SJNeKQODORD2MMYB60fmNZ0rA==" saltValue="q2f1O40Gg8IkhT3tS/jAdg==" spinCount="100000" sheet="1" objects="1" scenarios="1"/>
  <mergeCells count="1">
    <mergeCell ref="A1:B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508" ma:contentTypeDescription="document WL" ma:contentTypeScope="" ma:versionID="59c7a78c8d9228e532ec122b4f1115ad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d2e5c3dfd17a5f225210e18d9dd902a4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_dlc_DocId" minOccurs="0"/>
                <xsd:element ref="ns4:_dlc_DocIdUrl" minOccurs="0"/>
                <xsd:element ref="ns4:_dlc_DocIdPersistI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2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1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3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4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5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36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0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1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4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46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Gunningscriterium" ma:index="29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0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47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50" nillable="true" ma:displayName="Afgeweken van inkoopbeleid" ma:default="Nee" ma:format="Dropdown" ma:internalName="AfgewekenVanInkoopbeleid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51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52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53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5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  <KlantLand xmlns="c41d040b-1f23-46d8-95f8-73c4343eacb6">Nederland</KlantLand>
    <KlantAdres xmlns="c41d040b-1f23-46d8-95f8-73c4343eacb6" xsi:nil="true"/>
    <KlantVestigingsnummer xmlns="c41d040b-1f23-46d8-95f8-73c4343eacb6" xsi:nil="true"/>
    <SoortAanbesteding xmlns="9729beee-8231-416b-840d-ac6e112eeed3">Maak uw keuze</SoortAanbesteding>
    <KlantNaam xmlns="c41d040b-1f23-46d8-95f8-73c4343eacb6" xsi:nil="true"/>
    <ZaakId xmlns="c41d040b-1f23-46d8-95f8-73c4343eacb6">483250</ZaakId>
    <IdentificatiekenmerkTMLO xmlns="c41d040b-1f23-46d8-95f8-73c4343eacb6">Waterschap Limburg</IdentificatiekenmerkTMLO>
    <Zaaknummer xmlns="c41d040b-1f23-46d8-95f8-73c4343eacb6">2025-Z3191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Aanbesteding onderhoud gebouwgebonden technische installaties van diverse locaties 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Documentnummer xmlns="c41d040b-1f23-46d8-95f8-73c4343eacb6" xsi:nil="true"/>
    <ContactPlaats xmlns="c41d040b-1f23-46d8-95f8-73c4343eacb6" xsi:nil="true"/>
    <DatumVervanging xmlns="c41d040b-1f23-46d8-95f8-73c4343eacb6" xsi:nil="true"/>
    <AfgewekenVanInkoopbeleid xmlns="9729beee-8231-416b-840d-ac6e112eeed3">Nee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WLDOC-1187088822-508071</_dlc_DocId>
    <_dlc_DocIdUrl xmlns="9729beee-8231-416b-840d-ac6e112eeed3">
      <Url>https://waterschaplimburg.sharepoint.com/sites/Inkoop/_layouts/15/DocIdRedir.aspx?ID=WLDOC-1187088822-508071</Url>
      <Description>WLDOC-1187088822-508071</Description>
    </_dlc_DocIdUrl>
  </documentManagement>
</p:properties>
</file>

<file path=customXml/itemProps1.xml><?xml version="1.0" encoding="utf-8"?>
<ds:datastoreItem xmlns:ds="http://schemas.openxmlformats.org/officeDocument/2006/customXml" ds:itemID="{ED0CC1FE-D7E2-4E02-81FD-A266F6435A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2DAF8-1F23-4B20-A6EC-69B6B79265C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A1B20A4-BB4A-4045-9190-F81ACD60F31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1088B86-77CB-4244-BF52-CCFB3CCE2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C92DEBB-A331-4F57-818A-A110AF70743B}">
  <ds:schemaRefs>
    <ds:schemaRef ds:uri="c41d040b-1f23-46d8-95f8-73c4343eacb6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fc62a55-fff3-4b8d-9937-2b197328c51d"/>
    <ds:schemaRef ds:uri="http://schemas.microsoft.com/office/2006/metadata/properties"/>
    <ds:schemaRef ds:uri="http://purl.org/dc/dcmitype/"/>
    <ds:schemaRef ds:uri="9729beee-8231-416b-840d-ac6e112eeed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Bijlage 5 Preventief</vt:lpstr>
      <vt:lpstr>Bijlage 6 correctief</vt:lpstr>
      <vt:lpstr>Bijlage 7 Totaal Prijzenblad</vt:lpstr>
      <vt:lpstr>'Bijlage 6 correctief'!Afdrukbereik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Remy van Loon</dc:creator>
  <cp:keywords/>
  <dc:description/>
  <cp:lastModifiedBy>Inge Wellinghoff</cp:lastModifiedBy>
  <cp:revision/>
  <dcterms:created xsi:type="dcterms:W3CDTF">2025-07-02T13:52:29Z</dcterms:created>
  <dcterms:modified xsi:type="dcterms:W3CDTF">2025-08-25T07:24:54Z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1abd6fea-e9a4-4e09-a8c7-da2a566f58de</vt:lpwstr>
  </property>
  <property fmtid="{D5CDD505-2E9C-101B-9397-08002B2CF9AE}" pid="4" name="Cluster_x0020_of_x0020_Programma_x0020_of_x0020_Team">
    <vt:lpwstr/>
  </property>
  <property fmtid="{D5CDD505-2E9C-101B-9397-08002B2CF9AE}" pid="5" name="MediaServiceImageTags">
    <vt:lpwstr/>
  </property>
  <property fmtid="{D5CDD505-2E9C-101B-9397-08002B2CF9AE}" pid="6" name="Documenttype">
    <vt:lpwstr/>
  </property>
  <property fmtid="{D5CDD505-2E9C-101B-9397-08002B2CF9AE}" pid="7" name="n89f3d5da045466ca6559a89df89a6be">
    <vt:lpwstr/>
  </property>
  <property fmtid="{D5CDD505-2E9C-101B-9397-08002B2CF9AE}" pid="8" name="Cluster of Programma of Team">
    <vt:lpwstr/>
  </property>
</Properties>
</file>