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30930" windowHeight="16890" activeTab="1"/>
  </bookViews>
  <sheets>
    <sheet name="Invulinstructie" sheetId="5" r:id="rId1"/>
    <sheet name="Microsoft, Mendix, Overige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3" l="1"/>
  <c r="E23" i="3"/>
  <c r="E22" i="3"/>
  <c r="E16" i="3"/>
  <c r="E15" i="3"/>
  <c r="E9" i="3"/>
  <c r="E8" i="3"/>
  <c r="F16" i="3" l="1"/>
  <c r="F15" i="3"/>
  <c r="F29" i="3" l="1"/>
  <c r="F17" i="3" l="1"/>
  <c r="F22" i="3"/>
  <c r="E17" i="3"/>
  <c r="F23" i="3"/>
  <c r="F9" i="3"/>
  <c r="F8" i="3"/>
  <c r="F24" i="3" l="1"/>
  <c r="E24" i="3"/>
  <c r="E10" i="3"/>
  <c r="E32" i="3" s="1"/>
  <c r="F10" i="3"/>
</calcChain>
</file>

<file path=xl/sharedStrings.xml><?xml version="1.0" encoding="utf-8"?>
<sst xmlns="http://schemas.openxmlformats.org/spreadsheetml/2006/main" count="46" uniqueCount="29">
  <si>
    <t>Weegfactor</t>
  </si>
  <si>
    <t>Aanbod</t>
  </si>
  <si>
    <t>Totaalprijs en opslag Microsoft</t>
  </si>
  <si>
    <t>Microsoft: onderhoud en support</t>
  </si>
  <si>
    <t>Mendix</t>
  </si>
  <si>
    <t>Mendix: aanschaf standaardprogrammatuur</t>
  </si>
  <si>
    <t>Mendix: onderhoud en support</t>
  </si>
  <si>
    <t xml:space="preserve">Totaalprijs en opslag Mendix </t>
  </si>
  <si>
    <t>Overige</t>
  </si>
  <si>
    <t>Overige: aanschaf standaardprogrammatuur</t>
  </si>
  <si>
    <t>Overige: onderhoud en support</t>
  </si>
  <si>
    <t>Totaalprijs en opslag Overige</t>
  </si>
  <si>
    <t xml:space="preserve">Prijsopgavetabel </t>
  </si>
  <si>
    <t>Nominale opslag</t>
  </si>
  <si>
    <t xml:space="preserve">De  maximum opslag of kortingspercentages zijn van toepassing voor de gehele looptijd van de overeenkomst inclusief verlengingen voor alle af te nemen standaardprogrammatuur van de betreffende Vendor </t>
  </si>
  <si>
    <t>De geraamde omzet is een gemiddelde (ex BTW) van de afgelopen jaren.U kunt hier geen rechten aan ontleden.</t>
  </si>
  <si>
    <t>Microsoft: aanschaf standaard programmatuur (on premise)</t>
  </si>
  <si>
    <t>Cloud consumption</t>
  </si>
  <si>
    <t>Cloud resources</t>
  </si>
  <si>
    <t>Prijzen zijn excl. BTW en per jaar</t>
  </si>
  <si>
    <t>Minimum opslag percentage</t>
  </si>
  <si>
    <t>Microsoft</t>
  </si>
  <si>
    <t xml:space="preserve">Per categorie is een geraamde omzet aangegeven. De geraamde omzet is een indicatie en tevens als rekeneenheid bedoeld. </t>
  </si>
  <si>
    <t>Geraamde omzet</t>
  </si>
  <si>
    <t>Invulinstructie</t>
  </si>
  <si>
    <r>
      <t xml:space="preserve">Bij nadere offerteaanvragen mag een </t>
    </r>
    <r>
      <rPr>
        <b/>
        <sz val="11"/>
        <rFont val="Calibri"/>
        <family val="2"/>
        <scheme val="minor"/>
      </rPr>
      <t xml:space="preserve">lager </t>
    </r>
    <r>
      <rPr>
        <sz val="11"/>
        <rFont val="Calibri"/>
        <family val="2"/>
        <scheme val="minor"/>
      </rPr>
      <t>maar niet een hoger percentage worden aangeboden.</t>
    </r>
  </si>
  <si>
    <r>
      <t xml:space="preserve">Op tabblad "Microsoft, Mendix en overige" </t>
    </r>
    <r>
      <rPr>
        <b/>
        <sz val="11"/>
        <rFont val="Calibri"/>
        <family val="2"/>
        <scheme val="minor"/>
      </rPr>
      <t>alleen de gele cellen</t>
    </r>
    <r>
      <rPr>
        <sz val="11"/>
        <color rgb="FF9C5700"/>
        <rFont val="Calibri"/>
        <family val="2"/>
        <scheme val="minor"/>
      </rPr>
      <t xml:space="preserve"> voor het opslagpercentage invullen. Getal invullen zonder percentage teken.</t>
    </r>
  </si>
  <si>
    <t>Max opslag/ kortingspercentage</t>
  </si>
  <si>
    <t xml:space="preserve">Totaal (Gewogen) maximale nominale opslag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</si>
</sst>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18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9C5700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6"/>
      <color theme="0"/>
      <name val="Calibri Light"/>
      <family val="2"/>
    </font>
    <font>
      <sz val="16"/>
      <color theme="0"/>
      <name val="arial"/>
      <family val="2"/>
    </font>
    <font>
      <b/>
      <sz val="16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2" borderId="0" applyNumberFormat="0" applyBorder="0" applyAlignment="0" applyProtection="0"/>
    <xf numFmtId="9" fontId="5" fillId="0" borderId="0" applyFont="0" applyFill="0" applyBorder="0" applyAlignment="0" applyProtection="0"/>
    <xf numFmtId="0" fontId="6" fillId="4" borderId="1" applyNumberFormat="0" applyAlignment="0" applyProtection="0"/>
  </cellStyleXfs>
  <cellXfs count="63">
    <xf numFmtId="0" fontId="0" fillId="0" borderId="0" xfId="0"/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49" fontId="3" fillId="2" borderId="0" xfId="2" applyNumberFormat="1" applyAlignment="1">
      <alignment wrapText="1"/>
    </xf>
    <xf numFmtId="49" fontId="2" fillId="0" borderId="0" xfId="0" applyNumberFormat="1" applyFont="1" applyAlignment="1">
      <alignment wrapText="1"/>
    </xf>
    <xf numFmtId="0" fontId="2" fillId="3" borderId="0" xfId="0" applyFont="1" applyFill="1"/>
    <xf numFmtId="0" fontId="2" fillId="0" borderId="5" xfId="0" applyFont="1" applyBorder="1"/>
    <xf numFmtId="0" fontId="2" fillId="0" borderId="0" xfId="0" applyFont="1" applyBorder="1"/>
    <xf numFmtId="49" fontId="2" fillId="0" borderId="0" xfId="0" applyNumberFormat="1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164" fontId="2" fillId="0" borderId="6" xfId="0" applyNumberFormat="1" applyFont="1" applyBorder="1"/>
    <xf numFmtId="0" fontId="0" fillId="0" borderId="5" xfId="0" applyBorder="1"/>
    <xf numFmtId="9" fontId="0" fillId="0" borderId="0" xfId="0" applyNumberFormat="1" applyBorder="1"/>
    <xf numFmtId="4" fontId="0" fillId="0" borderId="0" xfId="0" applyNumberFormat="1" applyBorder="1" applyAlignment="1">
      <alignment wrapText="1"/>
    </xf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8" xfId="0" applyNumberFormat="1" applyBorder="1" applyAlignment="1">
      <alignment wrapText="1"/>
    </xf>
    <xf numFmtId="164" fontId="0" fillId="0" borderId="9" xfId="0" applyNumberFormat="1" applyBorder="1" applyAlignment="1">
      <alignment wrapText="1"/>
    </xf>
    <xf numFmtId="0" fontId="2" fillId="3" borderId="5" xfId="0" applyFont="1" applyFill="1" applyBorder="1"/>
    <xf numFmtId="0" fontId="2" fillId="3" borderId="0" xfId="0" applyFont="1" applyFill="1" applyBorder="1"/>
    <xf numFmtId="49" fontId="2" fillId="0" borderId="6" xfId="0" applyNumberFormat="1" applyFont="1" applyBorder="1" applyAlignment="1">
      <alignment wrapText="1"/>
    </xf>
    <xf numFmtId="9" fontId="0" fillId="0" borderId="8" xfId="0" applyNumberFormat="1" applyBorder="1"/>
    <xf numFmtId="164" fontId="0" fillId="0" borderId="9" xfId="0" applyNumberFormat="1" applyBorder="1"/>
    <xf numFmtId="0" fontId="0" fillId="5" borderId="3" xfId="0" applyFill="1" applyBorder="1"/>
    <xf numFmtId="0" fontId="9" fillId="5" borderId="3" xfId="0" applyFont="1" applyFill="1" applyBorder="1"/>
    <xf numFmtId="0" fontId="11" fillId="5" borderId="2" xfId="0" applyFont="1" applyFill="1" applyBorder="1"/>
    <xf numFmtId="0" fontId="11" fillId="5" borderId="5" xfId="0" applyFont="1" applyFill="1" applyBorder="1"/>
    <xf numFmtId="0" fontId="9" fillId="5" borderId="0" xfId="0" applyFont="1" applyFill="1" applyBorder="1"/>
    <xf numFmtId="0" fontId="0" fillId="5" borderId="0" xfId="0" applyFill="1" applyBorder="1"/>
    <xf numFmtId="0" fontId="0" fillId="0" borderId="0" xfId="0" applyAlignment="1">
      <alignment wrapText="1"/>
    </xf>
    <xf numFmtId="0" fontId="9" fillId="5" borderId="3" xfId="0" applyFont="1" applyFill="1" applyBorder="1" applyAlignment="1">
      <alignment wrapText="1"/>
    </xf>
    <xf numFmtId="0" fontId="9" fillId="5" borderId="0" xfId="0" applyFont="1" applyFill="1" applyBorder="1" applyAlignment="1">
      <alignment wrapText="1"/>
    </xf>
    <xf numFmtId="0" fontId="13" fillId="6" borderId="0" xfId="0" applyFont="1" applyFill="1" applyAlignment="1">
      <alignment wrapText="1"/>
    </xf>
    <xf numFmtId="0" fontId="12" fillId="3" borderId="0" xfId="0" applyFont="1" applyFill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49" fontId="3" fillId="3" borderId="0" xfId="2" applyNumberFormat="1" applyFill="1" applyAlignment="1">
      <alignment wrapText="1"/>
    </xf>
    <xf numFmtId="0" fontId="0" fillId="0" borderId="13" xfId="0" applyBorder="1"/>
    <xf numFmtId="9" fontId="0" fillId="0" borderId="14" xfId="0" applyNumberFormat="1" applyBorder="1"/>
    <xf numFmtId="4" fontId="0" fillId="0" borderId="14" xfId="0" applyNumberFormat="1" applyBorder="1" applyAlignment="1">
      <alignment wrapText="1"/>
    </xf>
    <xf numFmtId="164" fontId="0" fillId="0" borderId="15" xfId="0" applyNumberFormat="1" applyBorder="1"/>
    <xf numFmtId="0" fontId="11" fillId="5" borderId="3" xfId="0" applyFont="1" applyFill="1" applyBorder="1" applyAlignment="1">
      <alignment wrapText="1"/>
    </xf>
    <xf numFmtId="164" fontId="11" fillId="5" borderId="4" xfId="0" applyNumberFormat="1" applyFont="1" applyFill="1" applyBorder="1"/>
    <xf numFmtId="0" fontId="10" fillId="3" borderId="0" xfId="0" applyFont="1" applyFill="1"/>
    <xf numFmtId="4" fontId="0" fillId="3" borderId="0" xfId="0" applyNumberFormat="1" applyFill="1" applyAlignment="1">
      <alignment wrapText="1"/>
    </xf>
    <xf numFmtId="164" fontId="0" fillId="3" borderId="0" xfId="0" applyNumberFormat="1" applyFill="1"/>
    <xf numFmtId="49" fontId="0" fillId="3" borderId="0" xfId="0" applyNumberFormat="1" applyFill="1" applyAlignment="1">
      <alignment wrapText="1"/>
    </xf>
    <xf numFmtId="49" fontId="2" fillId="3" borderId="0" xfId="0" applyNumberFormat="1" applyFont="1" applyFill="1" applyAlignment="1">
      <alignment wrapText="1"/>
    </xf>
    <xf numFmtId="49" fontId="4" fillId="3" borderId="0" xfId="0" applyNumberFormat="1" applyFont="1" applyFill="1" applyAlignment="1">
      <alignment wrapText="1"/>
    </xf>
    <xf numFmtId="10" fontId="7" fillId="5" borderId="16" xfId="4" applyNumberFormat="1" applyFont="1" applyFill="1" applyBorder="1"/>
    <xf numFmtId="10" fontId="7" fillId="3" borderId="0" xfId="4" applyNumberFormat="1" applyFont="1" applyFill="1" applyBorder="1"/>
    <xf numFmtId="0" fontId="0" fillId="3" borderId="0" xfId="0" applyFont="1" applyFill="1"/>
    <xf numFmtId="0" fontId="11" fillId="5" borderId="3" xfId="0" applyFont="1" applyFill="1" applyBorder="1" applyAlignment="1">
      <alignment horizontal="right" wrapText="1"/>
    </xf>
    <xf numFmtId="0" fontId="11" fillId="5" borderId="4" xfId="0" applyFont="1" applyFill="1" applyBorder="1" applyAlignment="1">
      <alignment horizontal="right" wrapText="1"/>
    </xf>
    <xf numFmtId="4" fontId="0" fillId="5" borderId="3" xfId="0" applyNumberFormat="1" applyFill="1" applyBorder="1" applyAlignment="1">
      <alignment wrapText="1"/>
    </xf>
    <xf numFmtId="0" fontId="15" fillId="5" borderId="10" xfId="0" applyFont="1" applyFill="1" applyBorder="1"/>
    <xf numFmtId="0" fontId="16" fillId="5" borderId="11" xfId="0" applyFont="1" applyFill="1" applyBorder="1"/>
    <xf numFmtId="4" fontId="17" fillId="5" borderId="11" xfId="0" applyNumberFormat="1" applyFont="1" applyFill="1" applyBorder="1" applyAlignment="1">
      <alignment wrapText="1"/>
    </xf>
    <xf numFmtId="164" fontId="16" fillId="5" borderId="12" xfId="0" applyNumberFormat="1" applyFont="1" applyFill="1" applyBorder="1"/>
    <xf numFmtId="10" fontId="3" fillId="2" borderId="17" xfId="3" applyNumberFormat="1" applyFont="1" applyFill="1" applyBorder="1" applyProtection="1">
      <protection locked="0"/>
    </xf>
  </cellXfs>
  <cellStyles count="5">
    <cellStyle name="Berekening" xfId="4" builtinId="22"/>
    <cellStyle name="Neutraal" xfId="2" builtinId="28"/>
    <cellStyle name="Procent" xfId="3" builtinId="5"/>
    <cellStyle name="Standaard" xfId="0" builtinId="0"/>
    <cellStyle name="Standaard 2" xfId="1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selection activeCell="A3" sqref="A3"/>
    </sheetView>
  </sheetViews>
  <sheetFormatPr defaultRowHeight="12.75" x14ac:dyDescent="0.2"/>
  <cols>
    <col min="1" max="1" width="70" style="32" customWidth="1"/>
    <col min="3" max="4" width="155.42578125" customWidth="1"/>
  </cols>
  <sheetData>
    <row r="1" spans="1:14" ht="23.25" x14ac:dyDescent="0.3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23.25" x14ac:dyDescent="0.35">
      <c r="A2" s="36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30" x14ac:dyDescent="0.25">
      <c r="A3" s="5" t="s">
        <v>26</v>
      </c>
      <c r="B3" s="37"/>
      <c r="C3" s="37"/>
      <c r="D3" s="37"/>
      <c r="E3" s="37"/>
      <c r="F3" s="37"/>
      <c r="G3" s="37"/>
      <c r="H3" s="39"/>
      <c r="I3" s="37"/>
      <c r="J3" s="37"/>
      <c r="K3" s="37"/>
      <c r="L3" s="37"/>
      <c r="M3" s="37"/>
      <c r="N3" s="37"/>
    </row>
    <row r="4" spans="1:14" x14ac:dyDescent="0.2">
      <c r="A4" s="38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</row>
    <row r="5" spans="1:14" ht="25.5" x14ac:dyDescent="0.2">
      <c r="A5" s="35" t="s">
        <v>22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</row>
    <row r="6" spans="1:14" ht="25.5" x14ac:dyDescent="0.2">
      <c r="A6" s="35" t="s">
        <v>15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x14ac:dyDescent="0.2">
      <c r="A7" s="35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</row>
    <row r="8" spans="1:14" ht="38.25" x14ac:dyDescent="0.2">
      <c r="A8" s="35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14" ht="30" x14ac:dyDescent="0.25">
      <c r="A9" s="35" t="s">
        <v>25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</row>
    <row r="10" spans="1:14" x14ac:dyDescent="0.2">
      <c r="A10" s="38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</row>
    <row r="11" spans="1:14" x14ac:dyDescent="0.2">
      <c r="A11" s="38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4" x14ac:dyDescent="0.2">
      <c r="A12" s="38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</row>
    <row r="13" spans="1:14" x14ac:dyDescent="0.2">
      <c r="A13" s="38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261" customHeight="1" x14ac:dyDescent="0.2">
      <c r="A14" s="3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</row>
    <row r="15" spans="1:14" ht="261" customHeight="1" x14ac:dyDescent="0.2">
      <c r="A15" s="38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</row>
    <row r="16" spans="1:14" x14ac:dyDescent="0.2">
      <c r="A16" s="38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x14ac:dyDescent="0.2">
      <c r="A17" s="38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 x14ac:dyDescent="0.2">
      <c r="A18" s="38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</row>
    <row r="19" spans="1:14" x14ac:dyDescent="0.2">
      <c r="A19" s="38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</row>
    <row r="20" spans="1:14" x14ac:dyDescent="0.2">
      <c r="A20" s="38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</row>
    <row r="21" spans="1:14" x14ac:dyDescent="0.2">
      <c r="A21" s="38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</row>
    <row r="22" spans="1:14" x14ac:dyDescent="0.2">
      <c r="A22" s="38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D8" sqref="D8"/>
    </sheetView>
  </sheetViews>
  <sheetFormatPr defaultRowHeight="12.75" x14ac:dyDescent="0.2"/>
  <cols>
    <col min="1" max="1" width="2.140625" customWidth="1"/>
    <col min="2" max="2" width="51" customWidth="1"/>
    <col min="3" max="3" width="12.5703125" customWidth="1"/>
    <col min="4" max="4" width="20.42578125" customWidth="1"/>
    <col min="5" max="5" width="17.5703125" style="3" customWidth="1"/>
    <col min="6" max="6" width="20.42578125" style="2" customWidth="1"/>
    <col min="7" max="7" width="38" style="4" customWidth="1"/>
  </cols>
  <sheetData>
    <row r="1" spans="1:14" ht="15.75" x14ac:dyDescent="0.25">
      <c r="A1" s="37"/>
      <c r="B1" s="46" t="s">
        <v>12</v>
      </c>
      <c r="C1" s="37"/>
      <c r="D1" s="37"/>
      <c r="E1" s="47"/>
      <c r="F1" s="48"/>
      <c r="G1" s="49"/>
    </row>
    <row r="2" spans="1:14" x14ac:dyDescent="0.2">
      <c r="A2" s="37"/>
      <c r="B2" s="37" t="s">
        <v>19</v>
      </c>
      <c r="C2" s="37"/>
      <c r="D2" s="37"/>
      <c r="E2" s="47"/>
      <c r="F2" s="48"/>
      <c r="G2" s="49"/>
    </row>
    <row r="3" spans="1:14" ht="15" x14ac:dyDescent="0.25">
      <c r="A3" s="37"/>
      <c r="B3" s="37" t="s">
        <v>20</v>
      </c>
      <c r="C3" s="37"/>
      <c r="D3" s="52">
        <v>1.4999999999999999E-2</v>
      </c>
      <c r="E3" s="47"/>
      <c r="F3" s="48"/>
      <c r="G3" s="49"/>
    </row>
    <row r="4" spans="1:14" ht="15.75" thickBot="1" x14ac:dyDescent="0.3">
      <c r="A4" s="37"/>
      <c r="B4" s="37"/>
      <c r="C4" s="37"/>
      <c r="D4" s="53"/>
      <c r="E4" s="47"/>
      <c r="F4" s="48"/>
      <c r="G4" s="49"/>
    </row>
    <row r="5" spans="1:14" ht="13.5" thickBot="1" x14ac:dyDescent="0.25">
      <c r="A5" s="37"/>
      <c r="B5" s="28" t="s">
        <v>21</v>
      </c>
      <c r="C5" s="26"/>
      <c r="D5" s="33"/>
      <c r="E5" s="44"/>
      <c r="F5" s="56" t="s">
        <v>23</v>
      </c>
      <c r="G5" s="49"/>
    </row>
    <row r="6" spans="1:14" x14ac:dyDescent="0.2">
      <c r="A6" s="37"/>
      <c r="B6" s="28"/>
      <c r="C6" s="27"/>
      <c r="D6" s="34"/>
      <c r="E6" s="34"/>
      <c r="F6" s="45">
        <v>580000</v>
      </c>
      <c r="G6" s="49"/>
    </row>
    <row r="7" spans="1:14" s="1" customFormat="1" ht="25.5" x14ac:dyDescent="0.2">
      <c r="A7" s="7"/>
      <c r="B7" s="8"/>
      <c r="C7" s="9" t="s">
        <v>0</v>
      </c>
      <c r="D7" s="10" t="s">
        <v>27</v>
      </c>
      <c r="E7" s="11" t="s">
        <v>13</v>
      </c>
      <c r="F7" s="12" t="s">
        <v>1</v>
      </c>
      <c r="G7" s="50"/>
    </row>
    <row r="8" spans="1:14" ht="15" x14ac:dyDescent="0.25">
      <c r="A8" s="37"/>
      <c r="B8" s="13" t="s">
        <v>16</v>
      </c>
      <c r="C8" s="14">
        <v>0.4</v>
      </c>
      <c r="D8" s="62"/>
      <c r="E8" s="15">
        <f>C8*D8*F$6</f>
        <v>0</v>
      </c>
      <c r="F8" s="16">
        <f>C8*(100%+D8)*F6</f>
        <v>232000</v>
      </c>
      <c r="G8" s="49"/>
    </row>
    <row r="9" spans="1:14" ht="15" x14ac:dyDescent="0.25">
      <c r="A9" s="37"/>
      <c r="B9" s="40" t="s">
        <v>3</v>
      </c>
      <c r="C9" s="41">
        <v>0.6</v>
      </c>
      <c r="D9" s="62"/>
      <c r="E9" s="42">
        <f>C9*D9*F$6</f>
        <v>0</v>
      </c>
      <c r="F9" s="43">
        <f>C9*(100%+D9)*F6</f>
        <v>348000</v>
      </c>
      <c r="G9" s="49"/>
    </row>
    <row r="10" spans="1:14" ht="13.5" thickBot="1" x14ac:dyDescent="0.25">
      <c r="A10" s="37"/>
      <c r="B10" s="17" t="s">
        <v>2</v>
      </c>
      <c r="C10" s="18"/>
      <c r="D10" s="18"/>
      <c r="E10" s="19">
        <f>SUM(E8:E9)</f>
        <v>0</v>
      </c>
      <c r="F10" s="20">
        <f>SUM(F8:F9)</f>
        <v>580000</v>
      </c>
      <c r="G10" s="49"/>
    </row>
    <row r="11" spans="1:14" ht="13.5" thickBot="1" x14ac:dyDescent="0.25">
      <c r="A11" s="37"/>
      <c r="B11" s="37"/>
      <c r="C11" s="37"/>
      <c r="D11" s="37"/>
      <c r="E11" s="47"/>
      <c r="F11" s="48"/>
      <c r="G11" s="49"/>
    </row>
    <row r="12" spans="1:14" ht="13.5" thickBot="1" x14ac:dyDescent="0.25">
      <c r="A12" s="37"/>
      <c r="B12" s="28" t="s">
        <v>4</v>
      </c>
      <c r="C12" s="27"/>
      <c r="D12" s="27"/>
      <c r="E12" s="57"/>
      <c r="F12" s="56" t="s">
        <v>23</v>
      </c>
      <c r="G12" s="49"/>
    </row>
    <row r="13" spans="1:14" x14ac:dyDescent="0.2">
      <c r="A13" s="37"/>
      <c r="B13" s="29"/>
      <c r="C13" s="30"/>
      <c r="D13" s="30"/>
      <c r="E13" s="30"/>
      <c r="F13" s="45">
        <v>300000</v>
      </c>
      <c r="G13" s="49"/>
    </row>
    <row r="14" spans="1:14" s="7" customFormat="1" ht="25.5" x14ac:dyDescent="0.2">
      <c r="B14" s="21"/>
      <c r="C14" s="22" t="s">
        <v>0</v>
      </c>
      <c r="D14" s="10" t="s">
        <v>27</v>
      </c>
      <c r="E14" s="10" t="s">
        <v>13</v>
      </c>
      <c r="F14" s="23" t="s">
        <v>1</v>
      </c>
      <c r="G14" s="50"/>
      <c r="H14" s="6"/>
      <c r="I14" s="6"/>
      <c r="J14" s="6"/>
      <c r="K14" s="6"/>
      <c r="L14" s="6"/>
      <c r="M14" s="6"/>
      <c r="N14" s="6"/>
    </row>
    <row r="15" spans="1:14" ht="15" x14ac:dyDescent="0.25">
      <c r="A15" s="37"/>
      <c r="B15" s="13" t="s">
        <v>5</v>
      </c>
      <c r="C15" s="14">
        <v>0.4</v>
      </c>
      <c r="D15" s="62"/>
      <c r="E15" s="15">
        <f>C15*D15*F$13</f>
        <v>0</v>
      </c>
      <c r="F15" s="16">
        <f>C15*(100%+D15)*F13</f>
        <v>120000</v>
      </c>
      <c r="G15" s="49"/>
    </row>
    <row r="16" spans="1:14" ht="15" x14ac:dyDescent="0.25">
      <c r="A16" s="37"/>
      <c r="B16" s="40" t="s">
        <v>6</v>
      </c>
      <c r="C16" s="41">
        <v>0.6</v>
      </c>
      <c r="D16" s="62"/>
      <c r="E16" s="42">
        <f>C16*D16*F$13</f>
        <v>0</v>
      </c>
      <c r="F16" s="43">
        <f>C16*(100%+D16)*F13</f>
        <v>180000</v>
      </c>
      <c r="G16" s="49"/>
    </row>
    <row r="17" spans="1:7" ht="13.5" thickBot="1" x14ac:dyDescent="0.25">
      <c r="A17" s="37"/>
      <c r="B17" s="17" t="s">
        <v>7</v>
      </c>
      <c r="C17" s="18"/>
      <c r="D17" s="18"/>
      <c r="E17" s="19">
        <f>SUM(E15:E16)</f>
        <v>0</v>
      </c>
      <c r="F17" s="20">
        <f>SUM(F15:F16)</f>
        <v>300000</v>
      </c>
      <c r="G17" s="49"/>
    </row>
    <row r="18" spans="1:7" ht="13.5" thickBot="1" x14ac:dyDescent="0.25">
      <c r="A18" s="37"/>
      <c r="F18" s="3"/>
      <c r="G18" s="49"/>
    </row>
    <row r="19" spans="1:7" ht="13.5" thickBot="1" x14ac:dyDescent="0.25">
      <c r="A19" s="37"/>
      <c r="B19" s="28" t="s">
        <v>8</v>
      </c>
      <c r="C19" s="27"/>
      <c r="D19" s="27"/>
      <c r="E19" s="27"/>
      <c r="F19" s="55" t="s">
        <v>23</v>
      </c>
      <c r="G19" s="49"/>
    </row>
    <row r="20" spans="1:7" x14ac:dyDescent="0.2">
      <c r="A20" s="37"/>
      <c r="B20" s="29"/>
      <c r="C20" s="30"/>
      <c r="D20" s="30"/>
      <c r="E20" s="30"/>
      <c r="F20" s="45">
        <v>640000</v>
      </c>
      <c r="G20" s="49"/>
    </row>
    <row r="21" spans="1:7" s="1" customFormat="1" ht="25.5" x14ac:dyDescent="0.2">
      <c r="A21" s="7"/>
      <c r="B21" s="8" t="s">
        <v>8</v>
      </c>
      <c r="C21" s="9" t="s">
        <v>0</v>
      </c>
      <c r="D21" s="10" t="s">
        <v>27</v>
      </c>
      <c r="E21" s="11" t="s">
        <v>13</v>
      </c>
      <c r="F21" s="12" t="s">
        <v>1</v>
      </c>
      <c r="G21" s="50"/>
    </row>
    <row r="22" spans="1:7" ht="15" x14ac:dyDescent="0.25">
      <c r="A22" s="37"/>
      <c r="B22" s="13" t="s">
        <v>9</v>
      </c>
      <c r="C22" s="14">
        <v>0.4</v>
      </c>
      <c r="D22" s="62"/>
      <c r="E22" s="15">
        <f>C22*D22*F$20</f>
        <v>0</v>
      </c>
      <c r="F22" s="16">
        <f>C22*(100%+D22)*F20</f>
        <v>256000</v>
      </c>
      <c r="G22" s="49"/>
    </row>
    <row r="23" spans="1:7" ht="15" x14ac:dyDescent="0.25">
      <c r="A23" s="37"/>
      <c r="B23" s="40" t="s">
        <v>10</v>
      </c>
      <c r="C23" s="41">
        <v>0.6</v>
      </c>
      <c r="D23" s="62"/>
      <c r="E23" s="42">
        <f>C23*D23*F$20</f>
        <v>0</v>
      </c>
      <c r="F23" s="43">
        <f>C23*(100%+D23)*F20</f>
        <v>384000</v>
      </c>
      <c r="G23" s="49"/>
    </row>
    <row r="24" spans="1:7" ht="13.5" thickBot="1" x14ac:dyDescent="0.25">
      <c r="A24" s="37"/>
      <c r="B24" s="17" t="s">
        <v>11</v>
      </c>
      <c r="C24" s="18"/>
      <c r="D24" s="18"/>
      <c r="E24" s="19">
        <f>SUM(E22:E23)</f>
        <v>0</v>
      </c>
      <c r="F24" s="20">
        <f>SUM(F22:F23)</f>
        <v>640000</v>
      </c>
      <c r="G24" s="49"/>
    </row>
    <row r="25" spans="1:7" ht="13.5" thickBot="1" x14ac:dyDescent="0.25">
      <c r="A25" s="37"/>
      <c r="B25" s="37"/>
      <c r="C25" s="37"/>
      <c r="D25" s="37"/>
      <c r="E25" s="47"/>
      <c r="F25" s="48"/>
      <c r="G25" s="49"/>
    </row>
    <row r="26" spans="1:7" ht="13.5" thickBot="1" x14ac:dyDescent="0.25">
      <c r="A26" s="37"/>
      <c r="B26" s="28" t="s">
        <v>17</v>
      </c>
      <c r="C26" s="26"/>
      <c r="D26" s="26"/>
      <c r="E26" s="26"/>
      <c r="F26" s="55" t="s">
        <v>23</v>
      </c>
      <c r="G26" s="51"/>
    </row>
    <row r="27" spans="1:7" x14ac:dyDescent="0.2">
      <c r="A27" s="37"/>
      <c r="B27" s="29"/>
      <c r="C27" s="31"/>
      <c r="D27" s="31"/>
      <c r="E27" s="30"/>
      <c r="F27" s="45">
        <v>1625000</v>
      </c>
      <c r="G27" s="51"/>
    </row>
    <row r="28" spans="1:7" ht="25.5" x14ac:dyDescent="0.2">
      <c r="A28" s="37"/>
      <c r="B28" s="8" t="s">
        <v>17</v>
      </c>
      <c r="C28" s="9" t="s">
        <v>0</v>
      </c>
      <c r="D28" s="10" t="s">
        <v>27</v>
      </c>
      <c r="E28" s="11" t="s">
        <v>13</v>
      </c>
      <c r="F28" s="12" t="s">
        <v>1</v>
      </c>
      <c r="G28" s="49"/>
    </row>
    <row r="29" spans="1:7" ht="15.75" thickBot="1" x14ac:dyDescent="0.3">
      <c r="A29" s="37"/>
      <c r="B29" s="17" t="s">
        <v>18</v>
      </c>
      <c r="C29" s="24">
        <v>1</v>
      </c>
      <c r="D29" s="62"/>
      <c r="E29" s="19">
        <f>C29*D29*F$27</f>
        <v>0</v>
      </c>
      <c r="F29" s="25">
        <f>C29*(100%+D29)*F27</f>
        <v>1625000</v>
      </c>
      <c r="G29" s="49"/>
    </row>
    <row r="30" spans="1:7" x14ac:dyDescent="0.2">
      <c r="A30" s="37"/>
      <c r="B30" s="37"/>
      <c r="C30" s="37"/>
      <c r="D30" s="37"/>
      <c r="E30" s="47"/>
      <c r="F30" s="48"/>
      <c r="G30" s="49"/>
    </row>
    <row r="31" spans="1:7" ht="13.5" thickBot="1" x14ac:dyDescent="0.25">
      <c r="A31" s="37"/>
      <c r="B31" s="37"/>
      <c r="C31" s="37"/>
      <c r="D31" s="37"/>
      <c r="E31" s="47"/>
      <c r="F31" s="48"/>
      <c r="G31" s="49"/>
    </row>
    <row r="32" spans="1:7" ht="21.75" thickBot="1" x14ac:dyDescent="0.4">
      <c r="A32" s="37"/>
      <c r="B32" s="58" t="s">
        <v>28</v>
      </c>
      <c r="C32" s="59"/>
      <c r="D32" s="59"/>
      <c r="E32" s="60">
        <f>E10+E17+E24+E29</f>
        <v>0</v>
      </c>
      <c r="F32" s="61"/>
      <c r="G32" s="49"/>
    </row>
    <row r="33" spans="1:7" x14ac:dyDescent="0.2">
      <c r="A33" s="37"/>
      <c r="B33" s="37"/>
      <c r="C33" s="37"/>
      <c r="D33" s="37"/>
      <c r="E33" s="47"/>
      <c r="F33" s="48"/>
      <c r="G33" s="49"/>
    </row>
    <row r="34" spans="1:7" x14ac:dyDescent="0.2">
      <c r="A34" s="37"/>
      <c r="B34" s="37"/>
      <c r="C34" s="37"/>
      <c r="D34" s="54"/>
      <c r="E34" s="47"/>
      <c r="F34" s="48"/>
      <c r="G34" s="49"/>
    </row>
  </sheetData>
  <dataValidations count="1">
    <dataValidation type="decimal" allowBlank="1" showInputMessage="1" showErrorMessage="1" sqref="D8:D9 D15:D16 D22:D23 D29">
      <formula1>D$3</formula1>
      <formula2>1</formula2>
    </dataValidation>
  </dataValidations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Microsoft, Mendix, Overige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2021-07-20T13:06:29Z</dcterms:created>
  <dcterms:modified xsi:type="dcterms:W3CDTF">2021-12-17T09:47:57Z</dcterms:modified>
</cp:coreProperties>
</file>