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M:\Inkoop\01. Aanbestedingen\03. Aanbestedingsdossiers\BV\Sanitaire voorzieningen 2025\02 Nota's van Inlichtingen\"/>
    </mc:Choice>
  </mc:AlternateContent>
  <xr:revisionPtr revIDLastSave="0" documentId="13_ncr:1_{CAE11B7F-D110-4233-9F7C-00075D5D397D}" xr6:coauthVersionLast="47" xr6:coauthVersionMax="47" xr10:uidLastSave="{00000000-0000-0000-0000-000000000000}"/>
  <bookViews>
    <workbookView xWindow="22932" yWindow="-108" windowWidth="30936" windowHeight="16896" tabRatio="641" activeTab="2" xr2:uid="{FC785728-17A5-4ADC-9C3B-57FB945568B9}"/>
  </bookViews>
  <sheets>
    <sheet name="Instructie en ondertekening" sheetId="2" r:id="rId1"/>
    <sheet name=" Prijzenblad" sheetId="1" r:id="rId2"/>
    <sheet name="Totaalprijs" sheetId="3" r:id="rId3"/>
    <sheet name="Informatie tweedehands hardware"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1" i="4" l="1"/>
  <c r="D30" i="4"/>
  <c r="I30" i="4" s="1"/>
  <c r="I29" i="4"/>
  <c r="D28" i="4"/>
  <c r="I28" i="4" s="1"/>
  <c r="D27" i="4"/>
  <c r="I27" i="4" s="1"/>
  <c r="D26" i="4"/>
  <c r="I26" i="4" s="1"/>
  <c r="I25" i="4"/>
  <c r="D24" i="4"/>
  <c r="I24" i="4" s="1"/>
  <c r="I23" i="4"/>
  <c r="D22" i="4"/>
  <c r="I22" i="4" s="1"/>
  <c r="I32" i="4" s="1"/>
  <c r="H17" i="4"/>
  <c r="H16" i="4"/>
  <c r="H15" i="4"/>
  <c r="H14" i="4"/>
  <c r="H13" i="4"/>
  <c r="H12" i="4"/>
  <c r="H11" i="4"/>
  <c r="H10" i="4"/>
  <c r="H9" i="4"/>
  <c r="H8" i="4"/>
  <c r="H7" i="4"/>
  <c r="H6" i="4"/>
  <c r="H5" i="4"/>
  <c r="I18" i="4" s="1"/>
  <c r="I24" i="1"/>
  <c r="I25" i="1"/>
  <c r="I26" i="1"/>
  <c r="I27" i="1"/>
  <c r="I28" i="1"/>
  <c r="I29" i="1"/>
  <c r="I30" i="1"/>
  <c r="I31" i="1"/>
  <c r="I22" i="1"/>
  <c r="H8" i="1"/>
  <c r="H6" i="1"/>
  <c r="H7" i="1"/>
  <c r="H9" i="1"/>
  <c r="H10" i="1"/>
  <c r="H11" i="1"/>
  <c r="H12" i="1"/>
  <c r="H13" i="1"/>
  <c r="H14" i="1"/>
  <c r="H15" i="1"/>
  <c r="H16" i="1"/>
  <c r="H17" i="1"/>
  <c r="H5" i="1"/>
  <c r="I18" i="1" s="1"/>
  <c r="D30" i="1" l="1"/>
  <c r="D28" i="1"/>
  <c r="D27" i="1"/>
  <c r="D26" i="1"/>
  <c r="D24" i="1"/>
  <c r="I23" i="1"/>
  <c r="I32" i="1" s="1"/>
  <c r="D2" i="3" l="1"/>
  <c r="D22" i="1"/>
  <c r="D3" i="3" l="1"/>
  <c r="D4" i="3" s="1"/>
</calcChain>
</file>

<file path=xl/sharedStrings.xml><?xml version="1.0" encoding="utf-8"?>
<sst xmlns="http://schemas.openxmlformats.org/spreadsheetml/2006/main" count="178" uniqueCount="94">
  <si>
    <t>Subtotalen</t>
  </si>
  <si>
    <t>Type</t>
  </si>
  <si>
    <t>Aantal stuks</t>
  </si>
  <si>
    <t>Aantal maanden</t>
  </si>
  <si>
    <t>Prijs per jaar</t>
  </si>
  <si>
    <t>Subtotaal 1</t>
  </si>
  <si>
    <t>2. Prijs verbruiksartikelen</t>
  </si>
  <si>
    <t>Product</t>
  </si>
  <si>
    <t>Eenheid</t>
  </si>
  <si>
    <t>Totale prijs verbruiksartikelen - per jaar</t>
  </si>
  <si>
    <t>Subtotaal 2</t>
  </si>
  <si>
    <t>Voor akkoord</t>
  </si>
  <si>
    <t>Datum</t>
  </si>
  <si>
    <t>Handtekening</t>
  </si>
  <si>
    <t>Handdoekautomaat (handdoekrol)</t>
  </si>
  <si>
    <t>Handdoekautomaten (losse vellen papier)</t>
  </si>
  <si>
    <t>Handdoekenautomaat ((poets)papier, rollen papier)</t>
  </si>
  <si>
    <t>Toiletbrilreinigers</t>
  </si>
  <si>
    <t>Toiletrolhouders</t>
  </si>
  <si>
    <t>Zeepdispenser (foam)</t>
  </si>
  <si>
    <t>Handdoekrollen</t>
  </si>
  <si>
    <t>meter</t>
  </si>
  <si>
    <t xml:space="preserve">Rol wit 21cm breed / 35 meter lang </t>
  </si>
  <si>
    <t>Berekening gemiddeld verbruik</t>
  </si>
  <si>
    <t>Jaarverbruik: 180 stuks a 35 meter = 6.300 meter</t>
  </si>
  <si>
    <t>Jaarverbruik per eenheid</t>
  </si>
  <si>
    <t>Huidige product bevat:</t>
  </si>
  <si>
    <t>Doos a 20 bundels a 2880 stuks per doos</t>
  </si>
  <si>
    <t>Jaarverbruik: 950 bundels</t>
  </si>
  <si>
    <t>Subtotaal per jaar</t>
  </si>
  <si>
    <t>Omschrijving aangeboden product van Inschrijver</t>
  </si>
  <si>
    <t>Vouwhanddoekjes, c-vouw</t>
  </si>
  <si>
    <t>Poetspapier, rollen papier</t>
  </si>
  <si>
    <t>Pak a 12 rollen a 120 m per rol 20x35 cm</t>
  </si>
  <si>
    <t>Jaarverbruik: 39 rollen</t>
  </si>
  <si>
    <t>Toiletbrilreiniger</t>
  </si>
  <si>
    <t>Flacon a 300 ml (+/- 1500 porties)</t>
  </si>
  <si>
    <t>Jaarverbruik: 60 flacons</t>
  </si>
  <si>
    <t>milliliter</t>
  </si>
  <si>
    <t>Toiletpapier</t>
  </si>
  <si>
    <r>
      <t xml:space="preserve">Jaaverbruik: 2688 rollen 2-laags + 336 rollen 1-laags
</t>
    </r>
    <r>
      <rPr>
        <i/>
        <sz val="9"/>
        <rFont val="Arial"/>
        <family val="2"/>
      </rPr>
      <t>Op dit moment gebruiken we zowel 2-laags als 1-laags rollen toiletpapier. In totaal gaat het om 2.688 rollen 2-laags en 336 rollen 1-laags. Omdat 1 rol 2-laags gelijkstaat aan 200 meter 1-laags, hebben we het verbruik omgerekend naar 2-laags equivalent.
336 rollen 1-laags × 0,5 = 168 rollen 2-laags
Samen met de huidige 2.688 rollen komt dit neer op 2.856 rollen 2-laags per jaar.
In de toekomst gaan we alleen nog 2-laags inkopen, dus ons totale jaarverbruik zal uitkomen op circa 2.856 rollen 2-laags.</t>
    </r>
  </si>
  <si>
    <t>#</t>
  </si>
  <si>
    <r>
      <t xml:space="preserve">Damesverbandcontainers (wisselfrequentie 1x per 2 weken)
</t>
    </r>
    <r>
      <rPr>
        <i/>
        <sz val="11"/>
        <color rgb="FFFF0000"/>
        <rFont val="Arial"/>
        <family val="2"/>
      </rPr>
      <t>Wissel damesverbandcontainer (1× per 2 weken) inbegrepen in huurprijs.</t>
    </r>
  </si>
  <si>
    <t>Flacon a 500 ml (+/- 1250 porties)</t>
  </si>
  <si>
    <t>Foam voor zeepdispenser</t>
  </si>
  <si>
    <t>Jaaverbruik: 98 flacons</t>
  </si>
  <si>
    <t>Flacon a 500 ml (+/- 600 porties)</t>
  </si>
  <si>
    <t>Jaarverbruik: 1 flacon</t>
  </si>
  <si>
    <t>Ondertekening van dit document</t>
  </si>
  <si>
    <t>Als rechtsgeldige vertegenwoordiger van</t>
  </si>
  <si>
    <t>:……………………………………………………………………………………………….</t>
  </si>
  <si>
    <t>(onderneming)</t>
  </si>
  <si>
    <t>:………………………………………………………………………………………………</t>
  </si>
  <si>
    <t>(dag, maand, jaar)</t>
  </si>
  <si>
    <t>Te</t>
  </si>
  <si>
    <t>(plaats)</t>
  </si>
  <si>
    <t>Door</t>
  </si>
  <si>
    <t>(naam en voorletters, functie)</t>
  </si>
  <si>
    <t>:………………………………………………………………………………………………..</t>
  </si>
  <si>
    <t xml:space="preserve">behorende bij de Europese openbare aanbesteding 'Sanitaire voorzieningen en leveren van sanitaire verbruiksartikelen' </t>
  </si>
  <si>
    <t>All-in huur- en serviceprijs per maand</t>
  </si>
  <si>
    <t>Totale huur- en serviceprijs hardware - per jaar</t>
  </si>
  <si>
    <t>Prijsonderdeel 1)</t>
  </si>
  <si>
    <t>Prijsonderdeel 2)</t>
  </si>
  <si>
    <t>Huur- en serviceprijs hardware per jaar</t>
  </si>
  <si>
    <t>Prijs verbruiksartikelen per jaar</t>
  </si>
  <si>
    <t>Fictieve inschrijfsom</t>
  </si>
  <si>
    <r>
      <t xml:space="preserve">Luchtverfrissers
</t>
    </r>
    <r>
      <rPr>
        <i/>
        <sz val="11"/>
        <color rgb="FFFF0000"/>
        <rFont val="Arial"/>
        <family val="2"/>
      </rPr>
      <t>Tijdige vervanging navullingen, batterijen en geur; inbegrepen in huurprijs hardware.</t>
    </r>
  </si>
  <si>
    <t>Afvalbak 25L</t>
  </si>
  <si>
    <r>
      <rPr>
        <b/>
        <u/>
        <sz val="11"/>
        <color theme="1"/>
        <rFont val="Arial"/>
        <family val="2"/>
      </rPr>
      <t xml:space="preserve">Voorwaarden invullen prijzenblad: </t>
    </r>
    <r>
      <rPr>
        <sz val="11"/>
        <color theme="1"/>
        <rFont val="Arial"/>
        <family val="2"/>
      </rPr>
      <t xml:space="preserve">
- Negatieve prijzen en nulprijzen zijn </t>
    </r>
    <r>
      <rPr>
        <b/>
        <sz val="11"/>
        <color theme="1"/>
        <rFont val="Arial"/>
        <family val="2"/>
      </rPr>
      <t>niet</t>
    </r>
    <r>
      <rPr>
        <sz val="11"/>
        <color theme="1"/>
        <rFont val="Arial"/>
        <family val="2"/>
      </rPr>
      <t xml:space="preserve"> toegestaan. 
- Inschrijver dient enkel de </t>
    </r>
    <r>
      <rPr>
        <b/>
        <sz val="11"/>
        <rFont val="Arial"/>
        <family val="2"/>
      </rPr>
      <t>geelgearceerde cellen</t>
    </r>
    <r>
      <rPr>
        <b/>
        <sz val="11"/>
        <color rgb="FFC2C052"/>
        <rFont val="Arial"/>
        <family val="2"/>
      </rPr>
      <t xml:space="preserve"> </t>
    </r>
    <r>
      <rPr>
        <sz val="11"/>
        <color theme="1"/>
        <rFont val="Arial"/>
        <family val="2"/>
      </rPr>
      <t xml:space="preserve">in te vullen. 
- Wijzigen van het format is </t>
    </r>
    <r>
      <rPr>
        <b/>
        <sz val="11"/>
        <color theme="1"/>
        <rFont val="Arial"/>
        <family val="2"/>
      </rPr>
      <t>niet</t>
    </r>
    <r>
      <rPr>
        <sz val="11"/>
        <color theme="1"/>
        <rFont val="Arial"/>
        <family val="2"/>
      </rPr>
      <t xml:space="preserve"> toegestaan.  
- Alle prijzen zijn all-in, dat wil zeggen inclusief reiskosten, administratiekosten, overhead, etc. Er kunnen geen andere of aanvullende prijzen worden gefactureerd. 
- De tarieven voor de huur van de sanitaire hardware/voorzieningen zijn inclusief alle dienstverlening en onderhoud zoals uitgevraagd in deze opdracht, zoals montage, voorraadbeheer, reparatie, vervanging toiletborstels, wisseling damesverbandcontainers etc.
- Tarieven zijn exclusief btw
- De genoemde aantallen in dit prijzenblad betreft een indicatie van de huidige aantallen, hieraan kunnen geen rechten worden ontleend. </t>
    </r>
  </si>
  <si>
    <t>Handdesinfectiedispenser (antibact/hygiëne +)</t>
  </si>
  <si>
    <t xml:space="preserve">Desinfectiemiddel </t>
  </si>
  <si>
    <r>
      <t xml:space="preserve">Toiletborstelhouder
</t>
    </r>
    <r>
      <rPr>
        <i/>
        <sz val="11"/>
        <color rgb="FFFF0000"/>
        <rFont val="Arial"/>
        <family val="2"/>
      </rPr>
      <t>Toiletborstel 2x per jaar vervangen; inbegrepen in huurprijs garnituur.</t>
    </r>
  </si>
  <si>
    <t>Afvalzakken</t>
  </si>
  <si>
    <t xml:space="preserve">Doos a 20 rollen a 50 38 L zakken per rol </t>
  </si>
  <si>
    <t>Jaarbruik: 4 dozen</t>
  </si>
  <si>
    <t>zakken</t>
  </si>
  <si>
    <t>Inschrijver verklaart door ondertekening van document overeen te komen om gedurende in de offerteaanvraag genoemde periode de afspraken na te komen (bij eventuele gunning). Dit conform de specificaties, bepalingen en voorwaarden zoals deze omschreven zijn in het Beschrijvend document inclusief bijlagen, met inachtneming van de (eventuele) nota's van inlichtingen, tegen de in dit prijzenblad ingevulde prijzen (excl. btw).</t>
  </si>
  <si>
    <t>Prijs per eenheid</t>
  </si>
  <si>
    <t>- Doos a 24 rollen a 100 m per rol 2 laags
- Doos a 24 rollen a 150 m per rol 1 laags</t>
  </si>
  <si>
    <t>Flacon a 2 L (+/- 2000 porties)</t>
  </si>
  <si>
    <t>Jaarverbruik: 11 flacons</t>
  </si>
  <si>
    <t>Zeepdispenser (industriële zeep)</t>
  </si>
  <si>
    <t>Industriële zeep voor zeepdispenser</t>
  </si>
  <si>
    <t>Handdoekautomaat ((blauwe/industriële) handdoekrol)</t>
  </si>
  <si>
    <t>Blauwe/industriële handdoekrol</t>
  </si>
  <si>
    <t>Rol blauw 27cm breed/40 meter lang</t>
  </si>
  <si>
    <t>Jaarbruik: 96 rollen</t>
  </si>
  <si>
    <r>
      <t xml:space="preserve"> - In </t>
    </r>
    <r>
      <rPr>
        <b/>
        <sz val="11"/>
        <color theme="1"/>
        <rFont val="Arial"/>
        <family val="2"/>
      </rPr>
      <t>kolom A</t>
    </r>
    <r>
      <rPr>
        <sz val="11"/>
        <color theme="1"/>
        <rFont val="Arial"/>
        <family val="2"/>
      </rPr>
      <t xml:space="preserve"> ''#'' zijn zowel de (1) huur- en serviceprijs en (2) prijs voor verbruiksartikelen voorzien van nummers. De nummers van de hardware zijn gekoppeld aan de nummers van de verbruiksartikelen.
- In de</t>
    </r>
    <r>
      <rPr>
        <b/>
        <sz val="11"/>
        <color theme="1"/>
        <rFont val="Arial"/>
        <family val="2"/>
      </rPr>
      <t xml:space="preserve"> kolom G</t>
    </r>
    <r>
      <rPr>
        <sz val="11"/>
        <color theme="1"/>
        <rFont val="Arial"/>
        <family val="2"/>
      </rPr>
      <t xml:space="preserve"> "Omschrijving aangeboden product van Inschrijver" vult u de relevante informatie over het aangeboden product in. Hierbij geeft u minimaal de volgende punten aan: Merknaam, type of model, het artikelnummer en- een beknopte omschrijving van de productspecificaties (ook eenheden vermelden). Vermeld daarnaast duidelijk de verpakkingseenheid en wijze van verpakking (bijvoorbeeld aantal stuks per doos, aantal rollen per verpakking, inhoud per fles, etc.), zodat inzichtelijk is hoe de opgegeven aantallen worden geleverd.
- In </t>
    </r>
    <r>
      <rPr>
        <b/>
        <sz val="11"/>
        <color theme="1"/>
        <rFont val="Arial"/>
        <family val="2"/>
      </rPr>
      <t>kolom C</t>
    </r>
    <r>
      <rPr>
        <sz val="11"/>
        <color theme="1"/>
        <rFont val="Arial"/>
        <family val="2"/>
      </rPr>
      <t xml:space="preserve"> (vanaf cel C19) staat het jaarverbruik van de producten opgenomen. Dit is gebasseerd op het verbruik van 2023 en 2024. </t>
    </r>
  </si>
  <si>
    <t>stuks</t>
  </si>
  <si>
    <t>Bijlage 4.1 - Prijzenblad</t>
  </si>
  <si>
    <r>
      <t xml:space="preserve">Totale huur- en serviceprijs </t>
    </r>
    <r>
      <rPr>
        <b/>
        <i/>
        <u/>
        <sz val="16"/>
        <color theme="1"/>
        <rFont val="Arial"/>
        <family val="2"/>
      </rPr>
      <t>tweedehands</t>
    </r>
    <r>
      <rPr>
        <b/>
        <sz val="16"/>
        <color theme="1"/>
        <rFont val="Arial"/>
        <family val="2"/>
      </rPr>
      <t xml:space="preserve"> hardware - per jaar</t>
    </r>
  </si>
  <si>
    <t>De onderstaande informatie maakt geen onderdeel uit van de gunningscriteria en wordt uitsluitend ter informatie uitgevraagd.</t>
  </si>
  <si>
    <t>Informatie tweedehands hardware en bijpassende sanitaire voorzieningen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</si>
</sst>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Red]&quot;€&quot;\ \-#,##0.00"/>
    <numFmt numFmtId="165" formatCode="_ &quot;€&quot;\ * #,##0.00_ ;_ &quot;€&quot;\ * \-#,##0.00_ ;_ &quot;€&quot;\ * &quot;-&quot;??_ ;_ @_ "/>
    <numFmt numFmtId="166" formatCode="_-&quot;€&quot;\ * #,##0.00_-;_-&quot;€&quot;\ * #,##0.00\-;_-&quot;€&quot;\ * &quot;-&quot;??_-;_-@_-"/>
  </numFmts>
  <fonts count="27" x14ac:knownFonts="1">
    <font>
      <sz val="11"/>
      <color theme="1"/>
      <name val="Calibri"/>
      <family val="2"/>
      <scheme val="minor"/>
    </font>
    <font>
      <sz val="11"/>
      <color theme="1"/>
      <name val="Calibri"/>
      <family val="2"/>
      <scheme val="minor"/>
    </font>
    <font>
      <sz val="11"/>
      <color theme="0"/>
      <name val="Calibri"/>
      <family val="2"/>
      <scheme val="minor"/>
    </font>
    <font>
      <b/>
      <sz val="11"/>
      <color theme="1"/>
      <name val="Calibri"/>
      <family val="2"/>
      <scheme val="minor"/>
    </font>
    <font>
      <sz val="10"/>
      <name val="Arial"/>
      <family val="2"/>
    </font>
    <font>
      <sz val="11"/>
      <color theme="1"/>
      <name val="Calibri"/>
      <family val="2"/>
    </font>
    <font>
      <sz val="11"/>
      <color theme="1"/>
      <name val="Arial"/>
      <family val="2"/>
    </font>
    <font>
      <b/>
      <sz val="11"/>
      <color theme="1"/>
      <name val="Arial"/>
      <family val="2"/>
    </font>
    <font>
      <sz val="11"/>
      <color theme="0"/>
      <name val="Arial"/>
      <family val="2"/>
    </font>
    <font>
      <b/>
      <sz val="11"/>
      <color rgb="FF000000"/>
      <name val="Arial"/>
      <family val="2"/>
    </font>
    <font>
      <b/>
      <sz val="11"/>
      <name val="Arial"/>
      <family val="2"/>
    </font>
    <font>
      <sz val="11"/>
      <name val="Arial"/>
      <family val="2"/>
    </font>
    <font>
      <i/>
      <sz val="11"/>
      <name val="Arial"/>
      <family val="2"/>
    </font>
    <font>
      <i/>
      <sz val="11"/>
      <color theme="1"/>
      <name val="Arial"/>
      <family val="2"/>
    </font>
    <font>
      <i/>
      <sz val="9"/>
      <name val="Arial"/>
      <family val="2"/>
    </font>
    <font>
      <i/>
      <sz val="11"/>
      <color rgb="FFFF0000"/>
      <name val="Arial"/>
      <family val="2"/>
    </font>
    <font>
      <sz val="16"/>
      <color theme="1"/>
      <name val="Arial"/>
      <family val="2"/>
    </font>
    <font>
      <b/>
      <sz val="16"/>
      <color theme="1"/>
      <name val="Arial"/>
      <family val="2"/>
    </font>
    <font>
      <sz val="16"/>
      <name val="Arial"/>
      <family val="2"/>
    </font>
    <font>
      <b/>
      <sz val="16"/>
      <name val="Arial"/>
      <family val="2"/>
    </font>
    <font>
      <b/>
      <sz val="11"/>
      <color rgb="FFC2C052"/>
      <name val="Arial"/>
      <family val="2"/>
    </font>
    <font>
      <b/>
      <u/>
      <sz val="11"/>
      <color theme="1"/>
      <name val="Arial"/>
      <family val="2"/>
    </font>
    <font>
      <b/>
      <sz val="50"/>
      <color theme="0"/>
      <name val="Arial"/>
      <family val="2"/>
    </font>
    <font>
      <b/>
      <sz val="24"/>
      <name val="Arial"/>
      <family val="2"/>
    </font>
    <font>
      <b/>
      <sz val="14"/>
      <color theme="1"/>
      <name val="Arial"/>
      <family val="2"/>
    </font>
    <font>
      <sz val="11"/>
      <color rgb="FFFF0000"/>
      <name val="Arial"/>
      <family val="2"/>
    </font>
    <font>
      <b/>
      <i/>
      <u/>
      <sz val="16"/>
      <color theme="1"/>
      <name val="Arial"/>
      <family val="2"/>
    </font>
  </fonts>
  <fills count="12">
    <fill>
      <patternFill patternType="none"/>
    </fill>
    <fill>
      <patternFill patternType="gray125"/>
    </fill>
    <fill>
      <patternFill patternType="solid">
        <fgColor theme="4" tint="0.79998168889431442"/>
        <bgColor indexed="65"/>
      </patternFill>
    </fill>
    <fill>
      <patternFill patternType="solid">
        <fgColor theme="7" tint="0.79998168889431442"/>
        <bgColor indexed="65"/>
      </patternFill>
    </fill>
    <fill>
      <patternFill patternType="solid">
        <fgColor theme="8"/>
      </patternFill>
    </fill>
    <fill>
      <patternFill patternType="solid">
        <fgColor rgb="FFFFFF0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7">
    <xf numFmtId="0" fontId="0" fillId="0" borderId="0"/>
    <xf numFmtId="0" fontId="1"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165" fontId="1" fillId="0" borderId="0" applyFont="0" applyFill="0" applyBorder="0" applyAlignment="0" applyProtection="0"/>
    <xf numFmtId="9" fontId="1" fillId="0" borderId="0" applyFont="0" applyFill="0" applyBorder="0" applyAlignment="0" applyProtection="0"/>
    <xf numFmtId="166" fontId="4" fillId="0" borderId="0" applyFont="0" applyFill="0" applyBorder="0" applyAlignment="0" applyProtection="0"/>
  </cellStyleXfs>
  <cellXfs count="146">
    <xf numFmtId="0" fontId="0" fillId="0" borderId="0" xfId="0"/>
    <xf numFmtId="165" fontId="11" fillId="5" borderId="1" xfId="4" applyFont="1" applyFill="1" applyBorder="1" applyProtection="1">
      <protection locked="0"/>
    </xf>
    <xf numFmtId="0" fontId="6" fillId="0" borderId="0" xfId="1" applyFont="1" applyFill="1" applyBorder="1" applyAlignment="1" applyProtection="1">
      <alignment horizontal="left" vertical="center" wrapText="1"/>
    </xf>
    <xf numFmtId="0" fontId="6" fillId="0" borderId="0" xfId="1" applyFont="1" applyFill="1" applyBorder="1" applyAlignment="1" applyProtection="1">
      <alignment horizontal="left" vertical="top" wrapText="1"/>
    </xf>
    <xf numFmtId="0" fontId="3" fillId="10" borderId="11" xfId="0" applyFont="1" applyFill="1" applyBorder="1"/>
    <xf numFmtId="0" fontId="3" fillId="10" borderId="12" xfId="0" applyFont="1" applyFill="1" applyBorder="1"/>
    <xf numFmtId="165" fontId="3" fillId="10" borderId="13" xfId="4" applyFont="1" applyFill="1" applyBorder="1"/>
    <xf numFmtId="0" fontId="3" fillId="10" borderId="9" xfId="0" applyFont="1" applyFill="1" applyBorder="1"/>
    <xf numFmtId="0" fontId="3" fillId="10" borderId="5" xfId="0" applyFont="1" applyFill="1" applyBorder="1"/>
    <xf numFmtId="165" fontId="3" fillId="10" borderId="10" xfId="4" applyFont="1" applyFill="1" applyBorder="1"/>
    <xf numFmtId="0" fontId="3" fillId="11" borderId="6" xfId="0" applyFont="1" applyFill="1" applyBorder="1"/>
    <xf numFmtId="0" fontId="3" fillId="11" borderId="15" xfId="0" applyFont="1" applyFill="1" applyBorder="1"/>
    <xf numFmtId="165" fontId="3" fillId="11" borderId="7" xfId="0" applyNumberFormat="1" applyFont="1" applyFill="1" applyBorder="1"/>
    <xf numFmtId="0" fontId="6" fillId="0" borderId="0" xfId="0" applyFont="1" applyFill="1" applyBorder="1" applyProtection="1"/>
    <xf numFmtId="0" fontId="6" fillId="0" borderId="0" xfId="0" applyFont="1" applyFill="1" applyBorder="1" applyAlignment="1" applyProtection="1">
      <alignment horizontal="center" vertical="center"/>
    </xf>
    <xf numFmtId="0" fontId="8" fillId="0" borderId="0" xfId="3" applyFont="1" applyFill="1" applyBorder="1" applyAlignment="1" applyProtection="1">
      <alignment horizontal="left"/>
    </xf>
    <xf numFmtId="0" fontId="8" fillId="0" borderId="0" xfId="3" applyFont="1" applyFill="1" applyBorder="1" applyAlignment="1" applyProtection="1">
      <alignment horizontal="center" vertical="center"/>
    </xf>
    <xf numFmtId="0" fontId="8" fillId="0" borderId="0" xfId="3" applyFont="1" applyFill="1" applyBorder="1" applyAlignment="1" applyProtection="1">
      <alignment horizontal="left" vertical="center"/>
    </xf>
    <xf numFmtId="0" fontId="6" fillId="0" borderId="0" xfId="1" applyFont="1" applyFill="1" applyBorder="1" applyProtection="1"/>
    <xf numFmtId="0" fontId="9" fillId="6" borderId="1" xfId="3" applyFont="1" applyFill="1" applyBorder="1" applyAlignment="1" applyProtection="1">
      <alignment horizontal="center" vertical="center"/>
    </xf>
    <xf numFmtId="0" fontId="9" fillId="6" borderId="1" xfId="3" applyFont="1" applyFill="1" applyBorder="1" applyAlignment="1" applyProtection="1">
      <alignment horizontal="left"/>
    </xf>
    <xf numFmtId="0" fontId="10" fillId="6" borderId="1" xfId="0" applyFont="1" applyFill="1" applyBorder="1" applyAlignment="1" applyProtection="1">
      <alignment horizontal="left" vertical="center"/>
    </xf>
    <xf numFmtId="0" fontId="10" fillId="6" borderId="1" xfId="0" applyFont="1" applyFill="1" applyBorder="1" applyProtection="1"/>
    <xf numFmtId="0" fontId="10" fillId="6" borderId="2" xfId="0" applyFont="1" applyFill="1" applyBorder="1" applyAlignment="1" applyProtection="1"/>
    <xf numFmtId="0" fontId="10" fillId="6" borderId="16" xfId="0" applyFont="1" applyFill="1" applyBorder="1" applyAlignment="1" applyProtection="1"/>
    <xf numFmtId="0" fontId="6" fillId="0" borderId="1" xfId="0" applyFont="1" applyFill="1" applyBorder="1" applyAlignment="1" applyProtection="1">
      <alignment horizontal="center" vertical="center"/>
    </xf>
    <xf numFmtId="0" fontId="6" fillId="0" borderId="1" xfId="1" applyFont="1" applyFill="1" applyBorder="1" applyAlignment="1" applyProtection="1">
      <alignment horizontal="left"/>
    </xf>
    <xf numFmtId="0" fontId="11" fillId="0" borderId="1" xfId="4" applyNumberFormat="1" applyFont="1" applyFill="1" applyBorder="1" applyAlignment="1" applyProtection="1">
      <alignment horizontal="left" vertical="center"/>
    </xf>
    <xf numFmtId="166" fontId="11" fillId="0" borderId="1" xfId="6" applyFont="1" applyFill="1" applyBorder="1" applyProtection="1"/>
    <xf numFmtId="0" fontId="6" fillId="0" borderId="14" xfId="0" applyFont="1" applyFill="1" applyBorder="1" applyAlignment="1" applyProtection="1"/>
    <xf numFmtId="0" fontId="6" fillId="0" borderId="17" xfId="0" applyFont="1" applyFill="1" applyBorder="1" applyAlignment="1" applyProtection="1"/>
    <xf numFmtId="0" fontId="7" fillId="0" borderId="0" xfId="0" applyFont="1" applyFill="1" applyBorder="1" applyProtection="1"/>
    <xf numFmtId="0" fontId="6" fillId="0" borderId="0" xfId="0" applyFont="1" applyFill="1" applyBorder="1" applyAlignment="1" applyProtection="1"/>
    <xf numFmtId="0" fontId="6" fillId="0" borderId="18" xfId="0" applyFont="1" applyFill="1" applyBorder="1" applyAlignment="1" applyProtection="1"/>
    <xf numFmtId="0" fontId="6" fillId="0" borderId="1" xfId="1" applyFont="1" applyFill="1" applyBorder="1" applyAlignment="1" applyProtection="1">
      <alignment horizontal="left" vertical="center" wrapText="1"/>
    </xf>
    <xf numFmtId="166" fontId="11" fillId="0" borderId="1" xfId="6" applyFont="1" applyFill="1" applyBorder="1" applyAlignment="1" applyProtection="1">
      <alignment vertical="center"/>
    </xf>
    <xf numFmtId="0" fontId="6" fillId="0" borderId="1" xfId="1" applyFont="1" applyFill="1" applyBorder="1" applyAlignment="1" applyProtection="1">
      <alignment horizontal="left" wrapText="1"/>
    </xf>
    <xf numFmtId="0" fontId="6" fillId="0" borderId="3" xfId="0" applyFont="1" applyFill="1" applyBorder="1" applyAlignment="1" applyProtection="1"/>
    <xf numFmtId="0" fontId="6" fillId="0" borderId="19" xfId="0" applyFont="1" applyFill="1" applyBorder="1" applyAlignment="1" applyProtection="1"/>
    <xf numFmtId="0" fontId="11" fillId="0" borderId="1" xfId="1" applyFont="1" applyFill="1" applyBorder="1" applyAlignment="1" applyProtection="1">
      <alignment horizontal="left"/>
    </xf>
    <xf numFmtId="0" fontId="16" fillId="7" borderId="1" xfId="0" applyFont="1" applyFill="1" applyBorder="1" applyAlignment="1" applyProtection="1">
      <alignment horizontal="center" vertical="center"/>
    </xf>
    <xf numFmtId="0" fontId="17" fillId="7" borderId="1" xfId="1" applyFont="1" applyFill="1" applyBorder="1" applyAlignment="1" applyProtection="1">
      <alignment horizontal="left"/>
    </xf>
    <xf numFmtId="166" fontId="19" fillId="7" borderId="1" xfId="6" applyFont="1" applyFill="1" applyBorder="1" applyProtection="1"/>
    <xf numFmtId="0" fontId="19" fillId="7" borderId="1" xfId="0" applyFont="1" applyFill="1" applyBorder="1" applyProtection="1"/>
    <xf numFmtId="0" fontId="19" fillId="0" borderId="0" xfId="0" applyFont="1" applyFill="1" applyBorder="1" applyProtection="1"/>
    <xf numFmtId="0" fontId="16" fillId="0" borderId="0" xfId="0" applyFont="1" applyFill="1" applyBorder="1" applyProtection="1"/>
    <xf numFmtId="0" fontId="6" fillId="0" borderId="0" xfId="1" applyFont="1" applyFill="1" applyBorder="1" applyAlignment="1" applyProtection="1">
      <alignment horizontal="left"/>
    </xf>
    <xf numFmtId="0" fontId="11" fillId="0" borderId="0" xfId="0" applyFont="1" applyFill="1" applyBorder="1" applyAlignment="1" applyProtection="1">
      <alignment horizontal="center" vertical="center"/>
    </xf>
    <xf numFmtId="0" fontId="5" fillId="0" borderId="0" xfId="0" applyFont="1" applyBorder="1" applyProtection="1"/>
    <xf numFmtId="0" fontId="11" fillId="0" borderId="0" xfId="0" applyFont="1" applyFill="1" applyBorder="1" applyAlignment="1" applyProtection="1">
      <alignment horizontal="center"/>
    </xf>
    <xf numFmtId="166" fontId="10" fillId="0" borderId="0" xfId="6" applyFont="1" applyFill="1" applyBorder="1" applyProtection="1"/>
    <xf numFmtId="0" fontId="12" fillId="0" borderId="0" xfId="0" applyFont="1" applyFill="1" applyBorder="1" applyProtection="1"/>
    <xf numFmtId="0" fontId="7" fillId="6" borderId="1" xfId="1" applyFont="1" applyFill="1" applyBorder="1" applyAlignment="1" applyProtection="1">
      <alignment horizontal="center" vertical="center"/>
    </xf>
    <xf numFmtId="0" fontId="7" fillId="6" borderId="1" xfId="1" applyFont="1" applyFill="1" applyBorder="1" applyAlignment="1" applyProtection="1">
      <alignment horizontal="left" vertical="center"/>
    </xf>
    <xf numFmtId="0" fontId="10" fillId="6" borderId="1" xfId="0" applyFont="1" applyFill="1" applyBorder="1" applyAlignment="1" applyProtection="1">
      <alignment horizontal="center" vertical="center"/>
    </xf>
    <xf numFmtId="0" fontId="10" fillId="6" borderId="1" xfId="0" applyFont="1" applyFill="1" applyBorder="1" applyAlignment="1" applyProtection="1">
      <alignment horizontal="center" vertical="center" wrapText="1"/>
    </xf>
    <xf numFmtId="0" fontId="10" fillId="6" borderId="1" xfId="0" applyFont="1" applyFill="1" applyBorder="1" applyAlignment="1" applyProtection="1">
      <alignment vertical="center" wrapText="1"/>
    </xf>
    <xf numFmtId="0" fontId="10" fillId="6" borderId="1" xfId="0" applyFont="1" applyFill="1" applyBorder="1" applyAlignment="1" applyProtection="1">
      <alignment vertical="center"/>
    </xf>
    <xf numFmtId="9" fontId="11" fillId="6" borderId="1" xfId="5" applyFont="1" applyFill="1" applyBorder="1" applyAlignment="1" applyProtection="1">
      <alignment vertical="center"/>
    </xf>
    <xf numFmtId="0" fontId="10" fillId="0" borderId="0" xfId="0" applyFont="1" applyFill="1" applyBorder="1" applyAlignment="1" applyProtection="1">
      <alignment vertical="center"/>
    </xf>
    <xf numFmtId="0" fontId="6" fillId="0" borderId="0" xfId="0" applyFont="1" applyFill="1" applyBorder="1" applyAlignment="1" applyProtection="1">
      <alignment vertical="center"/>
    </xf>
    <xf numFmtId="3" fontId="11" fillId="0" borderId="1" xfId="6" applyNumberFormat="1" applyFont="1" applyFill="1" applyBorder="1" applyAlignment="1" applyProtection="1">
      <alignment horizontal="left" vertical="center"/>
    </xf>
    <xf numFmtId="3" fontId="11" fillId="0" borderId="1" xfId="6" applyNumberFormat="1" applyFont="1" applyFill="1" applyBorder="1" applyAlignment="1" applyProtection="1">
      <alignment horizontal="right" vertical="center"/>
    </xf>
    <xf numFmtId="0" fontId="11" fillId="0" borderId="1" xfId="0" applyFont="1" applyFill="1" applyBorder="1" applyAlignment="1" applyProtection="1">
      <alignment horizontal="left"/>
    </xf>
    <xf numFmtId="9" fontId="11" fillId="0" borderId="1" xfId="5" applyFont="1" applyFill="1" applyBorder="1" applyProtection="1"/>
    <xf numFmtId="0" fontId="6" fillId="0" borderId="1" xfId="1" applyFont="1" applyFill="1" applyBorder="1" applyAlignment="1" applyProtection="1">
      <alignment horizontal="left" vertical="center"/>
    </xf>
    <xf numFmtId="3" fontId="11" fillId="0" borderId="1" xfId="6" applyNumberFormat="1" applyFont="1" applyFill="1" applyBorder="1" applyAlignment="1" applyProtection="1">
      <alignment horizontal="left" vertical="center" wrapText="1"/>
    </xf>
    <xf numFmtId="0" fontId="11" fillId="0" borderId="1" xfId="0" quotePrefix="1" applyFont="1" applyFill="1" applyBorder="1" applyAlignment="1" applyProtection="1">
      <alignment vertical="center" wrapText="1"/>
    </xf>
    <xf numFmtId="0" fontId="11" fillId="0" borderId="0" xfId="0" applyFont="1" applyFill="1" applyBorder="1" applyAlignment="1" applyProtection="1">
      <alignment horizontal="left" vertical="center"/>
    </xf>
    <xf numFmtId="0" fontId="6" fillId="0" borderId="0" xfId="1" applyFont="1" applyFill="1" applyBorder="1" applyAlignment="1" applyProtection="1"/>
    <xf numFmtId="0" fontId="6" fillId="0" borderId="0" xfId="1" applyFont="1" applyFill="1" applyBorder="1" applyAlignment="1" applyProtection="1">
      <alignment horizontal="center" vertical="center"/>
    </xf>
    <xf numFmtId="0" fontId="6" fillId="0" borderId="0" xfId="1" applyFont="1" applyFill="1" applyBorder="1" applyAlignment="1" applyProtection="1">
      <alignment horizontal="left" vertical="center"/>
    </xf>
    <xf numFmtId="0" fontId="6" fillId="0" borderId="0" xfId="0" applyFont="1" applyFill="1" applyBorder="1" applyAlignment="1" applyProtection="1">
      <alignment horizontal="left" vertical="center" indent="1"/>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center" indent="5"/>
    </xf>
    <xf numFmtId="0" fontId="11" fillId="5" borderId="1" xfId="0" applyFont="1" applyFill="1" applyBorder="1" applyAlignment="1" applyProtection="1">
      <alignment horizontal="left" vertical="top" wrapText="1"/>
      <protection locked="0"/>
    </xf>
    <xf numFmtId="166" fontId="11" fillId="5" borderId="1" xfId="6" applyFont="1" applyFill="1" applyBorder="1" applyAlignment="1" applyProtection="1">
      <alignment horizontal="left" vertical="top" wrapText="1"/>
      <protection locked="0"/>
    </xf>
    <xf numFmtId="166" fontId="11" fillId="5" borderId="1" xfId="6" applyFont="1" applyFill="1" applyBorder="1" applyProtection="1">
      <protection locked="0"/>
    </xf>
    <xf numFmtId="0" fontId="6" fillId="0" borderId="0" xfId="0" applyFont="1" applyProtection="1"/>
    <xf numFmtId="0" fontId="6" fillId="0" borderId="8" xfId="0" applyFont="1" applyBorder="1" applyProtection="1"/>
    <xf numFmtId="0" fontId="6" fillId="0" borderId="4" xfId="0" applyFont="1" applyBorder="1" applyProtection="1"/>
    <xf numFmtId="0" fontId="6" fillId="0" borderId="0" xfId="0" applyFont="1" applyAlignment="1" applyProtection="1">
      <alignment vertical="top" wrapText="1"/>
    </xf>
    <xf numFmtId="0" fontId="6" fillId="0" borderId="8" xfId="0" applyFont="1" applyBorder="1" applyAlignment="1" applyProtection="1">
      <alignment vertical="top" wrapText="1"/>
    </xf>
    <xf numFmtId="0" fontId="8" fillId="0" borderId="0" xfId="3" applyFont="1" applyFill="1" applyBorder="1" applyAlignment="1" applyProtection="1">
      <alignment horizontal="left"/>
    </xf>
    <xf numFmtId="3" fontId="25" fillId="0" borderId="1" xfId="6" applyNumberFormat="1" applyFont="1" applyFill="1" applyBorder="1" applyAlignment="1" applyProtection="1">
      <alignment horizontal="right" vertical="center"/>
    </xf>
    <xf numFmtId="3" fontId="25" fillId="0" borderId="1" xfId="6" applyNumberFormat="1" applyFont="1" applyFill="1" applyBorder="1" applyAlignment="1" applyProtection="1">
      <alignment horizontal="left" vertical="center"/>
    </xf>
    <xf numFmtId="0" fontId="6" fillId="0" borderId="8" xfId="0" applyFont="1" applyBorder="1" applyAlignment="1" applyProtection="1">
      <alignment horizontal="left" vertical="top" wrapText="1"/>
    </xf>
    <xf numFmtId="0" fontId="6" fillId="0" borderId="0" xfId="0" applyFont="1" applyAlignment="1" applyProtection="1">
      <alignment horizontal="left" vertical="top" wrapText="1"/>
    </xf>
    <xf numFmtId="0" fontId="6" fillId="5" borderId="0" xfId="0" applyFont="1" applyFill="1" applyAlignment="1" applyProtection="1">
      <alignment horizontal="left" wrapText="1"/>
      <protection locked="0"/>
    </xf>
    <xf numFmtId="0" fontId="6" fillId="0" borderId="0" xfId="0" applyFont="1" applyAlignment="1" applyProtection="1">
      <alignment horizontal="left" wrapText="1"/>
    </xf>
    <xf numFmtId="0" fontId="6" fillId="0" borderId="4" xfId="0" applyFont="1" applyBorder="1" applyAlignment="1" applyProtection="1">
      <alignment horizontal="left" wrapText="1"/>
    </xf>
    <xf numFmtId="0" fontId="24" fillId="7" borderId="6" xfId="0" applyFont="1" applyFill="1" applyBorder="1" applyAlignment="1" applyProtection="1">
      <alignment horizontal="center" vertical="center"/>
    </xf>
    <xf numFmtId="0" fontId="24" fillId="7" borderId="15" xfId="0" applyFont="1" applyFill="1" applyBorder="1" applyAlignment="1" applyProtection="1">
      <alignment horizontal="center" vertical="center"/>
    </xf>
    <xf numFmtId="0" fontId="24" fillId="7" borderId="7" xfId="0" applyFont="1" applyFill="1" applyBorder="1" applyAlignment="1" applyProtection="1">
      <alignment horizontal="center" vertical="center"/>
    </xf>
    <xf numFmtId="0" fontId="13" fillId="0" borderId="9" xfId="0" applyFont="1" applyBorder="1" applyAlignment="1" applyProtection="1">
      <alignment horizontal="center"/>
    </xf>
    <xf numFmtId="0" fontId="13" fillId="0" borderId="5" xfId="0" applyFont="1" applyBorder="1" applyAlignment="1" applyProtection="1">
      <alignment horizontal="center"/>
    </xf>
    <xf numFmtId="0" fontId="13" fillId="0" borderId="10" xfId="0" applyFont="1" applyBorder="1" applyAlignment="1" applyProtection="1">
      <alignment horizontal="center"/>
    </xf>
    <xf numFmtId="0" fontId="6" fillId="0" borderId="11"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6" fillId="0" borderId="13" xfId="0" applyFont="1" applyBorder="1" applyAlignment="1" applyProtection="1">
      <alignment horizontal="left" vertical="center" wrapText="1"/>
    </xf>
    <xf numFmtId="0" fontId="6" fillId="0" borderId="8" xfId="0" applyFont="1" applyBorder="1" applyAlignment="1" applyProtection="1">
      <alignment horizontal="left" vertical="center" wrapText="1"/>
    </xf>
    <xf numFmtId="0" fontId="6" fillId="0" borderId="0" xfId="0" applyFont="1" applyAlignment="1" applyProtection="1">
      <alignment horizontal="left" vertical="center" wrapText="1"/>
    </xf>
    <xf numFmtId="0" fontId="6" fillId="0" borderId="4" xfId="0" applyFont="1" applyBorder="1" applyAlignment="1" applyProtection="1">
      <alignment horizontal="left" vertical="center" wrapText="1"/>
    </xf>
    <xf numFmtId="0" fontId="6" fillId="0" borderId="9" xfId="0" applyFont="1" applyBorder="1" applyAlignment="1" applyProtection="1">
      <alignment horizontal="left" vertical="center" wrapText="1"/>
    </xf>
    <xf numFmtId="0" fontId="6" fillId="0" borderId="5" xfId="0" applyFont="1" applyBorder="1" applyAlignment="1" applyProtection="1">
      <alignment horizontal="left" vertical="center" wrapText="1"/>
    </xf>
    <xf numFmtId="0" fontId="6" fillId="0" borderId="10" xfId="0" applyFont="1" applyBorder="1" applyAlignment="1" applyProtection="1">
      <alignment horizontal="left" vertical="center" wrapText="1"/>
    </xf>
    <xf numFmtId="0" fontId="7" fillId="9" borderId="6" xfId="0" applyFont="1" applyFill="1" applyBorder="1" applyAlignment="1" applyProtection="1">
      <alignment horizontal="center"/>
    </xf>
    <xf numFmtId="0" fontId="7" fillId="9" borderId="15" xfId="0" applyFont="1" applyFill="1" applyBorder="1" applyAlignment="1" applyProtection="1">
      <alignment horizontal="center"/>
    </xf>
    <xf numFmtId="0" fontId="7" fillId="9" borderId="7" xfId="0" applyFont="1" applyFill="1" applyBorder="1" applyAlignment="1" applyProtection="1">
      <alignment horizontal="center"/>
    </xf>
    <xf numFmtId="0" fontId="6" fillId="8" borderId="11" xfId="0" applyFont="1" applyFill="1" applyBorder="1" applyAlignment="1" applyProtection="1">
      <alignment horizontal="left" vertical="top" wrapText="1"/>
    </xf>
    <xf numFmtId="0" fontId="6" fillId="8" borderId="12" xfId="0" applyFont="1" applyFill="1" applyBorder="1" applyAlignment="1" applyProtection="1">
      <alignment horizontal="left" vertical="top" wrapText="1"/>
    </xf>
    <xf numFmtId="0" fontId="6" fillId="8" borderId="13" xfId="0" applyFont="1" applyFill="1" applyBorder="1" applyAlignment="1" applyProtection="1">
      <alignment horizontal="left" vertical="top" wrapText="1"/>
    </xf>
    <xf numFmtId="0" fontId="6" fillId="8" borderId="8" xfId="0" applyFont="1" applyFill="1" applyBorder="1" applyAlignment="1" applyProtection="1">
      <alignment horizontal="left" vertical="top" wrapText="1"/>
    </xf>
    <xf numFmtId="0" fontId="6" fillId="8" borderId="0" xfId="0" applyFont="1" applyFill="1" applyAlignment="1" applyProtection="1">
      <alignment horizontal="left" vertical="top" wrapText="1"/>
    </xf>
    <xf numFmtId="0" fontId="6" fillId="8" borderId="4" xfId="0" applyFont="1" applyFill="1" applyBorder="1" applyAlignment="1" applyProtection="1">
      <alignment horizontal="left" vertical="top" wrapText="1"/>
    </xf>
    <xf numFmtId="0" fontId="6" fillId="8" borderId="9" xfId="0" applyFont="1" applyFill="1" applyBorder="1" applyAlignment="1" applyProtection="1">
      <alignment horizontal="left" vertical="top" wrapText="1"/>
    </xf>
    <xf numFmtId="0" fontId="6" fillId="8" borderId="5" xfId="0" applyFont="1" applyFill="1" applyBorder="1" applyAlignment="1" applyProtection="1">
      <alignment horizontal="left" vertical="top" wrapText="1"/>
    </xf>
    <xf numFmtId="0" fontId="6" fillId="8" borderId="10" xfId="0" applyFont="1" applyFill="1" applyBorder="1" applyAlignment="1" applyProtection="1">
      <alignment horizontal="left" vertical="top" wrapText="1"/>
    </xf>
    <xf numFmtId="0" fontId="6" fillId="0" borderId="8" xfId="0" applyFont="1" applyBorder="1" applyAlignment="1" applyProtection="1">
      <alignment horizontal="left" vertical="top"/>
    </xf>
    <xf numFmtId="0" fontId="6" fillId="0" borderId="0" xfId="0" applyFont="1" applyAlignment="1" applyProtection="1">
      <alignment horizontal="left" vertical="top"/>
    </xf>
    <xf numFmtId="0" fontId="6" fillId="0" borderId="0" xfId="0" applyFont="1" applyAlignment="1" applyProtection="1">
      <alignment horizontal="left"/>
    </xf>
    <xf numFmtId="0" fontId="6" fillId="0" borderId="4" xfId="0" applyFont="1" applyBorder="1" applyAlignment="1" applyProtection="1">
      <alignment horizontal="left"/>
    </xf>
    <xf numFmtId="0" fontId="6" fillId="0" borderId="8" xfId="0" applyFont="1" applyBorder="1" applyAlignment="1" applyProtection="1">
      <alignment horizontal="left"/>
    </xf>
    <xf numFmtId="0" fontId="6" fillId="0" borderId="8" xfId="0" applyFont="1" applyBorder="1" applyAlignment="1" applyProtection="1">
      <alignment horizontal="left" vertical="center"/>
    </xf>
    <xf numFmtId="0" fontId="6" fillId="0" borderId="0" xfId="0" applyFont="1" applyAlignment="1" applyProtection="1">
      <alignment horizontal="left" vertical="center"/>
    </xf>
    <xf numFmtId="0" fontId="6" fillId="0" borderId="9" xfId="0" applyFont="1" applyBorder="1" applyAlignment="1" applyProtection="1">
      <alignment horizontal="left" vertical="center"/>
    </xf>
    <xf numFmtId="0" fontId="6" fillId="0" borderId="5" xfId="0" applyFont="1" applyBorder="1" applyAlignment="1" applyProtection="1">
      <alignment horizontal="left" vertical="center"/>
    </xf>
    <xf numFmtId="0" fontId="6" fillId="5" borderId="0" xfId="0" applyFont="1" applyFill="1" applyAlignment="1" applyProtection="1">
      <alignment horizontal="left" vertical="center"/>
      <protection locked="0"/>
    </xf>
    <xf numFmtId="0" fontId="6" fillId="5" borderId="5" xfId="0" applyFont="1" applyFill="1" applyBorder="1" applyAlignment="1" applyProtection="1">
      <alignment horizontal="left" vertical="center"/>
      <protection locked="0"/>
    </xf>
    <xf numFmtId="0" fontId="6" fillId="0" borderId="0" xfId="0" applyFont="1" applyAlignment="1" applyProtection="1">
      <alignment horizontal="center"/>
    </xf>
    <xf numFmtId="0" fontId="6" fillId="0" borderId="4" xfId="0" applyFont="1" applyBorder="1" applyAlignment="1" applyProtection="1">
      <alignment horizontal="center"/>
    </xf>
    <xf numFmtId="0" fontId="6" fillId="0" borderId="5" xfId="0" applyFont="1" applyBorder="1" applyAlignment="1" applyProtection="1">
      <alignment horizontal="center"/>
    </xf>
    <xf numFmtId="0" fontId="6" fillId="0" borderId="10" xfId="0" applyFont="1" applyBorder="1" applyAlignment="1" applyProtection="1">
      <alignment horizontal="center"/>
    </xf>
    <xf numFmtId="0" fontId="23" fillId="10" borderId="6" xfId="3" applyFont="1" applyFill="1" applyBorder="1" applyAlignment="1" applyProtection="1">
      <alignment horizontal="center" vertical="center"/>
    </xf>
    <xf numFmtId="0" fontId="22" fillId="10" borderId="15" xfId="3" applyFont="1" applyFill="1" applyBorder="1" applyAlignment="1" applyProtection="1">
      <alignment horizontal="center" vertical="center"/>
    </xf>
    <xf numFmtId="0" fontId="22" fillId="10" borderId="7" xfId="3" applyFont="1" applyFill="1" applyBorder="1" applyAlignment="1" applyProtection="1">
      <alignment horizontal="center" vertical="center"/>
    </xf>
    <xf numFmtId="0" fontId="6" fillId="0" borderId="6" xfId="0" quotePrefix="1" applyFont="1" applyFill="1" applyBorder="1" applyAlignment="1" applyProtection="1">
      <alignment horizontal="left" vertical="center" wrapText="1"/>
    </xf>
    <xf numFmtId="0" fontId="6" fillId="0" borderId="15"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164" fontId="6" fillId="0" borderId="0" xfId="2" applyNumberFormat="1" applyFont="1" applyFill="1" applyBorder="1" applyAlignment="1" applyProtection="1">
      <alignment horizontal="center"/>
    </xf>
    <xf numFmtId="0" fontId="8" fillId="0" borderId="0" xfId="3" applyFont="1" applyFill="1" applyBorder="1" applyAlignment="1" applyProtection="1">
      <alignment horizontal="left"/>
    </xf>
    <xf numFmtId="0" fontId="18" fillId="7" borderId="1" xfId="0" applyFont="1" applyFill="1" applyBorder="1" applyAlignment="1" applyProtection="1">
      <alignment horizontal="center"/>
    </xf>
    <xf numFmtId="0" fontId="10" fillId="6" borderId="20" xfId="0" applyFont="1" applyFill="1" applyBorder="1" applyAlignment="1" applyProtection="1">
      <alignment horizontal="center" vertical="center"/>
    </xf>
    <xf numFmtId="0" fontId="10" fillId="6" borderId="16" xfId="0" applyFont="1" applyFill="1" applyBorder="1" applyAlignment="1" applyProtection="1">
      <alignment horizontal="center" vertical="center"/>
    </xf>
    <xf numFmtId="0" fontId="11" fillId="0" borderId="20" xfId="0" applyFont="1" applyFill="1" applyBorder="1" applyAlignment="1" applyProtection="1">
      <alignment horizontal="center" vertical="center"/>
    </xf>
    <xf numFmtId="0" fontId="11" fillId="0" borderId="16" xfId="0" applyFont="1" applyFill="1" applyBorder="1" applyAlignment="1" applyProtection="1">
      <alignment horizontal="center" vertical="center"/>
    </xf>
  </cellXfs>
  <cellStyles count="7">
    <cellStyle name="20% - Accent1" xfId="1" builtinId="30"/>
    <cellStyle name="20% - Accent4" xfId="2" builtinId="42"/>
    <cellStyle name="Accent5" xfId="3" builtinId="45"/>
    <cellStyle name="Euro" xfId="6" xr:uid="{B38676E9-428A-4B52-94F0-71970534FA81}"/>
    <cellStyle name="Procent" xfId="5" builtinId="5"/>
    <cellStyle name="Standaard" xfId="0" builtinId="0"/>
    <cellStyle name="Valuta" xfId="4"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C8B25-3BAA-4F40-A238-6CF81BB8B532}">
  <dimension ref="A1:Q21"/>
  <sheetViews>
    <sheetView showGridLines="0" zoomScaleNormal="100" workbookViewId="0">
      <selection activeCell="A4" sqref="A4:N8"/>
    </sheetView>
  </sheetViews>
  <sheetFormatPr defaultColWidth="9.109375" defaultRowHeight="13.8" x14ac:dyDescent="0.25"/>
  <cols>
    <col min="1" max="13" width="9.109375" style="78"/>
    <col min="14" max="14" width="10.88671875" style="78" customWidth="1"/>
    <col min="15" max="16384" width="9.109375" style="78"/>
  </cols>
  <sheetData>
    <row r="1" spans="1:17" ht="19.5" customHeight="1" thickBot="1" x14ac:dyDescent="0.3">
      <c r="A1" s="91" t="s">
        <v>90</v>
      </c>
      <c r="B1" s="92"/>
      <c r="C1" s="92"/>
      <c r="D1" s="92"/>
      <c r="E1" s="92"/>
      <c r="F1" s="92"/>
      <c r="G1" s="92"/>
      <c r="H1" s="92"/>
      <c r="I1" s="92"/>
      <c r="J1" s="92"/>
      <c r="K1" s="92"/>
      <c r="L1" s="92"/>
      <c r="M1" s="92"/>
      <c r="N1" s="93"/>
    </row>
    <row r="2" spans="1:17" ht="15" thickBot="1" x14ac:dyDescent="0.35">
      <c r="A2" s="94" t="s">
        <v>59</v>
      </c>
      <c r="B2" s="95"/>
      <c r="C2" s="95"/>
      <c r="D2" s="95"/>
      <c r="E2" s="95"/>
      <c r="F2" s="95"/>
      <c r="G2" s="95"/>
      <c r="H2" s="95"/>
      <c r="I2" s="95"/>
      <c r="J2" s="95"/>
      <c r="K2" s="95"/>
      <c r="L2" s="95"/>
      <c r="M2" s="95"/>
      <c r="N2" s="96"/>
    </row>
    <row r="3" spans="1:17" ht="14.4" thickBot="1" x14ac:dyDescent="0.3">
      <c r="A3" s="79"/>
      <c r="N3" s="80"/>
    </row>
    <row r="4" spans="1:17" ht="32.25" customHeight="1" x14ac:dyDescent="0.25">
      <c r="A4" s="97" t="s">
        <v>69</v>
      </c>
      <c r="B4" s="98"/>
      <c r="C4" s="98"/>
      <c r="D4" s="98"/>
      <c r="E4" s="98"/>
      <c r="F4" s="98"/>
      <c r="G4" s="98"/>
      <c r="H4" s="98"/>
      <c r="I4" s="98"/>
      <c r="J4" s="98"/>
      <c r="K4" s="98"/>
      <c r="L4" s="98"/>
      <c r="M4" s="98"/>
      <c r="N4" s="99"/>
      <c r="O4" s="81"/>
      <c r="P4" s="81"/>
      <c r="Q4" s="81"/>
    </row>
    <row r="5" spans="1:17" ht="32.25" customHeight="1" x14ac:dyDescent="0.25">
      <c r="A5" s="100"/>
      <c r="B5" s="101"/>
      <c r="C5" s="101"/>
      <c r="D5" s="101"/>
      <c r="E5" s="101"/>
      <c r="F5" s="101"/>
      <c r="G5" s="101"/>
      <c r="H5" s="101"/>
      <c r="I5" s="101"/>
      <c r="J5" s="101"/>
      <c r="K5" s="101"/>
      <c r="L5" s="101"/>
      <c r="M5" s="101"/>
      <c r="N5" s="102"/>
    </row>
    <row r="6" spans="1:17" ht="32.25" customHeight="1" x14ac:dyDescent="0.25">
      <c r="A6" s="100"/>
      <c r="B6" s="101"/>
      <c r="C6" s="101"/>
      <c r="D6" s="101"/>
      <c r="E6" s="101"/>
      <c r="F6" s="101"/>
      <c r="G6" s="101"/>
      <c r="H6" s="101"/>
      <c r="I6" s="101"/>
      <c r="J6" s="101"/>
      <c r="K6" s="101"/>
      <c r="L6" s="101"/>
      <c r="M6" s="101"/>
      <c r="N6" s="102"/>
    </row>
    <row r="7" spans="1:17" ht="32.25" customHeight="1" x14ac:dyDescent="0.25">
      <c r="A7" s="100"/>
      <c r="B7" s="101"/>
      <c r="C7" s="101"/>
      <c r="D7" s="101"/>
      <c r="E7" s="101"/>
      <c r="F7" s="101"/>
      <c r="G7" s="101"/>
      <c r="H7" s="101"/>
      <c r="I7" s="101"/>
      <c r="J7" s="101"/>
      <c r="K7" s="101"/>
      <c r="L7" s="101"/>
      <c r="M7" s="101"/>
      <c r="N7" s="102"/>
    </row>
    <row r="8" spans="1:17" ht="37.5" customHeight="1" thickBot="1" x14ac:dyDescent="0.3">
      <c r="A8" s="103"/>
      <c r="B8" s="104"/>
      <c r="C8" s="104"/>
      <c r="D8" s="104"/>
      <c r="E8" s="104"/>
      <c r="F8" s="104"/>
      <c r="G8" s="104"/>
      <c r="H8" s="104"/>
      <c r="I8" s="104"/>
      <c r="J8" s="104"/>
      <c r="K8" s="104"/>
      <c r="L8" s="104"/>
      <c r="M8" s="104"/>
      <c r="N8" s="105"/>
    </row>
    <row r="9" spans="1:17" ht="14.4" thickBot="1" x14ac:dyDescent="0.3">
      <c r="A9" s="82"/>
      <c r="B9" s="81"/>
      <c r="C9" s="81"/>
      <c r="D9" s="81"/>
      <c r="E9" s="81"/>
      <c r="F9" s="81"/>
      <c r="G9" s="81"/>
      <c r="H9" s="81"/>
      <c r="I9" s="81"/>
      <c r="J9" s="81"/>
      <c r="K9" s="81"/>
      <c r="L9" s="81"/>
      <c r="M9" s="81"/>
      <c r="N9" s="80"/>
    </row>
    <row r="10" spans="1:17" ht="14.4" thickBot="1" x14ac:dyDescent="0.3">
      <c r="A10" s="106" t="s">
        <v>48</v>
      </c>
      <c r="B10" s="107"/>
      <c r="C10" s="107"/>
      <c r="D10" s="107"/>
      <c r="E10" s="107"/>
      <c r="F10" s="107"/>
      <c r="G10" s="107"/>
      <c r="H10" s="107"/>
      <c r="I10" s="107"/>
      <c r="J10" s="107"/>
      <c r="K10" s="107"/>
      <c r="L10" s="107"/>
      <c r="M10" s="107"/>
      <c r="N10" s="108"/>
    </row>
    <row r="11" spans="1:17" x14ac:dyDescent="0.25">
      <c r="A11" s="109" t="s">
        <v>77</v>
      </c>
      <c r="B11" s="110"/>
      <c r="C11" s="110"/>
      <c r="D11" s="110"/>
      <c r="E11" s="110"/>
      <c r="F11" s="110"/>
      <c r="G11" s="110"/>
      <c r="H11" s="110"/>
      <c r="I11" s="110"/>
      <c r="J11" s="110"/>
      <c r="K11" s="110"/>
      <c r="L11" s="110"/>
      <c r="M11" s="110"/>
      <c r="N11" s="111"/>
    </row>
    <row r="12" spans="1:17" x14ac:dyDescent="0.25">
      <c r="A12" s="112"/>
      <c r="B12" s="113"/>
      <c r="C12" s="113"/>
      <c r="D12" s="113"/>
      <c r="E12" s="113"/>
      <c r="F12" s="113"/>
      <c r="G12" s="113"/>
      <c r="H12" s="113"/>
      <c r="I12" s="113"/>
      <c r="J12" s="113"/>
      <c r="K12" s="113"/>
      <c r="L12" s="113"/>
      <c r="M12" s="113"/>
      <c r="N12" s="114"/>
    </row>
    <row r="13" spans="1:17" x14ac:dyDescent="0.25">
      <c r="A13" s="112"/>
      <c r="B13" s="113"/>
      <c r="C13" s="113"/>
      <c r="D13" s="113"/>
      <c r="E13" s="113"/>
      <c r="F13" s="113"/>
      <c r="G13" s="113"/>
      <c r="H13" s="113"/>
      <c r="I13" s="113"/>
      <c r="J13" s="113"/>
      <c r="K13" s="113"/>
      <c r="L13" s="113"/>
      <c r="M13" s="113"/>
      <c r="N13" s="114"/>
    </row>
    <row r="14" spans="1:17" ht="14.4" thickBot="1" x14ac:dyDescent="0.3">
      <c r="A14" s="115"/>
      <c r="B14" s="116"/>
      <c r="C14" s="116"/>
      <c r="D14" s="116"/>
      <c r="E14" s="116"/>
      <c r="F14" s="116"/>
      <c r="G14" s="116"/>
      <c r="H14" s="116"/>
      <c r="I14" s="116"/>
      <c r="J14" s="116"/>
      <c r="K14" s="116"/>
      <c r="L14" s="116"/>
      <c r="M14" s="116"/>
      <c r="N14" s="117"/>
    </row>
    <row r="15" spans="1:17" x14ac:dyDescent="0.25">
      <c r="A15" s="86" t="s">
        <v>49</v>
      </c>
      <c r="B15" s="87"/>
      <c r="C15" s="87"/>
      <c r="D15" s="87"/>
      <c r="E15" s="88" t="s">
        <v>50</v>
      </c>
      <c r="F15" s="88"/>
      <c r="G15" s="88"/>
      <c r="H15" s="88"/>
      <c r="I15" s="88"/>
      <c r="J15" s="88"/>
      <c r="K15" s="88"/>
      <c r="L15" s="89" t="s">
        <v>51</v>
      </c>
      <c r="M15" s="89"/>
      <c r="N15" s="90"/>
    </row>
    <row r="16" spans="1:17" x14ac:dyDescent="0.25">
      <c r="A16" s="118" t="s">
        <v>12</v>
      </c>
      <c r="B16" s="119"/>
      <c r="C16" s="119"/>
      <c r="D16" s="119"/>
      <c r="E16" s="88" t="s">
        <v>52</v>
      </c>
      <c r="F16" s="88"/>
      <c r="G16" s="88"/>
      <c r="H16" s="88"/>
      <c r="I16" s="88"/>
      <c r="J16" s="88"/>
      <c r="K16" s="88"/>
      <c r="L16" s="120" t="s">
        <v>53</v>
      </c>
      <c r="M16" s="120"/>
      <c r="N16" s="121"/>
    </row>
    <row r="17" spans="1:14" x14ac:dyDescent="0.25">
      <c r="A17" s="122" t="s">
        <v>54</v>
      </c>
      <c r="B17" s="120"/>
      <c r="C17" s="120"/>
      <c r="D17" s="120"/>
      <c r="E17" s="88" t="s">
        <v>50</v>
      </c>
      <c r="F17" s="88"/>
      <c r="G17" s="88"/>
      <c r="H17" s="88"/>
      <c r="I17" s="88"/>
      <c r="J17" s="88"/>
      <c r="K17" s="88"/>
      <c r="L17" s="120" t="s">
        <v>55</v>
      </c>
      <c r="M17" s="120"/>
      <c r="N17" s="121"/>
    </row>
    <row r="18" spans="1:14" x14ac:dyDescent="0.25">
      <c r="A18" s="122" t="s">
        <v>56</v>
      </c>
      <c r="B18" s="120"/>
      <c r="C18" s="120"/>
      <c r="D18" s="120"/>
      <c r="E18" s="88" t="s">
        <v>50</v>
      </c>
      <c r="F18" s="88"/>
      <c r="G18" s="88"/>
      <c r="H18" s="88"/>
      <c r="I18" s="88"/>
      <c r="J18" s="88"/>
      <c r="K18" s="88"/>
      <c r="L18" s="120" t="s">
        <v>57</v>
      </c>
      <c r="M18" s="120"/>
      <c r="N18" s="121"/>
    </row>
    <row r="19" spans="1:14" x14ac:dyDescent="0.25">
      <c r="A19" s="123" t="s">
        <v>13</v>
      </c>
      <c r="B19" s="124"/>
      <c r="C19" s="124"/>
      <c r="D19" s="124"/>
      <c r="E19" s="127" t="s">
        <v>58</v>
      </c>
      <c r="F19" s="127"/>
      <c r="G19" s="127"/>
      <c r="H19" s="127"/>
      <c r="I19" s="127"/>
      <c r="J19" s="127"/>
      <c r="K19" s="127"/>
      <c r="L19" s="129"/>
      <c r="M19" s="129"/>
      <c r="N19" s="130"/>
    </row>
    <row r="20" spans="1:14" x14ac:dyDescent="0.25">
      <c r="A20" s="123"/>
      <c r="B20" s="124"/>
      <c r="C20" s="124"/>
      <c r="D20" s="124"/>
      <c r="E20" s="127"/>
      <c r="F20" s="127"/>
      <c r="G20" s="127"/>
      <c r="H20" s="127"/>
      <c r="I20" s="127"/>
      <c r="J20" s="127"/>
      <c r="K20" s="127"/>
      <c r="L20" s="129"/>
      <c r="M20" s="129"/>
      <c r="N20" s="130"/>
    </row>
    <row r="21" spans="1:14" ht="14.4" thickBot="1" x14ac:dyDescent="0.3">
      <c r="A21" s="125"/>
      <c r="B21" s="126"/>
      <c r="C21" s="126"/>
      <c r="D21" s="126"/>
      <c r="E21" s="128"/>
      <c r="F21" s="128"/>
      <c r="G21" s="128"/>
      <c r="H21" s="128"/>
      <c r="I21" s="128"/>
      <c r="J21" s="128"/>
      <c r="K21" s="128"/>
      <c r="L21" s="131"/>
      <c r="M21" s="131"/>
      <c r="N21" s="132"/>
    </row>
  </sheetData>
  <sheetProtection algorithmName="SHA-512" hashValue="hnXDqalXGT67zclKKkO15ibbA6dwGFIZSMK+qvBtcn6+LNv5K2u9JCOe5epI9C+R3JjsojRzz3UPyEXJXj2hww==" saltValue="S7Qk5TjCwVR0f2VNW6b8KQ==" spinCount="100000" sheet="1" objects="1" scenarios="1"/>
  <protectedRanges>
    <protectedRange sqref="E15:K21" name="Bereik1"/>
  </protectedRanges>
  <mergeCells count="20">
    <mergeCell ref="A18:D18"/>
    <mergeCell ref="E18:K18"/>
    <mergeCell ref="L18:N18"/>
    <mergeCell ref="A19:D21"/>
    <mergeCell ref="E19:K21"/>
    <mergeCell ref="L19:N21"/>
    <mergeCell ref="A16:D16"/>
    <mergeCell ref="E16:K16"/>
    <mergeCell ref="L16:N16"/>
    <mergeCell ref="A17:D17"/>
    <mergeCell ref="E17:K17"/>
    <mergeCell ref="L17:N17"/>
    <mergeCell ref="A15:D15"/>
    <mergeCell ref="E15:K15"/>
    <mergeCell ref="L15:N15"/>
    <mergeCell ref="A1:N1"/>
    <mergeCell ref="A2:N2"/>
    <mergeCell ref="A4:N8"/>
    <mergeCell ref="A10:N10"/>
    <mergeCell ref="A11:N14"/>
  </mergeCells>
  <pageMargins left="0.7" right="0.7" top="0.75" bottom="0.75" header="0.3" footer="0.3"/>
  <pageSetup paperSize="9" scale="9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9CCA7-7363-4825-91DC-5FAD4861314D}">
  <dimension ref="A1:V50"/>
  <sheetViews>
    <sheetView showGridLines="0" zoomScale="80" zoomScaleNormal="80" workbookViewId="0">
      <selection activeCell="C11" sqref="C11:D11"/>
    </sheetView>
  </sheetViews>
  <sheetFormatPr defaultColWidth="9.109375" defaultRowHeight="13.8" x14ac:dyDescent="0.25"/>
  <cols>
    <col min="1" max="1" width="4.33203125" style="14" customWidth="1"/>
    <col min="2" max="2" width="78" style="13" customWidth="1"/>
    <col min="3" max="3" width="49" style="14" bestFit="1" customWidth="1"/>
    <col min="4" max="4" width="15.77734375" style="14" customWidth="1"/>
    <col min="5" max="5" width="21.88671875" style="73" bestFit="1" customWidth="1"/>
    <col min="6" max="6" width="43.6640625" style="13" bestFit="1" customWidth="1"/>
    <col min="7" max="7" width="63.6640625" style="13" bestFit="1" customWidth="1"/>
    <col min="8" max="8" width="34.5546875" style="13" bestFit="1" customWidth="1"/>
    <col min="9" max="9" width="24.33203125" style="13" bestFit="1" customWidth="1"/>
    <col min="10" max="10" width="17.88671875" style="13" bestFit="1" customWidth="1"/>
    <col min="11" max="11" width="14.44140625" style="13" customWidth="1"/>
    <col min="12" max="16384" width="9.109375" style="13"/>
  </cols>
  <sheetData>
    <row r="1" spans="1:11" ht="37.5" customHeight="1" thickBot="1" x14ac:dyDescent="0.3">
      <c r="A1" s="133" t="s">
        <v>90</v>
      </c>
      <c r="B1" s="134"/>
      <c r="C1" s="134"/>
      <c r="D1" s="134"/>
      <c r="E1" s="134"/>
      <c r="F1" s="134"/>
      <c r="G1" s="134"/>
      <c r="H1" s="134"/>
      <c r="I1" s="134"/>
      <c r="J1" s="135"/>
    </row>
    <row r="2" spans="1:11" ht="92.25" customHeight="1" thickBot="1" x14ac:dyDescent="0.3">
      <c r="A2" s="136" t="s">
        <v>88</v>
      </c>
      <c r="B2" s="137"/>
      <c r="C2" s="137"/>
      <c r="D2" s="137"/>
      <c r="E2" s="137"/>
      <c r="F2" s="137"/>
      <c r="G2" s="137"/>
      <c r="H2" s="137"/>
      <c r="I2" s="137"/>
      <c r="J2" s="138"/>
    </row>
    <row r="3" spans="1:11" x14ac:dyDescent="0.25">
      <c r="B3" s="15" t="s">
        <v>0</v>
      </c>
      <c r="C3" s="16"/>
      <c r="D3" s="16"/>
      <c r="E3" s="17"/>
      <c r="F3" s="18"/>
      <c r="G3" s="18"/>
      <c r="H3" s="18"/>
      <c r="I3" s="18"/>
      <c r="J3" s="18"/>
    </row>
    <row r="4" spans="1:11" x14ac:dyDescent="0.25">
      <c r="A4" s="19" t="s">
        <v>41</v>
      </c>
      <c r="B4" s="20" t="s">
        <v>1</v>
      </c>
      <c r="C4" s="142" t="s">
        <v>2</v>
      </c>
      <c r="D4" s="143"/>
      <c r="E4" s="21" t="s">
        <v>3</v>
      </c>
      <c r="F4" s="22" t="s">
        <v>60</v>
      </c>
      <c r="G4" s="22" t="s">
        <v>30</v>
      </c>
      <c r="H4" s="22" t="s">
        <v>4</v>
      </c>
      <c r="I4" s="23"/>
      <c r="J4" s="24"/>
    </row>
    <row r="5" spans="1:11" x14ac:dyDescent="0.25">
      <c r="A5" s="25">
        <v>1</v>
      </c>
      <c r="B5" s="26" t="s">
        <v>14</v>
      </c>
      <c r="C5" s="144">
        <v>6</v>
      </c>
      <c r="D5" s="145"/>
      <c r="E5" s="27">
        <v>12</v>
      </c>
      <c r="F5" s="1">
        <v>0</v>
      </c>
      <c r="G5" s="75"/>
      <c r="H5" s="28">
        <f>C5*F5*E5</f>
        <v>0</v>
      </c>
      <c r="I5" s="29"/>
      <c r="J5" s="30"/>
      <c r="K5" s="31"/>
    </row>
    <row r="6" spans="1:11" x14ac:dyDescent="0.25">
      <c r="A6" s="25">
        <v>2</v>
      </c>
      <c r="B6" s="26" t="s">
        <v>15</v>
      </c>
      <c r="C6" s="144">
        <v>19</v>
      </c>
      <c r="D6" s="145"/>
      <c r="E6" s="27">
        <v>12</v>
      </c>
      <c r="F6" s="1">
        <v>0</v>
      </c>
      <c r="G6" s="75"/>
      <c r="H6" s="28">
        <f t="shared" ref="H6:H17" si="0">C6*F6*E6</f>
        <v>0</v>
      </c>
      <c r="I6" s="32"/>
      <c r="J6" s="33"/>
    </row>
    <row r="7" spans="1:11" x14ac:dyDescent="0.25">
      <c r="A7" s="25">
        <v>3</v>
      </c>
      <c r="B7" s="26" t="s">
        <v>16</v>
      </c>
      <c r="C7" s="144">
        <v>6</v>
      </c>
      <c r="D7" s="145"/>
      <c r="E7" s="27">
        <v>12</v>
      </c>
      <c r="F7" s="1">
        <v>0</v>
      </c>
      <c r="G7" s="75"/>
      <c r="H7" s="28">
        <f t="shared" si="0"/>
        <v>0</v>
      </c>
      <c r="I7" s="32"/>
      <c r="J7" s="33"/>
    </row>
    <row r="8" spans="1:11" x14ac:dyDescent="0.25">
      <c r="A8" s="25">
        <v>4</v>
      </c>
      <c r="B8" s="26" t="s">
        <v>84</v>
      </c>
      <c r="C8" s="144">
        <v>3</v>
      </c>
      <c r="D8" s="145"/>
      <c r="E8" s="27">
        <v>12</v>
      </c>
      <c r="F8" s="1">
        <v>0</v>
      </c>
      <c r="G8" s="75"/>
      <c r="H8" s="28">
        <f>C8*F8*E8</f>
        <v>0</v>
      </c>
      <c r="I8" s="32"/>
      <c r="J8" s="33"/>
    </row>
    <row r="9" spans="1:11" ht="42.6" x14ac:dyDescent="0.25">
      <c r="A9" s="25">
        <v>5</v>
      </c>
      <c r="B9" s="34" t="s">
        <v>67</v>
      </c>
      <c r="C9" s="144">
        <v>22</v>
      </c>
      <c r="D9" s="145"/>
      <c r="E9" s="27">
        <v>12</v>
      </c>
      <c r="F9" s="1">
        <v>0</v>
      </c>
      <c r="G9" s="75"/>
      <c r="H9" s="35">
        <f t="shared" si="0"/>
        <v>0</v>
      </c>
      <c r="I9" s="32"/>
      <c r="J9" s="33"/>
    </row>
    <row r="10" spans="1:11" x14ac:dyDescent="0.25">
      <c r="A10" s="25">
        <v>6</v>
      </c>
      <c r="B10" s="26" t="s">
        <v>17</v>
      </c>
      <c r="C10" s="144">
        <v>42</v>
      </c>
      <c r="D10" s="145"/>
      <c r="E10" s="27">
        <v>12</v>
      </c>
      <c r="F10" s="1">
        <v>0</v>
      </c>
      <c r="G10" s="75"/>
      <c r="H10" s="28">
        <f t="shared" si="0"/>
        <v>0</v>
      </c>
      <c r="I10" s="32"/>
      <c r="J10" s="33"/>
    </row>
    <row r="11" spans="1:11" ht="28.2" x14ac:dyDescent="0.3">
      <c r="A11" s="25">
        <v>7</v>
      </c>
      <c r="B11" s="36" t="s">
        <v>42</v>
      </c>
      <c r="C11" s="144">
        <v>22</v>
      </c>
      <c r="D11" s="145"/>
      <c r="E11" s="27">
        <v>12</v>
      </c>
      <c r="F11" s="1">
        <v>0</v>
      </c>
      <c r="G11" s="75"/>
      <c r="H11" s="28">
        <f t="shared" si="0"/>
        <v>0</v>
      </c>
      <c r="I11" s="32"/>
      <c r="J11" s="33"/>
    </row>
    <row r="12" spans="1:11" x14ac:dyDescent="0.25">
      <c r="A12" s="25">
        <v>8</v>
      </c>
      <c r="B12" s="26" t="s">
        <v>18</v>
      </c>
      <c r="C12" s="144">
        <v>42</v>
      </c>
      <c r="D12" s="145"/>
      <c r="E12" s="27">
        <v>12</v>
      </c>
      <c r="F12" s="1">
        <v>0</v>
      </c>
      <c r="G12" s="75"/>
      <c r="H12" s="28">
        <f t="shared" si="0"/>
        <v>0</v>
      </c>
      <c r="I12" s="32"/>
      <c r="J12" s="33"/>
    </row>
    <row r="13" spans="1:11" ht="28.2" x14ac:dyDescent="0.3">
      <c r="A13" s="25">
        <v>9</v>
      </c>
      <c r="B13" s="36" t="s">
        <v>72</v>
      </c>
      <c r="C13" s="144">
        <v>42</v>
      </c>
      <c r="D13" s="145"/>
      <c r="E13" s="27">
        <v>12</v>
      </c>
      <c r="F13" s="1">
        <v>0</v>
      </c>
      <c r="G13" s="76"/>
      <c r="H13" s="28">
        <f t="shared" si="0"/>
        <v>0</v>
      </c>
      <c r="I13" s="32"/>
      <c r="J13" s="33"/>
    </row>
    <row r="14" spans="1:11" x14ac:dyDescent="0.25">
      <c r="A14" s="25">
        <v>10</v>
      </c>
      <c r="B14" s="26" t="s">
        <v>19</v>
      </c>
      <c r="C14" s="144">
        <v>35</v>
      </c>
      <c r="D14" s="145"/>
      <c r="E14" s="27">
        <v>12</v>
      </c>
      <c r="F14" s="1">
        <v>0</v>
      </c>
      <c r="G14" s="76"/>
      <c r="H14" s="28">
        <f t="shared" si="0"/>
        <v>0</v>
      </c>
      <c r="I14" s="32"/>
      <c r="J14" s="33"/>
    </row>
    <row r="15" spans="1:11" x14ac:dyDescent="0.25">
      <c r="A15" s="25">
        <v>11</v>
      </c>
      <c r="B15" s="26" t="s">
        <v>82</v>
      </c>
      <c r="C15" s="144">
        <v>3</v>
      </c>
      <c r="D15" s="145"/>
      <c r="E15" s="27">
        <v>12</v>
      </c>
      <c r="F15" s="1">
        <v>0</v>
      </c>
      <c r="G15" s="76"/>
      <c r="H15" s="28">
        <f t="shared" si="0"/>
        <v>0</v>
      </c>
      <c r="I15" s="32"/>
      <c r="J15" s="33"/>
    </row>
    <row r="16" spans="1:11" x14ac:dyDescent="0.25">
      <c r="A16" s="25">
        <v>12</v>
      </c>
      <c r="B16" s="26" t="s">
        <v>70</v>
      </c>
      <c r="C16" s="144">
        <v>3</v>
      </c>
      <c r="D16" s="145"/>
      <c r="E16" s="27">
        <v>12</v>
      </c>
      <c r="F16" s="1">
        <v>0</v>
      </c>
      <c r="G16" s="77"/>
      <c r="H16" s="28">
        <f t="shared" si="0"/>
        <v>0</v>
      </c>
      <c r="I16" s="37"/>
      <c r="J16" s="38"/>
    </row>
    <row r="17" spans="1:22" x14ac:dyDescent="0.25">
      <c r="A17" s="25">
        <v>13</v>
      </c>
      <c r="B17" s="39" t="s">
        <v>68</v>
      </c>
      <c r="C17" s="144">
        <v>22</v>
      </c>
      <c r="D17" s="145"/>
      <c r="E17" s="27">
        <v>12</v>
      </c>
      <c r="F17" s="1">
        <v>0</v>
      </c>
      <c r="G17" s="77"/>
      <c r="H17" s="28">
        <f t="shared" si="0"/>
        <v>0</v>
      </c>
      <c r="I17" s="37"/>
      <c r="J17" s="38"/>
    </row>
    <row r="18" spans="1:22" s="45" customFormat="1" ht="21" x14ac:dyDescent="0.4">
      <c r="A18" s="40"/>
      <c r="B18" s="41" t="s">
        <v>61</v>
      </c>
      <c r="C18" s="141"/>
      <c r="D18" s="141"/>
      <c r="E18" s="141"/>
      <c r="F18" s="141"/>
      <c r="G18" s="141"/>
      <c r="H18" s="141"/>
      <c r="I18" s="42">
        <f>SUM(H5:H17)</f>
        <v>0</v>
      </c>
      <c r="J18" s="43" t="s">
        <v>5</v>
      </c>
      <c r="K18" s="44"/>
    </row>
    <row r="19" spans="1:22" ht="14.4" x14ac:dyDescent="0.3">
      <c r="B19" s="46"/>
      <c r="C19" s="47"/>
      <c r="D19" s="47"/>
      <c r="E19" s="48"/>
      <c r="F19" s="49"/>
      <c r="G19" s="49"/>
      <c r="H19" s="49"/>
      <c r="I19" s="50"/>
      <c r="J19" s="51"/>
      <c r="K19" s="51"/>
    </row>
    <row r="20" spans="1:22" x14ac:dyDescent="0.25">
      <c r="B20" s="15" t="s">
        <v>6</v>
      </c>
      <c r="C20" s="16"/>
      <c r="D20" s="16"/>
      <c r="E20" s="17"/>
      <c r="F20" s="15"/>
      <c r="G20" s="15"/>
      <c r="H20" s="15"/>
      <c r="I20" s="15"/>
      <c r="J20" s="15"/>
    </row>
    <row r="21" spans="1:22" s="60" customFormat="1" ht="27.6" x14ac:dyDescent="0.3">
      <c r="A21" s="52" t="s">
        <v>41</v>
      </c>
      <c r="B21" s="53" t="s">
        <v>7</v>
      </c>
      <c r="C21" s="54" t="s">
        <v>23</v>
      </c>
      <c r="D21" s="55" t="s">
        <v>25</v>
      </c>
      <c r="E21" s="54" t="s">
        <v>8</v>
      </c>
      <c r="F21" s="56" t="s">
        <v>26</v>
      </c>
      <c r="G21" s="57" t="s">
        <v>30</v>
      </c>
      <c r="H21" s="57" t="s">
        <v>78</v>
      </c>
      <c r="I21" s="57" t="s">
        <v>29</v>
      </c>
      <c r="J21" s="58"/>
      <c r="K21" s="59"/>
    </row>
    <row r="22" spans="1:22" x14ac:dyDescent="0.25">
      <c r="A22" s="25">
        <v>1</v>
      </c>
      <c r="B22" s="26" t="s">
        <v>20</v>
      </c>
      <c r="C22" s="61" t="s">
        <v>24</v>
      </c>
      <c r="D22" s="62">
        <f>180*35</f>
        <v>6300</v>
      </c>
      <c r="E22" s="61" t="s">
        <v>21</v>
      </c>
      <c r="F22" s="63" t="s">
        <v>22</v>
      </c>
      <c r="G22" s="75"/>
      <c r="H22" s="1">
        <v>0</v>
      </c>
      <c r="I22" s="28">
        <f>H22*D22</f>
        <v>0</v>
      </c>
      <c r="J22" s="64"/>
    </row>
    <row r="23" spans="1:22" x14ac:dyDescent="0.25">
      <c r="A23" s="25">
        <v>2</v>
      </c>
      <c r="B23" s="26" t="s">
        <v>31</v>
      </c>
      <c r="C23" s="61" t="s">
        <v>28</v>
      </c>
      <c r="D23" s="84">
        <v>136800</v>
      </c>
      <c r="E23" s="85" t="s">
        <v>89</v>
      </c>
      <c r="F23" s="63" t="s">
        <v>27</v>
      </c>
      <c r="G23" s="75"/>
      <c r="H23" s="1">
        <v>0</v>
      </c>
      <c r="I23" s="28">
        <f t="shared" ref="I23:I31" si="1">H23*D23</f>
        <v>0</v>
      </c>
      <c r="J23" s="64"/>
    </row>
    <row r="24" spans="1:22" x14ac:dyDescent="0.25">
      <c r="A24" s="25">
        <v>3</v>
      </c>
      <c r="B24" s="26" t="s">
        <v>32</v>
      </c>
      <c r="C24" s="61" t="s">
        <v>34</v>
      </c>
      <c r="D24" s="62">
        <f>39*120</f>
        <v>4680</v>
      </c>
      <c r="E24" s="61" t="s">
        <v>21</v>
      </c>
      <c r="F24" s="63" t="s">
        <v>33</v>
      </c>
      <c r="G24" s="75"/>
      <c r="H24" s="1">
        <v>0</v>
      </c>
      <c r="I24" s="28">
        <f t="shared" si="1"/>
        <v>0</v>
      </c>
      <c r="J24" s="64"/>
      <c r="S24" s="31"/>
      <c r="T24" s="31"/>
      <c r="V24" s="31"/>
    </row>
    <row r="25" spans="1:22" x14ac:dyDescent="0.25">
      <c r="A25" s="25">
        <v>4</v>
      </c>
      <c r="B25" s="26" t="s">
        <v>85</v>
      </c>
      <c r="C25" s="61" t="s">
        <v>87</v>
      </c>
      <c r="D25" s="62">
        <v>3840</v>
      </c>
      <c r="E25" s="61" t="s">
        <v>21</v>
      </c>
      <c r="F25" s="63" t="s">
        <v>86</v>
      </c>
      <c r="G25" s="75"/>
      <c r="H25" s="1">
        <v>0</v>
      </c>
      <c r="I25" s="28">
        <f t="shared" si="1"/>
        <v>0</v>
      </c>
      <c r="J25" s="64"/>
      <c r="S25" s="31"/>
      <c r="T25" s="31"/>
      <c r="V25" s="31"/>
    </row>
    <row r="26" spans="1:22" x14ac:dyDescent="0.25">
      <c r="A26" s="25">
        <v>6</v>
      </c>
      <c r="B26" s="26" t="s">
        <v>35</v>
      </c>
      <c r="C26" s="61" t="s">
        <v>37</v>
      </c>
      <c r="D26" s="62">
        <f>60*300</f>
        <v>18000</v>
      </c>
      <c r="E26" s="61" t="s">
        <v>38</v>
      </c>
      <c r="F26" s="63" t="s">
        <v>36</v>
      </c>
      <c r="G26" s="75"/>
      <c r="H26" s="1">
        <v>0</v>
      </c>
      <c r="I26" s="28">
        <f t="shared" si="1"/>
        <v>0</v>
      </c>
      <c r="J26" s="64"/>
      <c r="S26" s="31"/>
    </row>
    <row r="27" spans="1:22" ht="175.8" x14ac:dyDescent="0.25">
      <c r="A27" s="25">
        <v>8</v>
      </c>
      <c r="B27" s="65" t="s">
        <v>39</v>
      </c>
      <c r="C27" s="66" t="s">
        <v>40</v>
      </c>
      <c r="D27" s="62">
        <f>268800+16800</f>
        <v>285600</v>
      </c>
      <c r="E27" s="61" t="s">
        <v>21</v>
      </c>
      <c r="F27" s="67" t="s">
        <v>79</v>
      </c>
      <c r="G27" s="75"/>
      <c r="H27" s="1">
        <v>0</v>
      </c>
      <c r="I27" s="28">
        <f t="shared" si="1"/>
        <v>0</v>
      </c>
      <c r="J27" s="64"/>
    </row>
    <row r="28" spans="1:22" x14ac:dyDescent="0.25">
      <c r="A28" s="25">
        <v>10</v>
      </c>
      <c r="B28" s="26" t="s">
        <v>44</v>
      </c>
      <c r="C28" s="61" t="s">
        <v>45</v>
      </c>
      <c r="D28" s="62">
        <f>98*500</f>
        <v>49000</v>
      </c>
      <c r="E28" s="61" t="s">
        <v>38</v>
      </c>
      <c r="F28" s="63" t="s">
        <v>43</v>
      </c>
      <c r="G28" s="75"/>
      <c r="H28" s="1">
        <v>0</v>
      </c>
      <c r="I28" s="28">
        <f t="shared" si="1"/>
        <v>0</v>
      </c>
      <c r="J28" s="64"/>
    </row>
    <row r="29" spans="1:22" x14ac:dyDescent="0.25">
      <c r="A29" s="25">
        <v>11</v>
      </c>
      <c r="B29" s="26" t="s">
        <v>83</v>
      </c>
      <c r="C29" s="61" t="s">
        <v>81</v>
      </c>
      <c r="D29" s="62">
        <v>22000</v>
      </c>
      <c r="E29" s="61" t="s">
        <v>38</v>
      </c>
      <c r="F29" s="63" t="s">
        <v>80</v>
      </c>
      <c r="G29" s="75"/>
      <c r="H29" s="1">
        <v>0</v>
      </c>
      <c r="I29" s="28">
        <f t="shared" si="1"/>
        <v>0</v>
      </c>
      <c r="J29" s="64"/>
    </row>
    <row r="30" spans="1:22" x14ac:dyDescent="0.25">
      <c r="A30" s="25">
        <v>12</v>
      </c>
      <c r="B30" s="26" t="s">
        <v>71</v>
      </c>
      <c r="C30" s="61" t="s">
        <v>47</v>
      </c>
      <c r="D30" s="62">
        <f>1*500</f>
        <v>500</v>
      </c>
      <c r="E30" s="61" t="s">
        <v>38</v>
      </c>
      <c r="F30" s="63" t="s">
        <v>46</v>
      </c>
      <c r="G30" s="75"/>
      <c r="H30" s="1">
        <v>0</v>
      </c>
      <c r="I30" s="28">
        <f t="shared" si="1"/>
        <v>0</v>
      </c>
      <c r="J30" s="64"/>
    </row>
    <row r="31" spans="1:22" x14ac:dyDescent="0.25">
      <c r="A31" s="25">
        <v>13</v>
      </c>
      <c r="B31" s="26" t="s">
        <v>73</v>
      </c>
      <c r="C31" s="61" t="s">
        <v>75</v>
      </c>
      <c r="D31" s="62">
        <v>4000</v>
      </c>
      <c r="E31" s="61" t="s">
        <v>76</v>
      </c>
      <c r="F31" s="63" t="s">
        <v>74</v>
      </c>
      <c r="G31" s="75"/>
      <c r="H31" s="1">
        <v>0</v>
      </c>
      <c r="I31" s="28">
        <f t="shared" si="1"/>
        <v>0</v>
      </c>
      <c r="J31" s="64"/>
    </row>
    <row r="32" spans="1:22" s="45" customFormat="1" ht="21" x14ac:dyDescent="0.4">
      <c r="A32" s="40"/>
      <c r="B32" s="41" t="s">
        <v>9</v>
      </c>
      <c r="C32" s="141"/>
      <c r="D32" s="141"/>
      <c r="E32" s="141"/>
      <c r="F32" s="141"/>
      <c r="G32" s="141"/>
      <c r="H32" s="141"/>
      <c r="I32" s="42">
        <f>SUM(I22:I31)</f>
        <v>0</v>
      </c>
      <c r="J32" s="43" t="s">
        <v>10</v>
      </c>
      <c r="K32" s="44"/>
    </row>
    <row r="33" spans="2:17" ht="14.4" x14ac:dyDescent="0.3">
      <c r="B33" s="31"/>
      <c r="C33" s="47"/>
      <c r="D33" s="47"/>
      <c r="E33" s="68"/>
      <c r="F33" s="49"/>
      <c r="G33" s="49"/>
      <c r="H33" s="49"/>
      <c r="I33" s="50"/>
      <c r="J33" s="51"/>
    </row>
    <row r="34" spans="2:17" ht="14.4" x14ac:dyDescent="0.3">
      <c r="B34" s="46"/>
      <c r="C34" s="47"/>
      <c r="D34" s="47"/>
      <c r="E34" s="68"/>
      <c r="F34" s="49"/>
      <c r="G34" s="49"/>
      <c r="H34" s="49"/>
      <c r="I34" s="50"/>
      <c r="J34" s="51"/>
    </row>
    <row r="35" spans="2:17" x14ac:dyDescent="0.25">
      <c r="B35" s="69"/>
      <c r="C35" s="70"/>
      <c r="D35" s="70"/>
      <c r="E35" s="71"/>
      <c r="F35" s="69"/>
      <c r="G35" s="69"/>
      <c r="H35" s="69"/>
      <c r="I35" s="69"/>
      <c r="J35" s="18"/>
      <c r="Q35" s="46"/>
    </row>
    <row r="36" spans="2:17" x14ac:dyDescent="0.25">
      <c r="B36" s="140" t="s">
        <v>11</v>
      </c>
      <c r="C36" s="140"/>
      <c r="D36" s="140"/>
      <c r="E36" s="140"/>
      <c r="F36" s="140"/>
      <c r="G36" s="140"/>
      <c r="H36" s="140"/>
      <c r="I36" s="140"/>
      <c r="J36" s="18"/>
      <c r="Q36" s="46"/>
    </row>
    <row r="37" spans="2:17" x14ac:dyDescent="0.25">
      <c r="B37" s="2"/>
      <c r="C37" s="139"/>
      <c r="D37" s="139"/>
      <c r="E37" s="139"/>
      <c r="F37" s="139"/>
      <c r="G37" s="139"/>
      <c r="H37" s="139"/>
      <c r="I37" s="139"/>
      <c r="J37" s="18"/>
      <c r="Q37" s="46"/>
    </row>
    <row r="38" spans="2:17" x14ac:dyDescent="0.25">
      <c r="B38" s="2"/>
      <c r="C38" s="139"/>
      <c r="D38" s="139"/>
      <c r="E38" s="139"/>
      <c r="F38" s="139"/>
      <c r="G38" s="139"/>
      <c r="H38" s="139"/>
      <c r="I38" s="139"/>
      <c r="J38" s="18"/>
      <c r="Q38" s="46"/>
    </row>
    <row r="39" spans="2:17" x14ac:dyDescent="0.25">
      <c r="B39" s="2"/>
      <c r="C39" s="139"/>
      <c r="D39" s="139"/>
      <c r="E39" s="139"/>
      <c r="F39" s="139"/>
      <c r="G39" s="139"/>
      <c r="H39" s="139"/>
      <c r="I39" s="139"/>
      <c r="J39" s="18"/>
      <c r="Q39" s="46"/>
    </row>
    <row r="40" spans="2:17" x14ac:dyDescent="0.25">
      <c r="B40" s="2"/>
      <c r="C40" s="139"/>
      <c r="D40" s="139"/>
      <c r="E40" s="139"/>
      <c r="F40" s="139"/>
      <c r="G40" s="139"/>
      <c r="H40" s="139"/>
      <c r="I40" s="139"/>
      <c r="J40" s="18"/>
      <c r="Q40" s="46"/>
    </row>
    <row r="41" spans="2:17" ht="60" customHeight="1" x14ac:dyDescent="0.25">
      <c r="B41" s="3"/>
      <c r="C41" s="139"/>
      <c r="D41" s="139"/>
      <c r="E41" s="139"/>
      <c r="F41" s="139"/>
      <c r="G41" s="139"/>
      <c r="H41" s="139"/>
      <c r="I41" s="139"/>
      <c r="J41" s="18"/>
      <c r="Q41" s="46"/>
    </row>
    <row r="42" spans="2:17" x14ac:dyDescent="0.25">
      <c r="B42" s="18"/>
      <c r="C42" s="70"/>
      <c r="D42" s="70"/>
      <c r="E42" s="71"/>
      <c r="F42" s="18"/>
      <c r="G42" s="18"/>
      <c r="H42" s="18"/>
      <c r="I42" s="18"/>
      <c r="J42" s="18"/>
    </row>
    <row r="44" spans="2:17" x14ac:dyDescent="0.25">
      <c r="B44" s="72"/>
    </row>
    <row r="45" spans="2:17" x14ac:dyDescent="0.25">
      <c r="B45" s="74"/>
    </row>
    <row r="46" spans="2:17" x14ac:dyDescent="0.25">
      <c r="B46" s="74"/>
    </row>
    <row r="47" spans="2:17" x14ac:dyDescent="0.25">
      <c r="B47" s="74"/>
    </row>
    <row r="48" spans="2:17" x14ac:dyDescent="0.25">
      <c r="B48" s="72"/>
    </row>
    <row r="49" spans="2:2" x14ac:dyDescent="0.25">
      <c r="B49" s="74"/>
    </row>
    <row r="50" spans="2:2" x14ac:dyDescent="0.25">
      <c r="B50" s="72"/>
    </row>
  </sheetData>
  <sheetProtection algorithmName="SHA-512" hashValue="UMvmsmbxUyPlnvP/TxylGuV4nMAgL9uwU5TpSiME64sQPVoh6jWAMlBHyJNbmBFKw6WOkLH7KVmz0wURR+B6Qw==" saltValue="pT+JAvIXT/0LThC2auh4wA==" spinCount="100000" sheet="1" objects="1" scenarios="1"/>
  <mergeCells count="24">
    <mergeCell ref="C15:D15"/>
    <mergeCell ref="C16:D16"/>
    <mergeCell ref="C17:D17"/>
    <mergeCell ref="C10:D10"/>
    <mergeCell ref="C11:D11"/>
    <mergeCell ref="C12:D12"/>
    <mergeCell ref="C13:D13"/>
    <mergeCell ref="C14:D14"/>
    <mergeCell ref="A1:J1"/>
    <mergeCell ref="A2:J2"/>
    <mergeCell ref="C40:I40"/>
    <mergeCell ref="C41:I41"/>
    <mergeCell ref="B36:I36"/>
    <mergeCell ref="C37:I37"/>
    <mergeCell ref="C38:I38"/>
    <mergeCell ref="C39:I39"/>
    <mergeCell ref="C18:H18"/>
    <mergeCell ref="C32:H32"/>
    <mergeCell ref="C4:D4"/>
    <mergeCell ref="C5:D5"/>
    <mergeCell ref="C6:D6"/>
    <mergeCell ref="C7:D7"/>
    <mergeCell ref="C8:D8"/>
    <mergeCell ref="C9:D9"/>
  </mergeCells>
  <pageMargins left="0.25" right="0.25" top="0.75" bottom="0.75" header="0.3" footer="0.3"/>
  <pageSetup paperSize="8"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AA646-580D-4229-8468-9BF63C63BD22}">
  <dimension ref="B1:D4"/>
  <sheetViews>
    <sheetView showGridLines="0" tabSelected="1" workbookViewId="0">
      <selection activeCell="H7" sqref="H7"/>
    </sheetView>
  </sheetViews>
  <sheetFormatPr defaultRowHeight="14.4" x14ac:dyDescent="0.3"/>
  <cols>
    <col min="1" max="1" width="2.5546875" customWidth="1"/>
    <col min="2" max="2" width="16.44140625" bestFit="1" customWidth="1"/>
    <col min="3" max="3" width="36.109375" bestFit="1" customWidth="1"/>
    <col min="4" max="4" width="19.88671875" customWidth="1"/>
  </cols>
  <sheetData>
    <row r="1" spans="2:4" ht="15" thickBot="1" x14ac:dyDescent="0.35"/>
    <row r="2" spans="2:4" x14ac:dyDescent="0.3">
      <c r="B2" s="4" t="s">
        <v>62</v>
      </c>
      <c r="C2" s="5" t="s">
        <v>64</v>
      </c>
      <c r="D2" s="6">
        <f>' Prijzenblad'!I18</f>
        <v>0</v>
      </c>
    </row>
    <row r="3" spans="2:4" ht="15" thickBot="1" x14ac:dyDescent="0.35">
      <c r="B3" s="7" t="s">
        <v>63</v>
      </c>
      <c r="C3" s="8" t="s">
        <v>65</v>
      </c>
      <c r="D3" s="9">
        <f>' Prijzenblad'!I32</f>
        <v>0</v>
      </c>
    </row>
    <row r="4" spans="2:4" ht="15" thickBot="1" x14ac:dyDescent="0.35">
      <c r="B4" s="10" t="s">
        <v>66</v>
      </c>
      <c r="C4" s="11"/>
      <c r="D4" s="12">
        <f>SUM(D2:D3)</f>
        <v>0</v>
      </c>
    </row>
  </sheetData>
  <sheetProtection algorithmName="SHA-512" hashValue="/nbhfpZCYopoG+KqkdRNLPqn7KgCDCJ7UrgUzs1Qf3ept5wuGNBxTnt4GsQI5OPAd5co39mZ6ttYY/dD5VJAJw==" saltValue="Y8pn2h945SRygV26EIo96A==" spinCount="100000"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71E16-BAA0-4231-B7AD-48AE5CBB07B9}">
  <dimension ref="A1:V50"/>
  <sheetViews>
    <sheetView showGridLines="0" zoomScale="70" zoomScaleNormal="70" workbookViewId="0">
      <selection activeCell="C27" sqref="C27"/>
    </sheetView>
  </sheetViews>
  <sheetFormatPr defaultColWidth="9.109375" defaultRowHeight="13.8" x14ac:dyDescent="0.25"/>
  <cols>
    <col min="1" max="1" width="4.33203125" style="14" customWidth="1"/>
    <col min="2" max="2" width="94.33203125" style="13" customWidth="1"/>
    <col min="3" max="3" width="49" style="14" bestFit="1" customWidth="1"/>
    <col min="4" max="4" width="15.77734375" style="14" customWidth="1"/>
    <col min="5" max="5" width="21.88671875" style="73" bestFit="1" customWidth="1"/>
    <col min="6" max="6" width="43.6640625" style="13" bestFit="1" customWidth="1"/>
    <col min="7" max="7" width="63.6640625" style="13" bestFit="1" customWidth="1"/>
    <col min="8" max="8" width="34.5546875" style="13" bestFit="1" customWidth="1"/>
    <col min="9" max="9" width="24.33203125" style="13" bestFit="1" customWidth="1"/>
    <col min="10" max="10" width="17.88671875" style="13" bestFit="1" customWidth="1"/>
    <col min="11" max="11" width="14.44140625" style="13" customWidth="1"/>
    <col min="12" max="16384" width="9.109375" style="13"/>
  </cols>
  <sheetData>
    <row r="1" spans="1:11" ht="37.5" customHeight="1" thickBot="1" x14ac:dyDescent="0.3">
      <c r="A1" s="133" t="s">
        <v>93</v>
      </c>
      <c r="B1" s="134"/>
      <c r="C1" s="134"/>
      <c r="D1" s="134"/>
      <c r="E1" s="134"/>
      <c r="F1" s="134"/>
      <c r="G1" s="134"/>
      <c r="H1" s="134"/>
      <c r="I1" s="134"/>
      <c r="J1" s="135"/>
    </row>
    <row r="2" spans="1:11" ht="45.6" customHeight="1" thickBot="1" x14ac:dyDescent="0.3">
      <c r="A2" s="136" t="s">
        <v>92</v>
      </c>
      <c r="B2" s="137"/>
      <c r="C2" s="137"/>
      <c r="D2" s="137"/>
      <c r="E2" s="137"/>
      <c r="F2" s="137"/>
      <c r="G2" s="137"/>
      <c r="H2" s="137"/>
      <c r="I2" s="137"/>
      <c r="J2" s="138"/>
    </row>
    <row r="3" spans="1:11" x14ac:dyDescent="0.25">
      <c r="B3" s="83" t="s">
        <v>0</v>
      </c>
      <c r="C3" s="16"/>
      <c r="D3" s="16"/>
      <c r="E3" s="17"/>
      <c r="F3" s="18"/>
      <c r="G3" s="18"/>
      <c r="H3" s="18"/>
      <c r="I3" s="18"/>
      <c r="J3" s="18"/>
    </row>
    <row r="4" spans="1:11" x14ac:dyDescent="0.25">
      <c r="A4" s="19" t="s">
        <v>41</v>
      </c>
      <c r="B4" s="20" t="s">
        <v>1</v>
      </c>
      <c r="C4" s="142" t="s">
        <v>2</v>
      </c>
      <c r="D4" s="143"/>
      <c r="E4" s="21" t="s">
        <v>3</v>
      </c>
      <c r="F4" s="22" t="s">
        <v>60</v>
      </c>
      <c r="G4" s="22" t="s">
        <v>30</v>
      </c>
      <c r="H4" s="22" t="s">
        <v>4</v>
      </c>
      <c r="I4" s="23"/>
      <c r="J4" s="24"/>
    </row>
    <row r="5" spans="1:11" x14ac:dyDescent="0.25">
      <c r="A5" s="25">
        <v>1</v>
      </c>
      <c r="B5" s="26" t="s">
        <v>14</v>
      </c>
      <c r="C5" s="144">
        <v>6</v>
      </c>
      <c r="D5" s="145"/>
      <c r="E5" s="27">
        <v>12</v>
      </c>
      <c r="F5" s="1">
        <v>0</v>
      </c>
      <c r="G5" s="75"/>
      <c r="H5" s="28">
        <f>C5*F5*E5</f>
        <v>0</v>
      </c>
      <c r="I5" s="29"/>
      <c r="J5" s="30"/>
      <c r="K5" s="31"/>
    </row>
    <row r="6" spans="1:11" x14ac:dyDescent="0.25">
      <c r="A6" s="25">
        <v>2</v>
      </c>
      <c r="B6" s="26" t="s">
        <v>15</v>
      </c>
      <c r="C6" s="144">
        <v>19</v>
      </c>
      <c r="D6" s="145"/>
      <c r="E6" s="27">
        <v>12</v>
      </c>
      <c r="F6" s="1">
        <v>0</v>
      </c>
      <c r="G6" s="75"/>
      <c r="H6" s="28">
        <f t="shared" ref="H6:H17" si="0">C6*F6*E6</f>
        <v>0</v>
      </c>
      <c r="I6" s="32"/>
      <c r="J6" s="33"/>
    </row>
    <row r="7" spans="1:11" x14ac:dyDescent="0.25">
      <c r="A7" s="25">
        <v>3</v>
      </c>
      <c r="B7" s="26" t="s">
        <v>16</v>
      </c>
      <c r="C7" s="144">
        <v>6</v>
      </c>
      <c r="D7" s="145"/>
      <c r="E7" s="27">
        <v>12</v>
      </c>
      <c r="F7" s="1">
        <v>0</v>
      </c>
      <c r="G7" s="75"/>
      <c r="H7" s="28">
        <f t="shared" si="0"/>
        <v>0</v>
      </c>
      <c r="I7" s="32"/>
      <c r="J7" s="33"/>
    </row>
    <row r="8" spans="1:11" x14ac:dyDescent="0.25">
      <c r="A8" s="25">
        <v>4</v>
      </c>
      <c r="B8" s="26" t="s">
        <v>84</v>
      </c>
      <c r="C8" s="144">
        <v>3</v>
      </c>
      <c r="D8" s="145"/>
      <c r="E8" s="27">
        <v>12</v>
      </c>
      <c r="F8" s="1">
        <v>0</v>
      </c>
      <c r="G8" s="75"/>
      <c r="H8" s="28">
        <f>C8*F8*E8</f>
        <v>0</v>
      </c>
      <c r="I8" s="32"/>
      <c r="J8" s="33"/>
    </row>
    <row r="9" spans="1:11" ht="42.6" x14ac:dyDescent="0.25">
      <c r="A9" s="25">
        <v>5</v>
      </c>
      <c r="B9" s="34" t="s">
        <v>67</v>
      </c>
      <c r="C9" s="144">
        <v>22</v>
      </c>
      <c r="D9" s="145"/>
      <c r="E9" s="27">
        <v>12</v>
      </c>
      <c r="F9" s="1">
        <v>0</v>
      </c>
      <c r="G9" s="75"/>
      <c r="H9" s="35">
        <f t="shared" si="0"/>
        <v>0</v>
      </c>
      <c r="I9" s="32"/>
      <c r="J9" s="33"/>
    </row>
    <row r="10" spans="1:11" x14ac:dyDescent="0.25">
      <c r="A10" s="25">
        <v>6</v>
      </c>
      <c r="B10" s="26" t="s">
        <v>17</v>
      </c>
      <c r="C10" s="144">
        <v>42</v>
      </c>
      <c r="D10" s="145"/>
      <c r="E10" s="27">
        <v>12</v>
      </c>
      <c r="F10" s="1">
        <v>0</v>
      </c>
      <c r="G10" s="75"/>
      <c r="H10" s="28">
        <f t="shared" si="0"/>
        <v>0</v>
      </c>
      <c r="I10" s="32"/>
      <c r="J10" s="33"/>
    </row>
    <row r="11" spans="1:11" ht="28.2" x14ac:dyDescent="0.3">
      <c r="A11" s="25">
        <v>7</v>
      </c>
      <c r="B11" s="36" t="s">
        <v>42</v>
      </c>
      <c r="C11" s="144">
        <v>22</v>
      </c>
      <c r="D11" s="145"/>
      <c r="E11" s="27">
        <v>12</v>
      </c>
      <c r="F11" s="1">
        <v>0</v>
      </c>
      <c r="G11" s="75"/>
      <c r="H11" s="28">
        <f t="shared" si="0"/>
        <v>0</v>
      </c>
      <c r="I11" s="32"/>
      <c r="J11" s="33"/>
    </row>
    <row r="12" spans="1:11" x14ac:dyDescent="0.25">
      <c r="A12" s="25">
        <v>8</v>
      </c>
      <c r="B12" s="26" t="s">
        <v>18</v>
      </c>
      <c r="C12" s="144">
        <v>42</v>
      </c>
      <c r="D12" s="145"/>
      <c r="E12" s="27">
        <v>12</v>
      </c>
      <c r="F12" s="1">
        <v>0</v>
      </c>
      <c r="G12" s="75"/>
      <c r="H12" s="28">
        <f t="shared" si="0"/>
        <v>0</v>
      </c>
      <c r="I12" s="32"/>
      <c r="J12" s="33"/>
    </row>
    <row r="13" spans="1:11" ht="28.2" x14ac:dyDescent="0.3">
      <c r="A13" s="25">
        <v>9</v>
      </c>
      <c r="B13" s="36" t="s">
        <v>72</v>
      </c>
      <c r="C13" s="144">
        <v>42</v>
      </c>
      <c r="D13" s="145"/>
      <c r="E13" s="27">
        <v>12</v>
      </c>
      <c r="F13" s="1">
        <v>0</v>
      </c>
      <c r="G13" s="76"/>
      <c r="H13" s="28">
        <f t="shared" si="0"/>
        <v>0</v>
      </c>
      <c r="I13" s="32"/>
      <c r="J13" s="33"/>
    </row>
    <row r="14" spans="1:11" x14ac:dyDescent="0.25">
      <c r="A14" s="25">
        <v>10</v>
      </c>
      <c r="B14" s="26" t="s">
        <v>19</v>
      </c>
      <c r="C14" s="144">
        <v>35</v>
      </c>
      <c r="D14" s="145"/>
      <c r="E14" s="27">
        <v>12</v>
      </c>
      <c r="F14" s="1">
        <v>0</v>
      </c>
      <c r="G14" s="76"/>
      <c r="H14" s="28">
        <f t="shared" si="0"/>
        <v>0</v>
      </c>
      <c r="I14" s="32"/>
      <c r="J14" s="33"/>
    </row>
    <row r="15" spans="1:11" x14ac:dyDescent="0.25">
      <c r="A15" s="25">
        <v>11</v>
      </c>
      <c r="B15" s="26" t="s">
        <v>82</v>
      </c>
      <c r="C15" s="144">
        <v>3</v>
      </c>
      <c r="D15" s="145"/>
      <c r="E15" s="27">
        <v>12</v>
      </c>
      <c r="F15" s="1">
        <v>0</v>
      </c>
      <c r="G15" s="76"/>
      <c r="H15" s="28">
        <f t="shared" si="0"/>
        <v>0</v>
      </c>
      <c r="I15" s="32"/>
      <c r="J15" s="33"/>
    </row>
    <row r="16" spans="1:11" x14ac:dyDescent="0.25">
      <c r="A16" s="25">
        <v>12</v>
      </c>
      <c r="B16" s="26" t="s">
        <v>70</v>
      </c>
      <c r="C16" s="144">
        <v>3</v>
      </c>
      <c r="D16" s="145"/>
      <c r="E16" s="27">
        <v>12</v>
      </c>
      <c r="F16" s="1">
        <v>0</v>
      </c>
      <c r="G16" s="77"/>
      <c r="H16" s="28">
        <f t="shared" si="0"/>
        <v>0</v>
      </c>
      <c r="I16" s="37"/>
      <c r="J16" s="38"/>
    </row>
    <row r="17" spans="1:22" x14ac:dyDescent="0.25">
      <c r="A17" s="25">
        <v>13</v>
      </c>
      <c r="B17" s="39" t="s">
        <v>68</v>
      </c>
      <c r="C17" s="144">
        <v>22</v>
      </c>
      <c r="D17" s="145"/>
      <c r="E17" s="27">
        <v>12</v>
      </c>
      <c r="F17" s="1">
        <v>0</v>
      </c>
      <c r="G17" s="77"/>
      <c r="H17" s="28">
        <f t="shared" si="0"/>
        <v>0</v>
      </c>
      <c r="I17" s="37"/>
      <c r="J17" s="38"/>
    </row>
    <row r="18" spans="1:22" s="45" customFormat="1" ht="21" x14ac:dyDescent="0.4">
      <c r="A18" s="40"/>
      <c r="B18" s="41" t="s">
        <v>91</v>
      </c>
      <c r="C18" s="141"/>
      <c r="D18" s="141"/>
      <c r="E18" s="141"/>
      <c r="F18" s="141"/>
      <c r="G18" s="141"/>
      <c r="H18" s="141"/>
      <c r="I18" s="42">
        <f>SUM(H5:H17)</f>
        <v>0</v>
      </c>
      <c r="J18" s="43"/>
      <c r="K18" s="44"/>
    </row>
    <row r="19" spans="1:22" ht="14.4" x14ac:dyDescent="0.3">
      <c r="B19" s="46"/>
      <c r="C19" s="47"/>
      <c r="D19" s="47"/>
      <c r="E19" s="48"/>
      <c r="F19" s="49"/>
      <c r="G19" s="49"/>
      <c r="H19" s="49"/>
      <c r="I19" s="50"/>
      <c r="J19" s="51"/>
      <c r="K19" s="51"/>
    </row>
    <row r="20" spans="1:22" x14ac:dyDescent="0.25">
      <c r="B20" s="83" t="s">
        <v>6</v>
      </c>
      <c r="C20" s="16"/>
      <c r="D20" s="16"/>
      <c r="E20" s="17"/>
      <c r="F20" s="83"/>
      <c r="G20" s="83"/>
      <c r="H20" s="83"/>
      <c r="I20" s="83"/>
      <c r="J20" s="83"/>
    </row>
    <row r="21" spans="1:22" s="60" customFormat="1" ht="27.6" x14ac:dyDescent="0.3">
      <c r="A21" s="52" t="s">
        <v>41</v>
      </c>
      <c r="B21" s="53" t="s">
        <v>7</v>
      </c>
      <c r="C21" s="54" t="s">
        <v>23</v>
      </c>
      <c r="D21" s="55" t="s">
        <v>25</v>
      </c>
      <c r="E21" s="54" t="s">
        <v>8</v>
      </c>
      <c r="F21" s="56" t="s">
        <v>26</v>
      </c>
      <c r="G21" s="57" t="s">
        <v>30</v>
      </c>
      <c r="H21" s="57" t="s">
        <v>78</v>
      </c>
      <c r="I21" s="57" t="s">
        <v>29</v>
      </c>
      <c r="J21" s="58"/>
      <c r="K21" s="59"/>
    </row>
    <row r="22" spans="1:22" x14ac:dyDescent="0.25">
      <c r="A22" s="25">
        <v>1</v>
      </c>
      <c r="B22" s="26" t="s">
        <v>20</v>
      </c>
      <c r="C22" s="61" t="s">
        <v>24</v>
      </c>
      <c r="D22" s="62">
        <f>180*35</f>
        <v>6300</v>
      </c>
      <c r="E22" s="61" t="s">
        <v>21</v>
      </c>
      <c r="F22" s="63" t="s">
        <v>22</v>
      </c>
      <c r="G22" s="75"/>
      <c r="H22" s="1">
        <v>0</v>
      </c>
      <c r="I22" s="28">
        <f>H22*D22</f>
        <v>0</v>
      </c>
      <c r="J22" s="64"/>
    </row>
    <row r="23" spans="1:22" x14ac:dyDescent="0.25">
      <c r="A23" s="25">
        <v>2</v>
      </c>
      <c r="B23" s="26" t="s">
        <v>31</v>
      </c>
      <c r="C23" s="61" t="s">
        <v>28</v>
      </c>
      <c r="D23" s="84">
        <v>136800</v>
      </c>
      <c r="E23" s="85" t="s">
        <v>89</v>
      </c>
      <c r="F23" s="63" t="s">
        <v>27</v>
      </c>
      <c r="G23" s="75"/>
      <c r="H23" s="1">
        <v>0</v>
      </c>
      <c r="I23" s="28">
        <f t="shared" ref="I23:I31" si="1">H23*D23</f>
        <v>0</v>
      </c>
      <c r="J23" s="64"/>
    </row>
    <row r="24" spans="1:22" x14ac:dyDescent="0.25">
      <c r="A24" s="25">
        <v>3</v>
      </c>
      <c r="B24" s="26" t="s">
        <v>32</v>
      </c>
      <c r="C24" s="61" t="s">
        <v>34</v>
      </c>
      <c r="D24" s="62">
        <f>39*120</f>
        <v>4680</v>
      </c>
      <c r="E24" s="61" t="s">
        <v>21</v>
      </c>
      <c r="F24" s="63" t="s">
        <v>33</v>
      </c>
      <c r="G24" s="75"/>
      <c r="H24" s="1">
        <v>0</v>
      </c>
      <c r="I24" s="28">
        <f t="shared" si="1"/>
        <v>0</v>
      </c>
      <c r="J24" s="64"/>
      <c r="S24" s="31"/>
      <c r="T24" s="31"/>
      <c r="V24" s="31"/>
    </row>
    <row r="25" spans="1:22" x14ac:dyDescent="0.25">
      <c r="A25" s="25">
        <v>4</v>
      </c>
      <c r="B25" s="26" t="s">
        <v>85</v>
      </c>
      <c r="C25" s="61" t="s">
        <v>87</v>
      </c>
      <c r="D25" s="62">
        <v>3840</v>
      </c>
      <c r="E25" s="61" t="s">
        <v>21</v>
      </c>
      <c r="F25" s="63" t="s">
        <v>86</v>
      </c>
      <c r="G25" s="75"/>
      <c r="H25" s="1">
        <v>0</v>
      </c>
      <c r="I25" s="28">
        <f t="shared" si="1"/>
        <v>0</v>
      </c>
      <c r="J25" s="64"/>
      <c r="S25" s="31"/>
      <c r="T25" s="31"/>
      <c r="V25" s="31"/>
    </row>
    <row r="26" spans="1:22" x14ac:dyDescent="0.25">
      <c r="A26" s="25">
        <v>6</v>
      </c>
      <c r="B26" s="26" t="s">
        <v>35</v>
      </c>
      <c r="C26" s="61" t="s">
        <v>37</v>
      </c>
      <c r="D26" s="62">
        <f>60*300</f>
        <v>18000</v>
      </c>
      <c r="E26" s="61" t="s">
        <v>38</v>
      </c>
      <c r="F26" s="63" t="s">
        <v>36</v>
      </c>
      <c r="G26" s="75"/>
      <c r="H26" s="1">
        <v>0</v>
      </c>
      <c r="I26" s="28">
        <f t="shared" si="1"/>
        <v>0</v>
      </c>
      <c r="J26" s="64"/>
      <c r="S26" s="31"/>
    </row>
    <row r="27" spans="1:22" ht="175.8" x14ac:dyDescent="0.25">
      <c r="A27" s="25">
        <v>8</v>
      </c>
      <c r="B27" s="65" t="s">
        <v>39</v>
      </c>
      <c r="C27" s="66" t="s">
        <v>40</v>
      </c>
      <c r="D27" s="62">
        <f>268800+16800</f>
        <v>285600</v>
      </c>
      <c r="E27" s="61" t="s">
        <v>21</v>
      </c>
      <c r="F27" s="67" t="s">
        <v>79</v>
      </c>
      <c r="G27" s="75"/>
      <c r="H27" s="1">
        <v>0</v>
      </c>
      <c r="I27" s="28">
        <f t="shared" si="1"/>
        <v>0</v>
      </c>
      <c r="J27" s="64"/>
    </row>
    <row r="28" spans="1:22" x14ac:dyDescent="0.25">
      <c r="A28" s="25">
        <v>10</v>
      </c>
      <c r="B28" s="26" t="s">
        <v>44</v>
      </c>
      <c r="C28" s="61" t="s">
        <v>45</v>
      </c>
      <c r="D28" s="62">
        <f>98*500</f>
        <v>49000</v>
      </c>
      <c r="E28" s="61" t="s">
        <v>38</v>
      </c>
      <c r="F28" s="63" t="s">
        <v>43</v>
      </c>
      <c r="G28" s="75"/>
      <c r="H28" s="1">
        <v>0</v>
      </c>
      <c r="I28" s="28">
        <f t="shared" si="1"/>
        <v>0</v>
      </c>
      <c r="J28" s="64"/>
    </row>
    <row r="29" spans="1:22" x14ac:dyDescent="0.25">
      <c r="A29" s="25">
        <v>11</v>
      </c>
      <c r="B29" s="26" t="s">
        <v>83</v>
      </c>
      <c r="C29" s="61" t="s">
        <v>81</v>
      </c>
      <c r="D29" s="62">
        <v>22000</v>
      </c>
      <c r="E29" s="61" t="s">
        <v>38</v>
      </c>
      <c r="F29" s="63" t="s">
        <v>80</v>
      </c>
      <c r="G29" s="75"/>
      <c r="H29" s="1">
        <v>0</v>
      </c>
      <c r="I29" s="28">
        <f t="shared" si="1"/>
        <v>0</v>
      </c>
      <c r="J29" s="64"/>
    </row>
    <row r="30" spans="1:22" x14ac:dyDescent="0.25">
      <c r="A30" s="25">
        <v>12</v>
      </c>
      <c r="B30" s="26" t="s">
        <v>71</v>
      </c>
      <c r="C30" s="61" t="s">
        <v>47</v>
      </c>
      <c r="D30" s="62">
        <f>1*500</f>
        <v>500</v>
      </c>
      <c r="E30" s="61" t="s">
        <v>38</v>
      </c>
      <c r="F30" s="63" t="s">
        <v>46</v>
      </c>
      <c r="G30" s="75"/>
      <c r="H30" s="1">
        <v>0</v>
      </c>
      <c r="I30" s="28">
        <f t="shared" si="1"/>
        <v>0</v>
      </c>
      <c r="J30" s="64"/>
    </row>
    <row r="31" spans="1:22" x14ac:dyDescent="0.25">
      <c r="A31" s="25">
        <v>13</v>
      </c>
      <c r="B31" s="26" t="s">
        <v>73</v>
      </c>
      <c r="C31" s="61" t="s">
        <v>75</v>
      </c>
      <c r="D31" s="62">
        <v>4000</v>
      </c>
      <c r="E31" s="61" t="s">
        <v>76</v>
      </c>
      <c r="F31" s="63" t="s">
        <v>74</v>
      </c>
      <c r="G31" s="75"/>
      <c r="H31" s="1">
        <v>0</v>
      </c>
      <c r="I31" s="28">
        <f t="shared" si="1"/>
        <v>0</v>
      </c>
      <c r="J31" s="64"/>
    </row>
    <row r="32" spans="1:22" s="45" customFormat="1" ht="21" x14ac:dyDescent="0.4">
      <c r="A32" s="40"/>
      <c r="B32" s="41" t="s">
        <v>9</v>
      </c>
      <c r="C32" s="141"/>
      <c r="D32" s="141"/>
      <c r="E32" s="141"/>
      <c r="F32" s="141"/>
      <c r="G32" s="141"/>
      <c r="H32" s="141"/>
      <c r="I32" s="42">
        <f>SUM(I22:I31)</f>
        <v>0</v>
      </c>
      <c r="J32" s="43"/>
      <c r="K32" s="44"/>
    </row>
    <row r="33" spans="2:17" ht="14.4" x14ac:dyDescent="0.3">
      <c r="B33" s="31"/>
      <c r="C33" s="47"/>
      <c r="D33" s="47"/>
      <c r="E33" s="68"/>
      <c r="F33" s="49"/>
      <c r="G33" s="49"/>
      <c r="H33" s="49"/>
      <c r="I33" s="50"/>
      <c r="J33" s="51"/>
    </row>
    <row r="34" spans="2:17" ht="14.4" x14ac:dyDescent="0.3">
      <c r="B34" s="46"/>
      <c r="C34" s="47"/>
      <c r="D34" s="47"/>
      <c r="E34" s="68"/>
      <c r="F34" s="49"/>
      <c r="G34" s="49"/>
      <c r="H34" s="49"/>
      <c r="I34" s="50"/>
      <c r="J34" s="51"/>
    </row>
    <row r="35" spans="2:17" x14ac:dyDescent="0.25">
      <c r="B35" s="69"/>
      <c r="C35" s="70"/>
      <c r="D35" s="70"/>
      <c r="E35" s="71"/>
      <c r="F35" s="69"/>
      <c r="G35" s="69"/>
      <c r="H35" s="69"/>
      <c r="I35" s="69"/>
      <c r="J35" s="18"/>
      <c r="Q35" s="46"/>
    </row>
    <row r="36" spans="2:17" x14ac:dyDescent="0.25">
      <c r="B36" s="140" t="s">
        <v>11</v>
      </c>
      <c r="C36" s="140"/>
      <c r="D36" s="140"/>
      <c r="E36" s="140"/>
      <c r="F36" s="140"/>
      <c r="G36" s="140"/>
      <c r="H36" s="140"/>
      <c r="I36" s="140"/>
      <c r="J36" s="18"/>
      <c r="Q36" s="46"/>
    </row>
    <row r="37" spans="2:17" x14ac:dyDescent="0.25">
      <c r="B37" s="2"/>
      <c r="C37" s="139"/>
      <c r="D37" s="139"/>
      <c r="E37" s="139"/>
      <c r="F37" s="139"/>
      <c r="G37" s="139"/>
      <c r="H37" s="139"/>
      <c r="I37" s="139"/>
      <c r="J37" s="18"/>
      <c r="Q37" s="46"/>
    </row>
    <row r="38" spans="2:17" x14ac:dyDescent="0.25">
      <c r="B38" s="2"/>
      <c r="C38" s="139"/>
      <c r="D38" s="139"/>
      <c r="E38" s="139"/>
      <c r="F38" s="139"/>
      <c r="G38" s="139"/>
      <c r="H38" s="139"/>
      <c r="I38" s="139"/>
      <c r="J38" s="18"/>
      <c r="Q38" s="46"/>
    </row>
    <row r="39" spans="2:17" x14ac:dyDescent="0.25">
      <c r="B39" s="2"/>
      <c r="C39" s="139"/>
      <c r="D39" s="139"/>
      <c r="E39" s="139"/>
      <c r="F39" s="139"/>
      <c r="G39" s="139"/>
      <c r="H39" s="139"/>
      <c r="I39" s="139"/>
      <c r="J39" s="18"/>
      <c r="Q39" s="46"/>
    </row>
    <row r="40" spans="2:17" x14ac:dyDescent="0.25">
      <c r="B40" s="2"/>
      <c r="C40" s="139"/>
      <c r="D40" s="139"/>
      <c r="E40" s="139"/>
      <c r="F40" s="139"/>
      <c r="G40" s="139"/>
      <c r="H40" s="139"/>
      <c r="I40" s="139"/>
      <c r="J40" s="18"/>
      <c r="Q40" s="46"/>
    </row>
    <row r="41" spans="2:17" ht="60" customHeight="1" x14ac:dyDescent="0.25">
      <c r="B41" s="3"/>
      <c r="C41" s="139"/>
      <c r="D41" s="139"/>
      <c r="E41" s="139"/>
      <c r="F41" s="139"/>
      <c r="G41" s="139"/>
      <c r="H41" s="139"/>
      <c r="I41" s="139"/>
      <c r="J41" s="18"/>
      <c r="Q41" s="46"/>
    </row>
    <row r="42" spans="2:17" x14ac:dyDescent="0.25">
      <c r="B42" s="18"/>
      <c r="C42" s="70"/>
      <c r="D42" s="70"/>
      <c r="E42" s="71"/>
      <c r="F42" s="18"/>
      <c r="G42" s="18"/>
      <c r="H42" s="18"/>
      <c r="I42" s="18"/>
      <c r="J42" s="18"/>
    </row>
    <row r="44" spans="2:17" x14ac:dyDescent="0.25">
      <c r="B44" s="72"/>
    </row>
    <row r="45" spans="2:17" x14ac:dyDescent="0.25">
      <c r="B45" s="74"/>
    </row>
    <row r="46" spans="2:17" x14ac:dyDescent="0.25">
      <c r="B46" s="74"/>
    </row>
    <row r="47" spans="2:17" x14ac:dyDescent="0.25">
      <c r="B47" s="74"/>
    </row>
    <row r="48" spans="2:17" x14ac:dyDescent="0.25">
      <c r="B48" s="72"/>
    </row>
    <row r="49" spans="2:2" x14ac:dyDescent="0.25">
      <c r="B49" s="74"/>
    </row>
    <row r="50" spans="2:2" x14ac:dyDescent="0.25">
      <c r="B50" s="72"/>
    </row>
  </sheetData>
  <sheetProtection algorithmName="SHA-512" hashValue="ixHj5Jd6Q0hXpfv7Dk/Vo15zy0wUSTjqQagB2P+7WoVbX1PE27DBvd3Bz1kwgGUie+7bLGjkgw6BobvzxgCmrw==" saltValue="3etCOOdyKLxrMv482th3Jg==" spinCount="100000" sheet="1" objects="1" scenarios="1"/>
  <mergeCells count="24">
    <mergeCell ref="B36:I36"/>
    <mergeCell ref="C37:I37"/>
    <mergeCell ref="C38:I38"/>
    <mergeCell ref="C39:I39"/>
    <mergeCell ref="C40:I40"/>
    <mergeCell ref="C41:I41"/>
    <mergeCell ref="C14:D14"/>
    <mergeCell ref="C15:D15"/>
    <mergeCell ref="C16:D16"/>
    <mergeCell ref="C17:D17"/>
    <mergeCell ref="C18:H18"/>
    <mergeCell ref="C32:H32"/>
    <mergeCell ref="C8:D8"/>
    <mergeCell ref="C9:D9"/>
    <mergeCell ref="C10:D10"/>
    <mergeCell ref="C11:D11"/>
    <mergeCell ref="C12:D12"/>
    <mergeCell ref="C13:D13"/>
    <mergeCell ref="A1:J1"/>
    <mergeCell ref="A2:J2"/>
    <mergeCell ref="C4:D4"/>
    <mergeCell ref="C5:D5"/>
    <mergeCell ref="C6:D6"/>
    <mergeCell ref="C7:D7"/>
  </mergeCells>
  <pageMargins left="0.7" right="0.7" top="0.75" bottom="0.75" header="0.3" footer="0.3"/>
  <pageSetup paperSize="8" scale="5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98139F4EFAE544AB6E9BCBCC3EB616D" ma:contentTypeVersion="2" ma:contentTypeDescription="Een nieuw document maken." ma:contentTypeScope="" ma:versionID="0364d75aa286c9aab4c4b9a94c4118cb">
  <xsd:schema xmlns:xsd="http://www.w3.org/2001/XMLSchema" xmlns:xs="http://www.w3.org/2001/XMLSchema" xmlns:p="http://schemas.microsoft.com/office/2006/metadata/properties" xmlns:ns2="ad0e7a4d-d573-400d-a5b1-1f5f9dd8bbe0" targetNamespace="http://schemas.microsoft.com/office/2006/metadata/properties" ma:root="true" ma:fieldsID="ba294d214dd55c62625c48f2bd341d1a" ns2:_="">
    <xsd:import namespace="ad0e7a4d-d573-400d-a5b1-1f5f9dd8bbe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e7a4d-d573-400d-a5b1-1f5f9dd8bb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3E6B00-4E3E-4EE6-B5C9-4D1CA4FCA83C}">
  <ds:schemaRefs>
    <ds:schemaRef ds:uri="http://schemas.microsoft.com/sharepoint/v3/contenttype/forms"/>
  </ds:schemaRefs>
</ds:datastoreItem>
</file>

<file path=customXml/itemProps2.xml><?xml version="1.0" encoding="utf-8"?>
<ds:datastoreItem xmlns:ds="http://schemas.openxmlformats.org/officeDocument/2006/customXml" ds:itemID="{C55A14BF-5462-4C90-AFF6-6A6986EB4F0A}">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ad0e7a4d-d573-400d-a5b1-1f5f9dd8bbe0"/>
    <ds:schemaRef ds:uri="http://www.w3.org/XML/1998/namespace"/>
    <ds:schemaRef ds:uri="http://purl.org/dc/terms/"/>
  </ds:schemaRefs>
</ds:datastoreItem>
</file>

<file path=customXml/itemProps3.xml><?xml version="1.0" encoding="utf-8"?>
<ds:datastoreItem xmlns:ds="http://schemas.openxmlformats.org/officeDocument/2006/customXml" ds:itemID="{D99122FE-17F1-4C9D-BB67-1DC9405BFF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e7a4d-d573-400d-a5b1-1f5f9dd8bb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Instructie en ondertekening</vt:lpstr>
      <vt:lpstr> Prijzenblad</vt:lpstr>
      <vt:lpstr>Totaalprijs</vt:lpstr>
      <vt:lpstr>Informatie tweedehands hardware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Linda Neijensteijn</dc:creator>
  <cp:keywords/>
  <dc:description/>
  <cp:lastModifiedBy>Melissa van der Molen</cp:lastModifiedBy>
  <cp:revision/>
  <cp:lastPrinted>2025-09-19T09:10:41Z</cp:lastPrinted>
  <dcterms:created xsi:type="dcterms:W3CDTF">2022-04-19T09:49:55Z</dcterms:created>
  <dcterms:modified xsi:type="dcterms:W3CDTF">2025-09-19T09:20:59Z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0x010100698139F4EFAE544AB6E9BCBCC3EB616D</vt:lpwstr>
  </property>
</Properties>
</file>