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ingenionnl.sharepoint.com/sites/SP-Projecten/Shared Documents/STIP/IT hardware (2023)/Werkdocumenten/"/>
    </mc:Choice>
  </mc:AlternateContent>
  <xr:revisionPtr revIDLastSave="319" documentId="8_{B96D3BD8-6AF7-4E35-8D88-E7F4B8E19F6F}" xr6:coauthVersionLast="47" xr6:coauthVersionMax="47" xr10:uidLastSave="{E1B5B12B-8DF8-4DA0-9203-8A9308CD52AC}"/>
  <bookViews>
    <workbookView xWindow="28680" yWindow="-120" windowWidth="29040" windowHeight="15720" xr2:uid="{5388CAA8-65CB-4AAB-BEFF-7D99F3197186}"/>
  </bookViews>
  <sheets>
    <sheet name="Toelichting" sheetId="2" r:id="rId1"/>
    <sheet name="Prijzenblad P1 Spectrum-SPCO" sheetId="8" state="hidden" r:id="rId2"/>
    <sheet name="Prijzenblad Stip"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7" l="1"/>
  <c r="H5" i="7"/>
  <c r="H6" i="7"/>
  <c r="G20" i="8"/>
  <c r="G18" i="8"/>
  <c r="G17" i="8"/>
  <c r="G16" i="8"/>
  <c r="H10" i="8"/>
  <c r="I10" i="8" s="1"/>
  <c r="H9" i="8"/>
  <c r="I9" i="8" s="1"/>
  <c r="H5" i="8"/>
  <c r="I5" i="8" s="1"/>
  <c r="H4" i="8"/>
  <c r="I4" i="8" s="1"/>
  <c r="I6" i="7" l="1"/>
  <c r="I6" i="8"/>
  <c r="I11" i="8"/>
  <c r="I13" i="8" l="1"/>
  <c r="J6" i="8" s="1"/>
  <c r="I5" i="7"/>
  <c r="G9" i="7" s="1"/>
  <c r="I4" i="7"/>
  <c r="J11" i="8" l="1"/>
</calcChain>
</file>

<file path=xl/sharedStrings.xml><?xml version="1.0" encoding="utf-8"?>
<sst xmlns="http://schemas.openxmlformats.org/spreadsheetml/2006/main" count="79" uniqueCount="50">
  <si>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</si>
  <si>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</si>
  <si>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</si>
  <si>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</si>
  <si>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</si>
  <si>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</si>
  <si>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</si>
  <si>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</si>
  <si>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Merk</t>
  </si>
  <si>
    <t>Type</t>
  </si>
  <si>
    <t>Inkoopprijs</t>
  </si>
  <si>
    <t>Prijs per stuk</t>
  </si>
  <si>
    <t>Kortings-percentage</t>
  </si>
  <si>
    <t>Opslag-percentage</t>
  </si>
  <si>
    <t>Te beoordelen totaalprijs</t>
  </si>
  <si>
    <t>aantal*</t>
  </si>
  <si>
    <t>Invulcellen merk en type</t>
  </si>
  <si>
    <t xml:space="preserve">Artikelnummer bij Inschrijver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</si>
  <si>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</si>
  <si>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Laptopkar voor Chromebooks</t>
  </si>
  <si>
    <t>Verwijderen verpakkingsmateriaal</t>
  </si>
  <si>
    <t>Inkoopprijs / kosten</t>
  </si>
  <si>
    <t>Chromebooks</t>
  </si>
  <si>
    <t>Windows laptop</t>
  </si>
  <si>
    <t>Laptopkar voor Windows laptops</t>
  </si>
  <si>
    <t>Weging</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</si>
  <si>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</si>
  <si>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Subtotaal</t>
  </si>
  <si>
    <r>
      <rPr>
        <sz val="14"/>
        <color rgb="FFFF0000"/>
        <rFont val="Calibri"/>
        <family val="2"/>
      </rPr>
      <t>SCENARIO 1</t>
    </r>
    <r>
      <rPr>
        <sz val="11"/>
        <color theme="1"/>
        <rFont val="Calibri"/>
        <family val="2"/>
      </rPr>
      <t xml:space="preserve">
Device</t>
    </r>
  </si>
  <si>
    <r>
      <rPr>
        <sz val="14"/>
        <color rgb="FFFF0000"/>
        <rFont val="Calibri"/>
        <family val="2"/>
      </rPr>
      <t>SCENARIO 2</t>
    </r>
    <r>
      <rPr>
        <sz val="11"/>
        <color theme="1"/>
        <rFont val="Calibri"/>
        <family val="2"/>
      </rPr>
      <t xml:space="preserve">
Device</t>
    </r>
  </si>
  <si>
    <t>Tussentotaal scenario 1:</t>
  </si>
  <si>
    <t>Tussentotaal scenario 2:</t>
  </si>
  <si>
    <t>OPTIONEEL</t>
  </si>
  <si>
    <t>Prijzenblad Perceel 1: Spectrum-SPCO</t>
  </si>
  <si>
    <t xml:space="preserve">Prijzenblad </t>
  </si>
  <si>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</si>
  <si>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Op het prijzenblad dienen de groene cellen te worden ingevuld. Alleen een bedrag (in cijfers) mag worden ingevuld. Een negatief bedrag is niet toegestaan. De opgegeven prijzen dienen reëel en waar te maken zijn. Prijzen zijn exclusief btw.
</t>
  </si>
  <si>
    <t xml:space="preserve">Op het prijzenblad dienen de lichtblauwe cellen  te worden ingevuld. De informatie dient volledig en ondubbelzinnig te zijn, zodat een ieder eenvoudig kan herleiden welk merk en type de Inschrijver bedoeld met het opgegeven merk en type.
</t>
  </si>
  <si>
    <t xml:space="preserve">dient te voldoen aan de eisen uit tabel 26 van de Uitnodiging tot Inschrijving </t>
  </si>
  <si>
    <t>,</t>
  </si>
  <si>
    <t>Stickeren Devices</t>
  </si>
  <si>
    <t>Laptop</t>
  </si>
  <si>
    <t>Chromebook</t>
  </si>
  <si>
    <t xml:space="preserve">* Werkelijke aantallen kunnen afwijken.
</t>
  </si>
  <si>
    <t>Aantal*</t>
  </si>
  <si>
    <t>Leerlingen laptop</t>
  </si>
  <si>
    <t xml:space="preserve">dient te voldoen aan de eisen uit tabel 25 van de Uitnodiging tot Inschrijving </t>
  </si>
  <si>
    <t xml:space="preserve">dient te voldoen aan de eisen uit tabel 27 van de Uitnodiging tot Inschrijving </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</si>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</sst>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s>
  <fonts count="24" x14ac:knownFonts="1">
    <font>
      <sz val="11"/>
      <color theme="1"/>
      <name val="Calibri Light"/>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name val="Calibri"/>
      <family val="2"/>
    </font>
    <font>
      <i/>
      <sz val="10"/>
      <color theme="0" tint="-0.34998626667073579"/>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7">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horizontal="center" vertical="center"/>
    </xf>
    <xf numFmtId="0" fontId="2" fillId="0" borderId="0" xfId="0" applyFont="1" applyAlignment="1">
      <alignment horizontal="right" vertical="center"/>
    </xf>
    <xf numFmtId="0" fontId="7" fillId="0" borderId="0" xfId="0" applyFont="1"/>
    <xf numFmtId="0" fontId="8" fillId="4" borderId="1" xfId="0" applyFont="1" applyFill="1" applyBorder="1"/>
    <xf numFmtId="0" fontId="4"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4" fillId="0" borderId="1" xfId="1" applyFont="1" applyFill="1" applyBorder="1" applyAlignment="1" applyProtection="1">
      <alignment vertical="center" wrapText="1"/>
      <protection locked="0"/>
    </xf>
    <xf numFmtId="164" fontId="4" fillId="2" borderId="1" xfId="1" applyNumberFormat="1" applyFont="1" applyFill="1" applyBorder="1" applyAlignment="1" applyProtection="1">
      <alignment horizontal="left" vertical="center"/>
      <protection locked="0"/>
    </xf>
    <xf numFmtId="0" fontId="9" fillId="0" borderId="0" xfId="0" applyFont="1"/>
    <xf numFmtId="44" fontId="9" fillId="0" borderId="0" xfId="1" applyFont="1"/>
    <xf numFmtId="44" fontId="9" fillId="0" borderId="0" xfId="0" applyNumberFormat="1" applyFont="1"/>
    <xf numFmtId="44" fontId="9" fillId="2" borderId="0" xfId="1" applyFont="1" applyFill="1"/>
    <xf numFmtId="9" fontId="9" fillId="5" borderId="0" xfId="2" applyFont="1" applyFill="1"/>
    <xf numFmtId="44" fontId="4" fillId="5" borderId="1" xfId="1" applyFont="1" applyFill="1" applyBorder="1" applyAlignment="1" applyProtection="1">
      <alignment vertical="center" wrapText="1"/>
      <protection locked="0"/>
    </xf>
    <xf numFmtId="0" fontId="12" fillId="3" borderId="0" xfId="0" applyFont="1" applyFill="1" applyAlignment="1">
      <alignment vertical="center"/>
    </xf>
    <xf numFmtId="0" fontId="13" fillId="3" borderId="0" xfId="0" applyFont="1" applyFill="1" applyAlignment="1">
      <alignment horizontal="right" vertical="center"/>
    </xf>
    <xf numFmtId="0" fontId="9" fillId="0" borderId="0" xfId="3" applyFont="1"/>
    <xf numFmtId="0" fontId="15" fillId="0" borderId="0" xfId="3" applyFont="1"/>
    <xf numFmtId="0" fontId="9" fillId="6" borderId="0" xfId="3" applyFont="1" applyFill="1" applyAlignment="1">
      <alignment wrapText="1"/>
    </xf>
    <xf numFmtId="0" fontId="9" fillId="6" borderId="0" xfId="3" applyFont="1" applyFill="1"/>
    <xf numFmtId="0" fontId="19" fillId="6" borderId="0" xfId="3" applyFont="1" applyFill="1" applyAlignment="1">
      <alignment horizontal="center"/>
    </xf>
    <xf numFmtId="0" fontId="9" fillId="0" borderId="5" xfId="3" applyFont="1" applyBorder="1"/>
    <xf numFmtId="0" fontId="9" fillId="7" borderId="0" xfId="3" applyFont="1" applyFill="1"/>
    <xf numFmtId="0" fontId="9" fillId="7" borderId="4" xfId="3" applyFont="1" applyFill="1" applyBorder="1"/>
    <xf numFmtId="44" fontId="9" fillId="2" borderId="0" xfId="4" applyFont="1" applyFill="1"/>
    <xf numFmtId="9" fontId="9" fillId="5" borderId="0" xfId="5" applyFont="1" applyFill="1"/>
    <xf numFmtId="44" fontId="9" fillId="0" borderId="0" xfId="3" applyNumberFormat="1" applyFont="1"/>
    <xf numFmtId="0" fontId="1" fillId="0" borderId="0" xfId="3"/>
    <xf numFmtId="0" fontId="18" fillId="0" borderId="5" xfId="3" applyFont="1" applyBorder="1"/>
    <xf numFmtId="0" fontId="18" fillId="0" borderId="5" xfId="3" applyFont="1" applyBorder="1" applyAlignment="1">
      <alignment horizontal="right"/>
    </xf>
    <xf numFmtId="44" fontId="18" fillId="0" borderId="5" xfId="3" applyNumberFormat="1" applyFont="1" applyBorder="1"/>
    <xf numFmtId="9" fontId="18" fillId="0" borderId="0" xfId="5" applyFont="1" applyAlignment="1">
      <alignment horizontal="center"/>
    </xf>
    <xf numFmtId="44" fontId="9" fillId="0" borderId="0" xfId="4" applyFont="1"/>
    <xf numFmtId="0" fontId="20" fillId="0" borderId="5" xfId="3" applyFont="1" applyBorder="1" applyAlignment="1">
      <alignment horizontal="right"/>
    </xf>
    <xf numFmtId="44" fontId="20" fillId="0" borderId="5" xfId="3" applyNumberFormat="1" applyFont="1" applyBorder="1"/>
    <xf numFmtId="0" fontId="16" fillId="0" borderId="5" xfId="3" applyFont="1" applyBorder="1"/>
    <xf numFmtId="0" fontId="16" fillId="0" borderId="5" xfId="3" applyFont="1" applyBorder="1" applyAlignment="1">
      <alignment wrapText="1"/>
    </xf>
    <xf numFmtId="0" fontId="16" fillId="7" borderId="5" xfId="3" applyFont="1" applyFill="1" applyBorder="1" applyAlignment="1">
      <alignment vertical="center"/>
    </xf>
    <xf numFmtId="0" fontId="9" fillId="7" borderId="5" xfId="3" applyFont="1" applyFill="1" applyBorder="1" applyAlignment="1">
      <alignment vertical="center"/>
    </xf>
    <xf numFmtId="0" fontId="16" fillId="8" borderId="5" xfId="3" applyFont="1" applyFill="1" applyBorder="1" applyAlignment="1">
      <alignment vertical="center"/>
    </xf>
    <xf numFmtId="44" fontId="16" fillId="2" borderId="5" xfId="4" applyFont="1" applyFill="1" applyBorder="1" applyAlignment="1">
      <alignment vertical="center"/>
    </xf>
    <xf numFmtId="9" fontId="16" fillId="5" borderId="5" xfId="5" applyFont="1" applyFill="1" applyBorder="1" applyAlignment="1">
      <alignment vertical="center"/>
    </xf>
    <xf numFmtId="44" fontId="16" fillId="0" borderId="5" xfId="3" applyNumberFormat="1" applyFont="1" applyBorder="1" applyAlignment="1">
      <alignment vertical="center"/>
    </xf>
    <xf numFmtId="0" fontId="16" fillId="0" borderId="6" xfId="3" applyFont="1" applyBorder="1" applyAlignment="1">
      <alignment wrapText="1"/>
    </xf>
    <xf numFmtId="0" fontId="16" fillId="0" borderId="7" xfId="3" applyFont="1" applyBorder="1" applyAlignment="1">
      <alignment wrapText="1"/>
    </xf>
    <xf numFmtId="0" fontId="16" fillId="9" borderId="8" xfId="3" applyFont="1" applyFill="1" applyBorder="1" applyAlignment="1">
      <alignment vertical="center"/>
    </xf>
    <xf numFmtId="9" fontId="16" fillId="9" borderId="8" xfId="5" applyFont="1" applyFill="1" applyBorder="1" applyAlignment="1">
      <alignment vertical="center"/>
    </xf>
    <xf numFmtId="44" fontId="16" fillId="0" borderId="8" xfId="3" applyNumberFormat="1" applyFont="1" applyBorder="1" applyAlignment="1">
      <alignment vertical="center"/>
    </xf>
    <xf numFmtId="0" fontId="9" fillId="3" borderId="0" xfId="3" applyFont="1" applyFill="1" applyAlignment="1">
      <alignment vertical="center"/>
    </xf>
    <xf numFmtId="0" fontId="11" fillId="3" borderId="0" xfId="3" applyFont="1" applyFill="1" applyAlignment="1">
      <alignment horizontal="right" vertical="center"/>
    </xf>
    <xf numFmtId="0" fontId="9" fillId="0" borderId="0" xfId="3" applyFont="1" applyAlignment="1">
      <alignment horizontal="left" wrapText="1"/>
    </xf>
    <xf numFmtId="9" fontId="9" fillId="0" borderId="0" xfId="3" applyNumberFormat="1" applyFont="1"/>
    <xf numFmtId="0" fontId="17" fillId="0" borderId="5" xfId="3" applyFont="1" applyBorder="1"/>
    <xf numFmtId="0" fontId="21" fillId="0" borderId="0" xfId="0" applyFont="1"/>
    <xf numFmtId="0" fontId="9" fillId="4" borderId="0" xfId="0" applyFont="1" applyFill="1"/>
    <xf numFmtId="0" fontId="9" fillId="4" borderId="0" xfId="0" applyFont="1" applyFill="1" applyAlignment="1">
      <alignment wrapText="1"/>
    </xf>
    <xf numFmtId="0" fontId="9" fillId="10" borderId="2" xfId="0" applyFont="1" applyFill="1" applyBorder="1"/>
    <xf numFmtId="0" fontId="9" fillId="10" borderId="3" xfId="0" applyFont="1" applyFill="1" applyBorder="1"/>
    <xf numFmtId="44" fontId="4" fillId="10" borderId="1" xfId="1" applyFont="1" applyFill="1" applyBorder="1" applyAlignment="1" applyProtection="1">
      <alignment vertical="center" wrapText="1"/>
      <protection locked="0"/>
    </xf>
    <xf numFmtId="166" fontId="9" fillId="0" borderId="0" xfId="2" applyNumberFormat="1" applyFont="1"/>
    <xf numFmtId="0" fontId="12" fillId="0" borderId="0" xfId="0" applyFont="1" applyAlignment="1">
      <alignment vertical="center"/>
    </xf>
    <xf numFmtId="0" fontId="13" fillId="0" borderId="0" xfId="0" applyFont="1" applyAlignment="1">
      <alignment horizontal="right" vertical="center"/>
    </xf>
    <xf numFmtId="44" fontId="14" fillId="0" borderId="0" xfId="0" applyNumberFormat="1" applyFont="1" applyAlignment="1">
      <alignment horizontal="center" vertical="center"/>
    </xf>
    <xf numFmtId="0" fontId="14" fillId="0" borderId="0" xfId="0" applyFont="1" applyAlignment="1">
      <alignment horizontal="center" vertical="center"/>
    </xf>
    <xf numFmtId="0" fontId="22" fillId="10" borderId="3" xfId="0" applyFont="1" applyFill="1" applyBorder="1" applyAlignment="1">
      <alignment horizontal="left"/>
    </xf>
    <xf numFmtId="165" fontId="9" fillId="0" borderId="0" xfId="6" applyNumberFormat="1" applyFont="1" applyAlignment="1">
      <alignment horizontal="center" vertical="center"/>
    </xf>
    <xf numFmtId="0" fontId="23" fillId="10" borderId="3" xfId="0" applyFont="1" applyFill="1" applyBorder="1" applyAlignment="1">
      <alignment horizontal="left"/>
    </xf>
    <xf numFmtId="44" fontId="10" fillId="3" borderId="0" xfId="3" applyNumberFormat="1" applyFont="1" applyFill="1" applyAlignment="1">
      <alignment horizontal="center" vertical="center"/>
    </xf>
    <xf numFmtId="0" fontId="10" fillId="3" borderId="0" xfId="3" applyFont="1" applyFill="1" applyAlignment="1">
      <alignment horizontal="center" vertical="center"/>
    </xf>
    <xf numFmtId="0" fontId="9" fillId="0" borderId="0" xfId="3" applyFont="1" applyAlignment="1">
      <alignment horizontal="left" wrapText="1"/>
    </xf>
    <xf numFmtId="44" fontId="14" fillId="3" borderId="0" xfId="0" applyNumberFormat="1" applyFont="1" applyFill="1" applyAlignment="1">
      <alignment horizontal="center" vertical="center"/>
    </xf>
    <xf numFmtId="0" fontId="14" fillId="3" borderId="0" xfId="0" applyFont="1" applyFill="1" applyAlignment="1">
      <alignment horizontal="center" vertical="center"/>
    </xf>
    <xf numFmtId="0" fontId="9" fillId="0" borderId="0" xfId="0" applyFont="1" applyAlignment="1">
      <alignment horizontal="left" wrapText="1"/>
    </xf>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51">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auto="1"/>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FFCCFF"/>
      <color rgb="FFCC0099"/>
      <color rgb="FFCC9900"/>
      <color rgb="FF00D27D"/>
      <color rgb="FF00FF99"/>
      <color rgb="FFFFEFFF"/>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50" dataDxfId="49">
  <tableColumns count="9">
    <tableColumn id="1" xr3:uid="{2351B8C2-29A8-4876-9A5D-9ACA89BDD0C7}" name="SCENARIO 1_x000a_Device" dataDxfId="48"/>
    <tableColumn id="2" xr3:uid="{6B5C2B38-0FC3-4863-AD8D-B205CA1FA8E8}" name="aantal*" dataDxfId="47"/>
    <tableColumn id="3" xr3:uid="{89D8ECAD-1CAD-4C2A-B54C-600F3DDEFAC8}" name="Merk" dataDxfId="46"/>
    <tableColumn id="4" xr3:uid="{006B605C-D58D-47B5-9717-760A782B5289}" name="Type" dataDxfId="45"/>
    <tableColumn id="10" xr3:uid="{0FD9816D-A48A-4D1C-B86E-54219976DFDA}" name="Artikelnummer bij Inschrijver " dataDxfId="44"/>
    <tableColumn id="5" xr3:uid="{D64DD4D0-3863-46B3-A94D-DAE43E603540}" name="Inkoopprijs" dataDxfId="43" dataCellStyle="Valuta"/>
    <tableColumn id="6" xr3:uid="{91B74F0E-DCF9-45C3-BD59-B231ACD2798F}" name="Opslag-percentage" dataDxfId="42" dataCellStyle="Procent"/>
    <tableColumn id="7" xr3:uid="{676D4C48-27F8-4047-9132-E95FB3D87937}" name="Prijs per stuk" dataDxfId="41">
      <calculatedColumnFormula>F4+(G4*F4)</calculatedColumnFormula>
    </tableColumn>
    <tableColumn id="8" xr3:uid="{FE161EE7-9F10-4B54-9D2B-0F83C61F3376}" name="Totaal" dataDxfId="40">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39" dataDxfId="38">
  <tableColumns count="7">
    <tableColumn id="1" xr3:uid="{27053F61-E07B-48FC-8DAB-0A3596912277}" name="OPTIONEEL" dataDxfId="37"/>
    <tableColumn id="3" xr3:uid="{A2EFD4BE-5EAF-49E7-812F-21F3E4236B7E}" name="Merk" dataDxfId="36"/>
    <tableColumn id="4" xr3:uid="{9689405C-F3FC-4341-B45E-C196EB4495A1}" name="Type" dataDxfId="35"/>
    <tableColumn id="9" xr3:uid="{AEBBB204-C7F9-4860-87CA-C55187C025E7}" name="Artikelnummer bij Inschrijver " dataDxfId="34"/>
    <tableColumn id="5" xr3:uid="{2A659D25-E9BB-49E2-AC55-74A72DA7E8F2}" name="Inkoopprijs / kosten" dataDxfId="33" dataCellStyle="Valuta"/>
    <tableColumn id="6" xr3:uid="{45DA35C3-0E2F-43C8-84A9-12ECEF473655}" name="Kortings-percentage" dataDxfId="32" dataCellStyle="Procent"/>
    <tableColumn id="7" xr3:uid="{2413DD5A-3947-4540-B344-798A62372345}" name="Prijs per stuk" dataDxfId="31">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30" dataDxfId="29">
  <tableColumns count="9">
    <tableColumn id="1" xr3:uid="{4A1C01D0-4562-4438-AF2F-E0F20D830CDF}" name="SCENARIO 2_x000a_Device" dataDxfId="28"/>
    <tableColumn id="2" xr3:uid="{43C2AC90-250B-46D6-AE29-C21E01AED6B9}" name="aantal*" dataDxfId="27"/>
    <tableColumn id="3" xr3:uid="{BDA6DD10-CB6E-4A84-A9DC-9D7D92386F8C}" name="Merk" dataDxfId="26"/>
    <tableColumn id="4" xr3:uid="{BFB0C45E-B88F-4460-BB25-C8571E0874F2}" name="Type" dataDxfId="25"/>
    <tableColumn id="10" xr3:uid="{5B432374-1BE9-4102-9CDC-F5905CE0D45E}" name="Artikelnummer bij Inschrijver " dataDxfId="24"/>
    <tableColumn id="5" xr3:uid="{9669119E-F5E9-4C8A-B106-BAA8C3CA4F2C}" name="Inkoopprijs" dataDxfId="23" dataCellStyle="Valuta"/>
    <tableColumn id="6" xr3:uid="{7C9D3EA2-62F1-4702-BC12-80CE844B0FE5}" name="Opslag-percentage" dataDxfId="22" dataCellStyle="Procent"/>
    <tableColumn id="7" xr3:uid="{7AB628A1-DC3B-4218-83B1-336928190A8E}" name="Prijs per stuk" dataDxfId="21">
      <calculatedColumnFormula>F9+(G9*F9)</calculatedColumnFormula>
    </tableColumn>
    <tableColumn id="8" xr3:uid="{E723C603-D921-4419-9FD5-82D748604840}" name="Totaal" dataDxfId="20">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6" totalsRowShown="0" headerRowDxfId="19" dataDxfId="18">
  <tableColumns count="9">
    <tableColumn id="1" xr3:uid="{6D5351BB-A3C7-4545-97E8-34A9B54F4E97}" name="Device" dataDxfId="17"/>
    <tableColumn id="2" xr3:uid="{5AB813F8-D68E-4E0D-9798-4949927895E3}" name="Aantal*" dataDxfId="16" dataCellStyle="Komma"/>
    <tableColumn id="3" xr3:uid="{E4546A0C-F6F0-4955-B6BD-B785B4A9EA21}" name="Merk" dataDxfId="15"/>
    <tableColumn id="4" xr3:uid="{25FDDAB8-EA82-421E-8B13-897B36806EAA}" name="Type" dataDxfId="14"/>
    <tableColumn id="10" xr3:uid="{9462CC85-6CB8-478F-AB81-98413126699E}" name="Artikelnummer bij Inschrijver " dataDxfId="13"/>
    <tableColumn id="5" xr3:uid="{F781B827-3734-4A4A-B57B-E34914585130}" name="Inkoopprijs" dataDxfId="12" dataCellStyle="Valuta"/>
    <tableColumn id="6" xr3:uid="{261E2D9E-8FEC-4636-B840-D35E79F34C8E}" name="Opslag-percentage" dataDxfId="11" dataCellStyle="Procent"/>
    <tableColumn id="7" xr3:uid="{D17624FC-074A-4AB0-9376-C411F13FD2F2}" name="Prijs per stuk" dataDxfId="10">
      <calculatedColumnFormula>Tabel14[[#This Row],[Inkoopprijs]]+(Tabel14[[#This Row],[Opslag-percentage]]*F4)</calculatedColumnFormula>
    </tableColumn>
    <tableColumn id="8" xr3:uid="{E1C5BE1A-AC81-4CAA-9E73-BB42551F0441}" name="Totaal" dataDxfId="9">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19136C-CF17-4B1F-A037-B96EC53BD66D}" name="Tabel267" displayName="Tabel267" ref="A11:B13" totalsRowShown="0" headerRowDxfId="8" dataDxfId="7">
  <tableColumns count="2">
    <tableColumn id="1" xr3:uid="{D34ACE6F-AD5B-49C7-9E9E-9807533FF7C9}" name="OPTIONEEL" dataDxfId="6"/>
    <tableColumn id="5" xr3:uid="{FE76EB3D-7C85-4BDC-B514-8BD3BA084900}" name="Prijs per stuk" dataDxfId="5" dataCellStyle="Valuta"/>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tabSelected="1" zoomScaleNormal="100" workbookViewId="0">
      <selection activeCell="C4" sqref="C4"/>
    </sheetView>
  </sheetViews>
  <sheetFormatPr defaultRowHeight="14.4" x14ac:dyDescent="0.3"/>
  <cols>
    <col min="1" max="1" width="32.44140625" bestFit="1" customWidth="1"/>
    <col min="2" max="2" width="112" customWidth="1"/>
    <col min="3" max="3" width="73.5546875" bestFit="1" customWidth="1"/>
    <col min="4" max="4" width="9.5546875" bestFit="1" customWidth="1"/>
  </cols>
  <sheetData>
    <row r="1" spans="1:4" ht="21" x14ac:dyDescent="0.4">
      <c r="A1" s="6" t="s">
        <v>1</v>
      </c>
      <c r="B1" s="6" t="s">
        <v>2</v>
      </c>
    </row>
    <row r="2" spans="1:4" ht="86.4" x14ac:dyDescent="0.3">
      <c r="A2" s="7" t="s">
        <v>3</v>
      </c>
      <c r="B2" s="8" t="s">
        <v>4</v>
      </c>
    </row>
    <row r="3" spans="1:4" ht="43.2" x14ac:dyDescent="0.3">
      <c r="A3" s="7" t="s">
        <v>3</v>
      </c>
      <c r="B3" s="8" t="s">
        <v>5</v>
      </c>
    </row>
    <row r="4" spans="1:4" ht="43.2" x14ac:dyDescent="0.3">
      <c r="A4" s="7" t="s">
        <v>3</v>
      </c>
      <c r="B4" s="8" t="s">
        <v>35</v>
      </c>
    </row>
    <row r="5" spans="1:4" ht="72.599999999999994" customHeight="1" x14ac:dyDescent="0.3">
      <c r="A5" s="10" t="s">
        <v>3</v>
      </c>
      <c r="B5" s="8" t="s">
        <v>18</v>
      </c>
    </row>
    <row r="6" spans="1:4" ht="43.2" x14ac:dyDescent="0.3">
      <c r="A6" s="11" t="s">
        <v>6</v>
      </c>
      <c r="B6" s="8" t="s">
        <v>36</v>
      </c>
    </row>
    <row r="7" spans="1:4" ht="57.6" x14ac:dyDescent="0.3">
      <c r="A7" s="17" t="s">
        <v>49</v>
      </c>
      <c r="B7" s="9" t="s">
        <v>48</v>
      </c>
    </row>
    <row r="8" spans="1:4" ht="43.2" x14ac:dyDescent="0.3">
      <c r="A8" s="62" t="s">
        <v>16</v>
      </c>
      <c r="B8" s="9" t="s">
        <v>37</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20" customWidth="1"/>
    <col min="2" max="2" width="8.6640625" style="20" customWidth="1"/>
    <col min="3" max="3" width="10.6640625" style="20" customWidth="1"/>
    <col min="4" max="4" width="60.6640625" style="20" customWidth="1"/>
    <col min="5" max="11" width="15.6640625" style="20" customWidth="1"/>
    <col min="12" max="16384" width="8.77734375" style="20"/>
  </cols>
  <sheetData>
    <row r="1" spans="1:10" ht="82.95" customHeight="1" x14ac:dyDescent="0.55000000000000004">
      <c r="D1" s="21" t="s">
        <v>33</v>
      </c>
    </row>
    <row r="3" spans="1:10" ht="32.4" x14ac:dyDescent="0.3">
      <c r="A3" s="22" t="s">
        <v>28</v>
      </c>
      <c r="B3" s="23" t="s">
        <v>15</v>
      </c>
      <c r="C3" s="23" t="s">
        <v>8</v>
      </c>
      <c r="D3" s="23" t="s">
        <v>9</v>
      </c>
      <c r="E3" s="22" t="s">
        <v>17</v>
      </c>
      <c r="F3" s="23" t="s">
        <v>10</v>
      </c>
      <c r="G3" s="22" t="s">
        <v>13</v>
      </c>
      <c r="H3" s="23" t="s">
        <v>11</v>
      </c>
      <c r="I3" s="23" t="s">
        <v>0</v>
      </c>
      <c r="J3" s="24" t="s">
        <v>25</v>
      </c>
    </row>
    <row r="4" spans="1:10" x14ac:dyDescent="0.3">
      <c r="A4" s="20" t="s">
        <v>22</v>
      </c>
      <c r="B4" s="25">
        <v>930</v>
      </c>
      <c r="C4" s="26"/>
      <c r="D4" s="27"/>
      <c r="E4" s="26"/>
      <c r="F4" s="28">
        <v>0</v>
      </c>
      <c r="G4" s="29">
        <v>0</v>
      </c>
      <c r="H4" s="30">
        <f>F4+(G4*F4)</f>
        <v>0</v>
      </c>
      <c r="I4" s="30">
        <f>H4*B4</f>
        <v>0</v>
      </c>
      <c r="J4" s="30"/>
    </row>
    <row r="5" spans="1:10" x14ac:dyDescent="0.3">
      <c r="A5" s="20" t="s">
        <v>23</v>
      </c>
      <c r="B5" s="25">
        <v>350</v>
      </c>
      <c r="C5" s="26"/>
      <c r="D5" s="27"/>
      <c r="E5" s="26"/>
      <c r="F5" s="28">
        <v>0</v>
      </c>
      <c r="G5" s="29">
        <v>0</v>
      </c>
      <c r="H5" s="30">
        <f>F5+(G5*F5)</f>
        <v>0</v>
      </c>
      <c r="I5" s="30">
        <f>H5*B5</f>
        <v>0</v>
      </c>
      <c r="J5" s="30"/>
    </row>
    <row r="6" spans="1:10" s="31" customFormat="1" x14ac:dyDescent="0.3">
      <c r="G6" s="32"/>
      <c r="H6" s="33" t="s">
        <v>30</v>
      </c>
      <c r="I6" s="34">
        <f>I5+I4</f>
        <v>0</v>
      </c>
      <c r="J6" s="35" t="str">
        <f>IFERROR(I6/$I$13,"")</f>
        <v/>
      </c>
    </row>
    <row r="7" spans="1:10" x14ac:dyDescent="0.3">
      <c r="E7" s="36"/>
    </row>
    <row r="8" spans="1:10" ht="32.4" x14ac:dyDescent="0.3">
      <c r="A8" s="22" t="s">
        <v>29</v>
      </c>
      <c r="B8" s="23" t="s">
        <v>15</v>
      </c>
      <c r="C8" s="23" t="s">
        <v>8</v>
      </c>
      <c r="D8" s="23" t="s">
        <v>9</v>
      </c>
      <c r="E8" s="22" t="s">
        <v>17</v>
      </c>
      <c r="F8" s="23" t="s">
        <v>10</v>
      </c>
      <c r="G8" s="22" t="s">
        <v>13</v>
      </c>
      <c r="H8" s="23" t="s">
        <v>11</v>
      </c>
      <c r="I8" s="23" t="s">
        <v>0</v>
      </c>
      <c r="J8" s="24" t="s">
        <v>25</v>
      </c>
    </row>
    <row r="9" spans="1:10" x14ac:dyDescent="0.3">
      <c r="A9" s="20" t="s">
        <v>22</v>
      </c>
      <c r="B9" s="25">
        <v>630</v>
      </c>
      <c r="C9" s="26"/>
      <c r="D9" s="27"/>
      <c r="E9" s="26"/>
      <c r="F9" s="28">
        <v>0</v>
      </c>
      <c r="G9" s="29">
        <v>0</v>
      </c>
      <c r="H9" s="30">
        <f>F9+(G9*F9)</f>
        <v>0</v>
      </c>
      <c r="I9" s="30">
        <f>H9*B9</f>
        <v>0</v>
      </c>
      <c r="J9" s="30"/>
    </row>
    <row r="10" spans="1:10" x14ac:dyDescent="0.3">
      <c r="A10" s="20" t="s">
        <v>23</v>
      </c>
      <c r="B10" s="25">
        <v>650</v>
      </c>
      <c r="C10" s="26"/>
      <c r="D10" s="27"/>
      <c r="E10" s="26"/>
      <c r="F10" s="28">
        <v>0</v>
      </c>
      <c r="G10" s="29">
        <v>0</v>
      </c>
      <c r="H10" s="30">
        <f>F10+(G10*F10)</f>
        <v>0</v>
      </c>
      <c r="I10" s="30">
        <f>H10*B10</f>
        <v>0</v>
      </c>
      <c r="J10" s="30"/>
    </row>
    <row r="11" spans="1:10" s="31" customFormat="1" x14ac:dyDescent="0.3">
      <c r="G11" s="32"/>
      <c r="H11" s="33" t="s">
        <v>31</v>
      </c>
      <c r="I11" s="34">
        <f>I10+I9</f>
        <v>0</v>
      </c>
      <c r="J11" s="35" t="str">
        <f>IFERROR(I11/$I$13,"")</f>
        <v/>
      </c>
    </row>
    <row r="12" spans="1:10" x14ac:dyDescent="0.3">
      <c r="E12" s="36"/>
    </row>
    <row r="13" spans="1:10" x14ac:dyDescent="0.3">
      <c r="E13" s="36"/>
      <c r="H13" s="37" t="s">
        <v>27</v>
      </c>
      <c r="I13" s="38">
        <f>I11+I6</f>
        <v>0</v>
      </c>
    </row>
    <row r="14" spans="1:10" x14ac:dyDescent="0.3">
      <c r="E14" s="36"/>
    </row>
    <row r="15" spans="1:10" s="31" customFormat="1" ht="29.4" x14ac:dyDescent="0.35">
      <c r="A15" s="56" t="s">
        <v>32</v>
      </c>
      <c r="B15" s="39" t="s">
        <v>8</v>
      </c>
      <c r="C15" s="39" t="s">
        <v>9</v>
      </c>
      <c r="D15" s="40" t="s">
        <v>17</v>
      </c>
      <c r="E15" s="40" t="s">
        <v>21</v>
      </c>
      <c r="F15" s="40" t="s">
        <v>12</v>
      </c>
      <c r="G15" s="39" t="s">
        <v>11</v>
      </c>
    </row>
    <row r="16" spans="1:10" x14ac:dyDescent="0.3">
      <c r="A16" s="40" t="s">
        <v>19</v>
      </c>
      <c r="B16" s="41"/>
      <c r="C16" s="42"/>
      <c r="D16" s="43"/>
      <c r="E16" s="44">
        <v>0</v>
      </c>
      <c r="F16" s="45">
        <v>0</v>
      </c>
      <c r="G16" s="46">
        <f>E16-(F16*E16)</f>
        <v>0</v>
      </c>
    </row>
    <row r="17" spans="1:10" x14ac:dyDescent="0.3">
      <c r="A17" s="47" t="s">
        <v>24</v>
      </c>
      <c r="B17" s="41"/>
      <c r="C17" s="41"/>
      <c r="D17" s="43"/>
      <c r="E17" s="44">
        <v>0</v>
      </c>
      <c r="F17" s="45">
        <v>0</v>
      </c>
      <c r="G17" s="46">
        <f>E17-(F17*E17)</f>
        <v>0</v>
      </c>
    </row>
    <row r="18" spans="1:10" s="31" customFormat="1" x14ac:dyDescent="0.3">
      <c r="A18" s="48" t="s">
        <v>20</v>
      </c>
      <c r="B18" s="49"/>
      <c r="C18" s="49"/>
      <c r="D18" s="49"/>
      <c r="E18" s="44">
        <v>0</v>
      </c>
      <c r="F18" s="50"/>
      <c r="G18" s="51">
        <f>E18-(F18*E18)</f>
        <v>0</v>
      </c>
    </row>
    <row r="19" spans="1:10" s="31" customFormat="1" x14ac:dyDescent="0.3"/>
    <row r="20" spans="1:10" ht="45" customHeight="1" x14ac:dyDescent="0.3">
      <c r="E20" s="52"/>
      <c r="F20" s="53" t="s">
        <v>14</v>
      </c>
      <c r="G20" s="71" t="str">
        <f>IFERROR(((J6*I6)+(J11*I11)),"-")</f>
        <v>-</v>
      </c>
      <c r="H20" s="72"/>
    </row>
    <row r="22" spans="1:10" ht="99.45" customHeight="1" x14ac:dyDescent="0.3">
      <c r="A22" s="73" t="s">
        <v>26</v>
      </c>
      <c r="B22" s="73"/>
      <c r="C22" s="73"/>
      <c r="D22" s="73"/>
      <c r="E22" s="73"/>
      <c r="F22" s="73"/>
      <c r="G22" s="73"/>
      <c r="H22" s="73"/>
      <c r="I22" s="73"/>
      <c r="J22" s="54"/>
    </row>
    <row r="26" spans="1:10" x14ac:dyDescent="0.3">
      <c r="E26" s="36"/>
      <c r="F26" s="55"/>
      <c r="G26" s="30"/>
    </row>
    <row r="27" spans="1:10" x14ac:dyDescent="0.3">
      <c r="E27" s="36"/>
      <c r="F27" s="55"/>
      <c r="G27" s="30"/>
    </row>
    <row r="28" spans="1:10" x14ac:dyDescent="0.3">
      <c r="E28" s="36"/>
      <c r="F28" s="55"/>
      <c r="G28" s="30"/>
    </row>
    <row r="29" spans="1:10" x14ac:dyDescent="0.3">
      <c r="G29" s="30"/>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6"/>
  <sheetViews>
    <sheetView showGridLines="0" workbookViewId="0">
      <selection activeCell="H17" sqref="H17"/>
    </sheetView>
  </sheetViews>
  <sheetFormatPr defaultColWidth="8.77734375" defaultRowHeight="14.4" x14ac:dyDescent="0.3"/>
  <cols>
    <col min="1" max="1" width="31.21875" style="12" bestFit="1" customWidth="1"/>
    <col min="2" max="2" width="13.33203125" style="12" customWidth="1"/>
    <col min="3" max="3" width="21.77734375" style="12" customWidth="1"/>
    <col min="4" max="4" width="46.33203125" style="12"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D1" s="57" t="s">
        <v>34</v>
      </c>
    </row>
    <row r="3" spans="1:11" ht="28.8" x14ac:dyDescent="0.3">
      <c r="A3" s="58" t="s">
        <v>7</v>
      </c>
      <c r="B3" s="58" t="s">
        <v>44</v>
      </c>
      <c r="C3" s="58" t="s">
        <v>8</v>
      </c>
      <c r="D3" s="58" t="s">
        <v>9</v>
      </c>
      <c r="E3" s="59" t="s">
        <v>17</v>
      </c>
      <c r="F3" s="58" t="s">
        <v>10</v>
      </c>
      <c r="G3" s="59" t="s">
        <v>13</v>
      </c>
      <c r="H3" s="58" t="s">
        <v>11</v>
      </c>
      <c r="I3" s="58" t="s">
        <v>0</v>
      </c>
    </row>
    <row r="4" spans="1:11" x14ac:dyDescent="0.3">
      <c r="A4" s="12" t="s">
        <v>41</v>
      </c>
      <c r="B4" s="69">
        <v>212</v>
      </c>
      <c r="C4" s="60"/>
      <c r="D4" s="68" t="s">
        <v>46</v>
      </c>
      <c r="E4" s="61"/>
      <c r="F4" s="15">
        <v>0</v>
      </c>
      <c r="G4" s="16">
        <v>0</v>
      </c>
      <c r="H4" s="14">
        <f>Tabel14[[#This Row],[Inkoopprijs]]+(Tabel14[[#This Row],[Opslag-percentage]]*F4)</f>
        <v>0</v>
      </c>
      <c r="I4" s="14">
        <f>H4*B4</f>
        <v>0</v>
      </c>
      <c r="K4" s="63"/>
    </row>
    <row r="5" spans="1:11" x14ac:dyDescent="0.3">
      <c r="A5" s="12" t="s">
        <v>45</v>
      </c>
      <c r="B5" s="69">
        <v>834</v>
      </c>
      <c r="C5" s="60"/>
      <c r="D5" s="68" t="s">
        <v>38</v>
      </c>
      <c r="E5" s="61"/>
      <c r="F5" s="15">
        <v>0</v>
      </c>
      <c r="G5" s="16">
        <v>0</v>
      </c>
      <c r="H5" s="14">
        <f>Tabel14[[#This Row],[Inkoopprijs]]+(Tabel14[[#This Row],[Opslag-percentage]]*F5)</f>
        <v>0</v>
      </c>
      <c r="I5" s="14">
        <f t="shared" ref="I5:I6" si="0">H5*B5</f>
        <v>0</v>
      </c>
      <c r="K5" s="63"/>
    </row>
    <row r="6" spans="1:11" x14ac:dyDescent="0.3">
      <c r="A6" s="12" t="s">
        <v>42</v>
      </c>
      <c r="B6" s="69">
        <v>831</v>
      </c>
      <c r="C6" s="60"/>
      <c r="D6" s="70" t="s">
        <v>47</v>
      </c>
      <c r="E6" s="61"/>
      <c r="F6" s="15">
        <v>0</v>
      </c>
      <c r="G6" s="16">
        <v>0</v>
      </c>
      <c r="H6" s="14">
        <f>Tabel14[[#This Row],[Inkoopprijs]]+(Tabel14[[#This Row],[Opslag-percentage]]*F6)</f>
        <v>0</v>
      </c>
      <c r="I6" s="14">
        <f t="shared" si="0"/>
        <v>0</v>
      </c>
      <c r="K6" s="63"/>
    </row>
    <row r="7" spans="1:11" x14ac:dyDescent="0.3">
      <c r="E7" s="13"/>
      <c r="K7" s="63"/>
    </row>
    <row r="8" spans="1:11" customFormat="1" x14ac:dyDescent="0.3">
      <c r="F8" t="s">
        <v>39</v>
      </c>
    </row>
    <row r="9" spans="1:11" customFormat="1" ht="23.4" x14ac:dyDescent="0.3">
      <c r="A9" s="12"/>
      <c r="B9" s="12"/>
      <c r="C9" s="12"/>
      <c r="D9" s="18"/>
      <c r="E9" s="18"/>
      <c r="F9" s="19" t="s">
        <v>14</v>
      </c>
      <c r="G9" s="74">
        <f>SUM(Tabel14[[#All],[Totaal]])</f>
        <v>0</v>
      </c>
      <c r="H9" s="75"/>
      <c r="I9" s="12"/>
    </row>
    <row r="10" spans="1:11" customFormat="1" ht="23.4" x14ac:dyDescent="0.3">
      <c r="A10" s="12"/>
      <c r="B10" s="12"/>
      <c r="C10" s="12"/>
      <c r="D10" s="12"/>
      <c r="E10" s="64"/>
      <c r="F10" s="65"/>
      <c r="G10" s="66"/>
      <c r="H10" s="67"/>
      <c r="I10" s="12"/>
    </row>
    <row r="11" spans="1:11" customFormat="1" ht="18" x14ac:dyDescent="0.35">
      <c r="A11" s="56" t="s">
        <v>32</v>
      </c>
      <c r="B11" s="39" t="s">
        <v>11</v>
      </c>
      <c r="C11" s="12"/>
      <c r="D11" s="12"/>
    </row>
    <row r="12" spans="1:11" customFormat="1" x14ac:dyDescent="0.3">
      <c r="A12" s="47" t="s">
        <v>40</v>
      </c>
      <c r="B12" s="44">
        <v>0</v>
      </c>
      <c r="C12" s="12"/>
      <c r="D12" s="12"/>
    </row>
    <row r="13" spans="1:11" customFormat="1" x14ac:dyDescent="0.3">
      <c r="A13" s="48" t="s">
        <v>20</v>
      </c>
      <c r="B13" s="44">
        <v>0</v>
      </c>
      <c r="C13" s="12"/>
      <c r="D13" s="12"/>
    </row>
    <row r="14" spans="1:11" ht="28.95" customHeight="1" x14ac:dyDescent="0.3"/>
    <row r="15" spans="1:11" ht="33" customHeight="1" x14ac:dyDescent="0.3">
      <c r="A15" s="76" t="s">
        <v>43</v>
      </c>
      <c r="B15" s="76"/>
      <c r="C15" s="76"/>
      <c r="D15" s="76"/>
      <c r="E15" s="76"/>
      <c r="F15" s="76"/>
      <c r="G15" s="76"/>
      <c r="H15" s="76"/>
      <c r="I15" s="76"/>
    </row>
    <row r="16" spans="1:11" ht="45" customHeight="1" x14ac:dyDescent="0.3">
      <c r="A16" s="76"/>
      <c r="B16" s="76"/>
      <c r="C16" s="76"/>
      <c r="D16" s="76"/>
      <c r="E16" s="76"/>
      <c r="F16" s="76"/>
      <c r="G16" s="76"/>
      <c r="H16" s="76"/>
      <c r="I16" s="76"/>
    </row>
  </sheetData>
  <mergeCells count="3">
    <mergeCell ref="G9:H9"/>
    <mergeCell ref="A15:I15"/>
    <mergeCell ref="A16:I16"/>
  </mergeCells>
  <conditionalFormatting sqref="D4:D6">
    <cfRule type="cellIs" dxfId="4" priority="6" operator="equal">
      <formula>"dient te voldoen aan de eisen uit tabel 24 van de Uitnodiging tot Inschrijving "</formula>
    </cfRule>
    <cfRule type="cellIs" dxfId="3" priority="7" operator="equal">
      <formula>"dient te voldoen aan de eisen uit tabel 25 van de Uitnodiging tot Inschrijving "</formula>
    </cfRule>
    <cfRule type="cellIs" dxfId="2" priority="8" operator="equal">
      <formula>"dient te voldoen aan de eisen uit tabel 26 van de Uitnodiging tot Inschrijving "</formula>
    </cfRule>
    <cfRule type="cellIs" dxfId="1" priority="9" operator="equal">
      <formula>"dient te voldoen aan de eisen uit tabel 28 van de Uitnodiging tot Inschrijving "</formula>
    </cfRule>
    <cfRule type="cellIs" dxfId="0"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Een nieuw document maken." ma:contentTypeScope="" ma:versionID="7c913162e826ae1f967746aa6c77102a">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4cfd291eba91d571a0a4728fa1b412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BBB0ADCF-DF23-40E3-9575-517BDC821E67}"/>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Spectrum-SPCO</vt:lpstr>
      <vt:lpstr>Prijzenblad Stip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Sharon Stoeten</cp:lastModifiedBy>
  <dcterms:created xsi:type="dcterms:W3CDTF">2021-01-05T14:14:03Z</dcterms:created>
  <dcterms:modified xsi:type="dcterms:W3CDTF">2023-11-28T15:34:00Z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